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M Results" sheetId="1" r:id="rId5"/>
    <sheet state="visible" name="ACT Results" sheetId="2" r:id="rId6"/>
    <sheet state="visible" name="SD Results" sheetId="3" r:id="rId7"/>
    <sheet state="visible" name="Time Results" sheetId="4" r:id="rId8"/>
    <sheet state="visible" name="Validation Results" sheetId="5" r:id="rId9"/>
    <sheet state="visible" name="Verification Results" sheetId="6" r:id="rId10"/>
    <sheet state="visible" name="Token Results" sheetId="7" r:id="rId11"/>
    <sheet state="visible" name="Visualization" sheetId="8" r:id="rId12"/>
    <sheet state="hidden" name="Supplement" sheetId="9" r:id="rId13"/>
  </sheets>
  <definedNames/>
  <calcPr/>
</workbook>
</file>

<file path=xl/sharedStrings.xml><?xml version="1.0" encoding="utf-8"?>
<sst xmlns="http://schemas.openxmlformats.org/spreadsheetml/2006/main" count="4513" uniqueCount="1252">
  <si>
    <t>Model Source</t>
  </si>
  <si>
    <t>Model Name</t>
  </si>
  <si>
    <t>Requirement Description</t>
  </si>
  <si>
    <t>Specification</t>
  </si>
  <si>
    <t>SysML v2</t>
  </si>
  <si>
    <t>Code Lines</t>
  </si>
  <si>
    <t>Visualisation</t>
  </si>
  <si>
    <t>LLMs</t>
  </si>
  <si>
    <t>1st GeneRaten Code</t>
  </si>
  <si>
    <t>1st GeneRaten Time</t>
  </si>
  <si>
    <t>1st Grammar Checking Results</t>
  </si>
  <si>
    <t>1st Grammar Passed Rate</t>
  </si>
  <si>
    <t>1st Semantic Checking Results</t>
  </si>
  <si>
    <t>1st Semantic Passed Rate</t>
  </si>
  <si>
    <t>1st Formal Verification Results</t>
  </si>
  <si>
    <t>1st Pass Rate</t>
  </si>
  <si>
    <t>1st FV Time</t>
  </si>
  <si>
    <t>2nd GeneRaten Code</t>
  </si>
  <si>
    <t>2nd GeneRaten Time</t>
  </si>
  <si>
    <t>2nd Grammar Checking Results</t>
  </si>
  <si>
    <t>2nd Grammar Passed Rate</t>
  </si>
  <si>
    <t>2nd Semantic Checking Results</t>
  </si>
  <si>
    <t>2nd Semantic Passed Rate</t>
  </si>
  <si>
    <t>2nd Formal Verification Results</t>
  </si>
  <si>
    <t xml:space="preserve">2nd Pass Rate
</t>
  </si>
  <si>
    <t>2nd FV Time</t>
  </si>
  <si>
    <t>HLDCS</t>
  </si>
  <si>
    <t>high-level driving module</t>
  </si>
  <si>
    <t>1.The human driving mode is represented by a simple state. 
2 The autonomous mode has sub-states and is represented by a sub machine state. 
3. when power on, the system turn into human driving mode 
4.when front_distance &gt; 10, auto transport to autonomous state 
5. transit to human driving mode when receive human steering cmd, brake pressed, in (auto final) 
6 when power off, it will transit to final state。</t>
  </si>
  <si>
    <t>1.E&lt;&gt; VehicleDriveMode.Running_HumanDriving
2.E&lt;&gt; (VehicleDriveMode.Running_Autonomous_Cruising &amp;&amp; fr.value &gt; 10)
3.E&lt;&gt; VehicleDriveMode.Running_Final</t>
  </si>
  <si>
    <t>private import ScalarValues::*;
item def PowerOn;
item def PowerOff;
item def HumanSteeringCmd;
item def BrakePressed;
item def SensorUpdate;
item def TaskComplete;
attribute def FrontDistance {
    attribute value : Integer;
}
public state def VehicleDriveMode {
    entry; then off;
    state off ;
    accept PowerOn then Running.HumanDriving;
    state Running {
        in fr : FrontDistance;
        state HumanDriving ;
        accept SensorUpdate if fr.value &gt; 10 then Autonomous.Cruising;
        transition t1 first Autonomous.FinalAuto then Final;
        state Autonomous {
            state Cruising ;
            accept TaskComplete then FinalAuto;
            accept SensorUpdate then Changelines;
            accept SensorUpdate then Parking;
            state Changelines;
            then Cruising;
            state Parking;
            then Cruising;
            state FinalAuto ;
        }
        accept PowerOff then Final;
        accept HumanSteeringCmd then HumanDriving;
        accept BrakePressed then HumanDriving;
        public state Final;
        then done;
    }
}</t>
  </si>
  <si>
    <t>GPT-5-mini</t>
  </si>
  <si>
    <t>private import ScalarValues::*;
item def PowerOn;
item def PowerOff;
item def HumanSteeringCmd;
item def BrakePressed;
item def SensorUpdate;
item def TaskComplete;
attribute def FrontDistance {
    attribute value : Integer;
}
state def VehicleDriveMode {
    entry; then off;
    state off;
    accept PowerOn then Running.HumanDriving;
    state Running {
        in frontDistance : FrontDistance;
        state HumanDriving;
        accept SensorUpdate if frontDistance.value &gt; 10 then Autonomous.Cruising;
        state Autonomous {
            state Cruising;
            accept TaskComplete then FinalAuto;
            state FinalAuto;
        }
        accept PowerOff then Final;
        state Final;
    }
    transition t1 first Running.Autonomous.FinalAuto accept HumanSteeringCmd then Running.HumanDriving;
    transition t2 first Running.Autonomous.FinalAuto accept BrakePressed then Running.HumanDriving;
}</t>
  </si>
  <si>
    <t>55.336s</t>
  </si>
  <si>
    <t>pass</t>
  </si>
  <si>
    <t xml:space="preserve">E&lt;&gt; VehicleDriveMode.Running_HumanDrivingOptions for the verification:
  Generating shortest trace
  Search order is breadth first
  Using conservative space optimisation
  Seed is 1765448279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VehicleDriveMode.off )
frontDistance.value=0
Transition:
  env.Active-&gt;env.Active { 1, chan_PowerOn!, 1 }
  VehicleDriveMode.off-&gt;VehicleDriveMode.Running_HumanDriving { 1, chan_PowerOn?, 1 }
State:
( env.Active VehicleDriveMode.Running_HumanDriving )
frontDistance.value=0
E&lt;&gt; (VehicleDriveMode.Running_Autonomous_Cruising &amp;&amp; fr.value &gt; 10)Options for the verification:
  Generating shortest trace
  Search order is breadth first
  Using conservative space optimisation
  Seed is 1765448279
  State space representation uses minimal constraint systems with future testing
  Using HashMap + Compress integers for discrete state storage
C:\Users\16508\Desktop\Postgraduate\develop\back\astrofcs_back\buaa-modules\astro-sysml\model_verified.xml::1: [error] Unknown identifier: fr.
C:\Users\16508\Desktop\Postgraduate\develop\back\astrofcs_back\buaa-modules\astro-sysml\model_verified.xml::1: [error] false is not a structure.
E&lt;&gt; VehicleDriveMode.Running_FinalOptions for the verification:
  Generating shortest trace
  Search order is breadth first
  Using conservative space optimisation
  Seed is 1765448279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VehicleDriveMode.off )
frontDistance.value=0
Transition:
  env.Active-&gt;env.Active { 1, tau, frontDistance.value := 11 }
State:
( env.Active VehicleDriveMode.off )
frontDistance.value=11
Transition:
  env.Active-&gt;env.Active { 1, chan_PowerOn!, 1 }
  VehicleDriveMode.off-&gt;VehicleDriveMode.Running_HumanDriving { 1, chan_PowerOn?, 1 }
State:
( env.Active VehicleDriveMode.Running_HumanDriving )
frontDistance.value=11
Transition:
  env.Active-&gt;env.Active { 1, chan_SensorUpdate!, 1 }
  VehicleDriveMode.Running_HumanDriving-&gt;VehicleDriveMode.Running_Autonomous_Cruising { frontDistance.value &gt; 10, chan_SensorUpdate?, 1 }
State:
( env.Active VehicleDriveMode.Running_Autonomous_Cruising )
frontDistance.value=11
Transition:
  env.Active-&gt;env.Active { 1, chan_PowerOff!, 1 }
  VehicleDriveMode.Running_Autonomous_Cruising-&gt;VehicleDriveMode.Running_Final { 1, chan_PowerOff?, 1 }
State:
( env.Active VehicleDriveMode.Running_Final )
frontDistance.value=11
</t>
  </si>
  <si>
    <t>0.295s</t>
  </si>
  <si>
    <t>private import ScalarValues::*;
item def PowerOn;
item def PowerOff;
item def HumanSteeringCmd;
item def BrakePressed;
item def SensorUpdate;
item def TaskComplete;
attribute def FrontDistance {
    attribute value : Integer;
}
state def VehicleDriveMode {
    entry;
    then off;
    in frontDistance : FrontDistance;
    state off;
    accept PowerOn then Running_HumanDriving;
    state Running_HumanDriving;
    accept SensorUpdate if frontDistance.value &gt; 10 then Running_Autonomous_Cruising;
    state Running_Autonomous_Cruising;
    accept TaskComplete then Running_Final;
    accept PowerOff then Running_Final;
    state Running_Final;
    transition t1 first Running_Autonomous_Cruising accept HumanSteeringCmd then Running_HumanDriving;
    transition t2 first Running_Autonomous_Cruising accept BrakePressed then Running_HumanDriving;
}</t>
  </si>
  <si>
    <t>33.450s</t>
  </si>
  <si>
    <t xml:space="preserve">E&lt;&gt; VehicleDriveMode.Running_HumanDrivingOptions for the verification:
  Generating shortest trace
  Search order is breadth first
  Using conservative space optimisation
  Seed is 1765448674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VehicleDriveMode.off )
frontDistance.value=0
Transition:
  env.Active-&gt;env.Active { 1, chan_PowerOn!, 1 }
  VehicleDriveMode.off-&gt;VehicleDriveMode.Running_HumanDriving { 1, chan_PowerOn?, 1 }
State:
( env.Active VehicleDriveMode.Running_HumanDriving )
frontDistance.value=0
E&lt;&gt; (VehicleDriveMode.Running_Autonomous_Cruising &amp;&amp; fr.value &gt; 10)Options for the verification:
  Generating shortest trace
  Search order is breadth first
  Using conservative space optimisation
  Seed is 1765448674
  State space representation uses minimal constraint systems with future testing
  Using HashMap + Compress integers for discrete state storage
C:\Users\16508\Desktop\Postgraduate\develop\back\astrofcs_back\buaa-modules\astro-sysml\model_verified.xml::1: [error] Unknown identifier: fr.
C:\Users\16508\Desktop\Postgraduate\develop\back\astrofcs_back\buaa-modules\astro-sysml\model_verified.xml::1: [error] false is not a structure.
E&lt;&gt; VehicleDriveMode.Running_FinalOptions for the verification:
  Generating shortest trace
  Search order is breadth first
  Using conservative space optimisation
  Seed is 1765448674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VehicleDriveMode.off )
frontDistance.value=0
Transition:
  env.Active-&gt;env.Active { 1, tau, frontDistance.value := 11 }
State:
( env.Active VehicleDriveMode.off )
frontDistance.value=11
Transition:
  env.Active-&gt;env.Active { 1, chan_PowerOn!, 1 }
  VehicleDriveMode.off-&gt;VehicleDriveMode.Running_HumanDriving { 1, chan_PowerOn?, 1 }
State:
( env.Active VehicleDriveMode.Running_HumanDriving )
frontDistance.value=11
Transition:
  env.Active-&gt;env.Active { 1, chan_SensorUpdate!, 1 }
  VehicleDriveMode.Running_HumanDriving-&gt;VehicleDriveMode.Running_Autonomous_Cruising { frontDistance.value &gt; 10, chan_SensorUpdate?, 1 }
State:
( env.Active VehicleDriveMode.Running_Autonomous_Cruising )
frontDistance.value=11
Transition:
  env.Active-&gt;env.Active { 1, chan_PowerOff!, 1 }
  VehicleDriveMode.Running_Autonomous_Cruising-&gt;VehicleDriveMode.Running_Final { 1, chan_PowerOff?, 1 }
State:
( env.Active VehicleDriveMode.Running_Final )
frontDistance.value=11
</t>
  </si>
  <si>
    <t>0.321s</t>
  </si>
  <si>
    <t>HSTBS</t>
  </si>
  <si>
    <t>State machine diagram of the base brake subsystem</t>
  </si>
  <si>
    <t>1 This state machine model represents the train's basic braking device, which serves as the final execution unit for train braking opeRatens. 
2 When the basic braking device receives a brake signal, it transitions from the initial state to the braking state. If the signal transmission fails, it proceeds to the opeRatenal state. Once the signal feedback is sent, it returns to the initial state. 
3 After entering the braking state, the system transitions to the brake caliper clamping state.</t>
  </si>
  <si>
    <t>1.E&lt;&gt; BrakingDeviceStateMachine.Braking_BrakeCaliperClamping
2.E&lt;&gt; BrakingDeviceStateMachine.OpeRatenal_SendSignalFeedback
3.A[] not (BrakingDeviceStateMachine.Braking_BrakeCaliperClamping &amp;&amp; BrakingDeviceStateMachine.OpeRatenal_SendSignalFeedback)</t>
  </si>
  <si>
    <t>private import ScalarValues::*;
item def BrakeSignal {
    attribute status : SignalStatus;
}
enum def SignalStatus {
    success;
    failure;
}
action def SendSignalFeedback;
action def InitiateClamping;
state def BrakingDeviceStateMachine {
    in brakeSignal : BrakeSignal;
    entry; then Idle;
    state Idle;
    accept BrakeSignal if brakeSignal.status == SignalStatus::success then Braking;
    accept BrakeSignal if brakeSignal.status == SignalStatus::failure then OpeRatenal;
    transition t2 first Braking.PressureRelease then Idle;
    state Braking {
        entry; then BrakeCaliperClamping;
        state BrakeCaliperClamping{ do action InitiateClamping;}
        then PressureBuildUp;
        state PressureBuildUp;
        then WheelSpeedMonitoring;
        state WheelSpeedMonitoring;
        then PressureRelease;
        state PressureRelease;
    }
    transition t1 first OpeRatenal.SendSignalFeedback then Idle;
    state OpeRatenal {
        entry; then SendSignalFeedback;
        state SendSignalFeedback;
    }
}</t>
  </si>
  <si>
    <t>private import ScalarValues::*;
item def BrakeSignal;
item def SignalTransmissionFailed;
item def SignalFeedbackSent;
state def BasicBrakeDevice {
    entry; then Idle;
    state Idle;
    accept BrakeSignal then Braking;
    state Braking {
        entry; then BrakeCaliper.Clamping;
        state BrakeCaliper {
            state Clamping;
        }
    }
    accept SignalTransmissionFailed then OpeRatenal;
    accept SignalFeedbackSent then Idle;
    state OpeRatenal;
}</t>
  </si>
  <si>
    <t>25.627s</t>
  </si>
  <si>
    <t xml:space="preserve">E&lt;&gt; BrakingDeviceStateMachine.Braking_BrakeCaliperClampingOptions for the verification:
  Generating shortest trace
  Search order is breadth first
  Using conservative space optimisation
  Seed is 1765449003
  State space representation uses minimal constraint systems with future testing
  Using HashMap + Compress integers for discrete state storage
C:\Users\16508\Desktop\Postgraduate\develop\back\astrofcs_back\buaa-modules\astro-sysml\model_verified.xml::1: [error] Unknown identifier: BrakingDeviceStateMachine.
C:\Users\16508\Desktop\Postgraduate\develop\back\astrofcs_back\buaa-modules\astro-sysml\model_verified.xml::1: [error] false is not a structure.
E&lt;&gt; BrakingDeviceStateMachine.OpeRatenal_SendSignalFeedbackOptions for the verification:
  Generating shortest trace
  Search order is breadth first
  Using conservative space optimisation
  Seed is 1765449003
  State space representation uses minimal constraint systems with future testing
  Using HashMap + Compress integers for discrete state storage
C:\Users\16508\Desktop\Postgraduate\develop\back\astrofcs_back\buaa-modules\astro-sysml\model_verified.xml::1: [error] Unknown identifier: BrakingDeviceStateMachine.
C:\Users\16508\Desktop\Postgraduate\develop\back\astrofcs_back\buaa-modules\astro-sysml\model_verified.xml::1: [error] false is not a structure.
A[] not (BrakingDeviceStateMachine.Braking_BrakeCaliperClamping &amp;&amp; BrakingDeviceStateMachine.OpeRatenal_SendSignalFeedback)Options for the verification:
  Generating shortest trace
  Search order is breadth first
  Using conservative space optimisation
  Seed is 1765449003
  State space representation uses minimal constraint systems with future testing
  Using HashMap + Compress integers for discrete state storage
C:\Users\16508\Desktop\Postgraduate\develop\back\astrofcs_back\buaa-modules\astro-sysml\model_verified.xml::1: [error] Unknown identifier: BrakingDeviceStateMachine.
C:\Users\16508\Desktop\Postgraduate\develop\back\astrofcs_back\buaa-modules\astro-sysml\model_verified.xml::1: [error] false is not a structure.
C:\Users\16508\Desktop\Postgraduate\develop\back\astrofcs_back\buaa-modules\astro-sysml\model_verified.xml::1: [error] Unknown identifier: BrakingDeviceStateMachine.
C:\Users\16508\Desktop\Postgraduate\develop\back\astrofcs_back\buaa-modules\astro-sysml\model_verified.xml::1: [error] false is not a structure.
</t>
  </si>
  <si>
    <t>0.265s</t>
  </si>
  <si>
    <t>private import ScalarValues::*;
item def BrakeSignal;
item def SignalTransmissionFailed;
item def SignalFeedbackSent;
state def BrakingDeviceStateMachine {
    entry; then Idle;
    state Idle;
    accept BrakeSignal then Braking;
    state Braking {
        entry; then BrakeCaliper.Clamping;
        state BrakeCaliper {
            state Clamping;
        }
    }
    accept SignalTransmissionFailed then OpeRatenal;
    accept SignalFeedbackSent then Idle;
    state OpeRatenal {
        state SendSignalFeedback;
    }
}</t>
  </si>
  <si>
    <t>22.77s</t>
  </si>
  <si>
    <t xml:space="preserve">E&lt;&gt; BrakingDeviceStateMachine.Braking_BrakeCaliperClampingOptions for the verification:
  Generating shortest trace
  Search order is breadth first
  Using conservative space optimisation
  Seed is 1765449145
  State space representation uses minimal constraint systems with future testing
  Using HashMap + Compress integers for discrete state storage
C:\Users\16508\Desktop\Postgraduate\develop\back\astrofcs_back\buaa-modules\astro-sysml\model_verified.xml::1: [error] has no member named Braking_BrakeCaliperClamping.
C:\Users\16508\Desktop\Postgraduate\develop\back\astrofcs_back\buaa-modules\astro-sysml\model_verified.xml::1: [error] Type error.
E&lt;&gt; BrakingDeviceStateMachine.OpeRatenal_SendSignalFeedbackOptions for the verification:
  Generating shortest trace
  Search order is breadth first
  Using conservative space optimisation
  Seed is 1765449145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BrakingDeviceStateMachine.Idle )
Transition:
  env.Active-&gt;env.Active { 1, chan_BrakeSignal!, 1 }
  BrakingDeviceStateMachine.Idle-&gt;BrakingDeviceStateMachine.Braking_BrakeCaliper_Clamping { 1, chan_BrakeSignal?, 1 }
State:
( env.Active BrakingDeviceStateMachine.Braking_BrakeCaliper_Clamping )
Transition:
  env.Active-&gt;env.Active { 1, chan_SignalTransmissionFailed!, 1 }
  BrakingDeviceStateMachine.Braking_BrakeCaliper_Clamping-&gt;BrakingDeviceStateMachine.OpeRatenal_SendSignalFeedback { 1, chan_SignalTransmissionFailed?, 1 }
State:
( env.Active BrakingDeviceStateMachine.OpeRatenal_SendSignalFeedback )
A[] not (BrakingDeviceStateMachine.Braking_BrakeCaliperClamping &amp;&amp; BrakingDeviceStateMachine.OpeRatenal_SendSignalFeedback)Options for the verification:
  Generating shortest trace
  Search order is breadth first
  Using conservative space optimisation
  Seed is 1765449145
  State space representation uses minimal constraint systems with future testing
  Using HashMap + Compress integers for discrete state storage
C:\Users\16508\Desktop\Postgraduate\develop\back\astrofcs_back\buaa-modules\astro-sysml\model_verified.xml::1: [error] has no member named Braking_BrakeCaliperClamping.
C:\Users\16508\Desktop\Postgraduate\develop\back\astrofcs_back\buaa-modules\astro-sysml\model_verified.xml::1: [error] Type error.
</t>
  </si>
  <si>
    <t>0.247s</t>
  </si>
  <si>
    <t>Real-Time Software Design for Embedded Systems</t>
  </si>
  <si>
    <t>Pump Control state machine</t>
  </si>
  <si>
    <t>1. The system begins in the PumpControl state, from which it can transition to different substates based on specific conditions. 
2. Within the PumpControl state, there are three main substates(parallel): PumpState, WaterState, and MethaneState. The system first transitions to the PumpState substate, where the pump is activated or controlled. The system can also transition to the WaterState substate, indicating that the pump is controlling or monitoring the water flow. 
3. Similarly, the system can transition to the MethaneState substate, indicating that the pump is controlling or monitoring the methane flow.</t>
  </si>
  <si>
    <t>1.E&lt;&gt; PumpControl_PumpStatusRegion.PumpControl_PumpStatusRegion_Pumping
2.E&lt;&gt; PumpControl_WaterStatusRegion.PumpControl_WaterStatusRegion_MonitoringWater
3.E&lt;&gt; PumpControl_MethaneStatusRegion.PumpControl_MethaneStatusRegion_MonitoringMethane
4.PumpControl_MethaneStatusRegion.PumpControl_MethaneStatusRegion_MonitoringMethane --&gt; PumpControl_PumpStatusRegion.PumpControl_PumpStatusRegion_Pumping</t>
  </si>
  <si>
    <t>private import ScalarValues::*;
action def ActivatePump;
action def MonitorWater;
action def MonitorMethane;
state def PumpController {
    entry; then PumpControl;
    state PumpControl parallel {
        state PumpStatusRegion {
            entry; then Pumping;
            state Pumping {
                do action ActivatePump;
            }
        }
        state WaterStatusRegion {
            entry; then MonitoringWater;
            state MonitoringWater {
                do action MonitorWater;
            }
        }
        state MethaneStatusRegion {
            entry; then MonitoringMethane;
            state MonitoringMethane {
                do action MonitorMethane;
            }
        }
    }
}</t>
  </si>
  <si>
    <t>private import ScalarValues::*;
state def PumpSystem {
    entry; then PumpControl;
    state PumpControl parallel {
        state PumpState {
            entry; then Active;
            state Active;
        }
        state WaterState {
            entry; then Monitoring;
            state Monitoring;
        }
        state MethaneState {
            entry; then Monitoring;
            state Monitoring;
        }
    }
}</t>
  </si>
  <si>
    <t>26.599s</t>
  </si>
  <si>
    <t xml:space="preserve">E&lt;&gt; PumpControl_PumpStatusRegion.PumpControl_PumpStatusRegion_PumpingOptions for the verification:
  Generating shortest trace
  Search order is breadth first
  Using conservative space optimisation
  Seed is 1765449255
  State space representation uses minimal constraint systems with future testing
  Using HashMap + Compress integers for discrete state storage
C:\Users\16508\Desktop\Postgraduate\develop\back\astrofcs_back\buaa-modules\astro-sysml\model_verified.xml::1: [error] Unknown identifier: PumpControl_PumpStatusRegion.
C:\Users\16508\Desktop\Postgraduate\develop\back\astrofcs_back\buaa-modules\astro-sysml\model_verified.xml::1: [error] false is not a structure.
E&lt;&gt; PumpControl_WaterStatusRegion.PumpControl_WaterStatusRegion_MonitoringWaterOptions for the verification:
  Generating shortest trace
  Search order is breadth first
  Using conservative space optimisation
  Seed is 1765449255
  State space representation uses minimal constraint systems with future testing
  Using HashMap + Compress integers for discrete state storage
C:\Users\16508\Desktop\Postgraduate\develop\back\astrofcs_back\buaa-modules\astro-sysml\model_verified.xml::1: [error] Unknown identifier: PumpControl_WaterStatusRegion.
C:\Users\16508\Desktop\Postgraduate\develop\back\astrofcs_back\buaa-modules\astro-sysml\model_verified.xml::1: [error] false is not a structure.
E&lt;&gt; PumpControl_MethaneStatusRegion.PumpControl_MethaneStatusRegion_MonitoringMethaneOptions for the verification:
  Generating shortest trace
  Search order is breadth first
  Using conservative space optimisation
  Seed is 1765449255
  State space representation uses minimal constraint systems with future testing
  Using HashMap + Compress integers for discrete state storage
C:\Users\16508\Desktop\Postgraduate\develop\back\astrofcs_back\buaa-modules\astro-sysml\model_verified.xml::1: [error] Unknown identifier: PumpControl_MethaneStatusRegion.
C:\Users\16508\Desktop\Postgraduate\develop\back\astrofcs_back\buaa-modules\astro-sysml\model_verified.xml::1: [error] false is not a structure.
PumpControl_MethaneStatusRegion.PumpControl_MethaneStatusRegion_MonitoringMethane --&gt; PumpControl_PumpStatusRegion.PumpControl_PumpStatusRegion_PumpingOptions for the verification:
  Generating shortest trace
  Search order is breadth first
  Using conservative space optimisation
  Seed is 1765449255
  State space representation uses minimal constraint systems with future testing
  Using HashMap + Compress integers for discrete state storage
C:\Users\16508\Desktop\Postgraduate\develop\back\astrofcs_back\buaa-modules\astro-sysml\model_verified.xml::1: [error] Unknown identifier: PumpControl_MethaneStatusRegion.
C:\Users\16508\Desktop\Postgraduate\develop\back\astrofcs_back\buaa-modules\astro-sysml\model_verified.xml::1: [error] false is not a structure.
C:\Users\16508\Desktop\Postgraduate\develop\back\astrofcs_back\buaa-modules\astro-sysml\model_verified.xml::1: [error] Unknown identifier: PumpControl_PumpStatusRegion.
C:\Users\16508\Desktop\Postgraduate\develop\back\astrofcs_back\buaa-modules\astro-sysml\model_verified.xml::1: [error] false is not a structure.
</t>
  </si>
  <si>
    <t>0.361s</t>
  </si>
  <si>
    <t>private import ScalarValues::*;
state def PumpControl parallel {
    entry;
    state PumpControl_PumpStatusRegion {
        entry; then PumpControl_PumpStatusRegion_PumpingOptions;
        state PumpControl_PumpStatusRegion_PumpingOptions;
    }
    state PumpControl_WaterStatusRegion {
        entry; then PumpControl_WaterStatusRegion_MonitoringWaterOptions;
        state PumpControl_WaterStatusRegion_MonitoringWaterOptions;
    }
    state PumpControl_MethaneStatusRegion {
        entry; then PumpControl_MethaneStatusRegion_MonitoringMethaneOptions;
        state PumpControl_MethaneStatusRegion_MonitoringMethaneOptions;
    }
}</t>
  </si>
  <si>
    <t>31.932s</t>
  </si>
  <si>
    <t xml:space="preserve">E&lt;&gt; PumpControl_PumpStatusRegion.PumpControl_PumpStatusRegion_PumpingOptions for the verification:
  Generating shortest trace
  Search order is breadth first
  Using conservative space optimisation
  Seed is 1765449428
  State space representation uses minimal constraint systems with future testing
  Using HashMap + Compress integers for discrete state storage
C:\Users\16508\Desktop\Postgraduate\develop\back\astrofcs_back\buaa-modules\astro-sysml\model_verified.xml::1: [error] Unknown identifier: PumpControl_PumpStatusRegion.
C:\Users\16508\Desktop\Postgraduate\develop\back\astrofcs_back\buaa-modules\astro-sysml\model_verified.xml::1: [error] false is not a structure.
E&lt;&gt; PumpControl_WaterStatusRegion.PumpControl_WaterStatusRegion_MonitoringWaterOptions for the verification:
  Generating shortest trace
  Search order is breadth first
  Using conservative space optimisation
  Seed is 1765449428
  State space representation uses minimal constraint systems with future testing
  Using HashMap + Compress integers for discrete state storage
C:\Users\16508\Desktop\Postgraduate\develop\back\astrofcs_back\buaa-modules\astro-sysml\model_verified.xml::1: [error] Unknown identifier: PumpControl_WaterStatusRegion.
C:\Users\16508\Desktop\Postgraduate\develop\back\astrofcs_back\buaa-modules\astro-sysml\model_verified.xml::1: [error] false is not a structure.
E&lt;&gt; PumpControl_MethaneStatusRegion.PumpControl_MethaneStatusRegion_MonitoringMethaneOptions for the verification:
  Generating shortest trace
  Search order is breadth first
  Using conservative space optimisation
  Seed is 1765449428
  State space representation uses minimal constraint systems with future testing
  Using HashMap + Compress integers for discrete state storage
C:\Users\16508\Desktop\Postgraduate\develop\back\astrofcs_back\buaa-modules\astro-sysml\model_verified.xml::1: [error] Unknown identifier: PumpControl_MethaneStatusRegion.
C:\Users\16508\Desktop\Postgraduate\develop\back\astrofcs_back\buaa-modules\astro-sysml\model_verified.xml::1: [error] false is not a structure.
PumpControl_MethaneStatusRegion.PumpControl_MethaneStatusRegion_MonitoringMethane --&gt; PumpControl_PumpStatusRegion.PumpControl_PumpStatusRegion_PumpingOptions for the verification:
  Generating shortest trace
  Search order is breadth first
  Using conservative space optimisation
  Seed is 1765449428
  State space representation uses minimal constraint systems with future testing
  Using HashMap + Compress integers for discrete state storage
C:\Users\16508\Desktop\Postgraduate\develop\back\astrofcs_back\buaa-modules\astro-sysml\model_verified.xml::1: [error] Unknown identifier: PumpControl_MethaneStatusRegion.
C:\Users\16508\Desktop\Postgraduate\develop\back\astrofcs_back\buaa-modules\astro-sysml\model_verified.xml::1: [error] false is not a structure.
C:\Users\16508\Desktop\Postgraduate\develop\back\astrofcs_back\buaa-modules\astro-sysml\model_verified.xml::1: [error] Unknown identifier: PumpControl_PumpStatusRegion.
C:\Users\16508\Desktop\Postgraduate\develop\back\astrofcs_back\buaa-modules\astro-sysml\model_verified.xml::1: [error] false is not a structure.
</t>
  </si>
  <si>
    <t>HSUV</t>
  </si>
  <si>
    <t>Hybrid Sport Utility Vehicle, HSUV</t>
  </si>
  <si>
    <t>1. Once the device is powered on, the system enters the `Operate` state, and based on user actions, it transitions between `Idle`, `Accelerating or Cruising`, and `Braking` states. 
2. The system can be turned on with the `start` signal and turned off with the `keyOff` signal. 
3. Within the `Operate` state, the system transitions between different substates depending on actions like accelerating, braking, or stopping.</t>
  </si>
  <si>
    <t>1.E&lt;&gt; DrivingStateMachine.Operate_Idle
2.E&lt;&gt; DrivingStateMachine.Operate_Cruising
3.A[] (DrivingStateMachine.Operate_Accelerating imply not DrivingStateMachine.off)</t>
  </si>
  <si>
    <t xml:space="preserve">private import ScalarValues::*;
item def start1;
item def keyOff;
item def accelerate;
item def acceleratorOff;
item def brake;
item def brakeOff;
item def stop;
state def DrivingStateMachine {
    entry; then off;
    state off;
    accept start1 then Operate;
    state Operate {
        entry; then Idle;
        transition Idle_Accelerating first Idle accept accelerate then Accelerating;
        transition Idle_Braking first Idle accept brake then Braking;
        state Idle;
        transition Accelerating_Cruising first Accelerating accept acceleratorOff then Cruising;
        transition Accelerating_Braking first Accelerating accept brake then Braking;
        state Accelerating;
        transition Cruising_Accelerating first Cruising accept accelerate then Accelerating;
        transition Cruising_Braking first Cruising accept brake then Braking;
        transition Cruising_Idle first Cruising accept stop then Idle;
        state Cruising;
        transition Braking_Idle first Braking accept stop then Idle;
        transition Braking_Cruising first Braking accept brakeOff then Cruising;
        state Braking;
    }
    transition Braking_Off first Operate.Braking accept keyOff then off;
}
</t>
  </si>
  <si>
    <t xml:space="preserve">private import ScalarValues::*;
item def starton;
item def keyOff;
item def accelerate;
item def brake;
item def stop;
state def DeviceController {
    entry; then Operate;
    state Operate {
        entry ;
        state Idle;
        state AcceleratingOrCruising;
        state Braking;
        accept accelerate then AcceleratingOrCruising;
        accept brake then Braking;
        accept stop then Idle;
    }
    accept keyOff then Off;
    state Off {
        entry;  
    }
    accept starton then Operate;
}
</t>
  </si>
  <si>
    <t>37.280s</t>
  </si>
  <si>
    <t xml:space="preserve"> pass</t>
  </si>
  <si>
    <t xml:space="preserve"> E&lt;&gt; DeviceController.Operate_Idle
Options for the verification:
  Generating shortest trace
  Search order is breadth first
  Using conservative space optimisation
  Seed is 1765253206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DeviceController.Operate_Idle )
------------------------------------------------
E&lt;&gt; DeviceController.Operate_AcceleratingOrCruising
Options for the verification:
  Generating shortest trace
  Search order is breadth first
  Using conservative space optimisation
  Seed is 1765253206
  State space representation uses minimal constraint systems with future testing
  Using HashMap + Compress integers for discrete state storage
Verifying formula 1 at C:\Users\16508\Desktop\Postgraduate\develop\back\astrofcs_back\buaa-modules\astro-sysml\temp_query.q:1
 -- Formula is NOT satisfied.
------------------------------------------------
A[] (DeviceController.Operate_AcceleratingOrCruising imply not DeviceController.Off)
Options for the verification:
  Generating shortest trace
  Search order is breadth first
  Using conservative space optimisation
  Seed is 1765253206
  State space representation uses minimal constraint systems with future testing
  Using HashMap + Compress integers for discrete state storage
Verifying formula 1 at C:\Users\16508\Desktop\Postgraduate\develop\back\astrofcs_back\buaa-modules\astro-sysml\temp_query.q:1
 -- Formula is satisfied.</t>
  </si>
  <si>
    <t>0.282s</t>
  </si>
  <si>
    <t xml:space="preserve">private import ScalarValues::*;
item def starton;
item def keyOff;
item def accelerate;
item def brake;
item def stop;
state def DeviceController {
    entry; then Operate;
    state Operate {
        entry Idle;
        state Idle {
        }
        accept accelerate then AcceleratingOrCruising;
        state AcceleratingOrCruising {
        }
        transition first AcceleratingOrCruising accept stop  then Idle;
        transition first AcceleratingOrCruising accept brake then Braking;
        state Braking {
        }
        transition first Braking accept stop  then Idle;
        transition first Braking accept accelerate then AcceleratingOrCruising;
    }
    accept keyOff then Off;
    state Off {
        entry;
    }
    accept starton then Operate;
}
</t>
  </si>
  <si>
    <t>21.246s</t>
  </si>
  <si>
    <t xml:space="preserve">E&lt;&gt; DeviceController.Operate_Idle
Options for the verification:
  Generating shortest trace
  Search order is breadth first
  Using conservative space optimisation
  Seed is 1765253829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DeviceController.Operate_Idle )
------------------------------------------------
 E&lt;&gt; DeviceController.Operate_AcceleratingOrCruising
Options for the verification:
  Generating shortest trace
  Search order is breadth first
  Using conservative space optimisation
  Seed is 1765253829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DeviceController.Operate_Idle )
Transition:
  env.Active-&gt;env.Active { 1, chan_accelerate!, 1 }
  DeviceController.Operate_Idle-&gt;DeviceController.Operate_AcceleratingOrCruising { 1, chan_accelerate?, 1 }
State:
( env.Active DeviceController.Operate_AcceleratingOrCruising )
------------------------------------------------
A[] (DeviceController.Operate_AcceleratingOrCruising imply not DeviceController.Off)
Options for the verification:
  Generating shortest trace
  Search order is breadth first
  Using conservative space optimisation
  Seed is 1765253829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</si>
  <si>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0.293s</t>
  </si>
  <si>
    <t>state machine for Train Control</t>
  </si>
  <si>
    <t>1. The system starts in the DoorsClosing state and transitions to InMotion when the doors are closed, triggered by the "Closed/SendDeparted" signal. 
2. In the InMotion state, the system can either transition to the Stopping state when it arrives, indicated by the "Arrived/Stop, Send Arrived" signal, or to the EmergencyStopping state if an obstacle is detected. 
3. When an obstacle is detected, the system enters the EmergencyStopping state, which includes the actions "Emergency Stop" and sends the "Obstacle Detected" signal. 
4. Within the InMotion state, the system operates in three substates: Accelerating, Cruising, and Approaching, which represent different phases of the train's motion. 
5. The system begins in the Accelerating substate, moving to the Cruising substate once cruising speed is reached, as indicated by the "Reached Cruising/Cruise" signal. 
  If the system is in the Accelerating substate and approaches its destination, it transitions to the Approaching substate upon receiving the "Approached/Decelerate" signal. 
 The system in the Cruising substate transitions to the Approaching substate when it approaches the destination, triggered by the "Approached/Decelerate" signal. 
 The system enters the Accelerating substate when motion begins, marked by the "Entry/Accelerate" action. 
6. In the Approaching substate, the system sends the "Send" signal and continues to approach the destination. The system remains in the Approaching substate while nearing the destination, until it is ready to stop or decelerate.</t>
  </si>
  <si>
    <t>1.E&lt;&gt; TrainOpeRaten.InMotion_Accelerating
2.E&lt;&gt; TrainOpeRaten.EmergencyStopping
3.E&lt;&gt; TrainOpeRaten.Stopping
4.A[] not (TrainOpeRaten.EmergencyStopping &amp;&amp; TrainOpeRaten.InMotion_Cruising)</t>
  </si>
  <si>
    <t>private import ScalarValues::*;
item def Closed;
item def Arrived;
item def ObstacleDetected;
item def ReachedCruising;
item def Approached;
item def MonitoringSystem;
action def SendDeparted;
action def Stop;
action def SendArrived;
action def EmergencyStop;
action def Accelerate;
action def Cruise;
action def Decelerate;
action def SendSignal;
action def SendObstacleNotification {
    in target : MonitoringSystem;
}
state def TrainOpeRaten {
    in monitoringSystem : MonitoringSystem;
    entry; then DoorsClosing;
    state DoorsClosing{}
    accept Closed do action SendDeparted then InMotion;
    state InMotion {
        entry; then Accelerating;
        state Accelerating {
            entry action Accelerate;
        }
        accept ReachedCruising do action Cruise then Cruising;
        accept Approached do action Decelerate then Approaching;
        state Cruising {
        }
        accept Approached do action Decelerate then Approaching;
        state Approaching {
            entry action SendSignal;
        }
    }
    accept Arrived do action Stop then Stopping;
    accept ObstacleDetected then EmergencyStopping;
    state Stopping {
        entry action SendArrived;
    }
    state EmergencyStopping {
        entry action EmergencyStop;
    }
    then NotifyingControl;
    state NotifyingControl {
        entry action SendObstacleNotification;
    }
}</t>
  </si>
  <si>
    <t>private import ScalarValues::*;
item def Closed;
item def Arrived;
item def ObstacleDetected;
item def ReachedCruising;
item def Approached;
action def SendDeparted;
action def StopTrain;
action def SendArrived;
action def EmergencyStopAction;
action def SendObstacleDetected;
action def Accelerate;
action def Cruise;
action def Decelerate;
action def SendSignal;
action def StopTrainAndSendArrived{
    action stopTrain : StopTrain;
    action sendArrived : SendArrived;
    first stopTrain then sendArrived;
}
action def EmergencyStopActionAndSendObstacleDetected{
    action emergencyStopAction : EmergencyStopAction;
    action sendObstacleDetected : SendObstacleDetected;
    first emergencyStopAction then sendObstacleDetected;
}
state def TrainControl {
    entry; then DoorsClosing;
    state DoorsClosing;
    accept Closed do action SendDeparted then InMotion;
    state InMotion {
        entry; then Accelerating;
        state Accelerating {
            entry  action Accelerate;
        }
        transition first Accelerating accept ReachedCruising do action Cruise then Cruising;
        transition first Accelerating accept Approached do action Decelerate then Approaching;
        state Cruising {
        }
        transition first Cruising accept Approached do action Decelerate then Approaching;
        state Approaching {
            do action SendSignal;
        }
    }
    transition first InMotion accept Arrived do action StopTrainAndSendArrived then Stopping;
    transition first InMotion accept ObstacleDetected then EmergencyStopping;
    state EmergencyStopping {
        do action EmergencyStopActionAndSendObstacleDetected;
    }
    state Stopping;
}</t>
  </si>
  <si>
    <t>54.663s</t>
  </si>
  <si>
    <t xml:space="preserve">E&lt;&gt; TrainOpeRaten.InMotion_AcceleratingC:\Users\16508\Desktop\Postgraduate\develop\back\astrofcs_back\buaa-modules\astro-sysml\model_verified.xml:/nta/template[1]/transition[1]/label[2]:1: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C:\Users\16508\Desktop\Postgraduate\develop\back\astrofcs_back\buaa-modules\astro-sysml\model_verified.xml:/nta/template[1]/transition[2]/label[2]:1: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C:\Users\16508\Desktop\Postgraduate\develop\back\astrofcs_back\buaa-modules\astro-sysml\model_verified.xml:/nta/template[1]/transition[6]/label[2]:1: [warning] Expression does not have any effect.
C:\Users\16508\Desktop\Postgraduate\develop\back\astrofcs_back\buaa-modules\astro-sysml\model_verified.xml:/nta/template[1]/transition[7]/label[2]:1: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1765449891
  State space representation uses minimal constraint systems with future testing
  Using HashMap + Compress integers for discrete state storage
C:\Users\16508\Desktop\Postgraduate\develop\back\astrofcs_back\buaa-modules\astro-sysml\model_verified.xml::1: [error] Unknown identifier: TrainOpeRaten.
C:\Users\16508\Desktop\Postgraduate\develop\back\astrofcs_back\buaa-modules\astro-sysml\model_verified.xml::1: [error] false is not a structure.
E&lt;&gt; TrainOpeRaten.EmergencyStoppingC:\Users\16508\Desktop\Postgraduate\develop\back\astrofcs_back\buaa-modules\astro-sysml\model_verified.xml:/nta/template[1]/transition[1]/label[2]:1: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C:\Users\16508\Desktop\Postgraduate\develop\back\astrofcs_back\buaa-modules\astro-sysml\model_verified.xml:/nta/template[1]/transition[2]/label[2]:1: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C:\Users\16508\Desktop\Postgraduate\develop\back\astrofcs_back\buaa-modules\astro-sysml\model_verified.xml:/nta/template[1]/transition[6]/label[2]:1: [warning] Expression does not have any effect.
C:\Users\16508\Desktop\Postgraduate\develop\back\astrofcs_back\buaa-modules\astro-sysml\model_verified.xml:/nta/template[1]/transition[7]/label[2]:1: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1765449891
  State space representation uses minimal constraint systems with future testing
  Using HashMap + Compress integers for discrete state storage
C:\Users\16508\Desktop\Postgraduate\develop\back\astrofcs_back\buaa-modules\astro-sysml\model_verified.xml::1: [error] Unknown identifier: TrainOpeRaten.
C:\Users\16508\Desktop\Postgraduate\develop\back\astrofcs_back\buaa-modules\astro-sysml\model_verified.xml::1: [error] false is not a structure.
E&lt;&gt; TrainOpeRaten.StoppingC:\Users\16508\Desktop\Postgraduate\develop\back\astrofcs_back\buaa-modules\astro-sysml\model_verified.xml:/nta/template[1]/transition[1]/label[2]:1: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C:\Users\16508\Desktop\Postgraduate\develop\back\astrofcs_back\buaa-modules\astro-sysml\model_verified.xml:/nta/template[1]/transition[2]/label[2]:1: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C:\Users\16508\Desktop\Postgraduate\develop\back\astrofcs_back\buaa-modules\astro-sysml\model_verified.xml:/nta/template[1]/transition[6]/label[2]:1: [warning] Expression does not have any effect.
C:\Users\16508\Desktop\Postgraduate\develop\back\astrofcs_back\buaa-modules\astro-sysml\model_verified.xml:/nta/template[1]/transition[7]/label[2]:1: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1765449891
  State space representation uses minimal constraint systems with future testing
  Using HashMap + Compress integers for discrete state storage
C:\Users\16508\Desktop\Postgraduate\develop\back\astrofcs_back\buaa-modules\astro-sysml\model_verified.xml::1: [error] Unknown identifier: TrainOpeRaten.
C:\Users\16508\Desktop\Postgraduate\develop\back\astrofcs_back\buaa-modules\astro-sysml\model_verified.xml::1: [error] false is not a structure.
A[] not (TrainOpeRaten.EmergencyStopping &amp;&amp; TrainOpeRaten.InMotion_Cruising)C:\Users\16508\Desktop\Postgraduate\develop\back\astrofcs_back\buaa-modules\astro-sysml\model_verified.xml:/nta/template[1]/transition[1]/label[2]:1: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C:\Users\16508\Desktop\Postgraduate\develop\back\astrofcs_back\buaa-modules\astro-sysml\model_verified.xml:/nta/template[1]/transition[2]/label[2]:1: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C:\Users\16508\Desktop\Postgraduate\develop\back\astrofcs_back\buaa-modules\astro-sysml\model_verified.xml:/nta/template[1]/transition[6]/label[2]:1: [warning] Expression does not have any effect.
C:\Users\16508\Desktop\Postgraduate\develop\back\astrofcs_back\buaa-modules\astro-sysml\model_verified.xml:/nta/template[1]/transition[7]/label[2]:1: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1765449891
  State space representation uses minimal constraint systems with future testing
  Using HashMap + Compress integers for discrete state storage
C:\Users\16508\Desktop\Postgraduate\develop\back\astrofcs_back\buaa-modules\astro-sysml\model_verified.xml::1: [error] Unknown identifier: TrainOpeRaten.
C:\Users\16508\Desktop\Postgraduate\develop\back\astrofcs_back\buaa-modules\astro-sysml\model_verified.xml::1: [error] false is not a structure.
C:\Users\16508\Desktop\Postgraduate\develop\back\astrofcs_back\buaa-modules\astro-sysml\model_verified.xml::1: [error] Unknown identifier: TrainOpeRaten.
C:\Users\16508\Desktop\Postgraduate\develop\back\astrofcs_back\buaa-modules\astro-sysml\model_verified.xml::1: [error] false is not a structure.
</t>
  </si>
  <si>
    <t>0.348s</t>
  </si>
  <si>
    <t>private import ScalarValues::*;
item def Closed;
item def Arrived;
item def ObstacleDetected;
item def ReachedCruising;
item def Approached;
action def SendDeparted;
action def StopTrain;
action def SendArrived;
action def EmergencyStopAction;
action def SendObstacleDetected;
action def Accelerate;
action def Cruise;
action def Decelerate;
action def SendSignal;
action def StopTrainAndSendArrived{
    action stopTrain : StopTrain;
    action sendArrived : SendArrived;
    first stopTrain then sendArrived;
}
action def EmergencyStopActionAndSendObstacleDetected{
    action emergencyStopAction : EmergencyStopAction;
    action sendObstacleDetected : SendObstacleDetected;
    first emergencyStopAction then sendObstacleDetected;
}
state def TrainOpeRaten {
    entry; then DoorsClosing;
    state DoorsClosing;
    accept Closed do action SendDeparted then InMotion;
    state InMotion {
        entry; then Accelerating;
        state Accelerating {
            entry  action Accelerate;
        }
        transition first Accelerating accept ReachedCruising do action Cruise then Cruising;
        transition first Accelerating accept Approached do action Decelerate then Approaching;
        state Cruising {
        }
        transition first Cruising accept Approached do action Decelerate then Approaching;
        state Approaching {
            do action SendSignal;
        }
    }
    transition first InMotion accept Arrived do action StopTrainAndSendArrived then Stopping;
    transition first InMotion accept ObstacleDetected then EmergencyStopping;
    state EmergencyStopping {
        do action EmergencyStopActionAndSendObstacleDetected;
    }
    state Stopping;
}</t>
  </si>
  <si>
    <t>25.233s</t>
  </si>
  <si>
    <t xml:space="preserve">E&lt;&gt; TrainOpeRaten.InMotion_AcceleratingC:\Users\16508\Desktop\Postgraduate\develop\back\astrofcs_back\buaa-modules\astro-sysml\model_verified.xml:/nta/template[1]/transition[1]/label[2]:1: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C:\Users\16508\Desktop\Postgraduate\develop\back\astrofcs_back\buaa-modules\astro-sysml\model_verified.xml:/nta/template[1]/transition[2]/label[2]:1: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C:\Users\16508\Desktop\Postgraduate\develop\back\astrofcs_back\buaa-modules\astro-sysml\model_verified.xml:/nta/template[1]/transition[6]/label[2]:1: [warning] Expression does not have any effect.
C:\Users\16508\Desktop\Postgraduate\develop\back\astrofcs_back\buaa-modules\astro-sysml\model_verified.xml:/nta/template[1]/transition[7]/label[2]:1: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1765450115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TrainOpeRaten.DoorsClosing )
Transition:
  env.Active-&gt;env.Active { 1, chan_Closed!, 1 }
  TrainOpeRaten.DoorsClosing-&gt;TrainOpeRaten.InMotion_Accelerating { 1, chan_Closed?, SendDeparted(), Accelerate() }
State:
( env.Active TrainOpeRaten.InMotion_Accelerating )
E&lt;&gt; TrainOpeRaten.EmergencyStoppingC:\Users\16508\Desktop\Postgraduate\develop\back\astrofcs_back\buaa-modules\astro-sysml\model_verified.xml:/nta/template[1]/transition[1]/label[2]:1: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C:\Users\16508\Desktop\Postgraduate\develop\back\astrofcs_back\buaa-modules\astro-sysml\model_verified.xml:/nta/template[1]/transition[2]/label[2]:1: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C:\Users\16508\Desktop\Postgraduate\develop\back\astrofcs_back\buaa-modules\astro-sysml\model_verified.xml:/nta/template[1]/transition[6]/label[2]:1: [warning] Expression does not have any effect.
C:\Users\16508\Desktop\Postgraduate\develop\back\astrofcs_back\buaa-modules\astro-sysml\model_verified.xml:/nta/template[1]/transition[7]/label[2]:1: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1765450115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TrainOpeRaten.DoorsClosing )
Transition:
  env.Active-&gt;env.Active { 1, chan_Closed!, 1 }
  TrainOpeRaten.DoorsClosing-&gt;TrainOpeRaten.InMotion_Accelerating { 1, chan_Closed?, SendDeparted(), Accelerate() }
State:
( env.Active TrainOpeRaten.InMotion_Accelerating )
Transition:
  env.Active-&gt;env.Active { 1, chan_ObstacleDetected!, 1 }
  TrainOpeRaten.InMotion_Accelerating-&gt;TrainOpeRaten.EmergencyStopping { 1, chan_ObstacleDetected?, EmergencyStopActionAndSendObstacleDetected() }
State:
( env.Active TrainOpeRaten.EmergencyStopping )
E&lt;&gt; TrainOpeRaten.StoppingC:\Users\16508\Desktop\Postgraduate\develop\back\astrofcs_back\buaa-modules\astro-sysml\model_verified.xml:/nta/template[1]/transition[1]/label[2]:1: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C:\Users\16508\Desktop\Postgraduate\develop\back\astrofcs_back\buaa-modules\astro-sysml\model_verified.xml:/nta/template[1]/transition[2]/label[2]:1: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C:\Users\16508\Desktop\Postgraduate\develop\back\astrofcs_back\buaa-modules\astro-sysml\model_verified.xml:/nta/template[1]/transition[6]/label[2]:1: [warning] Expression does not have any effect.
C:\Users\16508\Desktop\Postgraduate\develop\back\astrofcs_back\buaa-modules\astro-sysml\model_verified.xml:/nta/template[1]/transition[7]/label[2]:1: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1765450116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TrainOpeRaten.DoorsClosing )
Transition:
  env.Active-&gt;env.Active { 1, chan_Closed!, 1 }
  TrainOpeRaten.DoorsClosing-&gt;TrainOpeRaten.InMotion_Accelerating { 1, chan_Closed?, SendDeparted(), Accelerate() }
State:
( env.Active TrainOpeRaten.InMotion_Accelerating )
Transition:
  env.Active-&gt;env.Active { 1, chan_Arrived!, 1 }
  TrainOpeRaten.InMotion_Accelerating-&gt;TrainOpeRaten.Stopping { 1, chan_Arrived?, StopTrainAndSendArrived() }
State:
( env.Active TrainOpeRaten.Stopping )
A[] not (TrainOpeRaten.EmergencyStopping &amp;&amp; TrainOpeRaten.InMotion_Cruising)C:\Users\16508\Desktop\Postgraduate\develop\back\astrofcs_back\buaa-modules\astro-sysml\model_verified.xml:/nta/template[1]/transition[1]/label[2]:1: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C:\Users\16508\Desktop\Postgraduate\develop\back\astrofcs_back\buaa-modules\astro-sysml\model_verified.xml:/nta/template[1]/transition[2]/label[2]:1: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C:\Users\16508\Desktop\Postgraduate\develop\back\astrofcs_back\buaa-modules\astro-sysml\model_verified.xml:/nta/template[1]/transition[6]/label[2]:1: [warning] Expression does not have any effect.
C:\Users\16508\Desktop\Postgraduate\develop\back\astrofcs_back\buaa-modules\astro-sysml\model_verified.xml:/nta/template[1]/transition[7]/label[2]:1: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1765450116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</si>
  <si>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0.459s</t>
  </si>
  <si>
    <t>MOCV</t>
  </si>
  <si>
    <t>Microwave Oven Control with entry and 
 exit actions</t>
  </si>
  <si>
    <t>1. The microwave starts in the DoorShut state. From this state, the system can either remain in DoorShut if a Cancel action is performed or transition to the DoorOpen state when the door is opened. 
2. When the Door Opened action occurs in the DoorShut state, the system transitions to the DoorOpen state. The door can be closed to return to the DoorShut state.  In the DoorOpen state, placing an item inside the microwave transitions the system to DoorOpenWithItem. If the item is removed, the system returns to DoorOpen. From DoorOpenWithItem, the system can transition to DoorShutWithItem if the door is closed with zero time set or to ReadytoCook if cooking time is entered. 
3. In the DoorShutWithItem state, opening the door transitions the system back to DoorOpenWithItem, while entering cooking time takes the system to ReadytoCook, where the cooking time is displayed and updated. 
4. In the ReadytoCook state, if the Cancel action is performed, the system returns to DoorShutWithItem, canceling or updating the cooking time. If the door is opened, the system transitions to DoorOpenWithItem. 
5. When the Start action is performed in ReadytoCook, the system transitions to the Cooking state, where the timer starts. In the Cooking state, opening the door stops the timer and the system transitions to DoorOpenWithItem, while if the timer expires, the system moves to DoorShutWithItem. A Cancel action transitions the system back to ReadytoCook.</t>
  </si>
  <si>
    <t>1. E&lt;&gt; MicrowaveController.Cooking
2. E&lt;&gt; MicrowaveController.ReadytoCook
3. E&lt;&gt; MicrowaveController.DoorShutWithItem
4. A[] not deadlock</t>
  </si>
  <si>
    <t>private import ScalarValues::*;
private import ISQ::*;
private import SI::*;
item def Cancel;
item def DoorOpened;
item def DoorClosed;
item def ItemPlaced;
item def ItemRemoved;
item def CookingTimeEntered;
item def Start;
item def TimerExpired;
attribute def TimeValue :&gt; Real;
action def DisplayCookingTime {
    in time : DuRatenValue;
}
action def UpdateCookingTime {
    inout time : DuRatenValue;
}
action def StartTimer;
action def StopTimer;
action def CancelTimer {
    inout time : DuRatenValue;
}
action def DisplayAndUpdateTime {
    inout time : DuRatenValue;
    action display : DisplayCookingTime {
        in time = time;
    }
    action update : UpdateCookingTime {
        inout time = time;
    }
    first display then update;
}
state def MicrowaveController {
    attribute cookingTime= 0.0[s];
    entry; then DoorShut;
    state DoorShut {
    }
    accept Cancel do action CancelTimer { time = cookingTime; } then DoorShut;
    accept DoorOpened then DoorOpen;
    state DoorOpen {
    }
    accept DoorClosed then DoorShut;
    accept ItemPlaced then DoorOpenWithItem;
    state DoorOpenWithItem {
    }
    accept ItemRemoved then DoorOpen;
    accept DoorClosed if cookingTime == 0.0[s] then DoorShutWithItem;
    accept DoorClosed if cookingTime &gt; 0.0[s] then ReadytoCook;
    state DoorShutWithItem {
    }
    accept DoorOpened then DoorOpenWithItem;
    accept CookingTimeEntered do action DisplayAndUpdateTime { time = cookingTime; } then ReadytoCook;
    state ReadytoCook {
    }
    accept Cancel do action CancelTimer { time = cookingTime; } then DoorShutWithItem;
    accept CookingTimeEntered do action DisplayAndUpdateTime { time = cookingTime; } then ReadytoCook;
    accept DoorOpened then DoorOpenWithItem;
    accept Start do action StartTimer then Cooking;
    state Cooking {
    }
    accept DoorOpened do action StopTimer then DoorOpenWithItem;
    accept TimerExpired do action CancelTimer { time = cookingTime; } then DoorShutWithItem;
    accept Cancel do action StopTimer then ReadytoCook;
}</t>
  </si>
  <si>
    <t>private import ScalarValues::*;
item def DoorOpened;
item def DoorClosed;
item def PlaceItem;
item def RemoveItem;
item def TimeEntered;
item def Start;
item def Cancel;
item def TimerExpired;
attribute def CookingTime {
    attribute value : Integer;
}
state def Microwave {
    in cookingTime : CookingTime;
    entry; then DoorShut;
    state DoorShut;
    accept Cancel then DoorShut;
    accept DoorOpened then DoorOpen;
    state DoorOpen {
        entry; then DoorOpenEmpty;
        state DoorOpenEmpty;
        accept PlaceItem then DoorOpenWithItem;
        state DoorOpenWithItem;
        accept RemoveItem then DoorOpenEmpty;
    }
    state DoorShutWithItem;
    state ReadytoCook;
    accept Start then Cooking;
    accept Cancel then DoorShutWithItem;
    state Cooking;
    accept Cancel then ReadytoCook;
    transition t1 first DoorOpen.DoorOpenWithItem accept DoorClosed if cookingTime.value == 0 then DoorShutWithItem;
    transition t2 first DoorOpen.DoorOpenWithItem accept TimeEntered then ReadytoCook;
    transition t3 first DoorShutWithItem accept DoorOpened then DoorOpen.DoorOpenWithItem;
    transition t4 first DoorShutWithItem accept TimeEntered then ReadytoCook;
    transition t5 first ReadytoCook accept DoorOpened then DoorOpen.DoorOpenWithItem;
    transition t6 first Cooking accept DoorOpened then DoorOpen.DoorOpenWithItem;
    transition t7 first Cooking accept TimerExpired then DoorShutWithItem;
}</t>
  </si>
  <si>
    <t>77.823s</t>
  </si>
  <si>
    <t xml:space="preserve">E&lt;&gt; MicrowaveController.CookingOptions for the verification:
  Generating shortest trace
  Search order is breadth first
  Using conservative space optimisation
  Seed is 1765450228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E&lt;&gt; MicrowaveController.ReadytoCookOptions for the verification:
  Generating shortest trace
  Search order is breadth first
  Using conservative space optimisation
  Seed is 1765450228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E&lt;&gt; MicrowaveController.DoorShutWithItemOptions for the verification:
  Generating shortest trace
  Search order is breadth first
  Using conservative space optimisation
  Seed is 1765450229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A[] not deadlockOptions for the verification:
  Generating shortest trace
  Search order is breadth first
  Using conservative space optimisation
  Seed is 1765450229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</si>
  <si>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0.373s</t>
  </si>
  <si>
    <t>private import ScalarValues::*;
item def DoorOpened;
item def DoorClosed;
item def PlaceItem;
item def RemoveItem;
item def TimeEntered;
item def Start;
item def Cancel;
item def TimerExpired;
attribute def CookingTime {
    attribute value : Integer;
}
state def MicrowaveController {
    in cookingTime : CookingTime;
    entry; then DoorShut;
    state DoorShut;
    accept Cancel then DoorShut;
    accept DoorOpened then DoorOpen;
    state DoorOpen {
        entry; then DoorOpenEmpty;
        state DoorOpenEmpty;
        accept PlaceItem then DoorOpenWithItem;
        state DoorOpenWithItem;
        accept RemoveItem then DoorOpenEmpty;
    }
    state DoorShutWithItemOptions;
    state ReadytoCookOptions;
    accept Start then CookingOptions;
    accept Cancel then DoorShutWithItemOptions;
    state CookingOptions;
    accept Cancel then ReadytoCookOptions;
    transition t1 first DoorOpen.DoorOpenWithItem accept DoorClosed if cookingTime.value == 0 then DoorShutWithItemOptions;
    transition t2 first DoorOpen.DoorOpenWithItem accept TimeEntered then ReadytoCookOptions;
    transition t3 first DoorShutWithItemOptions accept DoorOpened then DoorOpen.DoorOpenWithItem;
    transition t4 first DoorShutWithItemOptions accept TimeEntered then ReadytoCookOptions;
    transition t5 first ReadytoCookOptions accept DoorOpened then DoorOpen.DoorOpenWithItem;
    transition t6 first CookingOptions accept DoorOpened then DoorOpen.DoorOpenWithItem;
    transition t7 first CookingOptions accept TimerExpired then DoorShutWithItemOptions;
}</t>
  </si>
  <si>
    <t>28.398s</t>
  </si>
  <si>
    <t xml:space="preserve">E&lt;&gt; MicrowaveController.CookingOptions for the verification:
  Generating shortest trace
  Search order is breadth first
  Using conservative space optimisation
  Seed is 1765450357
  State space representation uses minimal constraint systems with future testing
  Using HashMap + Compress integers for discrete state storage
C:\Users\16508\Desktop\Postgraduate\develop\back\astrofcs_back\buaa-modules\astro-sysml\model_verified.xml::1: [error] has no member named Cooking.
C:\Users\16508\Desktop\Postgraduate\develop\back\astrofcs_back\buaa-modules\astro-sysml\model_verified.xml::1: [error] Type error.
E&lt;&gt; MicrowaveController.ReadytoCookOptions for the verification:
  Generating shortest trace
  Search order is breadth first
  Using conservative space optimisation
  Seed is 1765450357
  State space representation uses minimal constraint systems with future testing
  Using HashMap + Compress integers for discrete state storage
C:\Users\16508\Desktop\Postgraduate\develop\back\astrofcs_back\buaa-modules\astro-sysml\model_verified.xml::1: [error] has no member named ReadytoCook.
C:\Users\16508\Desktop\Postgraduate\develop\back\astrofcs_back\buaa-modules\astro-sysml\model_verified.xml::1: [error] Type error.
E&lt;&gt; MicrowaveController.DoorShutWithItemOptions for the verification:
  Generating shortest trace
  Search order is breadth first
  Using conservative space optimisation
  Seed is 1765450357
  State space representation uses minimal constraint systems with future testing
  Using HashMap + Compress integers for discrete state storage
C:\Users\16508\Desktop\Postgraduate\develop\back\astrofcs_back\buaa-modules\astro-sysml\model_verified.xml::1: [error] has no member named DoorShutWithItem.
C:\Users\16508\Desktop\Postgraduate\develop\back\astrofcs_back\buaa-modules\astro-sysml\model_verified.xml::1: [error] Type error.
A[] not deadlockOptions for the verification:
  Generating shortest trace
  Search order is breadth first
  Using conservative space optimisation
  Seed is 1765450357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</si>
  <si>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0.326s</t>
  </si>
  <si>
    <t>DSCS</t>
  </si>
  <si>
    <t>UAV swarm state machine diagram</t>
  </si>
  <si>
    <t>1 This state machine model describes the state transitions of a UAV swarm with two parallel child states: TaskRegion and MotionRegion. 
2 Before the mission is completed, the UAV swarm continuously performs target search tasks, during which it operates within three different state areas. 
3 When the UAV swarm is intercepted, it transitions to the formation adjustment state. 
4 During flight, if task assignment information is received, it enters the attack state. After completing the attack, the number of UAVs in the swarm decreases accordingly.</t>
  </si>
  <si>
    <t>1. E&lt;&gt; MissionExecution_TaskRegion.MissionExecution_TaskRegion_Attacking
2. A[] (MissionExecution_MotionRegion.MissionExecution_MotionRegion_AdjustingFormation imply not deadlock)
3. E&lt;&gt; (MissionExecution_MotionRegion.MissionExecution_MotionRegion_Flying and MissionExecution_TaskRegion.MissionExecution_TaskRegion_Attacking)</t>
  </si>
  <si>
    <t>private import ScalarValues::*;
item def UAVInterception;
item def MissionAllocationInfo;
item def StrikeSuccessfulReport;
action def ContinuousTargetSearch;
action def AirToGroundStrike;
action def DecrementUAVCount;
state def UAVSwarmBehavior {
    attribute uavCount : Integer;
    entry; then MissionExecution;
    state MissionExecution parallel {
        do action NumberIncrease;
        state MotionRegion {
            entry; then Flying;
            state Flying;
            accept UAVInterception then AdjustingFormation;
            state AdjustingFormation;
            then Flying;
        }
        state TaskRegion{
            entry; then Patrolling;
            state Patrolling;
            accept MissionAllocationInfo then Attacking;
            state Attacking{
                do action AirToGroundStrike;
            }
            accept StrikeSuccessfulReport 
                do action DecrementUAVCount
                then Patrolling;
        }
    }
}</t>
  </si>
  <si>
    <t>private import ScalarValues::*;
item def Intercepted;
item def TaskAssign;
item def AttackDone;
item def NextArea;
action def DecreaseCount;
attribute def SwarmSize {
    attribute count : Integer;
}
state def UAVSwarm {
    entry; then Active;
    state Active parallel {
        in swarm : SwarmSize;
        state TaskRegion {
            entry; then SearchArea1;
            state SearchArea1;
            accept NextArea then SearchArea2;
            accept TaskAssign if swarm.count &gt; 0 then Attack;
            state SearchArea2;
            accept NextArea then SearchArea3;
            state SearchArea3;
            accept NextArea then SearchArea1;
            state Attack {
                entry;
            }
            transition first Attack accept AttackDone do action DecreaseCount then SearchArea1;
        }
        state MotionRegion {
            entry; then Cruising;
            state Cruising;
            accept Intercepted then FormationAdjust;
            state FormationAdjust;
            then Cruising;
        }
    }
}</t>
  </si>
  <si>
    <t>53.344s</t>
  </si>
  <si>
    <t xml:space="preserve">E&lt;&gt; MissionExecution_TaskRegion.MissionExecution_TaskRegion_AttackingC:\Users\16508\Desktop\Postgraduate\develop\back\astrofcs_back\buaa-modules\astro-sysml\model_verified.xml:/nta/template[1]/transition[2]/label[1]:1: [error] Unknown identifier: swarm.
C:\Users\16508\Desktop\Postgraduate\develop\back\astrofcs_back\buaa-modules\astro-sysml\model_verified.xml:/nta/template[1]/transition[2]/label[1]:1: [error] false is not a structure.
C:\Users\16508\Desktop\Postgraduate\develop\back\astrofcs_back\buaa-modules\astro-sysml\model_verified.xml:/nta/template[4]/transition[5]/label[2]:1: [error] Unknown identifier: swarm.
C:\Users\16508\Desktop\Postgraduate\develop\back\astrofcs_back\buaa-modules\astro-sysml\model_verified.xml:/nta/template[4]/transition[5]/label[2]:1: [error] false is not a structure.
A[] (MissionExecution_MotionRegion.MissionExecution_MotionRegion_AdjustingFormation imply not deadlock)C:\Users\16508\Desktop\Postgraduate\develop\back\astrofcs_back\buaa-modules\astro-sysml\model_verified.xml:/nta/template[1]/transition[2]/label[1]:1: [error] Unknown identifier: swarm.
C:\Users\16508\Desktop\Postgraduate\develop\back\astrofcs_back\buaa-modules\astro-sysml\model_verified.xml:/nta/template[1]/transition[2]/label[1]:1: [error] false is not a structure.
C:\Users\16508\Desktop\Postgraduate\develop\back\astrofcs_back\buaa-modules\astro-sysml\model_verified.xml:/nta/template[4]/transition[5]/label[2]:1: [error] Unknown identifier: swarm.
C:\Users\16508\Desktop\Postgraduate\develop\back\astrofcs_back\buaa-modules\astro-sysml\model_verified.xml:/nta/template[4]/transition[5]/label[2]:1: [error] false is not a structure.
E&lt;&gt; (MissionExecution_MotionRegion.MissionExecution_MotionRegion_Flying and MissionExecution_TaskRegion.MissionExecution_TaskRegion_Attacking)C:\Users\16508\Desktop\Postgraduate\develop\back\astrofcs_back\buaa-modules\astro-sysml\model_verified.xml:/nta/template[1]/transition[2]/label[1]:1: [error] Unknown identifier: swarm.
C:\Users\16508\Desktop\Postgraduate\develop\back\astrofcs_back\buaa-modules\astro-sysml\model_verified.xml:/nta/template[1]/transition[2]/label[1]:1: [error] false is not a structure.
C:\Users\16508\Desktop\Postgraduate\develop\back\astrofcs_back\buaa-modules\astro-sysml\model_verified.xml:/nta/template[4]/transition[5]/label[2]:1: [error] Unknown identifier: swarm.
C:\Users\16508\Desktop\Postgraduate\develop\back\astrofcs_back\buaa-modules\astro-sysml\model_verified.xml:/nta/template[4]/transition[5]/label[2]:1: [error] false is not a structure.
</t>
  </si>
  <si>
    <t>0.328s</t>
  </si>
  <si>
    <t>private import ScalarValues::*;
item def Intercepted;
item def TaskAssign;
item def AttackDone;
action def DecreaseCount;
attribute def SwarmSize {
    attribute count : Integer;
}
state def MissionExecution parallel {
    in swarm : SwarmSize;
    state TaskRegion {
        entry; then SearchArea1;
        state SearchArea1;
        accept NextArea then SearchArea2;
        accept TaskAssign if swarm.count &gt; 0 then Attacking;
        state SearchArea2;
        accept NextArea then SearchArea3;
        state SearchArea3;
        accept NextArea then SearchArea1;
        state Attacking {
            entry;
        }
        transition first Attacking accept AttackDone do action DecreaseCount then SearchArea1;
    }
    state MotionRegion {
        entry; then Flying;
        state Flying;
        accept Intercepted then AdjustingFormation;
        state AdjustingFormation;
        then Flying;
    }
}</t>
  </si>
  <si>
    <t>31.545s</t>
  </si>
  <si>
    <t xml:space="preserve">E&lt;&gt; MissionExecution_TaskRegion.MissionExecution_TaskRegion_AttackingC:\Users\16508\Desktop\Postgraduate\develop\back\astrofcs_back\buaa-modules\astro-sysml\model_verified.xml:/nta/template[1]/transition[1]/label[1]:1: [error] Unknown identifier: chan_NextArea.
C:\Users\16508\Desktop\Postgraduate\develop\back\astrofcs_back\buaa-modules\astro-sysml\model_verified.xml:/nta/template[1]/transition[3]/label[1]:1: [error] Unknown identifier: chan_NextArea.
C:\Users\16508\Desktop\Postgraduate\develop\back\astrofcs_back\buaa-modules\astro-sysml\model_verified.xml:/nta/template[1]/transition[4]/label[1]:1: [error] Unknown identifier: chan_NextArea.
A[] (MissionExecution_MotionRegion.MissionExecution_MotionRegion_AdjustingFormation imply not deadlock)C:\Users\16508\Desktop\Postgraduate\develop\back\astrofcs_back\buaa-modules\astro-sysml\model_verified.xml:/nta/template[1]/transition[1]/label[1]:1: [error] Unknown identifier: chan_NextArea.
C:\Users\16508\Desktop\Postgraduate\develop\back\astrofcs_back\buaa-modules\astro-sysml\model_verified.xml:/nta/template[1]/transition[3]/label[1]:1: [error] Unknown identifier: chan_NextArea.
C:\Users\16508\Desktop\Postgraduate\develop\back\astrofcs_back\buaa-modules\astro-sysml\model_verified.xml:/nta/template[1]/transition[4]/label[1]:1: [error] Unknown identifier: chan_NextArea.
E&lt;&gt; (MissionExecution_MotionRegion.MissionExecution_MotionRegion_Flying and MissionExecution_TaskRegion.MissionExecution_TaskRegion_Attacking)C:\Users\16508\Desktop\Postgraduate\develop\back\astrofcs_back\buaa-modules\astro-sysml\model_verified.xml:/nta/template[1]/transition[1]/label[1]:1: [error] Unknown identifier: chan_NextArea.
C:\Users\16508\Desktop\Postgraduate\develop\back\astrofcs_back\buaa-modules\astro-sysml\model_verified.xml:/nta/template[1]/transition[3]/label[1]:1: [error] Unknown identifier: chan_NextArea.
C:\Users\16508\Desktop\Postgraduate\develop\back\astrofcs_back\buaa-modules\astro-sysml\model_verified.xml:/nta/template[1]/transition[4]/label[1]:1: [error] Unknown identifier: chan_NextArea.
</t>
  </si>
  <si>
    <t>0.272s</t>
  </si>
  <si>
    <t>Collision avoidance sub-machine state diagram</t>
  </si>
  <si>
    <t>1. There are three parallel region in this diagram 
2. This sub-machine becomes active when a possible frontend collision, rear-end collision or collision with pedestrian is detected. The orthogonal regions of the active mode of collision avoidance allow for concurrent activation different of collision avoidance controls.
3.Frontal Collision Logic: The FrontalAvoidance region shall enter the avoid_frontend_collision state when the distance to the front object (dist_to_front) is critically low (e.g., less than 2 meters).
4.Pedestrian Requirement-Specific: The PedestrianDetection system is critical. Whenever the system is in the avoid_pedestrian_collision state, the system logic must ensure that no deadlock occurs, guaranteeing that evasive actions can always proceed.
5.Rear Collision Logic: The RearAvoidance region shall enter the avoid_rearend_collision state when specific dynamic conditions are met, such as the distance to the rear object (dist_to_rear) being less than 1 meter while the vehicle velocity (vel) is greater than 6.</t>
  </si>
  <si>
    <t>1.E&lt;&gt; (FrontalAvoidance.FrontalAvoidance_avoid_frontend_collision and RearAvoidance.RearAvoidance_avoid_rearend_collision and PedestrianDetection.PedestrianDetection_avoid_pedestrian_collision)
2.E&lt;&gt; (FrontalAvoidance.FrontalAvoidance_avoid_frontend_collision and dist_to_front &lt; 2)
3.A[] (PedestrianDetection.PedestrianDetection_avoid_pedestrian_collision imply not deadlock)
4.E&lt;&gt; (RearAvoidance.RearAvoidance_avoid_rearend_collision and dist_to_rear &lt; 1 and vel &gt; 6)</t>
  </si>
  <si>
    <t>item def pedestrian_detected;
item def pedestrian_clear; // Added for logical completeness
state def Collision_Avoidance parallel {
    public import ScalarValues::*;
    // --- Attribute DeclaRatens for External Data ---
    in attribute dist_to_front : Integer;
    in attribute dist_to_rear : Integer;
    in attribute urban : Boolean;
    in attribute highway : Boolean;
    in attribute vel : Integer;
    // --- Region 1: Frontal Collision Avoidance ---
    state FrontalAvoidance {
        entry; then front_inactive;
        state front_inactive;
        accept when dist_to_front &lt; 2  then avoid_frontend_collision;
        accept when dist_to_front &lt; 3 and highway then avoid_frontend_collision;
        state avoid_frontend_collision; 
        accept when dist_to_front &gt; 3 then front_inactive;
    }
    // --- Region 2: Rear Collision Avoidance ---
    state RearAvoidance {
        entry; then rear_inactive;
        state rear_inactive; 
        accept when dist_to_rear &lt; 1 and vel &gt; 6 then avoid_rearend_collision;
        accept when dist_to_rear &lt; 3 and vel &gt; 12 then avoid_rearend_collision;
        state avoid_rearend_collision ;
        accept when dist_to_rear &gt; 7 then rear_inactive;
    }
    // --- Region 3: Pedestrian Collision Avoidance ---
    state PedestrianDetection {
        entry; then pedestrian_inactive;
        state pedestrian_inactive;
        accept pedestrian_detected then avoid_pedestrian_collision;
        state avoid_pedestrian_collision; 
        accept pedestrian_clear then pedestrian_inactive;
    }
}</t>
  </si>
  <si>
    <t xml:space="preserve">private import ScalarValues::*;
item def FrontCollisionDetected;
item def RearCollisionDetected;
item def PedestrianDetected;
item def Reset;
attribute def Dist_to_front {
    attribute value : Integer;
}
attribute def Dist_to_rear {
    attribute value : Integer;
}
attribute def Vel {
    attribute value : Integer;
}
action def ExecuteFrontEvasion;
action def ExecuteRearEvasion;
action def ExecutePedestrianEvasion;
state def CollisionAvoidance {
    in dist_to_front :Dist_to_front;
    in dist_to_rear : Dist_to_rear;
    in vel : Vel;
    entry; then Monitoring;
    state Monitoring;
    accept FrontCollisionDetected if dist_to_front.value &lt; 2 then Active;
    accept RearCollisionDetected if dist_to_rear.value &lt; 1 and vel.value &gt; 6 then Active;
    accept PedestrianDetected then Active;
    state Active parallel {
        state FrontalAvoidance {
            entry; then IdleFrontal;
            state IdleFrontal;
            accept FrontCollisionDetected if dist_to_front.value &lt; 2 then avoid_frontend_collision;
            state avoid_frontend_collision {
                do action ExecuteFrontEvasion;
            }
            then IdleFrontal;
        }
        state RearAvoidance {
            entry; then IdleRear;
            state IdleRear;
            accept RearCollisionDetected if dist_to_rear.value &lt; 1 and vel.value &gt; 6 then avoid_rearend_collision;
            state avoid_rearend_collision {
                do action ExecuteRearEvasion;
            }
            then IdleRear;
        }
        state PedestrianDetection {
            entry; then MonitorPed;
            state MonitorPed;
            accept PedestrianDetected then avoid_pedestrian_collision;
            state avoid_pedestrian_collision {
                do action ExecutePedestrianEvasion;
            }
            then MonitorPed;
        }
    }
    transition t_reset first Active accept Reset then Monitoring;
    state Disabled;
}
</t>
  </si>
  <si>
    <t>34.664s</t>
  </si>
  <si>
    <t xml:space="preserve">E&lt;&gt; (FrontalAvoidance.FrontalAvoidance_avoid_frontend_collision and RearAvoidance.RearAvoidance_avoid_rearend_collision and PedestrianDetection.PedestrianDetection_avoid_pedestrian_collision)C:\Users\16508\Desktop\Postgraduate\develop\back\astrofcs_back\buaa-modules\astro-sysml\model_verified.xml:/nta/template[1]/transition[1]/label[3]:1: [warning] Expression does not have any effect.
C:\Users\16508\Desktop\Postgraduate\develop\back\astrofcs_back\buaa-modules\astro-sysml\model_verified.xml:/nta/template[2]/transition[1]/label[3]:1: [warning] Expression does not have any effect.
C:\Users\16508\Desktop\Postgraduate\develop\back\astrofcs_back\buaa-modules\astro-sysml\model_verified.xml:/nta/template[3]/transition[1]/label[2]:1: [warning] Expression does not have any effect.
Options for the verification:
  Generating shortest trace
  Search order is breadth first
  Using conservative space optimisation
  Seed is 1765451140
  State space representation uses minimal constraint systems with future testing
  Using HashMap + Compress integers for discrete state storage
C:\Users\16508\Desktop\Postgraduate\develop\back\astrofcs_back\buaa-modules\astro-sysml\model_verified.xml::1: [error] Unknown identifier: FrontalAvoidance.
C:\Users\16508\Desktop\Postgraduate\develop\back\astrofcs_back\buaa-modules\astro-sysml\model_verified.xml::1: [error] false is not a structure.
C:\Users\16508\Desktop\Postgraduate\develop\back\astrofcs_back\buaa-modules\astro-sysml\model_verified.xml::1: [error] Unknown identifier: RearAvoidance.
C:\Users\16508\Desktop\Postgraduate\develop\back\astrofcs_back\buaa-modules\astro-sysml\model_verified.xml::1: [error] false is not a structure.
C:\Users\16508\Desktop\Postgraduate\develop\back\astrofcs_back\buaa-modules\astro-sysml\model_verified.xml::1: [error] Unknown identifier: PedestrianDetection.
C:\Users\16508\Desktop\Postgraduate\develop\back\astrofcs_back\buaa-modules\astro-sysml\model_verified.xml::1: [error] false is not a structure.
E&lt;&gt; (FrontalAvoidance.FrontalAvoidance_avoid_frontend_collision and dist_to_front &lt; 2)C:\Users\16508\Desktop\Postgraduate\develop\back\astrofcs_back\buaa-modules\astro-sysml\model_verified.xml:/nta/template[1]/transition[1]/label[3]:1: [warning] Expression does not have any effect.
C:\Users\16508\Desktop\Postgraduate\develop\back\astrofcs_back\buaa-modules\astro-sysml\model_verified.xml:/nta/template[2]/transition[1]/label[3]:1: [warning] Expression does not have any effect.
C:\Users\16508\Desktop\Postgraduate\develop\back\astrofcs_back\buaa-modules\astro-sysml\model_verified.xml:/nta/template[3]/transition[1]/label[2]:1: [warning] Expression does not have any effect.
Options for the verification:
  Generating shortest trace
  Search order is breadth first
  Using conservative space optimisation
  Seed is 1765451141
  State space representation uses minimal constraint systems with future testing
  Using HashMap + Compress integers for discrete state storage
C:\Users\16508\Desktop\Postgraduate\develop\back\astrofcs_back\buaa-modules\astro-sysml\model_verified.xml::1: [error] Unknown identifier: FrontalAvoidance.
C:\Users\16508\Desktop\Postgraduate\develop\back\astrofcs_back\buaa-modules\astro-sysml\model_verified.xml::1: [error] false is not a structure.
C:\Users\16508\Desktop\Postgraduate\develop\back\astrofcs_back\buaa-modules\astro-sysml\model_verified.xml::1: [error] Type error.
A[] (PedestrianDetection.PedestrianDetection_avoid_pedestrian_collision imply not deadlock)C:\Users\16508\Desktop\Postgraduate\develop\back\astrofcs_back\buaa-modules\astro-sysml\model_verified.xml:/nta/template[1]/transition[1]/label[3]:1: [warning] Expression does not have any effect.
C:\Users\16508\Desktop\Postgraduate\develop\back\astrofcs_back\buaa-modules\astro-sysml\model_verified.xml:/nta/template[2]/transition[1]/label[3]:1: [warning] Expression does not have any effect.
C:\Users\16508\Desktop\Postgraduate\develop\back\astrofcs_back\buaa-modules\astro-sysml\model_verified.xml:/nta/template[3]/transition[1]/label[2]:1: [warning] Expression does not have any effect.
Options for the verification:
  Generating shortest trace
  Search order is breadth first
  Using conservative space optimisation
  Seed is 1765451141
  State space representation uses minimal constraint systems with future testing
  Using HashMap + Compress integers for discrete state storage
C:\Users\16508\Desktop\Postgraduate\develop\back\astrofcs_back\buaa-modules\astro-sysml\model_verified.xml::1: [error] Unknown identifier: PedestrianDetection.
C:\Users\16508\Desktop\Postgraduate\develop\back\astrofcs_back\buaa-modules\astro-sysml\model_verified.xml::1: [error] false is not a structure.
E&lt;&gt; (RearAvoidance.RearAvoidance_avoid_rearend_collision and dist_to_rear &lt; 1 and vel &gt; 6)C:\Users\16508\Desktop\Postgraduate\develop\back\astrofcs_back\buaa-modules\astro-sysml\model_verified.xml:/nta/template[1]/transition[1]/label[3]:1: [warning] Expression does not have any effect.
C:\Users\16508\Desktop\Postgraduate\develop\back\astrofcs_back\buaa-modules\astro-sysml\model_verified.xml:/nta/template[2]/transition[1]/label[3]:1: [warning] Expression does not have any effect.
C:\Users\16508\Desktop\Postgraduate\develop\back\astrofcs_back\buaa-modules\astro-sysml\model_verified.xml:/nta/template[3]/transition[1]/label[2]:1: [warning] Expression does not have any effect.
Options for the verification:
  Generating shortest trace
  Search order is breadth first
  Using conservative space optimisation
  Seed is 1765451141
  State space representation uses minimal constraint systems with future testing
  Using HashMap + Compress integers for discrete state storage
C:\Users\16508\Desktop\Postgraduate\develop\back\astrofcs_back\buaa-modules\astro-sysml\model_verified.xml::1: [error] Unknown identifier: RearAvoidance.
C:\Users\16508\Desktop\Postgraduate\develop\back\astrofcs_back\buaa-modules\astro-sysml\model_verified.xml::1: [error] false is not a structure.
C:\Users\16508\Desktop\Postgraduate\develop\back\astrofcs_back\buaa-modules\astro-sysml\model_verified.xml::1: [error] Type error.
C:\Users\16508\Desktop\Postgraduate\develop\back\astrofcs_back\buaa-modules\astro-sysml\model_verified.xml::1: [error] Type error.
</t>
  </si>
  <si>
    <t>0.509s</t>
  </si>
  <si>
    <t>private import ScalarValues::*;
item def FrontCollisionDetected;
item def RearCollisionDetected;
item def PedestrianDetected;
item def Reset;
attribute def Dist_to_front {
    attribute value : Integer;
}
attribute def Dist_to_rear {
    attribute value : Integer;
}
attribute def Vel {
    attribute value : Integer;
}
action def ExecuteFrontEvasion;
action def ExecuteRearEvasion;
action def ExecutePedestrianEvasion;
state def FrontalAvoidance {
    in dist_to_front : Dist_to_front;
    entry; then IdleFrontal;
    state IdleFrontal;
    accept FrontCollisionDetected if dist_to_front.value &lt; 2 then FrontalAvoidance_avoid_frontend_collision;
    state FrontalAvoidance_avoid_frontend_collision {
        do action ExecuteFrontEvasion;
    }
    then IdleFrontal;
}
state def RearAvoidance {
    in dist_to_rear : Dist_to_rear;
    in vel : Vel;
    entry; then IdleRear;
    state IdleRear;
    accept RearCollisionDetected if dist_to_rear.value &lt; 1 and vel.value &gt; 6 then RearAvoidance_avoid_rearend_collision;
    state RearAvoidance_avoid_rearend_collision {
        do action ExecuteRearEvasion;
    }
    then IdleRear;
}
state def PedestrianDetection {
    entry; then MonitorPed;
    state MonitorPed;
    accept PedestrianDetected then PedestrianDetection_avoid_pedestrian_collision;
    state PedestrianDetection_avoid_pedestrian_collision {
        do action ExecutePedestrianEvasion;
    }
    then MonitorPed;
}</t>
  </si>
  <si>
    <t>34.108s</t>
  </si>
  <si>
    <t xml:space="preserve">E&lt;&gt; (FrontalAvoidance.FrontalAvoidance_avoid_frontend_collision and RearAvoidance.RearAvoidance_avoid_rearend_collision and PedestrianDetection.PedestrianDetection_avoid_pedestrian_collision)C:\Users\16508\Desktop\Postgraduate\develop\back\astrofcs_back\buaa-modules\astro-sysml\model_verified.xml:/nta/template[2]/location[1]/name:1: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C:\Users\16508\Desktop\Postgraduate\develop\back\astrofcs_back\buaa-modules\astro-sysml\model_verified.xml:/nta/template[1]/transition[1]/label[3]:1: [warning] Expression does not have any effect.
C:\Users\16508\Desktop\Postgraduate\develop\back\astrofcs_back\buaa-modules\astro-sysml\model_verified.xml:/nta/template[2]/transition[1]/label[3]:1: [warning] Expression does not have any effect.
C:\Users\16508\Desktop\Postgraduate\develop\back\astrofcs_back\buaa-modules\astro-sysml\model_verified.xml:/nta/template[3]/transition[1]/label[2]:1: [warning] Expression does not have any effect.
Options for the verification:
  Generating shortest trace
  Search order is breadth first
  Using conservative space optimisation
  Seed is 1765451320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FrontalAvoidance.IdleFrontal RearAvoidance.IdleRear PedestrianDetection.MonitorPed )
dist_to_front.value=0 dist_to_rear.value=0 vel.value=0
Transition:
  env.Active-&gt;env.Active { 1, tau, vel.value := 7 }
State:
( env.Active FrontalAvoidance.IdleFrontal RearAvoidance.IdleRear PedestrianDetection.MonitorPed )
dist_to_front.value=0 dist_to_rear.value=0 vel.value=7
Transition:
  env.Active-&gt;env.Active { 1, chan_FrontCollisionDetected!, 1 }
  FrontalAvoidance.IdleFrontal-&gt;FrontalAvoidance.FrontalAvoidance_avoid_frontend_collision { dist_to_front.value &lt; 2, chan_FrontCollisionDetected?, ExecuteFrontEvasion() }
State:
( env.Active FrontalAvoidance.FrontalAvoidance_avoid_frontend_collision RearAvoidance.IdleRear PedestrianDetection.MonitorPed )
dist_to_front.value=0 dist_to_rear.value=0 vel.value=7
Transition:
  env.Active-&gt;env.Active { 1, chan_RearCollisionDetected!, 1 }
  RearAvoidance.IdleRear-&gt;RearAvoidance.RearAvoidance_avoid_rearend_collision { dist_to_rear.value &lt; 1 &amp;&amp; vel.value &gt; 6, chan_RearCollisionDetected?, ExecuteRearEvasion() }
State:
( env.Active FrontalAvoidance.FrontalAvoidance_avoid_frontend_collision RearAvoidance.RearAvoidance_avoid_rearend_collision PedestrianDetection.MonitorPed )
dist_to_front.value=0 dist_to_rear.value=0 vel.value=7
Transition:
  env.Active-&gt;env.Active { 1, chan_PedestrianDetected!, 1 }
  PedestrianDetection.MonitorPed-&gt;PedestrianDetection.PedestrianDetection_avoid_pedestrian_collision { 1, chan_PedestrianDetected?, ExecutePedestrianEvasion() }
State:
( env.Active FrontalAvoidance.FrontalAvoidance_avoid_frontend_collision RearAvoidance.RearAvoidance_avoid_rearend_collision PedestrianDetection.PedestrianDetection_avoid_pedestrian_collision )
dist_to_front.value=0 dist_to_rear.value=0 vel.value=7
E&lt;&gt; (FrontalAvoidance.FrontalAvoidance_avoid_frontend_collision and dist_to_front &lt; 2)C:\Users\16508\Desktop\Postgraduate\develop\back\astrofcs_back\buaa-modules\astro-sysml\model_verified.xml:/nta/template[2]/location[1]/name:1: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C:\Users\16508\Desktop\Postgraduate\develop\back\astrofcs_back\buaa-modules\astro-sysml\model_verified.xml:/nta/template[1]/transition[1]/label[3]:1: [warning] Expression does not have any effect.
C:\Users\16508\Desktop\Postgraduate\develop\back\astrofcs_back\buaa-modules\astro-sysml\model_verified.xml:/nta/template[2]/transition[1]/label[3]:1: [warning] Expression does not have any effect.
C:\Users\16508\Desktop\Postgraduate\develop\back\astrofcs_back\buaa-modules\astro-sysml\model_verified.xml:/nta/template[3]/transition[1]/label[2]:1: [warning] Expression does not have any effect.
Options for the verification:
  Generating shortest trace
  Search order is breadth first
  Using conservative space optimisation
  Seed is 1765451321
  State space representation uses minimal constraint systems with future testing
  Using HashMap + Compress integers for discrete state storage
C:\Users\16508\Desktop\Postgraduate\develop\back\astrofcs_back\buaa-modules\astro-sysml\model_verified.xml::1: [error] Type error.
A[] (PedestrianDetection.PedestrianDetection_avoid_pedestrian_collision imply not deadlock)C:\Users\16508\Desktop\Postgraduate\develop\back\astrofcs_back\buaa-modules\astro-sysml\model_verified.xml:/nta/template[2]/location[1]/name:1: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C:\Users\16508\Desktop\Postgraduate\develop\back\astrofcs_back\buaa-modules\astro-sysml\model_verified.xml:/nta/template[1]/transition[1]/label[3]:1: [warning] Expression does not have any effect.
C:\Users\16508\Desktop\Postgraduate\develop\back\astrofcs_back\buaa-modules\astro-sysml\model_verified.xml:/nta/template[2]/transition[1]/label[3]:1: [warning] Expression does not have any effect.
C:\Users\16508\Desktop\Postgraduate\develop\back\astrofcs_back\buaa-modules\astro-sysml\model_verified.xml:/nta/template[3]/transition[1]/label[2]:1: [warning] Expression does not have any effect.
Options for the verification:
  Generating shortest trace
  Search order is breadth first
  Using conservative space optimisation
  Seed is 1765451321
  State space representation uses minimal constraint systems with future testing
  Using HashMap + Compress integers for discrete state storage
Verifying formula 1 at C:\Users\16508\Desktop\Postgraduate\develop\back\astrofcs_back\buaa-modules\astro-sysml\temp_query.q:1
 -- Throughput: 29625 states/sec, Load: 18716 states_x001b_[K
 -- Throughput: 33159 states/sec, Load: 8362 states_x001b_[K
 -- Formula is satisfied.
E&lt;&gt; (RearAvoidance.RearAvoidance_avoid_rearend_collision and dist_to_rear &lt; 1 and vel &gt; 6)C:\Users\16508\Desktop\Postgraduate\develop\back\astrofcs_back\buaa-modules\astro-sysml\model_verified.xml:/nta/template[2]/location[1]/name:1: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C:\Users\16508\Desktop\Postgraduate\develop\back\astrofcs_back\buaa-modules\astro-sysml\model_verified.xml:/nta/template[1]/transition[1]/label[3]:1: [warning] Expression does not have any effect.
C:\Users\16508\Desktop\Postgraduate\develop\back\astrofcs_back\buaa-modules\astro-sysml\model_verified.xml:/nta/template[2]/transition[1]/label[3]:1: [warning] Expression does not have any effect.
C:\Users\16508\Desktop\Postgraduate\develop\back\astrofcs_back\buaa-modules\astro-sysml\model_verified.xml:/nta/template[3]/transition[1]/label[2]:1: [warning] Expression does not have any effect.
Options for the verification:
  Generating shortest trace
  Search order is breadth first
  Using conservative space optimisation
  Seed is 1765451323
  State space representation uses minimal constraint systems with future testing
  Using HashMap + Compress integers for discrete state storage
C:\Users\16508\Desktop\Postgraduate\develop\back\astrofcs_back\buaa-modules\astro-sysml\model_verified.xml::1: [error] Type error.
C:\Users\16508\Desktop\Postgraduate\develop\back\astrofcs_back\buaa-modules\astro-sysml\model_verified.xml::1: [error] Type error.
</t>
  </si>
  <si>
    <t>3.146s</t>
  </si>
  <si>
    <t>DCS</t>
  </si>
  <si>
    <t xml:space="preserve"> Digital camera state machine diagrams</t>
  </si>
  <si>
    <t>The process represents the lifecycle of a CameraSystem. It begins in the TurnOn state.
Main Flow:
1. Initialization:The system enters the TurnOn state. Upon completion, it transitions via t1 to the SplitProcessing composite state.
2. Parallel Processing: Inside SplitProcessing, three orthogonal regions execute simultaneously:
   - Auto Focus Region: The system enters the Focusing state (performing DoAutoFocus). When the AutoFocusDone event occurs:
     - If MemFull is true, it transitions to the MemoryFullPath state.
     - If MemFull is false, it transitions to the Waiting state.
   - Light Detection Region: The system enters the DetectingLight state (performing DoDetLight). When the DetLightResult event occurs:
     - If the probability (prob) equals 0.4, it transitions to the ProbPath state.
     - Otherwise (if prob does not equal 0.4), it transitions to the Waiting state.
   - Flash Charging Region: The system enters the ChargingFlash state (performing DoChargeFlash). When the FlashCharged event occurs:
     - If Charged is true, it transitions to the FlashRouting state.
     - If Charged is false, it loops back to the ChargingFlash state to retry.
3. Flash Sequence: After the split processing logic concludes, the system transitions via t2 to the FlashState.
4. Post-Flash OpeRatens: From FlashState, the system transitions via t3 to the PostFlash composite state.
   - Inside PostFlash, the system first enters the TakePicture state (performing DoTakePicture).
   - Upon receiving the PictureTaken event, it transitions to the WriteMemory state (performing DoWriteMemory).
5. Termination: When the WriteMemory state receives the MemoryWritten event, the system transitions via t4 to the TurnOff state, where the process terminates.</t>
  </si>
  <si>
    <t>1.A[] (CameraSystem.FlashState imply not SplitProcessing_AutoFocus.SplitProcessing_AutoFocus_Focusing)
2.E&lt;&gt; SplitProcessing_DetLight.SplitProcessing_DetLight_ProbPath
3.E&lt;&gt; SplitProcessing_ChargeFlashDecision.SplitProcessing_ChargeFlashDecision_FlashRouting
4.CameraSystem.PostFlash_TakePicture --&gt; CameraSystem.PostFlash_WriteMemory
5.CameraSystem.PostFlash_WriteMemory --&gt; CameraSystem.TurnOff</t>
  </si>
  <si>
    <t>item def Sunny;
item def AutoFocusDone;
item def DetLightResult;
item def FlashCharged;
item def PictureTaken;
item def MemoryWritten;
action def DoAutoFocus;
action def DoDetLight;
action def DoChargeFlash;
action def DoFlash;
action def DoTakePicture;
action def DoWriteMemory;
action def DoTurnOn;
action def DoTurnOff;
// --- State Machine Definition (with added attributes) ---
state def CameraSystem {
    // ADDED: Define attributes to resolve undefined variables.
    public import ScalarValues::*;
    attribute prob : Integer; // 'prob' is defined as a Real number
    attribute MemFull: Boolean;
    attribute Charged : Boolean;
    entry; then TurnOn;
    state TurnOn;
    transition t1 first TurnOn then SplitProcessing;
    state SplitProcessing parallel {
        state AutoFocus {
            entry; then Focusing;
            state Focusing {
                do action DoAutoFocus;
            }
            accept AutoFocusDone if MemFull
                then MemoryFullPath;
            accept AutoFocusDone if not MemFull
                then Waiting;
            state MemoryFullPath;
            state Waiting;
        }
        state DetLight {
            entry; then DetectingLight;
            state DetectingLight {
                do action DoDetLight;
            }
                accept DetLightResult if prob == 4
                    then ProbPath;
                accept DetLightResult if prob != 4
                    then Waiting;
            state ProbPath;
            state Waiting;
        }
        state ChargeFlashDecision {
            entry; then ChargingFlash;
            state ChargingFlash {
                do action DoChargeFlash;
            }
            accept FlashCharged if Charged == true then FlashRouting;
            state FlashRouting;
            accept FlashCharged if Charged == false
               then ChargingFlash;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
        exit;
    }
}</t>
  </si>
  <si>
    <t>private import ScalarValues::*;
private import ISQ::*;
private import SI::*;
item def AutoFocusDone;
item def DetLightResult;
item def FlashCharged;
item def PictureTaken;
item def MemoryWritten;
action def DoAutoFocus;
action def DoDetLight;
action def DoChargeFlash;
action def DoTakePicture;
action def DoWriteMemory;
attribute def MemFull {
    attribute value : Boolean;
}
attribute def Prob {
    attribute value : Integer;
}
attribute def Charged {
    attribute value : Boolean;
}
state def CameraSystem {
    entry; then TurnOn;
    state TurnOn;
    transition t1 first TurnOn then SplitProcessing;
    state SplitProcessing parallel {
        state AutoFocusRegion {
            in memFull: MemFull;
            entry; then Focusing;
            state Focusing {
                do action DoAutoFocus; 
            }
            accept AutoFocusDone if memFull.value == true then MemoryFullPath;
            accept AutoFocusDone if memFull.value == false then Waiting;
            state MemoryFullPath;
            then Done;
            state Waiting;
            then Done;
            state Done;
        }
        state LightDetectionRegion {
            in prob : Prob;
            entry; then DetectingLight;
            state DetectingLight {
                do action DoDetLight;
            }
            accept DetLightResult if prob.value == 0.4 then ProbPath;
            accept DetLightResult then Waiting;
            state ProbPath;
            then Done;
            state Waiting;
            then Done;
            state Done;
        }
        state FlashChargingRegion {
            in charged : Charged;
            entry; then ChargingFlash;
            state ChargingFlash {
                do action DoChargeFlash; 
            }
            accept FlashCharged if charged.value == true then FlashRouting;
            accept FlashCharged if charged.value == false then ChargingFlash;
            state FlashRouting;
            then Done;
            state Done;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</si>
  <si>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39.432s</t>
  </si>
  <si>
    <t xml:space="preserve">A[] (CameraSystem.FlashState imply not SplitProcessing_AutoFocus.SplitProcessing_AutoFocus_Focusing)C:\Users\16508\Desktop\Postgraduate\develop\back\astrofcs_back\buaa-modules\astro-sysml\model_verified.xml:/nta/template[3]/transition[2]/label[3]:1: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1765451445
  State space representation uses minimal constraint systems with future testing
  Using HashMap + Compress integers for discrete state storage
C:\Users\16508\Desktop\Postgraduate\develop\back\astrofcs_back\buaa-modules\astro-sysml\model_verified.xml::1: [error] Unknown identifier: SplitProcessing_AutoFocus.
C:\Users\16508\Desktop\Postgraduate\develop\back\astrofcs_back\buaa-modules\astro-sysml\model_verified.xml::1: [error] false is not a structure.
E&lt;&gt; SplitProcessing_DetLight.SplitProcessing_DetLight_ProbPathC:\Users\16508\Desktop\Postgraduate\develop\back\astrofcs_back\buaa-modules\astro-sysml\model_verified.xml:/nta/template[3]/transition[2]/label[3]:1: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1765451445
  State space representation uses minimal constraint systems with future testing
  Using HashMap + Compress integers for discrete state storage
C:\Users\16508\Desktop\Postgraduate\develop\back\astrofcs_back\buaa-modules\astro-sysml\model_verified.xml::1: [error] Unknown identifier: SplitProcessing_DetLight.
C:\Users\16508\Desktop\Postgraduate\develop\back\astrofcs_back\buaa-modules\astro-sysml\model_verified.xml::1: [error] false is not a structure.
E&lt;&gt; SplitProcessing_ChargeFlashDecision.SplitProcessing_ChargeFlashDecision_FlashRouting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1765876444
  State space representation uses minimal constraint systems with future testing
  Using HashMap + Compress integers for discrete state storage
C:\Users\a\Desktop\astrofcs_back\buaa-modules\astro-sysml\model_verified.xml::1: [error] Unknown identifier: SplitProcessing_ChargeFlashDecision.
C:\Users\a\Desktop\astrofcs_back\buaa-modules\astro-sysml\model_verified.xml::1: [error] false is not a structure.
CameraSystem.PostFlash_TakePicture --&gt; CameraSystem.PostFlash_WriteMemoryC:\Users\16508\Desktop\Postgraduate\develop\back\astrofcs_back\buaa-modules\astro-sysml\model_verified.xml:/nta/template[3]/transition[2]/label[3]:1: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1765451445
  State space representation uses minimal constraint systems with future testing
  Using HashMap + Compress integers for discrete state storage
_x001b_[2K
Verifying formula 1 at C:\Users\16508\Desktop\Postgraduate\develop\back\astrofcs_back\buaa-modules\astro-sysml\temp_query.q:1
_x001b_[2K -- Formula is satisfied.
CameraSystem.PostFlash_WriteMemory --&gt; CameraSystem.TurnOffC:\Users\16508\Desktop\Postgraduate\develop\back\astrofcs_back\buaa-modules\astro-sysml\model_verified.xml:/nta/template[3]/transition[2]/label[3]:1: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1765451445
  State space representation uses minimal constraint systems with future testing
  Using HashMap + Compress integers for discrete state storage
_x001b_[2K
Verifying formula 1 at C:\Users\16508\Desktop\Postgraduate\develop\back\astrofcs_back\buaa-modules\astro-sysml\temp_query.q:1
_x001b_[2K -- Formula is satisfied.
</t>
  </si>
  <si>
    <t>0.644s</t>
  </si>
  <si>
    <t>private import ScalarValues::*;
private import ISQ::*;
private import SI::*;
item def AutoFocusDone;
item def DetLightResult;
item def FlashCharged;
item def PictureTaken;
item def MemoryWritten;
action def DoAutoFocus;
action def DoDetLight;
action def DoChargeFlash;
action def DoTakePicture;
action def DoWriteMemory;
attribute def MemFull {
    attribute value : Boolean;
}
attribute def Prob {
    attribute value : Integer;
}
attribute def Charged {
    attribute value : Boolean;
}
state def CameraSystem {
    entry; then TurnOn;
    state TurnOn;
    transition t1 first TurnOn then SplitProcessing;
    state SplitProcessing parallel {
        state AutoFocus {
            in memFull : MemFull;
            entry; then Focusing;
            state Focusing {
                do action DoAutoFocus;
            }
            accept AutoFocusDone if memFull.value == true then MemoryFullPath;
            accept AutoFocusDone if memFull.value == false then Waiting;
            state MemoryFullPath;
            then Done;
            state Waiting;
            then Done;
            state Done;
        }
        state DetLight {
            in prob : Prob;
            entry; then DetectingLight;
            state DetectingLight {
                do action DoDetLight;
            }
            accept DetLightResult if prob.value == 1 then ProbPath;
            accept DetLightResult then Waiting;
            state ProbPath;
            then Done;
            state Waiting;
            then Done;
            state Done;
        }
        state ChargeFlashDecision {
            in charged : Charged;
            entry; then ChargingFlash;
            state ChargingFlash {
                do action DoChargeFlash;
            }
            accept FlashCharged if charged.value == true then FlashRouting;
            accept FlashCharged if charged.value == false then ChargingFlash;
            state FlashRouting;
            then Done;
            state Done;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</si>
  <si>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40.87s</t>
  </si>
  <si>
    <t>A[] (CameraSystem.FlashState imply not SplitProcessing_AutoFocus.SplitProcessing_AutoFocus_Focusing)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1765878902
  State space representation uses minimal constraint systems with future testing
  Using HashMap + Compress integers for discrete state storage
Verifying formula 1 at C:\Users\a\Desktop\astrofcs_back\buaa-modules\astro-sysml\temp_query.q:1
 -- Formula is satisfied.
 E&lt;&gt; SplitProcessing_DetLight.SplitProcessing_DetLight_ProbPath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1765878902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SplitProcessing_AutoFocus.Idle_Wait SplitProcessing_DetLight.Idle_Wait SplitProcessing_ChargeFlashDecision.Idle_Wait CameraSystem.TurnOn )
SplitProcessing_AutoFocus_done=0 SplitProcessing_DetLight_done=0 SplitProcessing_ChargeFlashDecision_done=0 memFull.value=0 prob.value=0 charged.value=0
Transition:
  env.Active-&gt;env.Active { 1, tau, prob.value := 1 }
State:
( env.Active SplitProcessing_AutoFocus.Idle_Wait SplitProcessing_DetLight.Idle_Wait SplitProcessing_ChargeFlashDecision.Idle_Wait CameraSystem.TurnOn )
SplitProcessing_AutoFocus_done=0 SplitProcessing_DetLight_done=0 SplitProcessing_ChargeFlashDecision_done=0 memFull.value=0 prob.value=1 charged.value=0
Transition:
  CameraSystem.TurnOn-&gt;CameraSystem.SplitProcessing { 1, enter_SplitProcessing!, SplitProcessing_AutoFocus_done := false, SplitProcessing_DetLight_done := false, SplitProcessing_ChargeFlashDecision_done := false }
  SplitProcessing_AutoFocus.Idle_Wait-&gt;SplitProcessing_AutoFocus.SplitProcessing_AutoFocus_Focusing { 1, enter_SplitProcessing?, 1 }
  SplitProcessing_DetLight.Idle_Wait-&gt;SplitProcessing_DetLight.SplitProcessing_DetLight_DetectingLight { 1, enter_SplitProcessing?, 1 }
  SplitProcessing_ChargeFlashDecision.Idle_Wait-&gt;SplitProcessing_ChargeFlashDecision.SplitProcessing_ChargeFlashDecision_ChargingFlash { 1, enter_SplitProcessing?, 1 }
State:
( env.Active SplitProcessing_AutoFocus.SplitProcessing_AutoFocus_Focusing SplitProcessing_DetLight.SplitProcessing_DetLight_DetectingLight SplitProcessing_ChargeFlashDecision.SplitProcessing_ChargeFlashDecision_ChargingFlash CameraSystem.SplitProcessing )
SplitProcessing_AutoFocus_done=0 SplitProcessing_DetLight_done=0 SplitProcessing_ChargeFlashDecision_done=0 memFull.value=0 prob.value=1 charged.value=0
Transition:
  env.Active-&gt;env.Active { 1, chan_DetLightResult!, 1 }
  SplitProcessing_DetLight.SplitProcessing_DetLight_DetectingLight-&gt;SplitProcessing_DetLight.SplitProcessing_DetLight_ProbPath { prob.value == 1, chan_DetLightResult?, 1 }
State:
( env.Active SplitProcessing_AutoFocus.SplitProcessing_AutoFocus_Focusing SplitProcessing_DetLight.SplitProcessing_DetLight_ProbPath SplitProcessing_ChargeFlashDecision.SplitProcessing_ChargeFlashDecision_ChargingFlash CameraSystem.SplitProcessing )
SplitProcessing_AutoFocus_done=0 SplitProcessing_DetLight_done=0 SplitProcessing_ChargeFlashDecision_done=0 memFull.value=0 prob.value=1 charged.value=0
 E&lt;&gt; SplitProcessing_ChargeFlashDecision.SplitProcessing_ChargeFlashDecision_FlashRouting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1765878902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SplitProcessing_AutoFocus.Idle_Wait SplitProcessing_DetLight.Idle_Wait SplitProcessing_ChargeFlashDecision.Idle_Wait CameraSystem.TurnOn )
SplitProcessing_AutoFocus_done=0 SplitProcessing_DetLight_done=0 SplitProcessing_ChargeFlashDecision_done=0 memFull.value=0 prob.value=0 charged.value=0
Transition:
  env.Active-&gt;env.Active { 1, tau, charged.value := 1 }
State:
( env.Active SplitProcessing_AutoFocus.Idle_Wait SplitProcessing_DetLight.Idle_Wait SplitProcessing_ChargeFlashDecision.Idle_Wait CameraSystem.TurnOn )
SplitProcessing_AutoFocus_done=0 SplitProcessing_DetLight_done=0 SplitProcessing_ChargeFlashDecision_done=0 memFull.value=0 prob.value=0 charged.value=1
Transition:
  CameraSystem.TurnOn-&gt;CameraSystem.SplitProcessing { 1, enter_SplitProcessing!, SplitProcessing_AutoFocus_done := false, SplitProcessing_DetLight_done := false, SplitProcessing_ChargeFlashDecision_done := false }
  SplitProcessing_AutoFocus.Idle_Wait-&gt;SplitProcessing_AutoFocus.SplitProcessing_AutoFocus_Focusing { 1, enter_SplitProcessing?, 1 }
  SplitProcessing_DetLight.Idle_Wait-&gt;SplitProcessing_DetLight.SplitProcessing_DetLight_DetectingLight { 1, enter_SplitProcessing?, 1 }
  SplitProcessing_ChargeFlashDecision.Idle_Wait-&gt;SplitProcessing_ChargeFlashDecision.SplitProcessing_ChargeFlashDecision_ChargingFlash { 1, enter_SplitProcessing?, 1 }
State:
( env.Active SplitProcessing_AutoFocus.SplitProcessing_AutoFocus_Focusing SplitProcessing_DetLight.SplitProcessing_DetLight_DetectingLight SplitProcessing_ChargeFlashDecision.SplitProcessing_ChargeFlashDecision_ChargingFlash CameraSystem.SplitProcessing )
SplitProcessing_AutoFocus_done=0 SplitProcessing_DetLight_done=0 SplitProcessing_ChargeFlashDecision_done=0 memFull.value=0 prob.value=0 charged.value=1
Transition:
  env.Active-&gt;env.Active { 1, chan_FlashCharged!, 1 }
  SplitProcessing_ChargeFlashDecision.SplitProcessing_ChargeFlashDecision_ChargingFlash-&gt;SplitProcessing_ChargeFlashDecision.SplitProcessing_ChargeFlashDecision_FlashRouting { charged.value == true, chan_FlashCharged?, 1 }
State:
( env.Active SplitProcessing_AutoFocus.SplitProcessing_AutoFocus_Focusing SplitProcessing_DetLight.SplitProcessing_DetLight_DetectingLight SplitProcessing_ChargeFlashDecision.SplitProcessing_ChargeFlashDecision_FlashRouting CameraSystem.SplitProcessing )
SplitProcessing_AutoFocus_done=0 SplitProcessing_DetLight_done=0 SplitProcessing_ChargeFlashDecision_done=0 memFull.value=0 prob.value=0 charged.value=1
CameraSystem.PostFlash_TakePicture --&gt; CameraSystem.PostFlash_WriteMemory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1765878902
  State space representation uses minimal constraint systems with future testing
  Using HashMap + Compress integers for discrete state storage
Verifying formula 1 at C:\Users\a\Desktop\astrofcs_back\buaa-modules\astro-sysml\temp_query.q:1
 -- Formula is satisfied.
CameraSystem.PostFlash_WriteMemory --&gt; CameraSystem.TurnOff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1765878902
  State space representation uses minimal constraint systems with future testing
  Using HashMap + Compress integers for discrete state storage
Verifying formula 1 at C:\Users\a\Desktop\astrofcs_back\buaa-modules\astro-sysml\temp_query.q:1
 -- Formula is satisfied.</t>
  </si>
  <si>
    <t>0.872s</t>
  </si>
  <si>
    <t>autonomous model</t>
  </si>
  <si>
    <t>1. The system begins in the AutonomousMode state, which transitions into the InitialState substate, marking the starting point of the autonomous driving mode. 
2. From the InitialState, the system can transition to either HighwayMode or UrbanMode based on conditions: `high_way=true` for HighwayMode or `urban_way=true` for UrbanMode.  In the HighwayMode state, the system begins in the enter_hwy substate, and can transition to cruise or lane_change based on the distance to the front vehicle (`dist_to_front&lt;25`) and the availability of an extra lane (`extra_lane=true`). 
3. If the system is in lane_change, it can return to cruise once the lane change is completed or exit the highway if the distance to the exit is less than 2 kilometers (`dist_to_exit&lt;2`). In the cruise substate, if the distance to the front vehicle becomes less than 25 meters (`dist_to_front&lt;25`) and there is an extra lane available, the system transitions to lane_change. The system can also exit the highway if the distance to the exit is less than 2 kilometers (`dist_to_exit&lt;2`). 
4. The HighwayMode ends when the system transitions to FinishState, triggered by the `auto_finished=true` condition. In UrbanMode, the system begins in the enter_urban substate. From here, it can transition to lane_change_urban if the distance to the front vehicle is less than 15 meters (`dist_to_front&lt;15`) and an extra lane is available, or straight if the road ahead is clear, or intersection if it detects an intersection (`intersection=true`). 
5. In the lane_change_urban substate, the system transitions to straight if the lane change is complete or to exit_urban if the distance to the urban exit is less than 0.7 kilometers (`dist_to_exit&lt;0.7`). 
6. In the straight substate, if the system detects an intersection, it transitions to the intersection substate. If the distance to the front vehicle becomes less than 15 meters (`dist_to_front&lt;15`) and an extra lane is available, it transitions to lane_change_urban. 
7. The system exits the UrbanMode state by transitioning to FinishState once `auto_finished=true` is satisfied.  The system supports dynamic transitions between HighwayMode and UrbanMode based on the conditions `urban_way=true` and `high_way=true`, respectively, facilitating seamless mode shifts during the drive. 
8. The collision avoidance system is initially in the collision_avoidance_deactive state. It transitions to collision_avoidance_active when certain conditions are met, such as detecting pedestrians (`pedestrian_detected`), the rear distance being less than 5 meters with a velocity over 30 km/h (`dist_to_rear&lt;5 &amp; vel&gt;30`), or the front distance being less than 15 meters in highway mode or 10 meters in urban mode. 
9. Once in the collision_avoidance_active state, the collision avoidance system returns to the collision_avoidance_deactive state when there is no active danger, as indicated by the conditions `front_inactive`, `rear_inactive`, and `pedestrian_inactive`.</t>
  </si>
  <si>
    <t>1.E&lt;&gt; MotionControl.MotionControl_HighwayMode_LaneChange 
2.E&lt;&gt; CollisionAvoidanceSystem.CollisionAvoidanceSystem_Active
3.A[] not deadlock
4.E&lt;&gt; MotionControl.MotionControl_FinishState
5.E&lt;&gt; ((rear_dist &lt; 2 and current_velocity &gt; 3) and CollisionAvoidanceSystem.CollisionAvoidanceSystem_Active)</t>
  </si>
  <si>
    <t>item def lane_change_complete;
item def pedestrian_detected;
action def enter_highway; 
action def do_cruise; 
action def do_lane_change; 
action def exit_highway; 
action def enter_urban; 
action def do_straight_drive; 
action def do_lane_change_urban; 
action def pass_intersection; 
action def exit_urban; 
action def activate_collision_avoidance; 
action def deactivate_collision_avoidance;
// --- State Machine Definition (Scaled Down) ---
state def AutonomousMode parallel {
    public import ScalarValues::*;
    attribute front_dist : Integer;
    attribute rear_dist : Integer;
    attribute exit_dist : Integer;
    attribute current_velocity : Integer;
    attribute has_extra_lane : Boolean;
    attribute is_urban : Boolean;
    attribute is_highway : Boolean;
    attribute is_auto_finished : Boolean;
    attribute has_intersection : Boolean;
    attribute is_pedestrian_detected : Boolean;
    // Collision avoidance flags
    attribute front_inactive : Boolean;
    attribute rear_inactive : Boolean;
    attribute pedestrian_inactive : Boolean;
    // --- Region 1: Motion Control ---
    state MotionControl {
        entry; then InitialState;
        state InitialState;
            accept when is_highway then HighwayMode;
            accept when is_urban then UrbanMode;
        state HighwayMode {
            entry; then Cruising;
            state Cruising;
                // Was &lt; 25 -&gt; Now &lt; 6
                accept when front_dist &lt; 6 and has_extra_lane then LaneChange;
            state LaneChange;
            accept lane_change_complete then Cruising;
        }
        // Was &lt; 2 -&gt; Now &lt; 4 (Abstract Unit)
        accept when exit_dist &lt; 4 do action exit_highway then FinishState;
        accept when is_urban then UrbanMode;
        state UrbanMode {
            entry; then StraightDriving;
            state StraightDriving;
            // Was &lt; 15 -&gt; Now &lt; 4
            accept when front_dist &lt; 4 and has_extra_lane then LaneChangeUrban;
            state LaneChangeUrban;
            accept lane_change_complete then StraightDriving;
            state Intersection {
                entry action pass_intersection;
            }
            then StraightDriving;
        }
        // Was &lt; 0.7 -&gt; Now &lt; 2 (Abstract Unit)
        accept when exit_dist &lt; 2 do action exit_urban then FinishState; 
        accept when is_highway then HighwayMode;
        accept when is_auto_finished then FinishState;
        state FinishState;
    }
    // --- Region 2: Collision Avoidance System ---
    state CollisionAvoidanceSystem {
        entry; then Inactive;
        state Inactive;
            // Logic Mapping:
            // rear &lt; 5 &amp; vel &gt; 30  --&gt; rear &lt; 2 &amp; vel &gt; 3
            // hwy &amp; front &lt; 15     --&gt; hwy &amp; front &lt; 4
            // urban &amp; front &lt; 10   --&gt; urban &amp; front &lt; 2
            accept when is_pedestrian_detected or 
                        (rear_dist &lt; 2 and current_velocity &gt; 3) or
                        (is_highway and front_dist &lt; 4) or 
                        (is_urban and front_dist &lt; 2) 
            do action activate_collision_avoidance then Active;
        state Active;
            accept when front_inactive and rear_inactive and pedestrian_inactive 
            do action deactivate_collision_avoidance then Inactive;
    }
}</t>
  </si>
  <si>
    <t>private import ScalarValues::*;
attribute def DistReal {
    attribute value : Integer;
}
attribute def Flag {
    attribute value : Boolean;
}
attribute def SpeedReal {
    attribute value : Integer;
}
state def AutonomousSystem {
    entry; then AutonomousMode;
    state AutonomousMode parallel {
        state Driving {
            entry; then InitialState;
            in dist_to_front : DistReal;
            in dist_to_exit : DistReal;
            in dist_to_exit_urban : DistReal;
            in dist_to_rear : DistReal;
            in vel : SpeedReal;
            in extra_lane : Flag;
            in intersection : Flag;
            in road_clear : Flag;
            in high_way : Flag;
            in urban_way : Flag;
            in auto_finished : Flag;
            in lane_change_complete : Flag;
            in lane_change_complete_urban : Flag;
            state InitialState;
            accept when high_way.value then HighwayMode;
            accept when urban_way.value  then UrbanMode;
            state HighwayMode {
                entry; then enter_hwy;
                in dist_to_front : DistReal;
                in dist_to_exit : DistReal;
                in extra_lane : Flag;
                in lane_change_complete : Flag;
                state enter_hwy;
                accept when dist_to_front.value &lt; 25 and extra_lane.value then lane_change;
                accept when dist_to_front.value &gt;= 25 then cruise;
                state cruise;
                accept when dist_to_front.value &lt; 25 and extra_lane.value then lane_change;
                state lane_change {
                }
                accept when lane_change_complete.value  then cruise;
            }
            state UrbanMode {
                entry; then enter_urban;
                in dist_to_front : DistReal;
                in dist_to_exit_urban : DistReal;
                in extra_lane : Flag;
                in intersection : Flag;
                in road_clear : Flag;
                in lane_change_complete_urban : Flag;
                state enter_urban;
                accept when dist_to_front.value &lt; 15 and extra_lane.value then lane_change_urban;
                accept when road_clear.value then straight;
                accept when intersection.value  then Intersection;
                state lane_change_urban {
                }
                accept when lane_change_complete_urban.value then straight;
                accept when dist_to_exit_urban.value &lt; 0.7 then exit_urban;
                state straight;
                accept when intersection.value then Intersection;
                accept when dist_to_front.value &lt; 15 and extra_lane.value  then lane_change_urban;
                state Intersection;
                state exit_urban;
            }
            state Finish;
            transition t_HwyExit1 first HighwayMode.lane_change accept when dist_to_exit.value &lt; 2 then Finish;
            transition t_HwyExit2 first HighwayMode.cruise accept when dist_to_exit.value &lt; 2 then Finish;
            transition t_HwyFinish first HighwayMode accept when auto_finished.value  then Finish;
            transition t_UrbanFinish first UrbanMode accept when auto_finished.value  then Finish;
            transition t_toUrban first HighwayMode accept when urban_way.value then UrbanMode;
            transition t_toHigh first UrbanMode accept when high_way.value then HighwayMode;
        }
        state CollisionAvoidance {
            entry; then collision_avoidance_deactive;
            in pedestrian_detected : Flag;
            in dist_to_rear : DistReal;
            in vel : SpeedReal;
            in dist_to_front : DistReal;
            in high_way : Flag;
            in urban_way : Flag;
            in front_inactive : Flag;
            in rear_inactive : Flag;
            in pedestrian_inactive : Flag;
            state collision_avoidance_deactive;
            accept when pedestrian_detected.value then collision_avoidance_active;
            accept when dist_to_rear.value &lt; 5 and vel.value &gt; 30 then collision_avoidance_active;
            accept when dist_to_front.value &lt; 15 and high_way.value then collision_avoidance_active;
            accept when dist_to_front.value &lt; 10 and urban_way.value  then collision_avoidance_active;
            state collision_avoidance_active {
            }
            accept when (front_inactive.value and rear_inactive.value  and pedestrian_inactive.value)  then collision_avoidance_deactive;
        }
    }
}</t>
  </si>
  <si>
    <t>92.559s</t>
  </si>
  <si>
    <t xml:space="preserve">E&lt;&gt; MotionControl.MotionControl_HighwayMode_LaneChangeOptions for the verification:
  Generating shortest trace
  Search order is breadth first
  Using conservative space optimisation
  Seed is 1765452928
  State space representation uses minimal constraint systems with future testing
  Using HashMap + Compress integers for discrete state storage
C:\Users\16508\Desktop\Postgraduate\develop\back\astrofcs_back\buaa-modules\astro-sysml\model_verified.xml::1: [error] Unknown identifier: MotionControl.
C:\Users\16508\Desktop\Postgraduate\develop\back\astrofcs_back\buaa-modules\astro-sysml\model_verified.xml::1: [error] false is not a structure.
E&lt;&gt; CollisionAvoidanceSystem.CollisionAvoidanceSystem_ActiveOptions for the verification:
  Generating shortest trace
  Search order is breadth first
  Using conservative space optimisation
  Seed is 1765452928
  State space representation uses minimal constraint systems with future testing
  Using HashMap + Compress integers for discrete state storage
C:\Users\16508\Desktop\Postgraduate\develop\back\astrofcs_back\buaa-modules\astro-sysml\model_verified.xml::1: [error] Unknown identifier: CollisionAvoidanceSystem.
C:\Users\16508\Desktop\Postgraduate\develop\back\astrofcs_back\buaa-modules\astro-sysml\model_verified.xml::1: [error] false is not a structure.
A[] not deadlockOptions for the verification:
  Generating shortest trace
  Search order is breadth first
  Using conservative space optimisation
  Seed is 1765452928
  State space representation uses minimal constraint systems with future testing
  Using HashMap + Compress integers for discrete state storage
Verifying formula 1 at C:\Users\16508\Desktop\Postgraduate\develop\back\astrofcs_back\buaa-modules\astro-sysml\temp_query.q:1
 -- Throughput: 45813 states/sec, Load: 24629 states
 -- Throughput: 50657 states/sec, Load: 32462 states
 -- Throughput: 53527 states/sec, Load: 23436 states
 -- Formula is satisfied.
E&lt;&gt; MotionControl.MotionControl_FinishStateOptions for the verification:
  Generating shortest trace
  Search order is breadth first
  Using conservative space optimisation
  Seed is 1765452932
  State space representation uses minimal constraint systems with future testing
  Using HashMap + Compress integers for discrete state storage
C:\Users\16508\Desktop\Postgraduate\develop\back\astrofcs_back\buaa-modules\astro-sysml\model_verified.xml::1: [error] Unknown identifier: MotionControl.
C:\Users\16508\Desktop\Postgraduate\develop\back\astrofcs_back\buaa-modules\astro-sysml\model_verified.xml::1: [error] false is not a structure.
E&lt;&gt; ((rear_dist &lt; 2 and current_velocity &gt; 3) and CollisionAvoidanceSystem.CollisionAvoidanceSystem_Active)Options for the verification:
  Generating shortest trace
  Search order is breadth first
  Using conservative space optimisation
  Seed is 1765452932
  State space representation uses minimal constraint systems with future testing
  Using HashMap + Compress integers for discrete state storage
C:\Users\16508\Desktop\Postgraduate\develop\back\astrofcs_back\buaa-modules\astro-sysml\model_verified.xml::1: [error] Unknown identifier: rear_dist.
C:\Users\16508\Desktop\Postgraduate\develop\back\astrofcs_back\buaa-modules\astro-sysml\model_verified.xml::1: [error] Unknown identifier: current_velocity.
C:\Users\16508\Desktop\Postgraduate\develop\back\astrofcs_back\buaa-modules\astro-sysml\model_verified.xml::1: [error] Unknown identifier: CollisionAvoidanceSystem.
C:\Users\16508\Desktop\Postgraduate\develop\back\astrofcs_back\buaa-modules\astro-sysml\model_verified.xml::1: [error] false is not a structure.
</t>
  </si>
  <si>
    <t>4.231s</t>
  </si>
  <si>
    <t>private import ScalarValues::*;
attribute def DistReal {
    attribute value : Integer;
}
attribute def Flag {
    attribute value : Boolean;
}
attribute def SpeedReal {
    attribute value : Integer;
}
state def MotionControl {
    entry; then Driving;
    state Driving {
        entry; then InitialState;
        in dist_to_front : DistReal;
        in dist_to_exit : DistReal;
        in dist_to_exit_urban : DistReal;
        in rear_dist : DistReal;
        in current_velocity : SpeedReal;
        in extra_lane : Flag;
        in intersection : Flag;
        in road_clear : Flag;
        in high_way : Flag;
        in urban_way : Flag;
        in auto_finished : Flag;
        in lane_change_complete : Flag;
        in lane_change_complete_urban : Flag;
        state InitialState;
        accept when high_way.value then HighwayMode;
        accept when urban_way.value then UrbanMode;
        state HighwayMode {
            entry; then enter_hwy;
            in dist_to_front : DistReal;
            in dist_to_exit : DistReal;
            in extra_lane : Flag;
            in lane_change_complete : Flag;
            state enter_hwy;
            state MotionControl_HighwayMode_LaneChangeOptions;
            state cruise;
            accept when dist_to_front.value &lt; 25 and extra_lane.value then MotionControl_HighwayMode_LaneChangeOptions;
            accept when dist_to_front.value &gt;= 25 then cruise;
            accept when lane_change_complete.value then cruise;
        }
        state UrbanMode {
            entry; then enter_urban;
            in dist_to_front : DistReal;
            in dist_to_exit_urban : DistReal;
            in extra_lane : Flag;
            in intersection : Flag;
            in road_clear : Flag;
            in lane_change_complete_urban : Flag;
            state enter_urban;
            state lane_change_urban;
            state straight;
            state Intersection;
            state exit_urban;
            accept when dist_to_front.value &lt; 15 and extra_lane.value then lane_change_urban;
            accept when road_clear.value then straight;
            accept when intersection.value then Intersection;
            accept when lane_change_complete_urban.value then straight;
            accept when dist_to_exit_urban.value &lt; 0.7 then exit_urban;
            accept when intersection.value then Intersection;
            accept when dist_to_front.value &lt; 15 and extra_lane.value then lane_change_urban;
        }
        state MotionControl_FinishStateOptions;
        transition t_HwyExit1 first HighwayMode.MotionControl_HighwayMode_LaneChangeOptions accept when dist_to_exit.value &lt; 2 then MotionControl_FinishStateOptions;
        transition t_HwyExit2 first HighwayMode.cruise accept when dist_to_exit.value &lt; 2 then MotionControl_FinishStateOptions;
        transition t_HwyFinish first HighwayMode accept when auto_finished.value then MotionControl_FinishStateOptions;
        transition t_UrbanFinish first UrbanMode accept when auto_finished.value then MotionControl_FinishStateOptions;
        transition t_toUrban first HighwayMode accept when urban_way.value then UrbanMode;
        transition t_toHigh first UrbanMode accept when high_way.value then HighwayMode;
    }
}
state def CollisionAvoidanceSystem {
    entry; then CollisionAvoidanceSystem_Inactive;
    in pedestrian_detected : Flag;
    in rear_dist : DistReal;
    in current_velocity : SpeedReal;
    in dist_to_front : DistReal;
    in high_way : Flag;
    in urban_way : Flag;
    in front_inactive : Flag;
    in rear_inactive : Flag;
    in pedestrian_inactive : Flag;
    state CollisionAvoidanceSystem_Inactive;
    accept when pedestrian_detected.value then CollisionAvoidanceSystem_Active;
    accept when rear_dist.value &lt; 5 and current_velocity.value &gt; 30 then CollisionAvoidanceSystem_Active;
    accept when dist_to_front.value &lt; 15 and high_way.value then CollisionAvoidanceSystem_Active;
    accept when dist_to_front.value &lt; 10 and urban_way.value then CollisionAvoidanceSystem_Active;
    state CollisionAvoidanceSystem_Active;
    accept when (front_inactive.value and rear_inactive.value and pedestrian_inactive.value) then CollisionAvoidanceSystem_Inactive;
}</t>
  </si>
  <si>
    <t xml:space="preserve">E&lt;&gt; MotionControl.MotionControl_HighwayMode_LaneChangeC:\Users\16508\Desktop\Postgraduate\develop\back\astrofcs_back\buaa-modules\astro-sysml\model_verified.xml:/nta/template[2]/location[1]/name:1: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Options for the verification:
  Generating shortest trace
  Search order is breadth first
  Using conservative space optimisation
  Seed is 1765453508
  State space representation uses minimal constraint systems with future testing
  Using HashMap + Compress integers for discrete state storage
C:\Users\16508\Desktop\Postgraduate\develop\back\astrofcs_back\buaa-modules\astro-sysml\model_verified.xml::1: [error] has no member named MotionControl_HighwayMode_LaneChange.
C:\Users\16508\Desktop\Postgraduate\develop\back\astrofcs_back\buaa-modules\astro-sysml\model_verified.xml::1: [error] Type error.
E&lt;&gt; CollisionAvoidanceSystem.CollisionAvoidanceSystem_ActiveC:\Users\16508\Desktop\Postgraduate\develop\back\astrofcs_back\buaa-modules\astro-sysml\model_verified.xml:/nta/template[2]/location[1]/name:1: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Options for the verification:
  Generating shortest trace
  Search order is breadth first
  Using conservative space optimisation
  Seed is 1765453508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MotionControl.Driving_InitialState CollisionAvoidanceSystem.CollisionAvoidanceSystem_Inactive )
dist_to_front.value=0 dist_to_exit.value=0 dist_to_exit_urban.value=0 rear_dist.value=0 current_velocity.value=0 extra_lane.value=0 intersection.value=0 road_clear.value=0 high_way.value=0 urban_way.value=0 auto_finished.value=0 lane_change_complete.value=0 lane_change_complete_urban.value=0 pedestrian_detected.value=0 front_inactive.value=0 rear_inactive.value=0 pedestrian_inactive.value=0 env.x=0
Delay: 2
State:
( env.Active MotionControl.Driving_InitialState CollisionAvoidanceSystem.CollisionAvoidanceSystem_Inactive )
dist_to_front.value=0 dist_to_exit.value=0 dist_to_exit_urban.value=0 rear_dist.value=0 current_velocity.value=0 extra_lane.value=0 intersection.value=0 road_clear.value=0 high_way.value=0 urban_way.value=0 auto_finished.value=0 lane_change_complete.value=0 lane_change_complete_urban.value=0 pedestrian_detected.value=0 front_inactive.value=0 rear_inactive.value=0 pedestrian_inactive.value=0 env.x=2
Transition:
  env.Active-&gt;env.Active { x &gt;= 2, tau, current_velocity.value := 2 == 0 ? 0 : (2 == 1 ? 10 : 40), x := 0 }
State:
( env.Active MotionControl.Driving_InitialState CollisionAvoidanceSystem.CollisionAvoidanceSystem_Inactive )
dist_to_front.value=0 dist_to_exit.value=0 dist_to_exit_urban.value=0 rear_dist.value=0 current_velocity.value=40 extra_lane.value=0 intersection.value=0 road_clear.value=0 high_way.value=0 urban_way.value=0 auto_finished.value=0 lane_change_complete.value=0 lane_change_complete_urban.value=0 pedestrian_detected.value=0 front_inactive.value=0 rear_inactive.value=0 pedestrian_inactive.value=0 env.x=0
Transition:
  CollisionAvoidanceSystem.CollisionAvoidanceSystem_Inactive-&gt;CollisionAvoidanceSystem.CollisionAvoidanceSystem_Active { rear_dist.value &lt; 5 &amp;&amp; current_velocity.value &gt; 30, tau, 1 }
State:
( env.Active MotionControl.Driving_InitialState CollisionAvoidanceSystem.CollisionAvoidanceSystem_Active )
dist_to_front.value=0 dist_to_exit.value=0 dist_to_exit_urban.value=0 rear_dist.value=0 current_velocity.value=40 extra_lane.value=0 intersection.value=0 road_clear.value=0 high_way.value=0 urban_way.value=0 auto_finished.value=0 lane_change_complete.value=0 lane_change_complete_urban.value=0 pedestrian_detected.value=0 front_inactive.value=0 rear_inactive.value=0 pedestrian_inactive.value=0 env.x=0
A[] not deadlockC:\Users\16508\Desktop\Postgraduate\develop\back\astrofcs_back\buaa-modules\astro-sysml\model_verified.xml:/nta/template[2]/location[1]/name:1: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Options for the verification:
  Generating shortest trace
  Search order is breadth first
  Using conservative space optimisation
  Seed is 1765453508
  State space representation uses minimal constraint systems with future testing
  Using HashMap + Compress integers for discrete state storage
Verifying formula 1 at C:\Users\16508\Desktop\Postgraduate\develop\back\astrofcs_back\buaa-modules\astro-sysml\temp_query.q:1
 -- Throughput: 44690 states/sec, Load: 12390 states
 -- Formula is satisfied.
E&lt;&gt; MotionControl.MotionControl_FinishStateC:\Users\16508\Desktop\Postgraduate\develop\back\astrofcs_back\buaa-modules\astro-sysml\model_verified.xml:/nta/template[2]/location[1]/name:1: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Options for the verification:
  Generating shortest trace
  Search order is breadth first
  Using conservative space optimisation
  Seed is 1765453509
  State space representation uses minimal constraint systems with future testing
  Using HashMap + Compress integers for discrete state storage
C:\Users\16508\Desktop\Postgraduate\develop\back\astrofcs_back\buaa-modules\astro-sysml\model_verified.xml::1: [error] has no member named MotionControl_FinishState.
C:\Users\16508\Desktop\Postgraduate\develop\back\astrofcs_back\buaa-modules\astro-sysml\model_verified.xml::1: [error] Type error.
E&lt;&gt; ((rear_dist &lt; 2 and current_velocity &gt; 3) and CollisionAvoidanceSystem.CollisionAvoidanceSystem_Active)C:\Users\16508\Desktop\Postgraduate\develop\back\astrofcs_back\buaa-modules\astro-sysml\model_verified.xml:/nta/template[2]/location[1]/name:1: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Options for the verification:
  Generating shortest trace
  Search order is breadth first
  Using conservative space optimisation
  Seed is 1765453509
  State space representation uses minimal constraint systems with future testing
  Using HashMap + Compress integers for discrete state storage
C:\Users\16508\Desktop\Postgraduate\develop\back\astrofcs_back\buaa-modules\astro-sysml\model_verified.xml::1: [error] Type error.
C:\Users\16508\Desktop\Postgraduate\develop\back\astrofcs_back\buaa-modules\astro-sysml\model_verified.xml::1: [error] Type error.
</t>
  </si>
  <si>
    <t>3.887s</t>
  </si>
  <si>
    <t>DeepSeek-Reasoner</t>
  </si>
  <si>
    <t>private import ScalarValues::*;
item def PowerOn;
item def PowerOff;
item def HumanSteeringCmd;
item def BrakePressed;
item def SensorUpdate;
item def TaskComplete;
attribute def FrontDistance {
    attribute value : Real;
}
state def VehicleDriveMode {
    entry; then off;
    state off ;
    accept PowerOn then Running.HumanDriving;
    state Running {
        in frontDistance : FrontDistance;
        state HumanDriving ;
        accept SensorUpdate if frontDistance.value &gt; 10 then Autonomous.Cruising;
        transition t_autoFinal first Autonomous.FinalAuto then HumanDriving;
        state Autonomous {
            state Cruising ;
            accept TaskComplete then FinalAuto;
            accept SensorUpdate then Changelines;
            accept SensorUpdate then Parking;
            state Changelines;
            then Cruising;
            state Parking;
            then Cruising;
            state FinalAuto ;
        }
        accept HumanSteeringCmd then HumanDriving;
        accept BrakePressed then HumanDriving;
        accept PowerOff then Final;
        state Final;
    }
}</t>
  </si>
  <si>
    <t xml:space="preserve">
91.526s</t>
  </si>
  <si>
    <t xml:space="preserve">E&lt;&gt; VehicleDriveMode.Running_HumanDriving satisfied
Options for the verification:
  Generating shortest trace
  Search order is breadth first
  Using conservative space optimisation
  Seed is 1765196834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VehicleDriveMode.off )
frontDistance.value=0
Transition:
  env.Active-&gt;env.Active { 1, chan_PowerOn!, 1 }
  VehicleDriveMode.off-&gt;VehicleDriveMode.Running_HumanDriving { 1, chan_PowerOn?, 1 }
State:
( env.Active VehicleDriveMode.Running_HumanDriving )
frontDistance.value=0
 E&lt;&gt; (VehicleDriveMode.Running_Autonomous_Cruising &amp;&amp; frontDistance.value &gt; 10) satisfied
Options for the verification:
  Generating shortest trace
  Search order is breadth first
  Using conservative space optimisation
  Seed is 1765196834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VehicleDriveMode.off )
frontDistance.value=0
Transition:
  env.Active-&gt;env.Active { 1, tau, frontDistance.value := 11 }
State:
( env.Active VehicleDriveMode.off )
frontDistance.value=11
Transition:
  env.Active-&gt;env.Active { 1, chan_PowerOn!, 1 }
  VehicleDriveMode.off-&gt;VehicleDriveMode.Running_HumanDriving { 1, chan_PowerOn?, 1 }
State:
( env.Active VehicleDriveMode.Running_HumanDriving )
frontDistance.value=11
Transition:
  env.Active-&gt;env.Active { 1, chan_SensorUpdate!, 1 }
  VehicleDriveMode.Running_HumanDriving-&gt;VehicleDriveMode.Running_Autonomous_Cruising { frontDistance.value &gt; 10, chan_SensorUpdate?, 1 }
State:
( env.Active VehicleDriveMode.Running_Autonomous_Cruising )
frontDistance.value=11
E&lt;&gt; VehicleDriveMode.Running_Final satisfied
Options for the verification:
  Generating shortest trace
  Search order is breadth first
  Using conservative space optimisation
  Seed is 1765196834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VehicleDriveMode.off )
frontDistance.value=0
Transition:
  env.Active-&gt;env.Active { 1, tau, frontDistance.value := 11 }
State:
( env.Active VehicleDriveMode.off )
frontDistance.value=11
Transition:
  env.Active-&gt;env.Active { 1, chan_PowerOn!, 1 }
  VehicleDriveMode.off-&gt;VehicleDriveMode.Running_HumanDriving { 1, chan_PowerOn?, 1 }
State:
( env.Active VehicleDriveMode.Running_HumanDriving )
frontDistance.value=11
Transition:
  env.Active-&gt;env.Active { 1, chan_SensorUpdate!, 1 }
  VehicleDriveMode.Running_HumanDriving-&gt;VehicleDriveMode.Running_Autonomous_Cruising { frontDistance.value &gt; 10, chan_SensorUpdate?, 1 }
State:
( env.Active VehicleDriveMode.Running_Autonomous_Cruising )
frontDistance.value=11
Transition:
  env.Active-&gt;env.Active { 1, chan_PowerOff!, 1 }
  VehicleDriveMode.Running_Autonomous_Cruising-&gt;VehicleDriveMode.Running_Final { 1, chan_PowerOff?, 1 }
State:
( env.Active VehicleDriveMode.Running_Final )
frontDistance.value=11
</t>
  </si>
  <si>
    <t xml:space="preserve">
0.176s</t>
  </si>
  <si>
    <t>private import ScalarValues::*;
item def BrakeSignal;
item def SignalFail;
item def FeedbackSent;
state def BrakingDeviceStateMachine {
    entry; then Idle;
    state Idle;
    accept BrakeSignal then Braking;
    state Braking {
        entry; then BrakeCaliperClamping;
        state BrakeCaliperClamping;
    }
    state OpeRatenal {
        entry; then SendSignalFeedback;
        state SendSignalFeedback;
    }
    transition t1 first Braking accept SignalFail then OpeRatenal;
    transition t2 first OpeRatenal accept FeedbackSent then Idle;
}</t>
  </si>
  <si>
    <t>53.521s</t>
  </si>
  <si>
    <t xml:space="preserve">E&lt;&gt; BrakingDeviceStateMachine.Braking_BrakeCaliperClamping  satisfied
Options for the verification: 
  Generating shortest trace
  Search order is breadth first
  Using conservative space optimisation
  Seed is 1765199678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BrakingDeviceStateMachine.Idle )
Transition:
  env.Active-&gt;env.Active { 1, chan_BrakeSignal!, 1 }
  BrakingDeviceStateMachine.Idle-&gt;BrakingDeviceStateMachine.Braking_BrakeCaliperClamping { 1, chan_BrakeSignal?, 1 }
State:
( env.Active BrakingDeviceStateMachine.Braking_BrakeCaliperClamping )
E&lt;&gt; BrakingDeviceStateMachine.OpeRatenal_SendSignalFeedback  satisfied
Options for the verification:
  Generating shortest trace
  Search order is breadth first
  Using conservative space optimisation
  Seed is 1765199678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BrakingDeviceStateMachine.Idle )
Transition:
  env.Active-&gt;env.Active { 1, chan_BrakeSignal!, 1 }
  BrakingDeviceStateMachine.Idle-&gt;BrakingDeviceStateMachine.Braking_BrakeCaliperClamping { 1, chan_BrakeSignal?, 1 }
State:
( env.Active BrakingDeviceStateMachine.Braking_BrakeCaliperClamping )
Transition:
  env.Active-&gt;env.Active { 1, chan_SignalFail!, 1 }
  BrakingDeviceStateMachine.Braking_BrakeCaliperClamping-&gt;BrakingDeviceStateMachine.OpeRatenal_SendSignalFeedback { 1, chan_SignalFail?, 1 }
State:
( env.Active BrakingDeviceStateMachine.OpeRatenal_SendSignalFeedback )
A[] not (BrakingDeviceStateMachine.Braking_BrakeCaliperClamping &amp;&amp; BrakingDeviceStateMachine.OpeRatenal_SendSignalFeedback)  satisfied
Options for the verification:
  Generating shortest trace
  Search order is breadth first
  Using conservative space optimisation
  Seed is 1765199678
  State space representation uses minimal constraint systems with future testing
  Using HashMap + Compress integers for discrete state storage
Verifying formula 1 at C:\Users\a\Desktop\astrofcs_back\buaa-modules\astro-sysml\temp_query.q:1
 -- Formula is satisfied.
</t>
  </si>
  <si>
    <t xml:space="preserve">
0.189s</t>
  </si>
  <si>
    <t xml:space="preserve">1.E&lt;&gt; PumpControl_PumpStatusRegion.PumpControl_PumpStatusRegion_Pumping
2.E&lt;&gt; PumpControl_WaterStatusRegion.PumpControl_WaterStatusRegion_MonitoringWater
3.E&lt;&gt; PumpControl_MethaneStatusRegion.PumpControl_MethaneStatusRegion_MonitoringMethane
4.PumpControl_MethaneStatusRegion.PumpControl_MethaneStatusRegion_MonitoringMethane --&gt; PumpControl_PumpStatusRegion.PumpControl_PumpStatusRegion_Pumping
</t>
  </si>
  <si>
    <t>private import ScalarValues::*;
state def PumpControlSystem {
    entry; then PumpControl;
    state PumpControl parallel {
        state PumpState;
        state WaterState;
        state MethaneState;
    }
}</t>
  </si>
  <si>
    <t>103.392s</t>
  </si>
  <si>
    <t xml:space="preserve">E&lt;&gt; PumpControl_PumpStatusRegion.PumpControl_PumpStatusRegion_Pumping  not satisfied
Options for the verification:
  Generating shortest trace
  Search order is breadth first
  Using conservative space optimisation
  Seed is 1765201763
  State space representation uses minimal constraint systems with future testing
  Using HashMap + Compress integers for discrete state storage
C:\Users\a\Desktop\astrofcs_back\buaa-modules\astro-sysml\model_verified.xml::1: [error] Unknown identifier: PumpControl_PumpStatusRegion.
C:\Users\a\Desktop\astrofcs_back\buaa-modules\astro-sysml\model_verified.xml::1: [error] false is not a structure.
E&lt;&gt; PumpControl_WaterStatusRegion.PumpControl_WaterStatusRegion_MonitoringWater  not satisfied
Options for the verification:
  Generating shortest trace
  Search order is breadth first
  Using conservative space optimisation
  Seed is 1765201763
  State space representation uses minimal constraint systems with future testing
  Using HashMap + Compress integers for discrete state storage
C:\Users\a\Desktop\astrofcs_back\buaa-modules\astro-sysml\model_verified.xml::1: [error] Unknown identifier: PumpControl_WaterStatusRegion.
C:\Users\a\Desktop\astrofcs_back\buaa-modules\astro-sysml\model_verified.xml::1: [error] false is not a structure.
E&lt;&gt; PumpControl_MethaneStatusRegion.PumpControl_MethaneStatusRegion_MonitoringMethane not satisfied
Options for the verification:
  Generating shortest trace
  Search order is breadth first
  Using conservative space optimisation
  Seed is 1765201763
  State space representation uses minimal constraint systems with future testing
  Using HashMap + Compress integers for discrete state storage
C:\Users\a\Desktop\astrofcs_back\buaa-modules\astro-sysml\model_verified.xml::1: [error] Unknown identifier: PumpControl_MethaneStatusRegion.
C:\Users\a\Desktop\astrofcs_back\buaa-modules\astro-sysml\model_verified.xml::1: [error] false is not a structure.
PumpControl_MethaneStatusRegion.PumpControl_MethaneStatusRegion_MonitoringMethane --&gt; PumpControl_PumpStatusRegion.PumpControl_PumpStatusRegion_Pumping
Options for the verification:
  Generating shortest trace
  Search order is breadth first
  Using conservative space optimisation
  Seed is 1765201763
  State space representation uses minimal constraint systems with future testing
  Using HashMap + Compress integers for discrete state storage
C:\Users\a\Desktop\astrofcs_back\buaa-modules\astro-sysml\model_verified.xml::1: [error] Unknown identifier: PumpControl_MethaneStatusRegion.
C:\Users\a\Desktop\astrofcs_back\buaa-modules\astro-sysml\model_verified.xml::1: [error] false is not a structure.
C:\Users\a\Desktop\astrofcs_back\buaa-modules\astro-sysml\model_verified.xml::1: [error] Unknown identifier: PumpControl_PumpStatusRegion.
C:\Users\a\Desktop\astrofcs_back\buaa-modules\astro-sysml\model_verified.xml::1: [error] false is not a structure.
</t>
  </si>
  <si>
    <t>0.196s</t>
  </si>
  <si>
    <t>private import ScalarValues::*;
state def PumpControlSystem {
    entry; then PumpControl;
    state PumpControl parallel {
        state PumpStatusRegion {
            state Pumping;
        }
        state WaterStatusRegion {
            state MonitoringWater;
        }
        state MethaneStatusRegion {
            state MonitoringMethane;
        }
    }
}</t>
  </si>
  <si>
    <t>129.81s</t>
  </si>
  <si>
    <t xml:space="preserve">E&lt;&gt; PumpControl_PumpStatusRegion.PumpControl_PumpStatusRegion_Pumping  satisfied
Options for the verification: 
  Generating shortest trace
  Search order is breadth first
  Using conservative space optimisation
  Seed is 1765201523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PumpControl_PumpStatusRegion.Idle_Wait PumpControl_WaterStatusRegion.Idle_Wait PumpControl_MethaneStatusRegion.Idle_Wait PumpControlSystem.Initial )
PumpControl_PumpStatusRegion_done=0 PumpControl_WaterStatusRegion_done=0 PumpControl_MethaneStatusRegion_done=0
Transition:
  PumpControlSystem.Initial-&gt;PumpControlSystem.PumpControl { 1, enter_PumpControl!, PumpControl_PumpStatusRegion_done := false, PumpControl_WaterStatusRegion_done := false, PumpControl_MethaneStatusRegion_done := false }
  PumpControl_PumpStatusRegion.Idle_Wait-&gt;PumpControl_PumpStatusRegion.PumpControl_PumpStatusRegion_Pumping { 1, enter_PumpControl?, 1 }
  PumpControl_WaterStatusRegion.Idle_Wait-&gt;PumpControl_WaterStatusRegion.PumpControl_WaterStatusRegion_MonitoringWater { 1, enter_PumpControl?, 1 }
  PumpControl_MethaneStatusRegion.Idle_Wait-&gt;PumpControl_MethaneStatusRegion.PumpControl_MethaneStatusRegion_MonitoringMethane { 1, enter_PumpControl?, 1 }
State:
( env.Active PumpControl_PumpStatusRegion.PumpControl_PumpStatusRegion_Pumping PumpControl_WaterStatusRegion.PumpControl_WaterStatusRegion_MonitoringWater PumpControl_MethaneStatusRegion.PumpControl_MethaneStatusRegion_MonitoringMethane PumpControlSystem.PumpControl )
PumpControl_PumpStatusRegion_done=0 PumpControl_WaterStatusRegion_done=0 PumpControl_MethaneStatusRegion_done=0
E&lt;&gt; PumpControl_WaterStatusRegion.PumpControl_WaterStatusRegion_MonitoringWater  satisfied
Options for the verification:
  Generating shortest trace
  Search order is breadth first
  Using conservative space optimisation
  Seed is 1765201523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PumpControl_PumpStatusRegion.Idle_Wait PumpControl_WaterStatusRegion.Idle_Wait PumpControl_MethaneStatusRegion.Idle_Wait PumpControlSystem.Initial )
PumpControl_PumpStatusRegion_done=0 PumpControl_WaterStatusRegion_done=0 PumpControl_MethaneStatusRegion_done=0
Transition:
  PumpControlSystem.Initial-&gt;PumpControlSystem.PumpControl { 1, enter_PumpControl!, PumpControl_PumpStatusRegion_done := false, PumpControl_WaterStatusRegion_done := false, PumpControl_MethaneStatusRegion_done := false }
  PumpControl_PumpStatusRegion.Idle_Wait-&gt;PumpControl_PumpStatusRegion.PumpControl_PumpStatusRegion_Pumping { 1, enter_PumpControl?, 1 }
  PumpControl_WaterStatusRegion.Idle_Wait-&gt;PumpControl_WaterStatusRegion.PumpControl_WaterStatusRegion_MonitoringWater { 1, enter_PumpControl?, 1 }
  PumpControl_MethaneStatusRegion.Idle_Wait-&gt;PumpControl_MethaneStatusRegion.PumpControl_MethaneStatusRegion_MonitoringMethane { 1, enter_PumpControl?, 1 }
State:
( env.Active PumpControl_PumpStatusRegion.PumpControl_PumpStatusRegion_Pumping PumpControl_WaterStatusRegion.PumpControl_WaterStatusRegion_MonitoringWater PumpControl_MethaneStatusRegion.PumpControl_MethaneStatusRegion_MonitoringMethane PumpControlSystem.PumpControl )
PumpControl_PumpStatusRegion_done=0 PumpControl_WaterStatusRegion_done=0 PumpControl_MethaneStatusRegion_done=0
E&lt;&gt; PumpControl_MethaneStatusRegion.PumpControl_MethaneStatusRegion_MonitoringMethane  satisfied
Options for the verification:
  Generating shortest trace
  Search order is breadth first
  Using conservative space optimisation
  Seed is 1765201523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PumpControl_PumpStatusRegion.Idle_Wait PumpControl_WaterStatusRegion.Idle_Wait PumpControl_MethaneStatusRegion.Idle_Wait PumpControlSystem.Initial )
PumpControl_PumpStatusRegion_done=0 PumpControl_WaterStatusRegion_done=0 PumpControl_MethaneStatusRegion_done=0
Transition:
  PumpControlSystem.Initial-&gt;PumpControlSystem.PumpControl { 1, enter_PumpControl!, PumpControl_PumpStatusRegion_done := false, PumpControl_WaterStatusRegion_done := false, PumpControl_MethaneStatusRegion_done := false }
  PumpControl_PumpStatusRegion.Idle_Wait-&gt;PumpControl_PumpStatusRegion.PumpControl_PumpStatusRegion_Pumping { 1, enter_PumpControl?, 1 }
  PumpControl_WaterStatusRegion.Idle_Wait-&gt;PumpControl_WaterStatusRegion.PumpControl_WaterStatusRegion_MonitoringWater { 1, enter_PumpControl?, 1 }
  PumpControl_MethaneStatusRegion.Idle_Wait-&gt;PumpControl_MethaneStatusRegion.PumpControl_MethaneStatusRegion_MonitoringMethane { 1, enter_PumpControl?, 1 }
State:
( env.Active PumpControl_PumpStatusRegion.PumpControl_PumpStatusRegion_Pumping PumpControl_WaterStatusRegion.PumpControl_WaterStatusRegion_MonitoringWater PumpControl_MethaneStatusRegion.PumpControl_MethaneStatusRegion_MonitoringMethane PumpControlSystem.PumpControl )
PumpControl_PumpStatusRegion_done=0 PumpControl_WaterStatusRegion_done=0 PumpControl_MethaneStatusRegion_done=0
PumpControl_MethaneStatusRegion.PumpControl_MethaneStatusRegion_MonitoringMethane --&gt; PumpControl_PumpStatusRegion.PumpControl_PumpStatusRegion_Pumping  satisfied
Options for the verification:
  Generating shortest trace
  Search order is breadth first
  Using conservative space optimisation
  Seed is 1765201523
  State space representation uses minimal constraint systems with future testing
  Using HashMap + Compress integers for discrete state storage
Verifying formula 1 at C:\Users\a\Desktop\astrofcs_back\buaa-modules\astro-sysml\temp_query.q:1
 -- Formula is satisfied.
</t>
  </si>
  <si>
    <t>0.158s</t>
  </si>
  <si>
    <t>private import ScalarValues::*;
item def starts;
item def keyOff;
item def accelerating;
item def braking;
item def stopping;
item def cruiseControl;
state def DrivingStateMachine {
    entry; then Off;
    state Off;
    accept starts then Operate.Idle;
    state Operate {
        entry; then Idle;
        state Idle;
        accept accelerating then Accelerating;
        state Accelerating;
        accept cruiseControl then CruisingOptions;
        state CruisingOptions;
        accept braking then Braking;
        state Braking;
        accept stopping then Idle;
    }
    transition systemOff first Operate accept keyOff then Off;
}</t>
  </si>
  <si>
    <t>100.803s</t>
  </si>
  <si>
    <t xml:space="preserve"> E&lt;&gt; DrivingStateMachine.Operate_Idle
Options for the verification:
  Generating shortest trace
  Search order is breadth first
  Using conservative space optimisation
  Seed is 1765264469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DrivingStateMachine.Off )
Transition:
  env.Active-&gt;env.Active { 1, chan_starts!, 1 }
  DrivingStateMachine.Off-&gt;DrivingStateMachine.Operate_Idle { 1, chan_starts?, 1 }
State:
( env.Active DrivingStateMachine.Operate_Idle )
E&lt;&gt; DrivingStateMachine.Operate_Cruising
Options for the verification:
  Generating shortest trace
  Search order is breadth first
  Using conservative space optimisation
  Seed is 1765264469
  State space representation uses minimal constraint systems with future testing
  Using HashMap + Compress integers for discrete state storage
C:\Users\a\Desktop\astrofcs_back\buaa-modules\astro-sysml\model_verified.xml::1: [error] has no member named Operate_Cruising.
C:\Users\a\Desktop\astrofcs_back\buaa-modules\astro-sysml\model_verified.xml::1: [error] Type error.
UPPAAL出现异常故障
A[] (DrivingStateMachine.Operate_Accelerating imply not DrivingStateMachine.off)
Options for the verification:
  Generating shortest trace
  Search order is breadth first
  Using conservative space optimisation
  Seed is 1765264469
  State space representation uses minimal constraint systems with future testing
  Using HashMap + Compress integers for discrete state storage
C:\Users\a\Desktop\astrofcs_back\buaa-modules\astro-sysml\model_verified.xml::1: [error] has no member named off.
C:\Users\a\Desktop\astrofcs_back\buaa-modules\astro-sysml\model_verified.xml::1: [error] Type error.
</t>
  </si>
  <si>
    <t>0.179s</t>
  </si>
  <si>
    <t>private import ScalarValues::*;
item def starts;
item def keyOff;
item def accelerating;
item def braking;
item def stopping;
item def cruiseControl;
state def DrivingStateMachine {
    entry; then Off;
    state Off;
    accept starts then Operate.Idle;
    state Operate {
        entry; then Idle;
        state Idle;
        accept accelerating then Accelerating;
        state Accelerating;
        accept cruiseControl then Cruising;
        state Cruising;
        accept braking then Braking;
        state Braking;
        accept stopping then Idle;
    }
    transition systemOff first Operate accept keyOff then Off;
}</t>
  </si>
  <si>
    <t>60.647s</t>
  </si>
  <si>
    <t>E&lt;&gt; DrivingStateMachine.Operate_Idle
Options for the verification:
  Generating shortest trace
  Search order is breadth first
  Using conservative space optimisation
  Seed is 1765266990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DrivingStateMachine.Off )
Transition:
  env.Active-&gt;env.Active { 1, chan_starts!, 1 }
  DrivingStateMachine.Off-&gt;DrivingStateMachine.Operate_Idle { 1, chan_starts?, 1 }
State:
( env.Active DrivingStateMachine.Operate_Idle )
E&lt;&gt; DrivingStateMachine.Operate_Cruising
Options for the verification:
  Generating shortest trace
  Search order is breadth first
  Using conservative space optimisation
  Seed is 1765266990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DrivingStateMachine.Off )
Transition:
  env.Active-&gt;env.Active { 1, chan_starts!, 1 }
  DrivingStateMachine.Off-&gt;DrivingStateMachine.Operate_Idle { 1, chan_starts?, 1 }
State:
( env.Active DrivingStateMachine.Operate_Idle )
Transition:
  env.Active-&gt;env.Active { 1, chan_accelerating!, 1 }
  DrivingStateMachine.Operate_Idle-&gt;DrivingStateMachine.Operate_Accelerating { 1, chan_accelerating?, 1 }
State:
( env.Active DrivingStateMachine.Operate_Accelerating )
Transition:
  env.Active-&gt;env.Active { 1, chan_cruiseControl!, 1 }
  DrivingStateMachine.Operate_Accelerating-&gt;DrivingStateMachine.Operate_Cruising { 1, chan_cruiseControl?, 1 }
State:
( env.Active DrivingStateMachine.Operate_Cruising )
A[] (DrivingStateMachine.Operate_Accelerating imply not DrivingStateMachine.off)
Options for the verification:
  Generating shortest trace
  Search order is breadth first
  Using conservative space optimisation
  Seed is 1765266990
  State space representation uses minimal constraint systems with future testing
  Using HashMap + Compress integers for discrete state storage
C:\Users\a\Desktop\astrofcs_back\buaa-modules\astro-sysml\model_verified.xml::1: [error] has no member named off.
C:\Users\a\Desktop\astrofcs_back\buaa-modules\astro-sysml\model_verified.xml::1: [error] Type error.</t>
  </si>
  <si>
    <t>0.157s</t>
  </si>
  <si>
    <t>private import ScalarValues::*;
item def ClosedSendDeparted;
item def ArrivedStop;
item def ObstacleDetected;
item def ReachedCruisingCruise;
item def ApproachedDecelerate;
action def EmergencyStop;
action def SendSignal;
state def TrainSystem {
    entry; then DoorsClosing;
    state DoorsClosing;
    accept ClosedSendDeparted then InMotion;
    state InMotion {
        entry; then Accelerating;
        state Accelerating;
        state Cruising;
        state Approaching {
            do action SendSignal;
        }
    }
    transition t1 first InMotion.Accelerating accept ReachedCruisingCruise then InMotion.Cruising;
    transition t2 first InMotion.Accelerating accept ApproachedDecelerate then InMotion.Approaching;
    transition t3 first InMotion.Cruising accept ApproachedDecelerate then InMotion.Approaching;
    transition t4 first InMotion accept ArrivedStop then Stopping;
    transition t5 first InMotion accept ObstacleDetected then EmergencyStopping;
    state Stopping;
    state EmergencyStopping {
        do action EmergencyStop;
    }
}</t>
  </si>
  <si>
    <t>157.57s</t>
  </si>
  <si>
    <t xml:space="preserve"> E&lt;&gt; TrainOpeRaten.InMotion_Accelerating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1765268284
  State space representation uses minimal constraint systems with future testing
  Using HashMap + Compress integers for discrete state storage
C:\Users\a\Desktop\astrofcs_back\buaa-modules\astro-sysml\model_verified.xml::1: [error] Unknown identifier: TrainOpeRaten.
C:\Users\a\Desktop\astrofcs_back\buaa-modules\astro-sysml\model_verified.xml::1: [error] false is not a structure.
UPPAAL出现异常故障
------------------------------------------------
🔍 查询: E&lt;&gt; TrainOpeRaten.EmergencyStopping
🚀 正在执行验证: E&lt;&gt; TrainOpeRaten.EmergencyStopping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1765268284
  State space representation uses minimal constraint systems with future testing
  Using HashMap + Compress integers for discrete state storage
C:\Users\a\Desktop\astrofcs_back\buaa-modules\astro-sysml\model_verified.xml::1: [error] Unknown identifier: TrainOpeRaten.
C:\Users\a\Desktop\astrofcs_back\buaa-modules\astro-sysml\model_verified.xml::1: [error] false is not a structure.
 E&lt;&gt; TrainOpeRaten.Stopping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1765268284
  State space representation uses minimal constraint systems with future testing
  Using HashMap + Compress integers for discrete state storage
C:\Users\a\Desktop\astrofcs_back\buaa-modules\astro-sysml\model_verified.xml::1: [error] Unknown identifier: TrainOpeRaten.
C:\Users\a\Desktop\astrofcs_back\buaa-modules\astro-sysml\model_verified.xml::1: [error] false is not a structure.
A[] not (TrainOpeRaten.EmergencyStopping &amp;&amp; TrainOpeRaten.InMotion_Cruising)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1765268284
  State space representation uses minimal constraint systems with future testing
  Using HashMap + Compress integers for discrete state storage
C:\Users\a\Desktop\astrofcs_back\buaa-modules\astro-sysml\model_verified.xml::1: [error] Unknown identifier: TrainOpeRaten.
C:\Users\a\Desktop\astrofcs_back\buaa-modules\astro-sysml\model_verified.xml::1: [error] false is not a structure.
C:\Users\a\Desktop\astrofcs_back\buaa-modules\astro-sysml\model_verified.xml::1: [error] Unknown identifier: TrainOpeRaten.
C:\Users\a\Desktop\astrofcs_back\buaa-modules\astro-sysml\model_verified.xml::1: [error] false is not a structure.</t>
  </si>
  <si>
    <t>0.190s</t>
  </si>
  <si>
    <t>private import ScalarValues::*;
item def ClosedSendDeparted;
item def ArrivedStop;
item def ObstacleDetected;
item def ReachedCruisingCruise;
item def ApproachedDecelerate;
action def EmergencyStop;
action def SendSignal;
state def TrainOpeRaten {
    entry; then InMotion_Accelerating;
    state InMotion_Accelerating;
    state InMotion_Cruising;
    state InMotion_Approaching {
        do action SendSignal;
    }
    transition t1 first InMotion_Accelerating accept ReachedCruisingCruise then InMotion_Cruising;
    transition t2 first InMotion_Accelerating accept ApproachedDecelerate then InMotion_Approaching;
    transition t3 first InMotion_Cruising accept ApproachedDecelerate then InMotion_Approaching;
    transition t4 first InMotion_Accelerating accept ArrivedStop then Stopping;
    transition t5 first InMotion_Cruising accept ArrivedStop then Stopping;
    transition t6 first InMotion_Approaching accept ArrivedStop then Stopping;
    transition t7 first InMotion_Accelerating accept ObstacleDetected then EmergencyStopping;
    transition t8 first InMotion_Cruising accept ObstacleDetected then EmergencyStopping;
    transition t9 first InMotion_Approaching accept ObstacleDetected then EmergencyStopping;
    state Stopping;
    state EmergencyStopping {
        do action EmergencyStop;
    }
}</t>
  </si>
  <si>
    <t>123.585s</t>
  </si>
  <si>
    <t>E&lt;&gt; TrainOpeRaten.InMotion_Accelerating
C:\Users\a\Desktop\astrofcs_back\buaa-modules\astro-sysml\model_verified.xml:/nta/template[1]/transition[2]/label[2]:1: [warning] Expression does not have any effect.
C:\Users\a\Desktop\astrofcs_back\buaa-modules\astro-sysml\model_verified.xml:/nta/template[1]/transition[3]/label[2]:1: [warning] Expression does not have any effect.
C:\Users\a\Desktop\astrofcs_back\buaa-modules\astro-sysml\model_verified.xml:/nta/template[1]/transition[7]/label[2]:1: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Options for the verification:
  Generating shortest trace
  Search order is breadth first
  Using conservative space optimisation
  Seed is 1765268476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TrainOpeRaten.InMotion_Accelerating )
 E&lt;&gt; TrainOpeRaten.EmergencyStopping
C:\Users\a\Desktop\astrofcs_back\buaa-modules\astro-sysml\model_verified.xml:/nta/template[1]/transition[2]/label[2]:1: [warning] Expression does not have any effect.
C:\Users\a\Desktop\astrofcs_back\buaa-modules\astro-sysml\model_verified.xml:/nta/template[1]/transition[3]/label[2]:1: [warning] Expression does not have any effect.
C:\Users\a\Desktop\astrofcs_back\buaa-modules\astro-sysml\model_verified.xml:/nta/template[1]/transition[7]/label[2]:1: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Options for the verification:
  Generating shortest trace
  Search order is breadth first
  Using conservative space optimisation
  Seed is 1765268476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TrainOpeRaten.InMotion_Accelerating )
Transition:
  env.Active-&gt;env.Active { 1, chan_ObstacleDetected!, 1 }
  TrainOpeRaten.InMotion_Accelerating-&gt;TrainOpeRaten.EmergencyStopping { 1, chan_ObstacleDetected?, EmergencyStop() }
State:
( env.Active TrainOpeRaten.EmergencyStopping )
E&lt;&gt; TrainOpeRaten.Stopping
C:\Users\a\Desktop\astrofcs_back\buaa-modules\astro-sysml\model_verified.xml:/nta/template[1]/transition[2]/label[2]:1: [warning] Expression does not have any effect.
C:\Users\a\Desktop\astrofcs_back\buaa-modules\astro-sysml\model_verified.xml:/nta/template[1]/transition[3]/label[2]:1: [warning] Expression does not have any effect.
C:\Users\a\Desktop\astrofcs_back\buaa-modules\astro-sysml\model_verified.xml:/nta/template[1]/transition[7]/label[2]:1: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Options for the verification:
  Generating shortest trace
  Search order is breadth first
  Using conservative space optimisation
  Seed is 1765268476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TrainOpeRaten.InMotion_Accelerating )
Transition:
  env.Active-&gt;env.Active { 1, chan_ArrivedStop!, 1 }
  TrainOpeRaten.InMotion_Accelerating-&gt;TrainOpeRaten.Stopping { 1, chan_ArrivedStop?, 1 }
State:
( env.Active TrainOpeRaten.Stopping )
A[] not (TrainOpeRaten.EmergencyStopping &amp;&amp; TrainOpeRaten.InMotion_Cruising)
C:\Users\a\Desktop\astrofcs_back\buaa-modules\astro-sysml\model_verified.xml:/nta/template[1]/transition[2]/label[2]:1: [warning] Expression does not have any effect.
C:\Users\a\Desktop\astrofcs_back\buaa-modules\astro-sysml\model_verified.xml:/nta/template[1]/transition[3]/label[2]:1: [warning] Expression does not have any effect.
C:\Users\a\Desktop\astrofcs_back\buaa-modules\astro-sysml\model_verified.xml:/nta/template[1]/transition[7]/label[2]:1: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Options for the verification:
  Generating shortest trace
  Search order is breadth first
  Using conservative space optimisation
  Seed is 1765268476
  State space representation uses minimal constraint systems with future testing
  Using HashMap + Compress integers for discrete state storage
Verifying formula 1 at C:\Users\a\Desktop\astrofcs_back\buaa-modules\astro-sysml\temp_query.q:1
 -- Formula is satisfied.</t>
  </si>
  <si>
    <t>0.206s</t>
  </si>
  <si>
    <t>private import ScalarValues::*;
item def Cancel;
item def DoorOpened;
item def DoorClosed;
item def ItemPlaced;
item def ItemRemoved;
item def TimeEntered;
item def Start;
item def TimerExpired;
attribute def CookingTime {
    attribute value : Real;
}
state def Microwave {
    attribute cookingTime : CookingTime;
    entry; then DoorShut;
    state DoorShut;
    accept Cancel then DoorShut;
    accept DoorOpened then DoorOpen;
    state DoorOpen;
    accept DoorClosed then DoorShut;
    accept ItemPlaced then DoorOpenWithItem;
    state DoorOpenWithItem;
    accept ItemRemoved then DoorOpen;
    accept DoorClosed if cookingTime.value == 0 then DoorShutWithItem;
    accept TimeEntered then ReadytoCook;
    state DoorShutWithItem;
    accept DoorOpened then DoorOpenWithItem;
    accept TimeEntered then ReadytoCook;
    state ReadytoCook;
    accept Cancel then DoorShutWithItem;
    accept DoorOpened then DoorOpenWithItem;
    accept Start then Cooking;
    state Cooking;
    accept DoorOpened then DoorOpenWithItem;
    accept TimerExpired then DoorShutWithItem;
    accept Cancel then ReadytoCook;
}</t>
  </si>
  <si>
    <t>128.925s</t>
  </si>
  <si>
    <t>E&lt;&gt; MicrowaveController.Cooking
Options for the verification:
  Generating shortest trace
  Search order is breadth first
  Using conservative space optimisation
  Seed is 1765269239
  State space representation uses minimal constraint systems with future testing
  Using HashMap + Compress integers for discrete state storage
C:\Users\a\Desktop\astrofcs_back\buaa-modules\astro-sysml\model_verified.xml::1: [error] Unknown identifier: MicrowaveController.
C:\Users\a\Desktop\astrofcs_back\buaa-modules\astro-sysml\model_verified.xml::1: [error] false is not a structure.
E&lt;&gt; MicrowaveController.ReadytoCook
Options for the verification:
  Generating shortest trace
  Search order is breadth first
  Using conservative space optimisation
  Seed is 1765269240
  State space representation uses minimal constraint systems with future testing
  Using HashMap + Compress integers for discrete state storage
C:\Users\a\Desktop\astrofcs_back\buaa-modules\astro-sysml\model_verified.xml::1: [error] Unknown identifier: MicrowaveController.
C:\Users\a\Desktop\astrofcs_back\buaa-modules\astro-sysml\model_verified.xml::1: [error] false is not a structure.
E&lt;&gt; MicrowaveController.DoorShutWithItem
Options for the verification:
  Generating shortest trace
  Search order is breadth first
  Using conservative space optimisation
  Seed is 1765269240
  State space representation uses minimal constraint systems with future testing
  Using HashMap + Compress integers for discrete state storage
C:\Users\a\Desktop\astrofcs_back\buaa-modules\astro-sysml\model_verified.xml::1: [error] Unknown identifier: MicrowaveController.
C:\Users\a\Desktop\astrofcs_back\buaa-modules\astro-sysml\model_verified.xml::1: [error] false is not a structure.
A[] not deadlock
Options for the verification:
  Generating shortest trace
  Search order is breadth first
  Using conservative space optimisation
  Seed is 1765269240
  State space representation uses minimal constraint systems with future testing
  Using HashMap + Compress integers for discrete state storage
Verifying formula 1 at C:\Users\a\Desktop\astrofcs_back\buaa-modules\astro-sysml\temp_query.q:1
 -- Formula is satisfied.</t>
  </si>
  <si>
    <t>0.323s</t>
  </si>
  <si>
    <t>private import ScalarValues::*;
item def Cancel;
item def DoorOpened;
item def DoorClosed;
item def ItemPlaced;
item def ItemRemoved;
item def TimeEntered;
item def Start;
item def TimerExpired;
attribute def CookingTime {
    attribute value : Real;
}
state def MicrowaveController {
    attribute cookingTime : CookingTime;
    entry; then DoorShut;
    state DoorShut;
    accept Cancel then DoorShut;
    accept DoorOpened then DoorOpen;
    state DoorOpen;
    accept DoorClosed then DoorShut;
    accept ItemPlaced then DoorOpenWithItem;
    state DoorOpenWithItem;
    accept ItemRemoved then DoorOpen;
    accept DoorClosed if cookingTime.value == 0 then DoorShutWithItem;
    accept TimeEntered then ReadytoCook;
    state DoorShutWithItem;
    accept DoorOpened then DoorOpenWithItem;
    accept TimeEntered then ReadytoCook;
    state ReadytoCook;
    accept Cancel then DoorShutWithItem;
    accept DoorOpened then DoorOpenWithItem;
    accept Start then Cooking;
    state Cooking;
    accept DoorOpened then DoorOpenWithItem;
    accept TimerExpired then DoorShutWithItem;
    accept Cancel then ReadytoCook;
}</t>
  </si>
  <si>
    <t>167.212s</t>
  </si>
  <si>
    <t xml:space="preserve">E&lt;&gt; MicrowaveController.Cooking
Options for the verification:
  Generating shortest trace
  Search order is breadth first
  Using conservative space optimisation
  Seed is 1765269357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MicrowaveController.DoorShut )
cookingTime.value=0
Transition:
  env.Active-&gt;env.Active { 1, chan_DoorOpened!, 1 }
  MicrowaveController.DoorShut-&gt;MicrowaveController.DoorOpen { 1, chan_DoorOpened?, 1 }
State:
( env.Active MicrowaveController.DoorOpen )
cookingTime.value=0
Transition:
  env.Active-&gt;env.Active { 1, chan_ItemPlaced!, 1 }
  MicrowaveController.DoorOpen-&gt;MicrowaveController.DoorOpenWithItem { 1, chan_ItemPlaced?, 1 }
State:
( env.Active MicrowaveController.DoorOpenWithItem )
cookingTime.value=0
Transition:
  env.Active-&gt;env.Active { 1, chan_TimeEntered!, 1 }
  MicrowaveController.DoorOpenWithItem-&gt;MicrowaveController.ReadytoCook { 1, chan_TimeEntered?, 1 }
State:
( env.Active MicrowaveController.ReadytoCook )
cookingTime.value=0
Transition:
  env.Active-&gt;env.Active { 1, chan_Start!, 1 }
  MicrowaveController.ReadytoCook-&gt;MicrowaveController.Cooking { 1, chan_Start?, 1 }
State:
( env.Active MicrowaveController.Cooking )
cookingTime.value=0
 E&lt;&gt; MicrowaveController.ReadytoCook
Options for the verification:
  Generating shortest trace
  Search order is breadth first
  Using conservative space optimisation
  Seed is 1765269357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MicrowaveController.DoorShut )
cookingTime.value=0
Transition:
  env.Active-&gt;env.Active { 1, chan_DoorOpened!, 1 }
  MicrowaveController.DoorShut-&gt;MicrowaveController.DoorOpen { 1, chan_DoorOpened?, 1 }
State:
( env.Active MicrowaveController.DoorOpen )
cookingTime.value=0
Transition:
  env.Active-&gt;env.Active { 1, chan_ItemPlaced!, 1 }
  MicrowaveController.DoorOpen-&gt;MicrowaveController.DoorOpenWithItem { 1, chan_ItemPlaced?, 1 }
State:
( env.Active MicrowaveController.DoorOpenWithItem )
cookingTime.value=0
Transition:
  env.Active-&gt;env.Active { 1, chan_TimeEntered!, 1 }
  MicrowaveController.DoorOpenWithItem-&gt;MicrowaveController.ReadytoCook { 1, chan_TimeEntered?, 1 }
State:
( env.Active MicrowaveController.ReadytoCook )
cookingTime.value=0
E&lt;&gt; MicrowaveController.DoorShutWithItem
Options for the verification:
  Generating shortest trace
  Search order is breadth first
  Using conservative space optimisation
  Seed is 1765269357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MicrowaveController.DoorShut )
cookingTime.value=0
Transition:
  env.Active-&gt;env.Active { 1, chan_DoorOpened!, 1 }
  MicrowaveController.DoorShut-&gt;MicrowaveController.DoorOpen { 1, chan_DoorOpened?, 1 }
State:
( env.Active MicrowaveController.DoorOpen )
cookingTime.value=0
Transition:
  env.Active-&gt;env.Active { 1, chan_ItemPlaced!, 1 }
  MicrowaveController.DoorOpen-&gt;MicrowaveController.DoorOpenWithItem { 1, chan_ItemPlaced?, 1 }
State:
( env.Active MicrowaveController.DoorOpenWithItem )
cookingTime.value=0
Transition:
  env.Active-&gt;env.Active { 1, chan_DoorClosed!, 1 }
  MicrowaveController.DoorOpenWithItem-&gt;MicrowaveController.DoorShutWithItem { cookingTime.value == 0, chan_DoorClosed?, 1 }
State:
( env.Active MicrowaveController.DoorShutWithItem )
cookingTime.value=0
通过验证
A[] not deadlock
Options for the verification:
  Generating shortest trace
  Search order is breadth first
  Using conservative space optimisation
  Seed is 1765269357
  State space representation uses minimal constraint systems with future testing
  Using HashMap + Compress integers for discrete state storage
Verifying formula 1 at C:\Users\a\Desktop\astrofcs_back\buaa-modules\astro-sysml\temp_query.q:1
 -- Formula is satisfied.
</t>
  </si>
  <si>
    <t>0.262s</t>
  </si>
  <si>
    <t>1. E&lt;&gt; MissionExecution_TaskRegion.MissionExecution_TaskRegion_Attacking
2. A[] (MissionExecution_MotionRegion.MissionExecution_MotionRegion_AdjustingFormation imply not deadlock)
3. E&lt;&gt; (MissionExecution_MotionRegion.MissionExecution_MotionRegion_Flying and MissionExecution_TaskRegion.MissionExecution_TaskRegion_Attacking)</t>
  </si>
  <si>
    <t>private import ScalarValues::*;
item def MissionStarted;
item def Intercepted;
item def TaskAssigned;
item def AttackCompleted;
item def MissionCompleted;
attribute def UAVCount {
    attribute value : Integer;
}
action def DecreaseUAVCount;
state def MissionExecution {
    attribute uavCount : UAVCount;
    entry; then Idle;
    state Idle;
    accept MissionStarted then Operating;
    state Operating parallel {
        state MissionExecution_TaskRegion {
            entry; then MissionExecution_TaskRegion_Searching;
            state MissionExecution_TaskRegion_Searching;
            accept TaskAssigned then MissionExecution_TaskRegion_Attacking;
            state MissionExecution_TaskRegion_Attacking;
            accept AttackCompleted do action DecreaseUAVCount then MissionExecution_TaskRegion_Searching;
            accept MissionCompleted then MissionExecution_TaskRegion_TaskDone;
            state MissionExecution_TaskRegion_TaskDone;
        }
        state MissionExecution_MotionRegion {
            entry; then MissionExecution_MotionRegion_Flying;
            state MissionExecution_MotionRegion_Flying;
            accept Intercepted then MissionExecution_MotionRegion_AdjustingFormation;
            state MissionExecution_MotionRegion_AdjustingFormation;
            then MissionExecution_MotionRegion_Flying;
        }
    }
    transition t1 first Operating.MissionExecution_TaskRegion.MissionExecution_TaskRegion_TaskDone then FinalState;
    state FinalState;
}</t>
  </si>
  <si>
    <t>162.827s</t>
  </si>
  <si>
    <t>E&lt;&gt; MissionExecution_TaskRegion.MissionExecution_TaskRegion_Attacking
C:\Users\a\Desktop\astrofcs_back\buaa-modules\astro-sysml\model_verified.xml:/nta/template[1]/transition[2]/label[2]:1: [warning] Expression does not have any effect.
Options for the verification:
  Generating shortest trace
  Search order is breadth first
  Using conservative space optimisation
  Seed is 1765271890
  State space representation uses minimal constraint systems with future testing
  Using HashMap + Compress integers for discrete state storage
C:\Users\a\Desktop\astrofcs_back\buaa-modules\astro-sysml\model_verified.xml::1: [error] Unknown identifier: MissionExecution_TaskRegion.
C:\Users\a\Desktop\astrofcs_back\buaa-modules\astro-sysml\model_verified.xml::1: [error] false is not a structure.
A[] (MissionExecution_MotionRegion.MissionExecution_MotionRegion_AdjustingFormation imply not deadlock)
C:\Users\a\Desktop\astrofcs_back\buaa-modules\astro-sysml\model_verified.xml:/nta/template[1]/transition[2]/label[2]:1: [warning] Expression does not have any effect.
Options for the verification:
  Generating shortest trace
  Search order is breadth first
  Using conservative space optimisation
  Seed is 1765271890
  State space representation uses minimal constraint systems with future testing
  Using HashMap + Compress integers for discrete state storage
C:\Users\a\Desktop\astrofcs_back\buaa-modules\astro-sysml\model_verified.xml::1: [error] Unknown identifier: MissionExecution_MotionRegion.
C:\Users\a\Desktop\astrofcs_back\buaa-modules\astro-sysml\model_verified.xml::1: [error] false is not a structure.
E&lt;&gt; (MissionExecution_MotionRegion.MissionExecution_MotionRegion_Flying and MissionExecution_TaskRegion.MissionExecution_TaskRegion_Attacking)
C:\Users\a\Desktop\astrofcs_back\buaa-modules\astro-sysml\model_verified.xml:/nta/template[1]/transition[2]/label[2]:1: [warning] Expression does not have any effect.
Options for the verification:
  Generating shortest trace
  Search order is breadth first
  Using conservative space optimisation
  Seed is 1765271890
  State space representation uses minimal constraint systems with future testing
  Using HashMap + Compress integers for discrete state storage
C:\Users\a\Desktop\astrofcs_back\buaa-modules\astro-sysml\model_verified.xml::1: [error] Unknown identifier: MissionExecution_MotionRegion.
C:\Users\a\Desktop\astrofcs_back\buaa-modules\astro-sysml\model_verified.xml::1: [error] false is not a structure.
C:\Users\a\Desktop\astrofcs_back\buaa-modules\astro-sysml\model_verified.xml::1: [error] Unknown identifier: MissionExecution_TaskRegion.
C:\Users\a\Desktop\astrofcs_back\buaa-modules\astro-sysml\model_verified.xml::1: [error] false is not a structure.</t>
  </si>
  <si>
    <t xml:space="preserve"> 0.115s</t>
  </si>
  <si>
    <t>private import ScalarValues::*;
item def MissionStarted;
item def Intercepted;
item def TaskAssigned;
item def AttackCompleted;
item def MissionCompleted;
attribute def UAVCount {
    attribute value : Integer;
}
action def DecreaseUAVCount;
state def MissionExecution {
    attribute uavCount : UAVCount;
    entry; then Idle;
    state Idle;
    accept MissionStarted then Operating;
    state Operating parallel {
        state TaskRegion {
            entry; then Searching;
            state Searching;
            accept TaskAssigned then Attacking;
            state Attacking;
            accept AttackCompleted do action DecreaseUAVCount then Searching;
            accept MissionCompleted then TaskDone;
            state TaskDone;
        }
        state MotionRegion {
            entry; then Flying;
            state Flying;
            accept Intercepted then AdjustingFormation;
            state AdjustingFormation;
            then Flying;
        }
    }
    transition t1 first Operating.TaskRegion.TaskDone then FinalState;
    state FinalState;
}</t>
  </si>
  <si>
    <t>271.524s</t>
  </si>
  <si>
    <t>E&lt;&gt; MissionExecution_TaskRegion.MissionExecution_TaskRegion_Attacking
C:\Users\a\Desktop\astrofcs_back\buaa-modules\astro-sysml\model_verified.xml:/nta/template[1]/transition[2]/label[2]:1: [warning] Expression does not have any effect.
Options for the verification:
  Generating shortest trace
  Search order is breadth first
  Using conservative space optimisation
  Seed is 1765271747
  State space representation uses minimal constraint systems with future testing
  Using HashMap + Compress integers for discrete state storage
C:\Users\a\Desktop\astrofcs_back\buaa-modules\astro-sysml\model_verified.xml::1: [error] Unknown identifier: MissionExecution_TaskRegion.
C:\Users\a\Desktop\astrofcs_back\buaa-modules\astro-sysml\model_verified.xml::1: [error] false is not a structure.
A[] (MissionExecution_MotionRegion.MissionExecution_MotionRegion_AdjustingFormation imply not deadlock)
C:\Users\a\Desktop\astrofcs_back\buaa-modules\astro-sysml\model_verified.xml:/nta/template[1]/transition[2]/label[2]:1: [warning] Expression does not have any effect.
Options for the verification:
  Generating shortest trace
  Search order is breadth first
  Using conservative space optimisation
  Seed is 1765271747
  State space representation uses minimal constraint systems with future testing
  Using HashMap + Compress integers for discrete state storage
C:\Users\a\Desktop\astrofcs_back\buaa-modules\astro-sysml\model_verified.xml::1: [error] Unknown identifier: MissionExecution_MotionRegion.
C:\Users\a\Desktop\astrofcs_back\buaa-modules\astro-sysml\model_verified.xml::1: [error] false is not a structure.
 E&lt;&gt; (MissionExecution_MotionRegion.MissionExecution_MotionRegion_Flying and MissionExecution_TaskRegion.MissionExecution_TaskRegion_Attacking)
C:\Users\a\Desktop\astrofcs_back\buaa-modules\astro-sysml\model_verified.xml:/nta/template[1]/transition[2]/label[2]:1: [warning] Expression does not have any effect.
Options for the verification:
  Generating shortest trace
  Search order is breadth first
  Using conservative space optimisation
  Seed is 1765271747
  State space representation uses minimal constraint systems with future testing
  Using HashMap + Compress integers for discrete state storage
C:\Users\a\Desktop\astrofcs_back\buaa-modules\astro-sysml\model_verified.xml::1: [error] Unknown identifier: MissionExecution_MotionRegion.
C:\Users\a\Desktop\astrofcs_back\buaa-modules\astro-sysml\model_verified.xml::1: [error] false is not a structure.
C:\Users\a\Desktop\astrofcs_back\buaa-modules\astro-sysml\model_verified.xml::1: [error] Unknown identifier: MissionExecution_TaskRegion.
C:\Users\a\Desktop\astrofcs_back\buaa-modules\astro-sysml\model_verified.xml::1: [error] false is not a structure.</t>
  </si>
  <si>
    <t>0.112s</t>
  </si>
  <si>
    <t>private import ScalarValues::*;
item def Velocity {
    attribute value : Real;
}
state def CollisionAvoidance {
    in dist_to_front : Real;
    in dist_to_rear : Real;
    in vel : Real;
    entry; then Inactive;
    state Inactive;
    accept when (dist_to_front &lt; 2 or dist_to_rear &lt; 1) then Active;
    state Active parallel {
        state FrontalAvoidance {
            entry; then NormalFront;
            state NormalFront;
            accept when dist_to_front &lt; 2 then avoid_frontend_collision;
            state avoid_frontend_collision;
            accept when dist_to_front &gt;= 2 then NormalFront;
        }
        state RearAvoidance {
            entry; then NormalRear;
            state NormalRear;
            accept when dist_to_rear &lt; 1 and vel &gt; 6 then avoid_rearend_collision;
            state avoid_rearend_collision;
            accept when dist_to_rear &gt;= 1 or vel &lt;= 6 then NormalRear;
        }
        state PedestrianDetection {
            entry; then NormalPedestrian;
            state NormalPedestrian;
            accept when true then avoid_pedestrian_collision;
            state avoid_pedestrian_collision;
        }
    }
}</t>
  </si>
  <si>
    <t>155.472s</t>
  </si>
  <si>
    <t xml:space="preserve"> E&lt;&gt; (FrontalAvoidance.FrontalAvoidance_avoid_frontend_collision and RearAvoidance.RearAvoidance_avoid_rearend_collision and PedestrianDetection.PedestrianDetection_avoid_pedestrian_collision)
Options for the verification:
  Generating shortest trace
  Search order is breadth first
  Using conservative space optimisation
  Seed is 1765275316
  State space representation uses minimal constraint systems with future testing
  Using HashMap + Compress integers for discrete state storage
C:\Users\a\Desktop\astrofcs_back\buaa-modules\astro-sysml\model_verified.xml::1: [error] Unknown identifier: FrontalAvoidance.
C:\Users\a\Desktop\astrofcs_back\buaa-modules\astro-sysml\model_verified.xml::1: [error] false is not a structure.
C:\Users\a\Desktop\astrofcs_back\buaa-modules\astro-sysml\model_verified.xml::1: [error] Unknown identifier: RearAvoidance.
C:\Users\a\Desktop\astrofcs_back\buaa-modules\astro-sysml\model_verified.xml::1: [error] false is not a structure.
C:\Users\a\Desktop\astrofcs_back\buaa-modules\astro-sysml\model_verified.xml::1: [error] Unknown identifier: PedestrianDetection.
C:\Users\a\Desktop\astrofcs_back\buaa-modules\astro-sysml\model_verified.xml::1: [error] false is not a structure.
UPPAAL出现异常故障
------------------------------------------------
🔍 查询: E&lt;&gt; (FrontalAvoidance.FrontalAvoidance_avoid_frontend_collision and dist_to_front &lt; 2)
🚀 正在执行验证: E&lt;&gt; (FrontalAvoidance.FrontalAvoidance_avoid_frontend_collision and dist_to_front &lt; 2)
Options for the verification:
  Generating shortest trace
  Search order is breadth first
  Using conservative space optimisation
  Seed is 1765275316
  State space representation uses minimal constraint systems with future testing
  Using HashMap + Compress integers for discrete state storage
C:\Users\a\Desktop\astrofcs_back\buaa-modules\astro-sysml\model_verified.xml::1: [error] Unknown identifier: FrontalAvoidance.
C:\Users\a\Desktop\astrofcs_back\buaa-modules\astro-sysml\model_verified.xml::1: [error] false is not a structure.
A[] (PedestrianDetection.PedestrianDetection_avoid_pedestrian_collision imply not deadlock)
Options for the verification:
  Generating shortest trace
  Search order is breadth first
  Using conservative space optimisation
  Seed is 1765275316
  State space representation uses minimal constraint systems with future testing
  Using HashMap + Compress integers for discrete state storage
C:\Users\a\Desktop\astrofcs_back\buaa-modules\astro-sysml\model_verified.xml::1: [error] Unknown identifier: PedestrianDetection.
C:\Users\a\Desktop\astrofcs_back\buaa-modules\astro-sysml\model_verified.xml::1: [error] false is not a structure.
E&lt;&gt; (RearAvoidance.RearAvoidance_avoid_rearend_collision and dist_to_rear &lt; 1 and vel &gt; 6)
Options for the verification:
  Generating shortest trace
  Search order is breadth first
  Using conservative space optimisation
  Seed is 1765275316
  State space representation uses minimal constraint systems with future testing
  Using HashMap + Compress integers for discrete state storage
C:\Users\a\Desktop\astrofcs_back\buaa-modules\astro-sysml\model_verified.xml::1: [error] Unknown identifier: RearAvoidance.
C:\Users\a\Desktop\astrofcs_back\buaa-modules\astro-sysml\model_verified.xml::1: [error] false is not a structure.
</t>
  </si>
  <si>
    <t>0.233s</t>
  </si>
  <si>
    <t>private import ScalarValues::*;
item def pedestrian_detected;
item def pedestrian_clear;
state def CollisionAvoidance parallel {
        in attribute dist_to_front : Integer;
        in attribute dist_to_rear : Integer;
        in attribute vel : Integer;
        in attribute urban : Boolean;
        in attribute highway : Boolean;
        state FrontalAvoidance {
            entry; then front_inactive;
            state front_inactive;
            accept when dist_to_front &lt; 2 then avoid_frontend_collision;
            accept when dist_to_front &lt; 3 and highway then avoid_frontend_collision;
            state avoid_frontend_collision;
            accept when dist_to_front &gt; 3 then front_inactive;
        }
        state RearAvoidance {
            entry; then rear_inactive;
            state rear_inactive;
            accept when dist_to_rear &lt; 1 and vel &gt; 6 then avoid_rearend_collision;
            accept when dist_to_rear &lt; 3 and vel &gt; 12 then avoid_rearend_collision;
            state avoid_rearend_collision;
            accept when dist_to_rear &gt; 7 then rear_inactive;
        }
        state PedestrianDetection {
            entry; then pedestrian_inactive;
            state pedestrian_inactive;
            accept pedestrian_detected then avoid_pedestrian_collision;
            state avoid_pedestrian_collision;
            accept pedestrian_clear then pedestrian_inactive;
        }
 }</t>
  </si>
  <si>
    <t>288.135s</t>
  </si>
  <si>
    <t>E&lt;&gt; (FrontalAvoidance.FrontalAvoidance_avoid_frontend_collision and RearAvoidance.RearAvoidance_avoid_rearend_collision and PedestrianDetection.PedestrianDetection_avoid_pedestrian_collision)
Options for the verification:
  Generating shortest trace
  Search order is breadth first
  Using conservative space optimisation
  Seed is 1765275168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FrontalAvoidance.FrontalAvoidance_front_inactive RearAvoidance.RearAvoidance_rear_inactive PedestrianDetection.PedestrianDetection_pedestrian_inactive )
dist_to_front=0 dist_to_rear=0 vel=0 urban=0 highway=0
Transition:
  env.Active-&gt;env.Active { 1, tau, vel := 7 }
State:
( env.Active FrontalAvoidance.FrontalAvoidance_front_inactive RearAvoidance.RearAvoidance_rear_inactive PedestrianDetection.PedestrianDetection_pedestrian_inactive )
dist_to_front=0 dist_to_rear=0 vel=7 urban=0 highway=0
Transition:
  FrontalAvoidance.FrontalAvoidance_front_inactive-&gt;FrontalAvoidance.FrontalAvoidance_avoid_frontend_collision { dist_to_front &lt; 2, tau, 1 }
State:
( env.Active FrontalAvoidance.FrontalAvoidance_avoid_frontend_collision RearAvoidance.RearAvoidance_rear_inactive PedestrianDetection.PedestrianDetection_pedestrian_inactive )
dist_to_front=0 dist_to_rear=0 vel=7 urban=0 highway=0
Transition:
  RearAvoidance.RearAvoidance_rear_inactive-&gt;RearAvoidance.RearAvoidance_avoid_rearend_collision { dist_to_rear &lt; 1 &amp;&amp; vel &gt; 6, tau, 1 }
State:
( env.Active FrontalAvoidance.FrontalAvoidance_avoid_frontend_collision RearAvoidance.RearAvoidance_avoid_rearend_collision PedestrianDetection.PedestrianDetection_pedestrian_inactive )
dist_to_front=0 dist_to_rear=0 vel=7 urban=0 highway=0
Transition:
  env.Active-&gt;env.Active { 1, chan_pedestrian_detected!, 1 }
  PedestrianDetection.PedestrianDetection_pedestrian_inactive-&gt;PedestrianDetection.PedestrianDetection_avoid_pedestrian_collision { 1, chan_pedestrian_detected?, 1 }
State:
( env.Active FrontalAvoidance.FrontalAvoidance_avoid_frontend_collision RearAvoidance.RearAvoidance_avoid_rearend_collision PedestrianDetection.PedestrianDetection_avoid_pedestrian_collision )
dist_to_front=0 dist_to_rear=0 vel=7 urban=0 highway=0
 E&lt;&gt; (FrontalAvoidance.FrontalAvoidance_avoid_frontend_collision and dist_to_front &lt; 2)
Options for the verification:
  Generating shortest trace
  Search order is breadth first
  Using conservative space optimisation
  Seed is 1765275168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FrontalAvoidance.FrontalAvoidance_front_inactive RearAvoidance.RearAvoidance_rear_inactive PedestrianDetection.PedestrianDetection_pedestrian_inactive )
dist_to_front=0 dist_to_rear=0 vel=0 urban=0 highway=0
Transition:
  FrontalAvoidance.FrontalAvoidance_front_inactive-&gt;FrontalAvoidance.FrontalAvoidance_avoid_frontend_collision { dist_to_front &lt; 2, tau, 1 }
State:
( env.Active FrontalAvoidance.FrontalAvoidance_avoid_frontend_collision RearAvoidance.RearAvoidance_rear_inactive PedestrianDetection.PedestrianDetection_pedestrian_inactive )
dist_to_front=0 dist_to_rear=0 vel=0 urban=0 highway=0
A[] (PedestrianDetection.PedestrianDetection_avoid_pedestrian_collision imply not deadlock)
Options for the verification:
  Generating shortest trace
  Search order is breadth first
  Using conservative space optimisation
  Seed is 1765275168
  State space representation uses minimal constraint systems with future testing
  Using HashMap + Compress integers for discrete state storage
Verifying formula 1 at C:\Users\a\Desktop\astrofcs_back\buaa-modules\astro-sysml\temp_query.q:1
 -- Formula is satisfied.
E&lt;&gt; (RearAvoidance.RearAvoidance_avoid_rearend_collision and dist_to_rear &lt; 1 and vel &gt; 6)
Options for the verification:
  Generating shortest trace
  Search order is breadth first
  Using conservative space optimisation
  Seed is 1765275175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FrontalAvoidance.FrontalAvoidance_front_inactive RearAvoidance.RearAvoidance_rear_inactive PedestrianDetection.PedestrianDetection_pedestrian_inactive )
dist_to_front=0 dist_to_rear=0 vel=0 urban=0 highway=0
Transition:
  env.Active-&gt;env.Active { 1, tau, vel := 7 }
State:
( env.Active FrontalAvoidance.FrontalAvoidance_front_inactive RearAvoidance.RearAvoidance_rear_inactive PedestrianDetection.PedestrianDetection_pedestrian_inactive )
dist_to_front=0 dist_to_rear=0 vel=7 urban=0 highway=0
Transition:
  RearAvoidance.RearAvoidance_rear_inactive-&gt;RearAvoidance.RearAvoidance_avoid_rearend_collision { dist_to_rear &lt; 1 &amp;&amp; vel &gt; 6, tau, 1 }
State:
( env.Active FrontalAvoidance.FrontalAvoidance_front_inactive RearAvoidance.RearAvoidance_avoid_rearend_collision PedestrianDetection.PedestrianDetection_pedestrian_inactive )
dist_to_front=0 dist_to_rear=0 vel=7 urban=0 highway=0</t>
  </si>
  <si>
    <t>7.303s</t>
  </si>
  <si>
    <t>private import ScalarValues::*;
item def AutoFocusDone;
item def DetLightResult;
item def FlashCharged;
item def PictureTaken;
item def MemoryWritten;
action def DoAutoFocus;
action def DoDetLight;
action def DoChargeFlash;
action def DoTakePicture;
action def DoWriteMemory;
state def CameraSystem {
    attribute MemFull : Boolean;
    attribute prob : Real;
    attribute Charged : Boolean;
    entry; then TurnOn;
    state TurnOn;
    transition t1 first TurnOn then SplitProcessing;
    state SplitProcessing parallel {
        state AutoFocusRegion {
            entry; then Focusing;
            state Focusing {
                do action DoAutoFocus;
            }
            accept AutoFocusDone if MemFull == true then MemoryFullPath;
            accept AutoFocusDone if MemFull == false then Waiting;
            state MemoryFullPath;
            state Waiting;
        }
        state LightDetectionRegion {
            entry; then DetectingLight;
            state DetectingLight {
                do action DoDetLight;
            }
            accept DetLightResult if prob == 0.4 then ProbPath;
            accept DetLightResult if prob != 0.4 then Waiting;
            state ProbPath;
            state Waiting;
        }
        state FlashChargingRegion {
            entry; then ChargingFlash;
            state ChargingFlash {
                do action DoChargeFlash;
            }
            accept FlashCharged if Charged == true then FlashRouting;
            accept FlashCharged if Charged == false then ChargingFlash;
            state FlashRouting;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</si>
  <si>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112.397s</t>
  </si>
  <si>
    <t>A[] (CameraSystem.FlashState imply not SplitProcessing_AutoFocus.SplitProcessing_AutoFocus_Focusing)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1765876755
  State space representation uses minimal constraint systems with future testing
  Using HashMap + Compress integers for discrete state storage
C:\Users\a\Desktop\astrofcs_back\buaa-modules\astro-sysml\model_verified.xml::1: [error] Unknown identifier: SplitProcessing_AutoFocus.
C:\Users\a\Desktop\astrofcs_back\buaa-modules\astro-sysml\model_verified.xml::1: [error] false is not a structure.
E&lt;&gt; SplitProcessing_DetLight.SplitProcessing_DetLight_ProbPath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1765876755
  State space representation uses minimal constraint systems with future testing
  Using HashMap + Compress integers for discrete state storage
C:\Users\a\Desktop\astrofcs_back\buaa-modules\astro-sysml\model_verified.xml::1: [error] Unknown identifier: SplitProcessing_DetLight.
C:\Users\a\Desktop\astrofcs_back\buaa-modules\astro-sysml\model_verified.xml::1: [error] false is not a structure.
E&lt;&gt; SplitProcessing_ChargeFlashDecision.SplitProcessing_ChargeFlashDecision_FlashRouting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1765876755
  State space representation uses minimal constraint systems with future testing
  Using HashMap + Compress integers for discrete state storage
C:\Users\a\Desktop\astrofcs_back\buaa-modules\astro-sysml\model_verified.xml::1: [error] Unknown identifier: SplitProcessing_ChargeFlashDecision.
C:\Users\a\Desktop\astrofcs_back\buaa-modules\astro-sysml\model_verified.xml::1: [error] false is not a structure.
CameraSystem.PostFlash_TakePicture --&gt; CameraSystem.PostFlash_WriteMemory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1765876755
  State space representation uses minimal constraint systems with future testing
  Using HashMap + Compress integers for discrete state storage
Verifying formula 1 at C:\Users\a\Desktop\astrofcs_back\buaa-modules\astro-sysml\temp_query.q:1
 -- Formula is satisfied.
CameraSystem.PostFlash_WriteMemory --&gt; CameraSystem.TurnOff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1765876755
  State space representation uses minimal constraint systems with future testing
  Using HashMap + Compress integers for discrete state storage
Verifying formula 1 at C:\Users\a\Desktop\astrofcs_back\buaa-modules\astro-sysml\temp_query.q:1
 -- Formula is satisfied.</t>
  </si>
  <si>
    <t>0.352s</t>
  </si>
  <si>
    <t>private import ScalarValues::*;
item def AutoFocusDone;
item def DetLightResult;
item def FlashCharged;
item def PictureTaken;
item def MemoryWritten;
action def DoAutoFocus;
action def DoDetLight;
action def DoChargeFlash;
action def DoTakePicture;
action def DoWriteMemory;
state def CameraSystem {
    attribute MemFull : Boolean;
    attribute prob : Integer;
    attribute Charged : Boolean;
    entry; then TurnOn;
    state TurnOn;
    transition t1 first TurnOn then SplitProcessing;
    state SplitProcessing parallel {
        state AutoFocus {
            entry; then Focusing;
            state Focusing {
                do action DoAutoFocus;
            }
            accept AutoFocusDone if MemFull == true then MemoryFullPath;
            accept AutoFocusDone if MemFull == false then Waiting;
            state MemoryFullPath;
            state Waiting;
        }
        state DetLight {
            entry; then DetectingLight;
            state DetectingLight {
                do action DoDetLight;
            }
            accept DetLightResult if prob == 4 then ProbPath;
            accept DetLightResult if prob != 4 then Waiting;
            state ProbPath;
            state Waiting;
        }
        state ChargeFlashDecision {
            entry; then ChargingFlash;
            state ChargingFlash {
                do action DoChargeFlash;
            }
            accept FlashCharged if Charged == true then FlashRouting;
            accept FlashCharged if Charged == false then ChargingFlash;
            state FlashRouting;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</si>
  <si>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125.190s</t>
  </si>
  <si>
    <t>A[] (CameraSystem.FlashState imply not SplitProcessing_AutoFocus.SplitProcessing_AutoFocus_Focusing)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1765877081
  State space representation uses minimal constraint systems with future testing
  Using HashMap + Compress integers for discrete state storage
Verifying formula 1 at C:\Users\a\Desktop\astrofcs_back\buaa-modules\astro-sysml\temp_query.q:1
 -- Formula is satisfied.
E&lt;&gt; SplitProcessing_DetLight.SplitProcessing_DetLight_ProbPath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1765877081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SplitProcessing_AutoFocus.Idle_Wait SplitProcessing_DetLight.Idle_Wait SplitProcessing_ChargeFlashDecision.Idle_Wait CameraSystem.TurnOn )
MemFull=0 prob=0 Charged=0 SplitProcessing_AutoFocus_done=0 SplitProcessing_DetLight_done=0 SplitProcessing_ChargeFlashDecision_done=0
Transition:
  env.Active-&gt;env.Active { 1, tau, prob := 4 }
State:
( env.Active SplitProcessing_AutoFocus.Idle_Wait SplitProcessing_DetLight.Idle_Wait SplitProcessing_ChargeFlashDecision.Idle_Wait CameraSystem.TurnOn )
MemFull=0 prob=4 Charged=0 SplitProcessing_AutoFocus_done=0 SplitProcessing_DetLight_done=0 SplitProcessing_ChargeFlashDecision_done=0
Transition:
  CameraSystem.TurnOn-&gt;CameraSystem.SplitProcessing { 1, enter_SplitProcessing!, SplitProcessing_AutoFocus_done := false, SplitProcessing_DetLight_done := false, SplitProcessing_ChargeFlashDecision_done := false }
  SplitProcessing_AutoFocus.Idle_Wait-&gt;SplitProcessing_AutoFocus.SplitProcessing_AutoFocus_Focusing { 1, enter_SplitProcessing?, 1 }
  SplitProcessing_DetLight.Idle_Wait-&gt;SplitProcessing_DetLight.SplitProcessing_DetLight_DetectingLight { 1, enter_SplitProcessing?, 1 }
  SplitProcessing_ChargeFlashDecision.Idle_Wait-&gt;SplitProcessing_ChargeFlashDecision.SplitProcessing_ChargeFlashDecision_ChargingFlash { 1, enter_SplitProcessing?, 1 }
State:
( env.Active SplitProcessing_AutoFocus.SplitProcessing_AutoFocus_Focusing SplitProcessing_DetLight.SplitProcessing_DetLight_DetectingLight SplitProcessing_ChargeFlashDecision.SplitProcessing_ChargeFlashDecision_ChargingFlash CameraSystem.SplitProcessing )
MemFull=0 prob=4 Charged=0 SplitProcessing_AutoFocus_done=0 SplitProcessing_DetLight_done=0 SplitProcessing_ChargeFlashDecision_done=0
Transition:
  env.Active-&gt;env.Active { 1, chan_DetLightResult!, 1 }
  SplitProcessing_DetLight.SplitProcessing_DetLight_DetectingLight-&gt;SplitProcessing_DetLight.SplitProcessing_DetLight_ProbPath { prob == 4, chan_DetLightResult?, 1 }
State:
( env.Active SplitProcessing_AutoFocus.SplitProcessing_AutoFocus_Focusing SplitProcessing_DetLight.SplitProcessing_DetLight_ProbPath SplitProcessing_ChargeFlashDecision.SplitProcessing_ChargeFlashDecision_ChargingFlash CameraSystem.SplitProcessing )
MemFull=0 prob=4 Charged=0 SplitProcessing_AutoFocus_done=0 SplitProcessing_DetLight_done=0 SplitProcessing_ChargeFlashDecision_done=0
E&lt;&gt; SplitProcessing_ChargeFlashDecision.SplitProcessing_ChargeFlashDecision_FlashRouting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1765877081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SplitProcessing_AutoFocus.Idle_Wait SplitProcessing_DetLight.Idle_Wait SplitProcessing_ChargeFlashDecision.Idle_Wait CameraSystem.TurnOn )
MemFull=0 prob=0 Charged=0 SplitProcessing_AutoFocus_done=0 SplitProcessing_DetLight_done=0 SplitProcessing_ChargeFlashDecision_done=0
Transition:
  env.Active-&gt;env.Active { 1, tau, Charged := 1 }
State:
( env.Active SplitProcessing_AutoFocus.Idle_Wait SplitProcessing_DetLight.Idle_Wait SplitProcessing_ChargeFlashDecision.Idle_Wait CameraSystem.TurnOn )
MemFull=0 prob=0 Charged=1 SplitProcessing_AutoFocus_done=0 SplitProcessing_DetLight_done=0 SplitProcessing_ChargeFlashDecision_done=0
Transition:
  CameraSystem.TurnOn-&gt;CameraSystem.SplitProcessing { 1, enter_SplitProcessing!, SplitProcessing_AutoFocus_done := false, SplitProcessing_DetLight_done := false, SplitProcessing_ChargeFlashDecision_done := false }
  SplitProcessing_AutoFocus.Idle_Wait-&gt;SplitProcessing_AutoFocus.SplitProcessing_AutoFocus_Focusing { 1, enter_SplitProcessing?, 1 }
  SplitProcessing_DetLight.Idle_Wait-&gt;SplitProcessing_DetLight.SplitProcessing_DetLight_DetectingLight { 1, enter_SplitProcessing?, 1 }
  SplitProcessing_ChargeFlashDecision.Idle_Wait-&gt;SplitProcessing_ChargeFlashDecision.SplitProcessing_ChargeFlashDecision_ChargingFlash { 1, enter_SplitProcessing?, 1 }
State:
( env.Active SplitProcessing_AutoFocus.SplitProcessing_AutoFocus_Focusing SplitProcessing_DetLight.SplitProcessing_DetLight_DetectingLight SplitProcessing_ChargeFlashDecision.SplitProcessing_ChargeFlashDecision_ChargingFlash CameraSystem.SplitProcessing )
MemFull=0 prob=0 Charged=1 SplitProcessing_AutoFocus_done=0 SplitProcessing_DetLight_done=0 SplitProcessing_ChargeFlashDecision_done=0
Transition:
  env.Active-&gt;env.Active { 1, chan_FlashCharged!, 1 }
  SplitProcessing_ChargeFlashDecision.SplitProcessing_ChargeFlashDecision_ChargingFlash-&gt;SplitProcessing_ChargeFlashDecision.SplitProcessing_ChargeFlashDecision_FlashRouting { Charged == true, chan_FlashCharged?, 1 }
State:
( env.Active SplitProcessing_AutoFocus.SplitProcessing_AutoFocus_Focusing SplitProcessing_DetLight.SplitProcessing_DetLight_DetectingLight SplitProcessing_ChargeFlashDecision.SplitProcessing_ChargeFlashDecision_FlashRouting CameraSystem.SplitProcessing )
MemFull=0 prob=0 Charged=1 SplitProcessing_AutoFocus_done=0 SplitProcessing_DetLight_done=0 SplitProcessing_ChargeFlashDecision_done=0
CameraSystem.PostFlash_TakePicture --&gt; CameraSystem.PostFlash_WriteMemory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1765877081
  State space representation uses minimal constraint systems with future testing
  Using HashMap + Compress integers for discrete state storage
Verifying formula 1 at C:\Users\a\Desktop\astrofcs_back\buaa-modules\astro-sysml\temp_query.q:1
 -- Formula is satisfied.
CameraSystem.PostFlash_WriteMemory --&gt; CameraSystem.TurnOff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1765877081
  State space representation uses minimal constraint systems with future testing
  Using HashMap + Compress integers for discrete state storage
Verifying formula 1 at C:\Users\a\Desktop\astrofcs_back\buaa-modules\astro-sysml\temp_query.q:1
 -- Formula is satisfied.</t>
  </si>
  <si>
    <t>0.236s</t>
  </si>
  <si>
    <t xml:space="preserve">1.E&lt;&gt; MotionControl.MotionControl_HighwayMode_LaneChange 
2.E&lt;&gt; CollisionAvoidanceSystem.CollisionAvoidanceSystem_Active
3.A[] not deadlock
4.E&lt;&gt; MotionControl.MotionControl_FinishState
5.E&lt;&gt; ((rear_dist &lt; 2 and current_velocity &gt; 3) and CollisionAvoidanceSystem.CollisionAvoidanceSystem_Active)
</t>
  </si>
  <si>
    <t>private import ScalarValues::*;
state def AutonomousSystem {
    entry; then AutonomousMode.DrivingMode.InitialState;
    state AutonomousMode parallel {
        state DrivingMode {
            in high_way : Boolean;
            in urban_way : Boolean;
            in dist_to_front : Real;
            in extra_lane : Boolean;
            in dist_to_exit : Real;
            in auto_finished : Boolean;
            in intersection : Boolean;
            entry; then InitialState;
            state InitialState;
            accept when high_way == true then HighwayMode;
            accept when urban_way == true then UrbanMode;
            state HighwayMode {
                entry; then enter_hwy;
                state enter_hwy;
                then cruise;
                state cruise;
                accept when (dist_to_front &lt; 25) and (extra_lane == true) then lane_change;
                accept when dist_to_exit &lt; 2 then FinishState;
                accept when auto_finished == true then FinishState;
                state FinishState;
                state lane_change;
                accept when true then cruise;
                accept when dist_to_exit &lt; 2 then FinishState;
            }
            state UrbanMode {
                entry; then enter_urban;
                state enter_urban;
                accept when (dist_to_front &lt; 15) and (extra_lane == true) then lane_change_urban;
                accept when true then straight;
                accept when intersection == true then intersection;
                state lane_change_urban;
                accept when true then straight;
                accept when dist_to_exit &lt; 0.7 then FinishState;
                state straight;
                accept when intersection == true then intersection;
                accept when (dist_to_front &lt; 15) and (extra_lane == true) then lane_change_urban;
                accept when auto_finished == true then FinishState;
                state FinishState;
                state intersection;
                then straight;
            }
            transition t1 first HighwayMode accept when urban_way == true then UrbanMode;
            transition t2 first UrbanMode accept when high_way == true then HighwayMode;
        }
        state CollisionAvoidance {
            in high_way : Boolean;
            in urban_way : Boolean;
            in dist_to_front : Real;
            in pedestrian_detected : Boolean;
            in dist_to_rear : Real;
            in vel : Real;
            in front_inactive : Boolean;
            in rear_inactive : Boolean;
            in pedestrian_inactive : Boolean;
            entry; then collision_avoidance_deactive;
            state collision_avoidance_deactive;
            accept when (pedestrian_detected == true) or ((dist_to_rear &lt; 5) and (vel &gt; 30)) or ((high_way == true and dist_to_front &lt; 15) or (urban_way == true and dist_to_front &lt; 10)) then collision_avoidance_active;
            state collision_avoidance_active;
            accept when (front_inactive == true) and (rear_inactive == true) and (pedestrian_inactive == true) then collision_avoidance_deactive;
        }
    }
}</t>
  </si>
  <si>
    <t>273.102s</t>
  </si>
  <si>
    <t xml:space="preserve">E&lt;&gt; MotionControl.MotionControl_HighwayMode_LaneChange 
Options for the verification:
  Generating shortest trace
  Search order is breadth first
  Using conservative space optimisation
  Seed is 1765284960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CollisionAvoidanceSystem.CollisionAvoidanceSystem_Active
Options for the verification:
  Generating shortest trace
  Search order is breadth first
  Using conservative space optimisation
  Seed is 1765284960
  State space representation uses minimal constraint systems with future testing
  Using HashMap + Compress integers for discrete state storage
C:\Users\a\Desktop\astrofcs_back\buaa-modules\astro-sysml\model_verified.xml::1: [error] Unknown identifier: CollisionAvoidanceSystem.
C:\Users\a\Desktop\astrofcs_back\buaa-modules\astro-sysml\model_verified.xml::1: [error] false is not a structure.
A[] not deadlock
Options for the verification:
  Generating shortest trace
  Search order is breadth first
  Using conservative space optimisation
  Seed is 1765269240
  State space representation uses minimal constraint systems with future testing
  Using HashMap + Compress integers for discrete state storage
Verifying formula 1 at C:\Users\a\Desktop\astrofcs_back\buaa-modules\astro-sysml\temp_query.q:1
 -- Formula is satisfied.
 E&lt;&gt; MotionControl.MotionControl_FinishState
Options for the verification:
  Generating shortest trace
  Search order is breadth first
  Using conservative space optimisation
  Seed is 1765286110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((rear_dist &lt; 2 and current_velocity &gt; 3) and CollisionAvoidanceSystem.CollisionAvoidanceSystem_Active)
Options for the verification:
  Generating shortest trace
  Search order is breadth first
  Using conservative space optimisation
  Seed is 1765286110
  State space representation uses minimal constraint systems with future testing
  Using HashMap + Compress integers for discrete state storage
C:\Users\a\Desktop\astrofcs_back\buaa-modules\astro-sysml\model_verified.xml::1: [error] Unknown identifier: rear_dist.
C:\Users\a\Desktop\astrofcs_back\buaa-modules\astro-sysml\model_verified.xml::1: [error] Unknown identifier: current_velocity.
C:\Users\a\Desktop\astrofcs_back\buaa-modules\astro-sysml\model_verified.xml::1: [error] Unknown identifier: CollisionAvoidanceSystem.
C:\Users\a\Desktop\astrofcs_back\buaa-modules\astro-sysml\model_verified.xml::1: [error] false is not a structure.
</t>
  </si>
  <si>
    <t>3.48s</t>
  </si>
  <si>
    <t>private import ScalarValues::*;
state def AutonomousSystem {
    entry; then AutonomousMode.MotionControl.InitialState;
    state AutonomousMode parallel {
        state MotionControl {
            in high_way : Boolean;
            in urban_way : Boolean;
            in dist_to_front : Real;
            in extra_lane : Boolean;
            in dist_to_exit : Real;
            in auto_finished : Boolean;
            in intersection : Boolean;
            entry; then InitialState;
            state InitialState;
            accept when high_way == true then HighwayMode;
            accept when urban_way == true then UrbanMode;
            state HighwayMode {
                entry; then enter_hwy;
                state enter_hwy;
                then cruise;
                state cruise;
                accept when (dist_to_front &lt; 25) and (extra_lane == true) then MotionControl_HighwayMode_LaneChange;
                accept when dist_to_exit &lt; 2 then MotionControl_FinishState;
                accept when auto_finished == true then MotionControl_FinishState;
                state MotionControl_FinishState;
                state MotionControl_HighwayMode_LaneChange;
                accept when true then cruise;
                accept when dist_to_exit &lt; 2 then MotionControl_FinishState;
            }
            state UrbanMode {
                entry; then enter_urban;
                state enter_urban;
                accept when (dist_to_front &lt; 15) and (extra_lane == true) then lane_change_urban;
                accept when true then straight;
                accept when intersection == true then intersection;
                state lane_change_urban;
                accept when true then straight;
                accept when dist_to_exit &lt; 0.7 then MotionControl_FinishState;
                state straight;
                accept when intersection == true then intersection;
                accept when (dist_to_front &lt; 15) and (extra_lane == true) then lane_change_urban;
                accept when auto_finished == true then MotionControl_FinishState;
                state MotionControl_FinishState;
                state intersection;
                then straight;
            }
            transition t1 first HighwayMode accept when urban_way == true then UrbanMode;
            transition t2 first UrbanMode accept when high_way == true then HighwayMode;
        }
        state CollisionAvoidanceSystem {
            in high_way : Boolean;
            in urban_way : Boolean;
            in dist_to_front : Real;
            in pedestrian_detected : Boolean;
            in rear_dist : Real;
            in current_velocity : Real;
            in front_inactive : Boolean;
            in rear_inactive : Boolean;
            in pedestrian_inactive : Boolean;
            entry; then CollisionAvoidanceSystem_Deactive;
            state CollisionAvoidanceSystem_Deactive;
            accept when (pedestrian_detected == true) or ((rear_dist &lt; 5) and (current_velocity &gt; 30)) or ((high_way == true and dist_to_front &lt; 15) or (urban_way == true and dist_to_front &lt; 10)) then CollisionAvoidanceSystem_Active;
            state CollisionAvoidanceSystem_Active;
            accept when (front_inactive == true) and (rear_inactive == true) and (pedestrian_inactive == true) then CollisionAvoidanceSystem_Deactive;
        }
    }
}</t>
  </si>
  <si>
    <t>154.954s</t>
  </si>
  <si>
    <t>E&lt;&gt; MotionControl.MotionControl_HighwayMode_LaneChange 
Options for the verification:
  Generating shortest trace
  Search order is breadth first
  Using conservative space optimisation
  Seed is 1765288763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CollisionAvoidanceSystem.CollisionAvoidanceSystem_Active
Options for the verification:
  Generating shortest trace
  Search order is breadth first
  Using conservative space optimisation
  Seed is 1765288763
  State space representation uses minimal constraint systems with future testing
  Using HashMap + Compress integers for discrete state storage
C:\Users\a\Desktop\astrofcs_back\buaa-modules\astro-sysml\model_verified.xml::1: [error] Unknown identifier: CollisionAvoidanceSystem.
C:\Users\a\Desktop\astrofcs_back\buaa-modules\astro-sysml\model_verified.xml::1: [error] false is not a structure.
A[] not deadlock
Options for the verification:
  Generating shortest trace
  Search order is breadth first
  Using conservative space optimisation
  Seed is 1765269340
  State space representation uses minimal constraint systems with future testing
  Using HashMap + Compress integers for discrete state storage
Verifying formula 1 at C:\Users\a\Desktop\astrofcs_back\buaa-modules\astro-sysml\temp_query.q:1
 -- Formula is satisfied.
 E&lt;&gt; MotionControl.MotionControl_FinishState
Options for the verification:
  Generating shortest trace
  Search order is breadth first
  Using conservative space optimisation
  Seed is 1765288884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((rear_dist &lt; 2 and current_velocity &gt; 3) and CollisionAvoidanceSystem.CollisionAvoidanceSystem_Active)
Options for the verification:
  Generating shortest trace
  Search order is breadth first
  Using conservative space optimisation
  Seed is 1765288884
  State space representation uses minimal constraint systems with future testing
  Using HashMap + Compress integers for discrete state storage
C:\Users\a\Desktop\astrofcs_back\buaa-modules\astro-sysml\model_verified.xml::1: [error] Unknown identifier: CollisionAvoidanceSystem.
C:\Users\a\Desktop\astrofcs_back\buaa-modules\astro-sysml\model_verified.xml::1: [error] false is not a structure.</t>
  </si>
  <si>
    <t>2.853s</t>
  </si>
  <si>
    <t>Llama3.3</t>
  </si>
  <si>
    <t>private import ScalarValues::*;
item def PowerOn;
item def PowerOff;
item def HumanSteeringCmd;
item def BrakePressed;
item def SensorUpdate;
attribute def FrontDistance {
    attribute value : Real;
}
state def VehicleDriveMode {
    entry; then off;
    state off;
    accept PowerOn then Running.HumanDriving;
    state Running {
        in frontDistance : FrontDistance;
        state HumanDriving;
        accept SensorUpdate if frontDistance.value &gt; 10 then Autonomous.Cruising;
        state Autonomous {
            state Cruising;
            accept SensorUpdate then Changelines;
            accept SensorUpdate then Parking;
            state Changelines;
            then Cruising;
            state Parking;
            then Cruising;
            state FinalAuto;
        }
        accept PowerOff then Final;
        accept HumanSteeringCmd then HumanDriving;
        accept BrakePressed then HumanDriving;
        state Final;
    }
    transition t1 first Running.Autonomous.FinalAuto accept HumanSteeringCmd then Running.HumanDriving;
    transition t2 first Running.Autonomous.FinalAuto accept BrakePressed then Running.HumanDriving;
}</t>
  </si>
  <si>
    <t>13.2s</t>
  </si>
  <si>
    <t xml:space="preserve">F1:Satisfied
F2:Satisfied
F3:Satisfied
E&lt;&gt; VehicleDriveMode.Running_HumanDrivingOptions for the verification:
  Generating shortest trace
  Search order is breadth first
  Using conservative space optimisation
  Seed is 1765183683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VehicleDriveMode.off )
frontDistance.value=0
Transition:
  env.Active-&gt;env.Active { 1, chan_PowerOn!, 1 }
  VehicleDriveMode.off-&gt;VehicleDriveMode.Running_HumanDriving { 1, chan_PowerOn?, 1 }
State:
( env.Active VehicleDriveMode.Running_HumanDriving )
frontDistance.value=0
E&lt;&gt; (VehicleDriveMode.Running_Autonomous_Cruising &amp;&amp; frontDistance.value &gt; 10)Options for the verification:
  Generating shortest trace
  Search order is breadth first
  Using conservative space optimisation
  Seed is 1765183683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VehicleDriveMode.off )
frontDistance.value=0
Transition:
  env.Active-&gt;env.Active { 1, tau, frontDistance.value := 11 }
State:
( env.Active VehicleDriveMode.off )
frontDistance.value=11
Transition:
  env.Active-&gt;env.Active { 1, chan_PowerOn!, 1 }
  VehicleDriveMode.off-&gt;VehicleDriveMode.Running_HumanDriving { 1, chan_PowerOn?, 1 }
State:
( env.Active VehicleDriveMode.Running_HumanDriving )
frontDistance.value=11
Transition:
  env.Active-&gt;env.Active { 1, chan_SensorUpdate!, 1 }
  VehicleDriveMode.Running_HumanDriving-&gt;VehicleDriveMode.Running_Autonomous_Cruising { frontDistance.value &gt; 10, chan_SensorUpdate?, 1 }
State:
( env.Active VehicleDriveMode.Running_Autonomous_Cruising )
frontDistance.value=11
E&lt;&gt; VehicleDriveMode.Running_FinalOptions for the verification:
  Generating shortest trace
  Search order is breadth first
  Using conservative space optimisation
  Seed is 1765183683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VehicleDriveMode.off )
frontDistance.value=0
Transition:
  env.Active-&gt;env.Active { 1, tau, frontDistance.value := 11 }
State:
( env.Active VehicleDriveMode.off )
frontDistance.value=11
Transition:
  env.Active-&gt;env.Active { 1, chan_PowerOn!, 1 }
  VehicleDriveMode.off-&gt;VehicleDriveMode.Running_HumanDriving { 1, chan_PowerOn?, 1 }
State:
( env.Active VehicleDriveMode.Running_HumanDriving )
frontDistance.value=11
Transition:
  env.Active-&gt;env.Active { 1, chan_SensorUpdate!, 1 }
  VehicleDriveMode.Running_HumanDriving-&gt;VehicleDriveMode.Running_Autonomous_Cruising { frontDistance.value &gt; 10, chan_SensorUpdate?, 1 }
State:
( env.Active VehicleDriveMode.Running_Autonomous_Cruising )
frontDistance.value=11
Transition:
  env.Active-&gt;env.Active { 1, chan_PowerOff!, 1 }
  VehicleDriveMode.Running_Autonomous_Cruising-&gt;VehicleDriveMode.Running_Final { 1, chan_PowerOff?, 1 }
State:
( env.Active VehicleDriveMode.Running_Final )
frontDistance.value=11
</t>
  </si>
  <si>
    <t>0.405s</t>
  </si>
  <si>
    <t>private import ScalarValues::*;
item def BrakeSignal;
item def SignalTransmissionFailed;
item def SignalFeedback;
state def BrakingDeviceStateMachine {
    entry; then Initial;
    state Initial;
    accept BrakeSignal then Braking;
    state Braking {
        entry;
        state BrakeCaliperClamping;
    }
    state OpeRatenal;
    transition t1 first Braking.BrakeCaliperClamping accept SignalTransmissionFailed then OpeRatenal;
    transition t2 first Braking.BrakeCaliperClamping accept SignalFeedback then Initial;
    transition t3 first OpeRatenal accept SignalFeedback then Initial;
}</t>
  </si>
  <si>
    <t>5.2s</t>
  </si>
  <si>
    <t>F1:Satisfied
F2:Not satisfied
F3:Not satisfied</t>
  </si>
  <si>
    <t>0.193s</t>
  </si>
  <si>
    <t>private import ScalarValues::*;
item def BrakeSignal;
item def SignalTransmissionFailed;
item def SignalFeedback;
state def BrakingDeviceStateMachine {
    entry; then Initial;
    state Initial;
    accept BrakeSignal then Braking;
    state Braking {
        entry;
        state BrakeCaliperClamping;
    }
    state OpeRatenal {
        entry;
        state SendSignalFeedback;
    }
    transition t1 first Braking.BrakeCaliperClamping accept SignalTransmissionFailed then OpeRatenal.SendSignalFeedback;
    transition t2 first Braking.BrakeCaliperClamping accept SignalFeedback then Initial;
    transition t3 first OpeRatenal.SendSignalFeedback accept SignalFeedback then Initial;
}</t>
  </si>
  <si>
    <t>2.225s</t>
  </si>
  <si>
    <t xml:space="preserve">F1:Satisfied
F2:Satisfied
F3:Satisfied
E&lt;&gt; BrakingDeviceStateMachine.Braking_BrakeCaliperClampingOptions for the verification:
  Generating shortest trace
  Search order is breadth first
  Using conservative space optimisation
  Seed is 1765271723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BrakingDeviceStateMachine.Initial )
Transition:
  env.Active-&gt;env.Active { 1, chan_BrakeSignal!, 1 }
  BrakingDeviceStateMachine.Initial-&gt;BrakingDeviceStateMachine.Braking_BrakeCaliperClamping { 1, chan_BrakeSignal?, 1 }
State:
( env.Active BrakingDeviceStateMachine.Braking_BrakeCaliperClamping )
E&lt;&gt; BrakingDeviceStateMachine.OpeRatenal_SendSignalFeedbackOptions for the verification:
  Generating shortest trace
  Search order is breadth first
  Using conservative space optimisation
  Seed is 1765271723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BrakingDeviceStateMachine.Initial )
Transition:
  env.Active-&gt;env.Active { 1, chan_BrakeSignal!, 1 }
  BrakingDeviceStateMachine.Initial-&gt;BrakingDeviceStateMachine.Braking_BrakeCaliperClamping { 1, chan_BrakeSignal?, 1 }
State:
( env.Active BrakingDeviceStateMachine.Braking_BrakeCaliperClamping )
Transition:
  env.Active-&gt;env.Active { 1, chan_SignalTransmissionFailed!, 1 }
  BrakingDeviceStateMachine.Braking_BrakeCaliperClamping-&gt;BrakingDeviceStateMachine.OpeRatenal_SendSignalFeedback { 1, chan_SignalTransmissionFailed?, 1 }
State:
( env.Active BrakingDeviceStateMachine.OpeRatenal_SendSignalFeedback )
A[] not (BrakingDeviceStateMachine.Braking_BrakeCaliperClamping &amp;&amp; BrakingDeviceStateMachine.OpeRatenal_SendSignalFeedback)Options for the verification:
  Generating shortest trace
  Search order is breadth first
  Using conservative space optimisation
  Seed is 1765271723
  State space representation uses minimal constraint systems with future testing
  Using HashMap + Compress integers for discrete state storage
_x001b_[2K
Verifying formula 1 at /Users/Freeman/Projects/FCSM/astrofcs_back/buaa-modules/astro-sysml/temp_query.q:1
_x001b_[2K -- Formula is satisfied.
</t>
  </si>
  <si>
    <t>0.433s</t>
  </si>
  <si>
    <t>private import ScalarValues::*;
item def PumpActivated;
item def PumpDeactivated;
item def WaterFlowStart;
item def WaterFlowStop;
item def MethaneFlowStart;
item def MethaneFlowStop;
attribute def PumpStatus {
    attribute value : Boolean;
}
attribute def WaterFlow {
    attribute value : Boolean;
}
attribute def MethaneFlow {
    attribute value : Boolean;
}
state def PumpControl {
    entry; then Operating;
    state Operating parallel {
        state PumpState {
            entry; then Idle;
            state Idle;
            accept PumpActivated then Active;
            state Active;
            accept PumpDeactivated then Idle;
        }
        state WaterState {
            entry; then Off;
            state Off;
            accept WaterFlowStart then On;
            state On;
            accept WaterFlowStop then Off;
        }
        state MethaneState {
            entry; then Stop;
            state Stop;
            accept MethaneFlowStart then Running;
            state Running;
            accept MethaneFlowStop then Stop;
        }
    }
}</t>
  </si>
  <si>
    <t>20.6s</t>
  </si>
  <si>
    <t xml:space="preserve">F1:Satisfied
F2:Satisfied
F3:Satisfied
F4:Not satisfied
E&lt;&gt; Operating_PumpState.Operating_PumpState_ActiveOptions for the verification:
  Generating shortest trace
  Search order is breadth first
  Using conservative space optimisation
  Seed is 1765265531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Operating_PumpState.Idle_Wait Operating_WaterState.Idle_Wait Operating_MethaneState.Idle_Wait PumpControl.Initial )
Operating_PumpState_done=0 Operating_WaterState_done=0 Operating_MethaneState_done=0
Transition:
  PumpControl.Initial-&gt;PumpControl.Operating { 1, enter_Operating!, Operating_PumpState_done := false, Operating_WaterState_done := false, Operating_MethaneState_done := false }
  Operating_PumpState.Idle_Wait-&gt;Operating_PumpState.Operating_PumpState_Idle { 1, enter_Operating?, 1 }
  Operating_WaterState.Idle_Wait-&gt;Operating_WaterState.Operating_WaterState_Off { 1, enter_Operating?, 1 }
  Operating_MethaneState.Idle_Wait-&gt;Operating_MethaneState.Operating_MethaneState_Stop { 1, enter_Operating?, 1 }
State:
( env.Active Operating_PumpState.Operating_PumpState_Idle Operating_WaterState.Operating_WaterState_Off Operating_MethaneState.Operating_MethaneState_Stop PumpControl.Operating )
Operating_PumpState_done=0 Operating_WaterState_done=0 Operating_MethaneState_done=0
Transition:
  env.Active-&gt;env.Active { 1, chan_PumpActivated!, 1 }
  Operating_PumpState.Operating_PumpState_Idle-&gt;Operating_PumpState.Operating_PumpState_Active { 1, chan_PumpActivated?, 1 }
State:
( env.Active Operating_PumpState.Operating_PumpState_Active Operating_WaterState.Operating_WaterState_Off Operating_MethaneState.Operating_MethaneState_Stop PumpControl.Operating )
Operating_PumpState_done=0 Operating_WaterState_done=0 Operating_MethaneState_done=0
E&lt;&gt; Operating_WaterState.Operating_WaterState_OnOptions for the verification:
  Generating shortest trace
  Search order is breadth first
  Using conservative space optimisation
  Seed is 1765265532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Operating_PumpState.Idle_Wait Operating_WaterState.Idle_Wait Operating_MethaneState.Idle_Wait PumpControl.Initial )
Operating_PumpState_done=0 Operating_WaterState_done=0 Operating_MethaneState_done=0
Transition:
  PumpControl.Initial-&gt;PumpControl.Operating { 1, enter_Operating!, Operating_PumpState_done := false, Operating_WaterState_done := false, Operating_MethaneState_done := false }
  Operating_PumpState.Idle_Wait-&gt;Operating_PumpState.Operating_PumpState_Idle { 1, enter_Operating?, 1 }
  Operating_WaterState.Idle_Wait-&gt;Operating_WaterState.Operating_WaterState_Off { 1, enter_Operating?, 1 }
  Operating_MethaneState.Idle_Wait-&gt;Operating_MethaneState.Operating_MethaneState_Stop { 1, enter_Operating?, 1 }
State:
( env.Active Operating_PumpState.Operating_PumpState_Idle Operating_WaterState.Operating_WaterState_Off Operating_MethaneState.Operating_MethaneState_Stop PumpControl.Operating )
Operating_PumpState_done=0 Operating_WaterState_done=0 Operating_MethaneState_done=0
Transition:
  env.Active-&gt;env.Active { 1, chan_WaterFlowStart!, 1 }
  Operating_WaterState.Operating_WaterState_Off-&gt;Operating_WaterState.Operating_WaterState_On { 1, chan_WaterFlowStart?, 1 }
State:
( env.Active Operating_PumpState.Operating_PumpState_Idle Operating_WaterState.Operating_WaterState_On Operating_MethaneState.Operating_MethaneState_Stop PumpControl.Operating )
Operating_PumpState_done=0 Operating_WaterState_done=0 Operating_MethaneState_done=0
E&lt;&gt; Operating_MethaneState.Operating_MethaneState_RunningOptions for the verification:
  Generating shortest trace
  Search order is breadth first
  Using conservative space optimisation
  Seed is 1765265532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Operating_PumpState.Idle_Wait Operating_WaterState.Idle_Wait Operating_MethaneState.Idle_Wait PumpControl.Initial )
Operating_PumpState_done=0 Operating_WaterState_done=0 Operating_MethaneState_done=0
Transition:
  PumpControl.Initial-&gt;PumpControl.Operating { 1, enter_Operating!, Operating_PumpState_done := false, Operating_WaterState_done := false, Operating_MethaneState_done := false }
  Operating_PumpState.Idle_Wait-&gt;Operating_PumpState.Operating_PumpState_Idle { 1, enter_Operating?, 1 }
  Operating_WaterState.Idle_Wait-&gt;Operating_WaterState.Operating_WaterState_Off { 1, enter_Operating?, 1 }
  Operating_MethaneState.Idle_Wait-&gt;Operating_MethaneState.Operating_MethaneState_Stop { 1, enter_Operating?, 1 }
State:
( env.Active Operating_PumpState.Operating_PumpState_Idle Operating_WaterState.Operating_WaterState_Off Operating_MethaneState.Operating_MethaneState_Stop PumpControl.Operating )
Operating_PumpState_done=0 Operating_WaterState_done=0 Operating_MethaneState_done=0
Transition:
  env.Active-&gt;env.Active { 1, chan_MethaneFlowStart!, 1 }
  Operating_MethaneState.Operating_MethaneState_Stop-&gt;Operating_MethaneState.Operating_MethaneState_Running { 1, chan_MethaneFlowStart?, 1 }
State:
( env.Active Operating_PumpState.Operating_PumpState_Idle Operating_WaterState.Operating_WaterState_Off Operating_MethaneState.Operating_MethaneState_Running PumpControl.Operating )
Operating_PumpState_done=0 Operating_WaterState_done=0 Operating_MethaneState_done=0
Operating_MethaneState.Operating_MethaneState_Running --&gt; Operating_PumpState.Operating_PumpState_ActiveOptions for the verification:
  Generating shortest trace
  Search order is breadth first
  Using conservative space optimisation
  Seed is 1765265532
  State space representation uses minimal constraint systems with future testing
  Using HashMap + Compress integers for discrete state storage
_x001b_[2K
Verifying formula 1 at /Users/Freeman/Projects/FCSM/astrofcs_back/buaa-modules/astro-sysml/temp_query.q:1
_x001b_[2K -- Formula is NOT satisfied.
 -- Showing witness trace:
State:
( env.Active Operating_PumpState.Idle_Wait Operating_WaterState.Idle_Wait Operating_MethaneState.Idle_Wait PumpControl.Initial )
Operating_PumpState_done=0 Operating_WaterState_done=0 Operating_MethaneState_done=0
Transition:
  PumpControl.Initial-&gt;PumpControl.Operating { 1, enter_Operating!, Operating_PumpState_done := false, Operating_WaterState_done := false, Operating_MethaneState_done := false }
  Operating_PumpState.Idle_Wait-&gt;Operating_PumpState.Operating_PumpState_Idle { 1, enter_Operating?, 1 }
  Operating_WaterState.Idle_Wait-&gt;Operating_WaterState.Operating_WaterState_Off { 1, enter_Operating?, 1 }
  Operating_MethaneState.Idle_Wait-&gt;Operating_MethaneState.Operating_MethaneState_Stop { 1, enter_Operating?, 1 }
State:
( env.Active Operating_PumpState.Operating_PumpState_Idle Operating_WaterState.Operating_WaterState_Off Operating_MethaneState.Operating_MethaneState_Stop PumpControl.Operating )
Operating_PumpState_done=0 Operating_WaterState_done=0 Operating_MethaneState_done=0
Transition:
  env.Active-&gt;env.Active { 1, chan_MethaneFlowStart!, 1 }
  Operating_MethaneState.Operating_MethaneState_Stop-&gt;Operating_MethaneState.Operating_MethaneState_Running { 1, chan_MethaneFlowStart?, 1 }
State:
( env.Active Operating_PumpState.Operating_PumpState_Idle Operating_WaterState.Operating_WaterState_Off Operating_MethaneState.Operating_MethaneState_Running PumpControl.Operating )
Operating_PumpState_done=0 Operating_WaterState_done=0 Operating_MethaneState_done=0
</t>
  </si>
  <si>
    <t>0.600s</t>
  </si>
  <si>
    <t>private import ScalarValues::*;
item def PumpActivated;
item def PumpDeactivated;
item def WaterFlowStart;
item def WaterFlowStop;
item def MethaneFlowStart;
item def MethaneFlowStop;
attribute def PumpStatus {
    attribute value : Boolean;
}
attribute def WaterFlow {
    attribute value : Boolean;
}
attribute def MethaneFlow {
    attribute value : Boolean;
}
state def PumpControl {
    entry; then Operating;
    state Operating parallel {
        state PumpStatusRegion {
            entry; then Idle;
            state Idle;
            accept PumpActivated then PumpingOptions;
            state PumpingOptions;
            accept PumpDeactivated then Idle;
        }
        state WaterStatusRegion {
            entry; then Off;
            state Off;
            accept WaterFlowStart then MonitoringWaterOptions;
            state MonitoringWaterOptions;
            accept WaterFlowStop then Off;
        }
        state MethaneStatusRegion {
            entry; then Stop;
            state Stop;
            accept MethaneFlowStart then MonitoringMethaneOptions;
            state MonitoringMethaneOptions;
            accept MethaneFlowStop then Stop;
        }
    }
}</t>
  </si>
  <si>
    <t>16.152s</t>
  </si>
  <si>
    <t xml:space="preserve">F1:Satisfied
F2:Satisfied
F3:Satisfied
F4:Not satisfied
E&lt;&gt; PumpControl_PumpStatusRegion.PumpControl_PumpStatusRegion_PumpingOptions for the verification:
  Generating shortest trace
  Search order is breadth first
  Using conservative space optimisation
  Seed is 1765272853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PumpControl_PumpStatusRegion.Idle_Wait PumpControl_WaterStatusRegion.Idle_Wait PumpControl_MethaneStatusRegion.Idle_Wait PumpController.Initial )
PumpControl_PumpStatusRegion_done=0 PumpControl_WaterStatusRegion_done=0 PumpControl_MethaneStatusRegion_done=0
Transition:
  PumpController.Initial-&gt;PumpController.PumpControl { 1, enter_PumpControl!, PumpControl_PumpStatusRegion_done := false, PumpControl_WaterStatusRegion_done := false, PumpControl_MethaneStatusRegion_done := false }
  PumpControl_PumpStatusRegion.Idle_Wait-&gt;PumpControl_PumpStatusRegion.PumpControl_PumpStatusRegion_Idle { 1, enter_PumpControl?, 1 }
  PumpControl_WaterStatusRegion.Idle_Wait-&gt;PumpControl_WaterStatusRegion.PumpControl_WaterStatusRegion_Off { 1, enter_PumpControl?, 1 }
  PumpControl_MethaneStatusRegion.Idle_Wait-&gt;PumpControl_MethaneStatusRegion.PumpControl_MethaneStatusRegion_Stop { 1, enter_PumpControl?, 1 }
State:
( env.Active PumpControl_PumpStatusRegion.PumpControl_PumpStatusRegion_Idle PumpControl_WaterStatusRegion.PumpControl_WaterStatusRegion_Off PumpControl_MethaneStatusRegion.PumpControl_MethaneStatusRegion_Stop PumpController.PumpControl )
PumpControl_PumpStatusRegion_done=0 PumpControl_WaterStatusRegion_done=0 PumpControl_MethaneStatusRegion_done=0
Transition:
  env.Active-&gt;env.Active { 1, chan_PumpActivated!, 1 }
  PumpControl_PumpStatusRegion.PumpControl_PumpStatusRegion_Idle-&gt;PumpControl_PumpStatusRegion.PumpControl_PumpStatusRegion_Pumping { 1, chan_PumpActivated?, 1 }
State:
( env.Active PumpControl_PumpStatusRegion.PumpControl_PumpStatusRegion_Pumping PumpControl_WaterStatusRegion.PumpControl_WaterStatusRegion_Off PumpControl_MethaneStatusRegion.PumpControl_MethaneStatusRegion_Stop PumpController.PumpControl )
PumpControl_PumpStatusRegion_done=0 PumpControl_WaterStatusRegion_done=0 PumpControl_MethaneStatusRegion_done=0
E&lt;&gt; PumpControl_WaterStatusRegion.PumpControl_WaterStatusRegion_MonitoringWaterOptions for the verification:
  Generating shortest trace
  Search order is breadth first
  Using conservative space optimisation
  Seed is 1765272853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PumpControl_PumpStatusRegion.Idle_Wait PumpControl_WaterStatusRegion.Idle_Wait PumpControl_MethaneStatusRegion.Idle_Wait PumpController.Initial )
PumpControl_PumpStatusRegion_done=0 PumpControl_WaterStatusRegion_done=0 PumpControl_MethaneStatusRegion_done=0
Transition:
  PumpController.Initial-&gt;PumpController.PumpControl { 1, enter_PumpControl!, PumpControl_PumpStatusRegion_done := false, PumpControl_WaterStatusRegion_done := false, PumpControl_MethaneStatusRegion_done := false }
  PumpControl_PumpStatusRegion.Idle_Wait-&gt;PumpControl_PumpStatusRegion.PumpControl_PumpStatusRegion_Idle { 1, enter_PumpControl?, 1 }
  PumpControl_WaterStatusRegion.Idle_Wait-&gt;PumpControl_WaterStatusRegion.PumpControl_WaterStatusRegion_Off { 1, enter_PumpControl?, 1 }
  PumpControl_MethaneStatusRegion.Idle_Wait-&gt;PumpControl_MethaneStatusRegion.PumpControl_MethaneStatusRegion_Stop { 1, enter_PumpControl?, 1 }
State:
( env.Active PumpControl_PumpStatusRegion.PumpControl_PumpStatusRegion_Idle PumpControl_WaterStatusRegion.PumpControl_WaterStatusRegion_Off PumpControl_MethaneStatusRegion.PumpControl_MethaneStatusRegion_Stop PumpController.PumpControl )
PumpControl_PumpStatusRegion_done=0 PumpControl_WaterStatusRegion_done=0 PumpControl_MethaneStatusRegion_done=0
Transition:
  env.Active-&gt;env.Active { 1, chan_WaterFlowStart!, 1 }
  PumpControl_WaterStatusRegion.PumpControl_WaterStatusRegion_Off-&gt;PumpControl_WaterStatusRegion.PumpControl_WaterStatusRegion_MonitoringWater { 1, chan_WaterFlowStart?, 1 }
State:
( env.Active PumpControl_PumpStatusRegion.PumpControl_PumpStatusRegion_Idle PumpControl_WaterStatusRegion.PumpControl_WaterStatusRegion_MonitoringWater PumpControl_MethaneStatusRegion.PumpControl_MethaneStatusRegion_Stop PumpController.PumpControl )
PumpControl_PumpStatusRegion_done=0 PumpControl_WaterStatusRegion_done=0 PumpControl_MethaneStatusRegion_done=0
E&lt;&gt; PumpControl_MethaneStatusRegion.PumpControl_MethaneStatusRegion_MonitoringMethaneOptions for the verification:
  Generating shortest trace
  Search order is breadth first
  Using conservative space optimisation
  Seed is 1765272854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PumpControl_PumpStatusRegion.Idle_Wait PumpControl_WaterStatusRegion.Idle_Wait PumpControl_MethaneStatusRegion.Idle_Wait PumpController.Initial )
PumpControl_PumpStatusRegion_done=0 PumpControl_WaterStatusRegion_done=0 PumpControl_MethaneStatusRegion_done=0
Transition:
  PumpController.Initial-&gt;PumpController.PumpControl { 1, enter_PumpControl!, PumpControl_PumpStatusRegion_done := false, PumpControl_WaterStatusRegion_done := false, PumpControl_MethaneStatusRegion_done := false }
  PumpControl_PumpStatusRegion.Idle_Wait-&gt;PumpControl_PumpStatusRegion.PumpControl_PumpStatusRegion_Idle { 1, enter_PumpControl?, 1 }
  PumpControl_WaterStatusRegion.Idle_Wait-&gt;PumpControl_WaterStatusRegion.PumpControl_WaterStatusRegion_Off { 1, enter_PumpControl?, 1 }
  PumpControl_MethaneStatusRegion.Idle_Wait-&gt;PumpControl_MethaneStatusRegion.PumpControl_MethaneStatusRegion_Stop { 1, enter_PumpControl?, 1 }
State:
( env.Active PumpControl_PumpStatusRegion.PumpControl_PumpStatusRegion_Idle PumpControl_WaterStatusRegion.PumpControl_WaterStatusRegion_Off PumpControl_MethaneStatusRegion.PumpControl_MethaneStatusRegion_Stop PumpController.PumpControl )
PumpControl_PumpStatusRegion_done=0 PumpControl_WaterStatusRegion_done=0 PumpControl_MethaneStatusRegion_done=0
Transition:
  env.Active-&gt;env.Active { 1, chan_MethaneFlowStart!, 1 }
  PumpControl_MethaneStatusRegion.PumpControl_MethaneStatusRegion_Stop-&gt;PumpControl_MethaneStatusRegion.PumpControl_MethaneStatusRegion_MonitoringMethane { 1, chan_MethaneFlowStart?, 1 }
State:
( env.Active PumpControl_PumpStatusRegion.PumpControl_PumpStatusRegion_Idle PumpControl_WaterStatusRegion.PumpControl_WaterStatusRegion_Off PumpControl_MethaneStatusRegion.PumpControl_MethaneStatusRegion_MonitoringMethane PumpController.PumpControl )
PumpControl_PumpStatusRegion_done=0 PumpControl_WaterStatusRegion_done=0 PumpControl_MethaneStatusRegion_done=0
PumpControl_MethaneStatusRegion.PumpControl_MethaneStatusRegion_MonitoringMethane --&gt; PumpControl_PumpStatusRegion.PumpControl_PumpStatusRegion_PumpingOptions for the verification:
  Generating shortest trace
  Search order is breadth first
  Using conservative space optimisation
  Seed is 1765272854
  State space representation uses minimal constraint systems with future testing
  Using HashMap + Compress integers for discrete state storage
_x001b_[2K
Verifying formula 1 at /Users/Freeman/Projects/FCSM/astrofcs_back/buaa-modules/astro-sysml/temp_query.q:1
_x001b_[2K -- Formula is NOT satisfied.
 -- Showing witness trace:
State:
( env.Active PumpControl_PumpStatusRegion.Idle_Wait PumpControl_WaterStatusRegion.Idle_Wait PumpControl_MethaneStatusRegion.Idle_Wait PumpController.Initial )
PumpControl_PumpStatusRegion_done=0 PumpControl_WaterStatusRegion_done=0 PumpControl_MethaneStatusRegion_done=0
Transition:
  PumpController.Initial-&gt;PumpController.PumpControl { 1, enter_PumpControl!, PumpControl_PumpStatusRegion_done := false, PumpControl_WaterStatusRegion_done := false, PumpControl_MethaneStatusRegion_done := false }
  PumpControl_PumpStatusRegion.Idle_Wait-&gt;PumpControl_PumpStatusRegion.PumpControl_PumpStatusRegion_Idle { 1, enter_PumpControl?, 1 }
  PumpControl_WaterStatusRegion.Idle_Wait-&gt;PumpControl_WaterStatusRegion.PumpControl_WaterStatusRegion_Off { 1, enter_PumpControl?, 1 }
  PumpControl_MethaneStatusRegion.Idle_Wait-&gt;PumpControl_MethaneStatusRegion.PumpControl_MethaneStatusRegion_Stop { 1, enter_PumpControl?, 1 }
State:
( env.Active PumpControl_PumpStatusRegion.PumpControl_PumpStatusRegion_Idle PumpControl_WaterStatusRegion.PumpControl_WaterStatusRegion_Off PumpControl_MethaneStatusRegion.PumpControl_MethaneStatusRegion_Stop PumpController.PumpControl )
PumpControl_PumpStatusRegion_done=0 PumpControl_WaterStatusRegion_done=0 PumpControl_MethaneStatusRegion_done=0
Transition:
  env.Active-&gt;env.Active { 1, chan_MethaneFlowStart!, 1 }
  PumpControl_MethaneStatusRegion.PumpControl_MethaneStatusRegion_Stop-&gt;PumpControl_MethaneStatusRegion.PumpControl_MethaneStatusRegion_MonitoringMethane { 1, chan_MethaneFlowStart?, 1 }
State:
( env.Active PumpControl_PumpStatusRegion.PumpControl_PumpStatusRegion_Idle PumpControl_WaterStatusRegion.PumpControl_WaterStatusRegion_Off PumpControl_MethaneStatusRegion.PumpControl_MethaneStatusRegion_MonitoringMethane PumpController.PumpControl )
PumpControl_PumpStatusRegion_done=0 PumpControl_WaterStatusRegion_done=0 PumpControl_MethaneStatusRegion_done=0
</t>
  </si>
  <si>
    <t>0.639s</t>
  </si>
  <si>
    <t>private import ScalarValues::*;
item def _start;
item def keyOff;
item def accelerate;
item def brake;
item def stop;
state def DrivingStateMachine {
    entry; then Off;
    state Off;
    accept _start then Operate.Idle;
    state Operate {
        state Idle;
        accept accelerate then Accelerating;
        state Accelerating;
        accept brake then Braking;
        accept stop then Idle;
        state Braking;
        accept accelerate then Accelerating;
        accept stop then Idle;
        transition t1 first Accelerating accept brake then Braking;
        transition t2 first Braking accept accelerate then Accelerating;
        transition t3 first Accelerating accept stop then Idle;
        transition t4 first Braking accept stop then Idle;
    }
    accept keyOff then Off;
}</t>
  </si>
  <si>
    <t>3.6s</t>
  </si>
  <si>
    <t xml:space="preserve">F1:Satisfied
F2:Satisfied
F3:Satisfied
E&lt;&gt; VehicleOpeRaten.Operate_IdleOptions for the verification:
  Generating shortest trace
  Search order is breadth first
  Using conservative space optimisation
  Seed is 1765188544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VehicleOpeRaten.Off )
Transition:
  env.Active-&gt;env.Active { 1, chan__start!, 1 }
  VehicleOpeRaten.Off-&gt;VehicleOpeRaten.Operate_Idle { 1, chan__start?, 1 }
State:
( env.Active VehicleOpeRaten.Operate_Idle )
E&lt;&gt; VehicleOpeRaten.Operate_BrakingOptions for the verification:
  Generating shortest trace
  Search order is breadth first
  Using conservative space optimisation
  Seed is 1765188544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VehicleOpeRaten.Off )
Transition:
  env.Active-&gt;env.Active { 1, chan__start!, 1 }
  VehicleOpeRaten.Off-&gt;VehicleOpeRaten.Operate_Idle { 1, chan__start?, 1 }
State:
( env.Active VehicleOpeRaten.Operate_Idle )
Transition:
  env.Active-&gt;env.Active { 1, chan_accelerate!, 1 }
  VehicleOpeRaten.Operate_Idle-&gt;VehicleOpeRaten.Operate_Accelerating { 1, chan_accelerate?, 1 }
State:
( env.Active VehicleOpeRaten.Operate_Accelerating )
Transition:
  env.Active-&gt;env.Active { 1, chan_brake!, 1 }
  VehicleOpeRaten.Operate_Accelerating-&gt;VehicleOpeRaten.Operate_Braking { 1, chan_brake?, 1 }
State:
( env.Active VehicleOpeRaten.Operate_Braking )
A[] (VehicleOpeRaten.Operate_Accelerating imply not VehicleOpeRaten.Off)Options for the verification:
  Generating shortest trace
  Search order is breadth first
  Using conservative space optimisation
  Seed is 1765188544
  State space representation uses minimal constraint systems with future testing
  Using HashMap + Compress integers for discrete state storage
_x001b_[2K
Verifying formula 1 at /Users/Freeman/Projects/FCSM/astrofcs_back/buaa-modules/astro-sysml/temp_query.q:1
_x001b_[2K -- Formula is satisfied.
</t>
  </si>
  <si>
    <t>0.383s</t>
  </si>
  <si>
    <t>private import ScalarValues::*;
item def ClosedSendDeparted;
item def ArrivedSendArrived;
item def ObstacleDetected;
item def ReachedCruisingCruise;
item def ApproachedDecelerate;
item def EntryAccelerate;
attribute def TrainSpeed {
    attribute value : Real;
}
state def TrainOpeRaten {
    entry; then DoorsClosing;
    state DoorsClosing;
    accept ClosedSendDeparted then InMotion.Accelerating;
    state InMotion {
        in trainSpeed : TrainSpeed;
        state Accelerating;
        accept EntryAccelerate then Accelerating;
        accept ReachedCruisingCruise if trainSpeed.value &gt; 50 then Cruising;
        accept ApproachedDecelerate then Approaching;
        state Cruising;
        accept ApproachedDecelerate then Approaching;
        state Approaching;
    }
    transition t1 first InMotion.Accelerating accept ObstacleDetected then EmergencyStopping;
    transition t2 first InMotion.Cruising accept ObstacleDetected then EmergencyStopping;
    transition t3 first InMotion.Approaching accept ObstacleDetected then EmergencyStopping;
    state EmergencyStopping;
    accept ObstacleDetected then EmergencyStopping;
    state Stopping;
    transition t4 first InMotion.Approaching accept ArrivedSendArrived then Stopping;
}</t>
  </si>
  <si>
    <t>10.9s</t>
  </si>
  <si>
    <t xml:space="preserve">F1:Satisfied
F2:Satisfied
F3:Satisfied
F4:Satisfied
E&lt;&gt; TrainOpeRaten.InMotion_AcceleratingOptions for the verification:
  Generating shortest trace
  Search order is breadth first
  Using conservative space optimisation
  Seed is 1765189431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TrainOpeRaten.DoorsClosing )
trainSpeed.value=0
Transition:
  env.Active-&gt;env.Active { 1, chan_ClosedSendDeparted!, 1 }
  TrainOpeRaten.DoorsClosing-&gt;TrainOpeRaten.InMotion_Accelerating { 1, chan_ClosedSendDeparted?, 1 }
State:
( env.Active TrainOpeRaten.InMotion_Accelerating )
trainSpeed.value=0
E&lt;&gt; TrainOpeRaten.EmergencyStoppingOptions for the verification:
  Generating shortest trace
  Search order is breadth first
  Using conservative space optimisation
  Seed is 1765189431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TrainOpeRaten.DoorsClosing )
trainSpeed.value=0
Transition:
  env.Active-&gt;env.Active { 1, chan_ClosedSendDeparted!, 1 }
  TrainOpeRaten.DoorsClosing-&gt;TrainOpeRaten.InMotion_Accelerating { 1, chan_ClosedSendDeparted?, 1 }
State:
( env.Active TrainOpeRaten.InMotion_Accelerating )
trainSpeed.value=0
Transition:
  env.Active-&gt;env.Active { 1, chan_ObstacleDetected!, 1 }
  TrainOpeRaten.InMotion_Accelerating-&gt;TrainOpeRaten.EmergencyStopping { 1, chan_ObstacleDetected?, 1 }
State:
( env.Active TrainOpeRaten.EmergencyStopping )
trainSpeed.value=0
E&lt;&gt; TrainOpeRaten.StoppingOptions for the verification:
  Generating shortest trace
  Search order is breadth first
  Using conservative space optimisation
  Seed is 1765189431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TrainOpeRaten.DoorsClosing )
trainSpeed.value=0
Transition:
  env.Active-&gt;env.Active { 1, chan_ClosedSendDeparted!, 1 }
  TrainOpeRaten.DoorsClosing-&gt;TrainOpeRaten.InMotion_Accelerating { 1, chan_ClosedSendDeparted?, 1 }
State:
( env.Active TrainOpeRaten.InMotion_Accelerating )
trainSpeed.value=0
Transition:
  env.Active-&gt;env.Active { 1, chan_ApproachedDecelerate!, 1 }
  TrainOpeRaten.InMotion_Accelerating-&gt;TrainOpeRaten.InMotion_Approaching { 1, chan_ApproachedDecelerate?, 1 }
State:
( env.Active TrainOpeRaten.InMotion_Approaching )
trainSpeed.value=0
Transition:
  env.Active-&gt;env.Active { 1, chan_ArrivedSendArrived!, 1 }
  TrainOpeRaten.InMotion_Approaching-&gt;TrainOpeRaten.Stopping { 1, chan_ArrivedSendArrived?, 1 }
State:
( env.Active TrainOpeRaten.Stopping )
trainSpeed.value=0
A[] not (TrainOpeRaten.EmergencyStopping &amp;&amp; TrainOpeRaten.InMotion_Cruising)Options for the verification:
  Generating shortest trace
  Search order is breadth first
  Using conservative space optimisation
  Seed is 1765189431
  State space representation uses minimal constraint systems with future testing
  Using HashMap + Compress integers for discrete state storage
_x001b_[2K
Verifying formula 1 at /Users/Freeman/Projects/FCSM/astrofcs_back/buaa-modules/astro-sysml/temp_query.q:1
_x001b_[2K -- Formula is satisfied.
</t>
  </si>
  <si>
    <t>0.630s</t>
  </si>
  <si>
    <t>private import ScalarValues::*;
item def DoorOpened;
item def DoorClosed;
item def ItemPlaced;
item def ItemRemoved;
item def CookingTimeEntered;
item def Cancel;
item def Start;
item def TimerExpired;
attribute def CookingTime {
    attribute value : Integer;
}
state def MicrowaveController {
    entry; then DoorShut;
    state DoorShut;
    accept DoorOpened then DoorOpen;
    accept Cancel then DoorShut;
    state DoorOpen;
    accept DoorClosed then DoorShut;
    accept ItemPlaced then DoorOpenWithItem;
    state DoorOpenWithItem;
    accept ItemRemoved then DoorOpen;
    accept DoorClosed then DoorShutWithItem;
    accept CookingTimeEntered then ReadytoCook;
    state DoorShutWithItem;
    accept DoorOpened then DoorOpenWithItem;
    accept CookingTimeEntered then ReadytoCook;
    state ReadytoCook;
    accept Cancel then DoorShutWithItem;
    accept DoorOpened then DoorOpenWithItem;
    accept Start then Cooking;
    state Cooking;    
    accept Cancel then ReadytoCook;
    transition t1 first Cooking accept DoorOpened then DoorOpenWithItem;
    transition t2 first Cooking accept TimerExpired then DoorShutWithItem;
}</t>
  </si>
  <si>
    <t>11.7s</t>
  </si>
  <si>
    <t xml:space="preserve">F1:Satisfied
F2:Satisfied
F3:Satisfied
F4:Satisfied
E&lt;&gt; MicrowaveOpeRaten.CookingOptions for the verification:
  Generating shortest trace
  Search order is breadth first
  Using conservative space optimisation
  Seed is 1765190501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MicrowaveOpeRaten.DoorShut )
Transition:
  env.Active-&gt;env.Active { 1, chan_DoorOpened!, 1 }
  MicrowaveOpeRaten.DoorShut-&gt;MicrowaveOpeRaten.DoorOpen { 1, chan_DoorOpened?, 1 }
State:
( env.Active MicrowaveOpeRaten.DoorOpen )
Transition:
  env.Active-&gt;env.Active { 1, chan_ItemPlaced!, 1 }
  MicrowaveOpeRaten.DoorOpen-&gt;MicrowaveOpeRaten.DoorOpenWithItem { 1, chan_ItemPlaced?, 1 }
State:
( env.Active MicrowaveOpeRaten.DoorOpenWithItem )
Transition:
  env.Active-&gt;env.Active { 1, chan_CookingTimeEntered!, 1 }
  MicrowaveOpeRaten.DoorOpenWithItem-&gt;MicrowaveOpeRaten.ReadytoCook { 1, chan_CookingTimeEntered?, 1 }
State:
( env.Active MicrowaveOpeRaten.ReadytoCook )
Transition:
  env.Active-&gt;env.Active { 1, chan_Start!, 1 }
  MicrowaveOpeRaten.ReadytoCook-&gt;MicrowaveOpeRaten.Cooking { 1, chan_Start?, 1 }
State:
( env.Active MicrowaveOpeRaten.Cooking )
E&lt;&gt; MicrowaveOpeRaten.ReadytoCookOptions for the verification:
  Generating shortest trace
  Search order is breadth first
  Using conservative space optimisation
  Seed is 1765190501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MicrowaveOpeRaten.DoorShut )
Transition:
  env.Active-&gt;env.Active { 1, chan_DoorOpened!, 1 }
  MicrowaveOpeRaten.DoorShut-&gt;MicrowaveOpeRaten.DoorOpen { 1, chan_DoorOpened?, 1 }
State:
( env.Active MicrowaveOpeRaten.DoorOpen )
Transition:
  env.Active-&gt;env.Active { 1, chan_ItemPlaced!, 1 }
  MicrowaveOpeRaten.DoorOpen-&gt;MicrowaveOpeRaten.DoorOpenWithItem { 1, chan_ItemPlaced?, 1 }
State:
( env.Active MicrowaveOpeRaten.DoorOpenWithItem )
Transition:
  env.Active-&gt;env.Active { 1, chan_CookingTimeEntered!, 1 }
  MicrowaveOpeRaten.DoorOpenWithItem-&gt;MicrowaveOpeRaten.ReadytoCook { 1, chan_CookingTimeEntered?, 1 }
State:
( env.Active MicrowaveOpeRaten.ReadytoCook )
E&lt;&gt; MicrowaveOpeRaten.DoorShutWithItemOptions for the verification:
  Generating shortest trace
  Search order is breadth first
  Using conservative space optimisation
  Seed is 1765190501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MicrowaveOpeRaten.DoorShut )
Transition:
  env.Active-&gt;env.Active { 1, chan_DoorOpened!, 1 }
  MicrowaveOpeRaten.DoorShut-&gt;MicrowaveOpeRaten.DoorOpen { 1, chan_DoorOpened?, 1 }
State:
( env.Active MicrowaveOpeRaten.DoorOpen )
Transition:
  env.Active-&gt;env.Active { 1, chan_ItemPlaced!, 1 }
  MicrowaveOpeRaten.DoorOpen-&gt;MicrowaveOpeRaten.DoorOpenWithItem { 1, chan_ItemPlaced?, 1 }
State:
( env.Active MicrowaveOpeRaten.DoorOpenWithItem )
Transition:
  env.Active-&gt;env.Active { 1, chan_DoorClosed!, 1 }
  MicrowaveOpeRaten.DoorOpenWithItem-&gt;MicrowaveOpeRaten.DoorShutWithItem { 1, chan_DoorClosed?, 1 }
State:
( env.Active MicrowaveOpeRaten.DoorShutWithItem )
A[] not deadlockOptions for the verification:
  Generating shortest trace
  Search order is breadth first
  Using conservative space optimisation
  Seed is 1765190501
  State space representation uses minimal constraint systems with future testing
  Using HashMap + Compress integers for discrete state storage
_x001b_[2K
Verifying formula 1 at /Users/Freeman/Projects/FCSM/astrofcs_back/buaa-modules/astro-sysml/temp_query.q:1
_x001b_[2K -- Formula is satisfied.
</t>
  </si>
  <si>
    <t>0.502s</t>
  </si>
  <si>
    <t>private import ScalarValues::*;
item def Intercepted;
item def TaskAssignment;
item def AttackComplete;
item def MissionComplete;
item def MissionStart;
item def Adjusted;
attribute def UAVCount {
    attribute value : Integer;
}
state def UAVSwarmOpeRaten {
    entry; then Idle;
    state Idle;
    accept MissionStart then Searching;
    state Searching {
        state TargetSearch;
        accept Intercepted then FormationAdjustment;
        state FormationAdjustment;
        accept Adjusted then TargetSearch;
        accept TaskAssignment then Attacking;
        state Attacking;
        accept AttackComplete then TargetSearch;
    }
    transition t1 first Searching.TargetSearch accept MissionComplete then Final;
    state Final;
}</t>
  </si>
  <si>
    <t>5.9s</t>
  </si>
  <si>
    <t xml:space="preserve">F1:Satisfied
F2:Satisfied
F3:Not satisfied
 E&lt;&gt; UAVSwarmOpeRaten.Searching_AttackingOptions for the verification:
  Generating shortest trace
  Search order is breadth first
  Using conservative space optimisation
  Seed is 1765266618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UAVSwarmOpeRaten.Idle )
Transition:
  env.Active-&gt;env.Active { 1, chan_MissionStart!, 1 }
  UAVSwarmOpeRaten.Idle-&gt;UAVSwarmOpeRaten.Searching_TargetSearch { 1, chan_MissionStart?, 1 }
State:
( env.Active UAVSwarmOpeRaten.Searching_TargetSearch )
Transition:
  env.Active-&gt;env.Active { 1, chan_Intercepted!, 1 }
  UAVSwarmOpeRaten.Searching_TargetSearch-&gt;UAVSwarmOpeRaten.Searching_FormationAdjustment { 1, chan_Intercepted?, 1 }
State:
( env.Active UAVSwarmOpeRaten.Searching_FormationAdjustment )
Transition:
  env.Active-&gt;env.Active { 1, chan_TaskAssignment!, 1 }
  UAVSwarmOpeRaten.Searching_FormationAdjustment-&gt;UAVSwarmOpeRaten.Searching_Attacking { 1, chan_TaskAssignment?, 1 }
State:
( env.Active UAVSwarmOpeRaten.Searching_Attacking )
 A[] (UAVSwarmOpeRaten.Searching_FormationAdjustment imply not deadlock)Options for the verification:
  Generating shortest trace
  Search order is breadth first
  Using conservative space optimisation
  Seed is 1765266618
  State space representation uses minimal constraint systems with future testing
  Using HashMap + Compress integers for discrete state storage
_x001b_[2K
Verifying formula 1 at /Users/Freeman/Projects/FCSM/astrofcs_back/buaa-modules/astro-sysml/temp_query.q:1
_x001b_[2K -- Formula is satisfied.
 E&lt;&gt; (UAVSwarmOpeRaten.Searching_TargetSearch and UAVSwarmOpeRaten.Searching_Attacking)Options for the verification:
  Generating shortest trace
  Search order is breadth first
  Using conservative space optimisation
  Seed is 1765266618
  State space representation uses minimal constraint systems with future testing
  Using HashMap + Compress integers for discrete state storage
_x001b_[2K
Verifying formula 1 at /Users/Freeman/Projects/FCSM/astrofcs_back/buaa-modules/astro-sysml/temp_query.q:1
_x001b_[2K -- Formula is NOT satisfied.
</t>
  </si>
  <si>
    <t>0.400s</t>
  </si>
  <si>
    <t>private import ScalarValues::*;
item def MissionStart;
item def MissionComplete;
item def Intercepted;
item def TaskAssignment;
item def AttackComplete;
item def FormationAdjustmentComplete;
attribute def UAVCount {
    attribute value : Integer;
}
state def UAVSwarm {
    entry; then Idle;
    state Idle ;
    accept MissionStart then MissionExecution;
    state MissionExecution parallel {
        state TaskRegion {
            entry; then Searching;
            state Searching;
            accept TaskAssignment then Attacking;
            state Attacking;
            accept AttackComplete then Searching;
            then Searching;
        }
        state MotionRegion {
            entry; then Flying;
            state Flying;
            accept Intercepted then AdjustingFormation;
            state AdjustingFormation;
            accept FormationAdjustmentComplete then Flying;
            then Flying;
        }
    }
    transition t1 first MissionExecution accept MissionComplete then Final;
    state Final {
    }
}</t>
  </si>
  <si>
    <t>16.55s</t>
  </si>
  <si>
    <t xml:space="preserve">F1:Satisfied
F2:Satisfied
F3:Satisfied
 E&lt;&gt; MissionExecution_TaskRegion.MissionExecution_TaskRegion_AttackingOptions for the verification:
  Generating shortest trace
  Search order is breadth first
  Using conservative space optimisation
  Seed is 1765273846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MissionExecution_TaskRegion.Idle_Wait MissionExecution_MotionRegion.Idle_Wait UAVSwarm.Idle )
MissionExecution_TaskRegion_done=0 MissionExecution_MotionRegion_done=0
Transition:
  UAVSwarm.Idle-&gt;UAVSwarm.MissionExecution { 1, enter_MissionExecution!, MissionExecution_TaskRegion_done := false, MissionExecution_MotionRegion_done := false }
  MissionExecution_TaskRegion.Idle_Wait-&gt;MissionExecution_TaskRegion.MissionExecution_TaskRegion_Searching { 1, enter_MissionExecution?, 1 }
  MissionExecution_MotionRegion.Idle_Wait-&gt;MissionExecution_MotionRegion.MissionExecution_MotionRegion_Flying { 1, enter_MissionExecution?, 1 }
State:
( env.Active MissionExecution_TaskRegion.MissionExecution_TaskRegion_Searching MissionExecution_MotionRegion.MissionExecution_MotionRegion_Flying UAVSwarm.MissionExecution )
MissionExecution_TaskRegion_done=0 MissionExecution_MotionRegion_done=0
Transition:
  env.Active-&gt;env.Active { 1, chan_TaskAssignment!, 1 }
  MissionExecution_TaskRegion.MissionExecution_TaskRegion_Searching-&gt;MissionExecution_TaskRegion.MissionExecution_TaskRegion_Attacking { 1, chan_TaskAssignment?, 1 }
State:
( env.Active MissionExecution_TaskRegion.MissionExecution_TaskRegion_Attacking MissionExecution_MotionRegion.MissionExecution_MotionRegion_Flying UAVSwarm.MissionExecution )
MissionExecution_TaskRegion_done=0 MissionExecution_MotionRegion_done=0
 A[] (MissionExecution_MotionRegion.MissionExecution_MotionRegion_AdjustingFormation imply not deadlock)Options for the verification:
  Generating shortest trace
  Search order is breadth first
  Using conservative space optimisation
  Seed is 1765273846
  State space representation uses minimal constraint systems with future testing
  Using HashMap + Compress integers for discrete state storage
_x001b_[2K
Verifying formula 1 at /Users/Freeman/Projects/FCSM/astrofcs_back/buaa-modules/astro-sysml/temp_query.q:1
_x001b_[2K -- Formula is satisfied.
 E&lt;&gt; (MissionExecution_MotionRegion.MissionExecution_MotionRegion_Flying and MissionExecution_TaskRegion.MissionExecution_TaskRegion_Attacking)Options for the verification:
  Generating shortest trace
  Search order is breadth first
  Using conservative space optimisation
  Seed is 1765273846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MissionExecution_TaskRegion.Idle_Wait MissionExecution_MotionRegion.Idle_Wait UAVSwarm.Idle )
MissionExecution_TaskRegion_done=0 MissionExecution_MotionRegion_done=0
Transition:
  UAVSwarm.Idle-&gt;UAVSwarm.MissionExecution { 1, enter_MissionExecution!, MissionExecution_TaskRegion_done := false, MissionExecution_MotionRegion_done := false }
  MissionExecution_TaskRegion.Idle_Wait-&gt;MissionExecution_TaskRegion.MissionExecution_TaskRegion_Searching { 1, enter_MissionExecution?, 1 }
  MissionExecution_MotionRegion.Idle_Wait-&gt;MissionExecution_MotionRegion.MissionExecution_MotionRegion_Flying { 1, enter_MissionExecution?, 1 }
State:
( env.Active MissionExecution_TaskRegion.MissionExecution_TaskRegion_Searching MissionExecution_MotionRegion.MissionExecution_MotionRegion_Flying UAVSwarm.MissionExecution )
MissionExecution_TaskRegion_done=0 MissionExecution_MotionRegion_done=0
Transition:
  env.Active-&gt;env.Active { 1, chan_TaskAssignment!, 1 }
  MissionExecution_TaskRegion.MissionExecution_TaskRegion_Searching-&gt;MissionExecution_TaskRegion.MissionExecution_TaskRegion_Attacking { 1, chan_TaskAssignment?, 1 }
State:
( env.Active MissionExecution_TaskRegion.MissionExecution_TaskRegion_Attacking MissionExecution_MotionRegion.MissionExecution_MotionRegion_Flying UAVSwarm.MissionExecution )
MissionExecution_TaskRegion_done=0 MissionExecution_MotionRegion_done=0
</t>
  </si>
  <si>
    <t>0.370s</t>
  </si>
  <si>
    <t>private import ScalarValues::*;
item def FrontCollisionDetect;
item def RearCollisionDetect;
item def PedestrianCollisionDetect;
item def AvoidanceComplete;
item def FrontClear;
item def RearClear;
item def PedestrianClear;
attribute def FrontDistance {
    attribute value : Real;
}
attribute def RearDistance {
    attribute value : Real;
}
attribute def PedestrianDistance {
    attribute value : Real;
}
state def CollisionAvoidance {
    entry; then Inactive;
    state Inactive;
    accept FrontCollisionDetect then Active.FrontAvoidance.Idle;
    accept RearCollisionDetect then Active.RearAvoidance.Idle;
    accept PedestrianCollisionDetect then Active.PedestrianAvoidance.Idle;
    state Active parallel {
        state FrontAvoidance {
            in frontDistance : FrontDistance;
            entry; then Idle;
            state Idle;
            accept when frontDistance.value &lt; 10 then Activating;
            state Activating;
            accept when frontDistance.value &gt; 20 then Idle;
        }
        state RearAvoidance {
            in rearDistance : RearDistance;
            entry; then Idle;
            state Idle;
            accept when rearDistance.value &lt; 5 then Activating;
            state Activating;
            accept when rearDistance.value &gt; 10 then Idle;
        }
        state PedestrianAvoidance {
            in pedestrianDistance : PedestrianDistance;
            entry; then Idle;
            state Idle;
            accept when pedestrianDistance.value &lt; 3 then Activating;
            state Activating;
            accept when pedestrianDistance.value &gt; 8 then Idle;
        }
    }
    transition t1 first Active.FrontAvoidance.Activating accept FrontClear then Inactive;
    transition t2 first Active.RearAvoidance.Activating accept RearClear then Inactive;
    transition t3 first Active.PedestrianAvoidance.Activating accept PedestrianClear then Inactive;
}</t>
  </si>
  <si>
    <t>12.0s</t>
  </si>
  <si>
    <t xml:space="preserve">F1:Satisfied
F2:Satisfied
F3:Satisfied
F4:Satisfied
E&lt;&gt; (Active_FrontAvoidance.Active_FrontAvoidance_Activating and Active_RearAvoidance.Active_RearAvoidance_Activating and Active_PedestrianAvoidance.Active_PedestrianAvoidance_Activating)Options for the verification:
  Generating shortest trace
  Search order is breadth first
  Using conservative space optimisation
  Seed is 1765269237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Active_FrontAvoidance.Active_FrontAvoidance_Idle Active_RearAvoidance.Active_RearAvoidance_Idle Active_PedestrianAvoidance.Active_PedestrianAvoidance_Idle CollisionAvoidance.Inactive )
Active_FrontAvoidance_done=0 Active_RearAvoidance_done=0 Active_PedestrianAvoidance_done=0 frontDistance.value=0 rearDistance.value=0 pedestrianDistance.value=0
Transition:
  Active_FrontAvoidance.Active_FrontAvoidance_Idle-&gt;Active_FrontAvoidance.Active_FrontAvoidance_Activating { frontDistance.value &lt; 10, tau, 1 }
State:
( env.Active Active_FrontAvoidance.Active_FrontAvoidance_Activating Active_RearAvoidance.Active_RearAvoidance_Idle Active_PedestrianAvoidance.Active_PedestrianAvoidance_Idle CollisionAvoidance.Inactive )
Active_FrontAvoidance_done=0 Active_RearAvoidance_done=0 Active_PedestrianAvoidance_done=0 frontDistance.value=0 rearDistance.value=0 pedestrianDistance.value=0
Transition:
  Active_RearAvoidance.Active_RearAvoidance_Idle-&gt;Active_RearAvoidance.Active_RearAvoidance_Activating { rearDistance.value &lt; 5, tau, 1 }
State:
( env.Active Active_FrontAvoidance.Active_FrontAvoidance_Activating Active_RearAvoidance.Active_RearAvoidance_Activating Active_PedestrianAvoidance.Active_PedestrianAvoidance_Idle CollisionAvoidance.Inactive )
Active_FrontAvoidance_done=0 Active_RearAvoidance_done=0 Active_PedestrianAvoidance_done=0 frontDistance.value=0 rearDistance.value=0 pedestrianDistance.value=0
Transition:
  Active_PedestrianAvoidance.Active_PedestrianAvoidance_Idle-&gt;Active_PedestrianAvoidance.Active_PedestrianAvoidance_Activating { pedestrianDistance.value &lt; 3, tau, 1 }
State:
( env.Active Active_FrontAvoidance.Active_FrontAvoidance_Activating Active_RearAvoidance.Active_RearAvoidance_Activating Active_PedestrianAvoidance.Active_PedestrianAvoidance_Activating CollisionAvoidance.Inactive )
Active_FrontAvoidance_done=0 Active_RearAvoidance_done=0 Active_PedestrianAvoidance_done=0 frontDistance.value=0 rearDistance.value=0 pedestrianDistance.value=0
E&lt;&gt; (Active_FrontAvoidance.Active_FrontAvoidance_Activating and frontDistance.value &lt; 2)Options for the verification:
  Generating shortest trace
  Search order is breadth first
  Using conservative space optimisation
  Seed is 1765269238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Active_FrontAvoidance.Active_FrontAvoidance_Idle Active_RearAvoidance.Active_RearAvoidance_Idle Active_PedestrianAvoidance.Active_PedestrianAvoidance_Idle CollisionAvoidance.Inactive )
Active_FrontAvoidance_done=0 Active_RearAvoidance_done=0 Active_PedestrianAvoidance_done=0 frontDistance.value=0 rearDistance.value=0 pedestrianDistance.value=0
Transition:
  Active_FrontAvoidance.Active_FrontAvoidance_Idle-&gt;Active_FrontAvoidance.Active_FrontAvoidance_Activating { frontDistance.value &lt; 10, tau, 1 }
State:
( env.Active Active_FrontAvoidance.Active_FrontAvoidance_Activating Active_RearAvoidance.Active_RearAvoidance_Idle Active_PedestrianAvoidance.Active_PedestrianAvoidance_Idle CollisionAvoidance.Inactive )
Active_FrontAvoidance_done=0 Active_RearAvoidance_done=0 Active_PedestrianAvoidance_done=0 frontDistance.value=0 rearDistance.value=0 pedestrianDistance.value=0
A[] (Active_PedestrianAvoidance.Active_PedestrianAvoidance_Activating imply not deadlock)Options for the verification:
  Generating shortest trace
  Search order is breadth first
  Using conservative space optimisation
  Seed is 1765269238
  State space representation uses minimal constraint systems with future testing
  Using HashMap + Compress integers for discrete state storage
_x001b_[2K
Verifying formula 1 at /Users/Freeman/Projects/FCSM/astrofcs_back/buaa-modules/astro-sysml/temp_query.q:1
 -- Throughput: 12625 states/sec, Load: 49072 states_x001b_[K
 -- Throughput: 15711 states/sec, Load: 78800 states_x001b_[K
 -- Throughput: 19543 states/sec, Load: 92637 states_x001b_[K
 -- Throughput: 18894 states/sec, Load: 108668 states_x001b_[K
 -- Throughput: 13095 states/sec, Load: 152320 states_x001b_[K
 -- Throughput: 15754 states/sec, Load: 159904 states_x001b_[K
 -- Throughput: 18924 states/sec, Load: 163183 states_x001b_[K
 -- Throughput: 19485 states/sec, Load: 166444 states_x001b_[K
 -- Throughput: 18676 states/sec, Load: 169481 states_x001b_[K
 -- Throughput: 17716 states/sec, Load: 178370 states_x001b_[K
 -- Throughput: 15403 states/sec, Load: 196500 states_x001b_[K
 -- Throughput: 16887 states/sec, Load: 205436 states_x001b_[K
 -- Throughput: 15301 states/sec, Load: 224473 states_x001b_[K
 -- Throughput: 12561 states/sec, Load: 233069 states_x001b_[K
 -- Throughput: 15579 states/sec, Load: 233338 states_x001b_[K
 -- Throughput: 17397 states/sec, Load: 227091 states_x001b_[K
 -- Throughput: 16959 states/sec, Load: 220536 states_x001b_[K
 -- Throughput: 17429 states/sec, Load: 213431 states_x001b_[K
 -- Throughput: 19823 states/sec, Load: 206499 states_x001b_[K
 -- Throughput: 17905 states/sec, Load: 206723 states_x001b_[K
 -- Throughput: 16055 states/sec, Load: 212712 states_x001b_[K
 -- Throughput: 16126 states/sec, Load: 217144 states_x001b_[K
 -- Throughput: 16713 states/sec, Load: 218997 states_x001b_[K
 -- Throughput: 17768 states/sec, Load: 216821 states_x001b_[K
 -- Throughput: 17008 states/sec, Load: 220953 states_x001b_[K
 -- Throughput: 17181 states/sec, Load: 224979 states_x001b_[K
 -- Throughput: 14968 states/sec, Load: 240804 states_x001b_[K
 -- Throughput: 16784 states/sec, Load: 236038 states_x001b_[K
 -- Throughput: 17818 states/sec, Load: 226853 states_x001b_[K
 -- Throughput: 17823 states/sec, Load: 216355 states_x001b_[K
 -- Throughput: 17761 states/sec, Load: 205857 states_x001b_[K
 -- Throughput: 16600 states/sec, Load: 202925 states_x001b_[K
 -- Throughput: 16319 states/sec, Load: 200690 states_x001b_[K
 -- Throughput: 16483 states/sec, Load: 198173 states_x001b_[K
 -- Throughput: 16237 states/sec, Load: 195657 states_x001b_[K
 -- Throughput: 16754 states/sec, Load: 188660 states_x001b_[K
 -- Throughput: 17236 states/sec, Load: 178503 states_x001b_[K
 -- Throughput: 15680 states/sec, Load: 176254 states_x001b_[K
 -- Throughput: 17380 states/sec, Load: 165890 states_x001b_[K
 -- Throughput: 14906 states/sec, Load: 175734 states_x001b_[K
 -- Throughput: 15093 states/sec, Load: 179501 states_x001b_[K
 -- Throughput: 16532 states/sec, Load: 170567 states_x001b_[K
 -- Throughput: 20073 states/sec, Load: 150492 states_x001b_[K
 -- Throughput: 16669 states/sec, Load: 140905 states_x001b_[K
 -- Throughput: 16358 states/sec, Load: 132992 states_x001b_[K
 -- Throughput: 16814 states/sec, Load: 125314 states_x001b_[K
 -- Throughput: 18031 states/sec, Load: 112316 states_x001b_[K
 -- Throughput: 16767 states/sec, Load: 102553 states_x001b_[K
 -- Throughput: 17409 states/sec, Load: 92693 states_x001b_[K
 -- Throughput: 14826 states/sec, Load: 88909 states_x001b_[K
 -- Throughput: 15402 states/sec, Load: 85266 states_x001b_[K
 -- Throughput: 16583 states/sec, Load: 73512 states_x001b_[K
 -- Throughput: 16466 states/sec, Load: 61743 states_x001b_[K
 -- Throughput: 17022 states/sec, Load: 49652 states_x001b_[K
 -- Throughput: 16789 states/sec, Load: 37553 states_x001b_[K
 -- Throughput: 17371 states/sec, Load: 25227 states_x001b_[K
 -- Throughput: 20007 states/sec, Load: 5348 states_x001b_[K
_x001b_[2K -- Formula is satisfied.
E&lt;&gt; (Active_RearAvoidance.Active_RearAvoidance_Activating and frontDistance.value &lt; 1 and rearDistance.value &gt; 6)Options for the verification:
  Generating shortest trace
  Search order is breadth first
  Using conservative space optimisation
  Seed is 1765269298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Active_FrontAvoidance.Active_FrontAvoidance_Idle Active_RearAvoidance.Active_RearAvoidance_Idle Active_PedestrianAvoidance.Active_PedestrianAvoidance_Idle CollisionAvoidance.Inactive )
Active_FrontAvoidance_done=0 Active_RearAvoidance_done=0 Active_PedestrianAvoidance_done=0 frontDistance.value=0 rearDistance.value=0 pedestrianDistance.value=0
Transition:
  Active_RearAvoidance.Active_RearAvoidance_Idle-&gt;Active_RearAvoidance.Active_RearAvoidance_Activating { rearDistance.value &lt; 5, tau, 1 }
State:
( env.Active Active_FrontAvoidance.Active_FrontAvoidance_Idle Active_RearAvoidance.Active_RearAvoidance_Activating Active_PedestrianAvoidance.Active_PedestrianAvoidance_Idle CollisionAvoidance.Inactive )
Active_FrontAvoidance_done=0 Active_RearAvoidance_done=0 Active_PedestrianAvoidance_done=0 frontDistance.value=0 rearDistance.value=0 pedestrianDistance.value=0
Transition:
  env.Active-&gt;env.Active { 1, tau, rearDistance.value := 7 }
State:
( env.Active Active_FrontAvoidance.Active_FrontAvoidance_Idle Active_RearAvoidance.Active_RearAvoidance_Activating Active_PedestrianAvoidance.Active_PedestrianAvoidance_Idle CollisionAvoidance.Inactive )
Active_FrontAvoidance_done=0 Active_RearAvoidance_done=0 Active_PedestrianAvoidance_done=0 frontDistance.value=0 rearDistance.value=7 pedestrianDistance.value=0
</t>
  </si>
  <si>
    <t>60.503s</t>
  </si>
  <si>
    <t>private import ScalarValues::*;
item def TurnOn;
item def AutoFocusDone;
item def DetLightResult;
item def FlashCharged;
item def PictureTaken;
item def MemoryWritten;
action def DoAutoFocus;
action def DoDetLight;
action def DoChargeFlash;
action def DoTakePicture;
action def DoWriteMemory;
attribute def MemFull {
    attribute value : Boolean;
}
attribute def Prob {
    attribute value : Real;
}
attribute def Charged {
    attribute value : Boolean;
}
state def CameraSystem {
    entry; then Idle;
    state Idle;
    transition t1 first Idle accept TurnOn then SplitProcessing;
    state SplitProcessing parallel {
        state AutoFocusRegion {
            in memFull : MemFull;
            entry; then Focusing;
            state Focusing {
                do action DoAutoFocus;
            }
            accept AutoFocusDone if memFull.value == true then MemoryFullPath;
            accept AutoFocusDone if memFull.value == false then Waiting;
            state MemoryFullPath;
            state Waiting;
        }
        state LightDetectionRegion {
            in prob : Prob;
            entry; then DetectingLight;
            state DetectingLight {
                do action DoDetLight;
            }
            accept DetLightResult if prob.value == 0.4 then ProbPath;
            accept DetLightResult if prob.value != 0.4 then Waiting;
            state ProbPath;
            state Waiting;
        }
        state FlashChargingRegion {
            in charged : Charged;
            entry; then ChargingFlash;
            state ChargingFlash {
                do action DoChargeFlash;
            }
            accept FlashCharged if charged.value == true then FlashRouting;
            accept FlashCharged if charged.value == false then ChargingFlash;
            state FlashRouting;
        }
    }
    transition t2 first SplitProcessing accept AutoFocusDone then FlashState;
    state FlashState;
    transition t3 first FlashState accept FlashCharged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</si>
  <si>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13.9s</t>
  </si>
  <si>
    <t xml:space="preserve">F1:Not satisfied
F2:Not satisfied
F3:Not satisfied
F4:Satisfied
F5:Satisfied
A[] (CameraSystem.FlashState imply not SplitProcessing_AutoFocus.SplitProcessing_AutoFocus_Focusing)/Users/Freeman/Projects/FCSM/astrofcs_back/buaa-modules/astro-sysml/model_verified.xml:/nta/template[3]/transition[2]/label[3]:1: [warning] Expression does not have any effect.
/Users/Freeman/Projects/FCSM/astrofcs_back/buaa-modules/astro-sysml/model_verified.xml:/nta/template[4]/transition[3]/label[2]:1: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1765434805
  State space representation uses minimal constraint systems with future testing
  Using HashMap + Compress integers for discrete state storage
/Users/Freeman/Projects/FCSM/astrofcs_back/buaa-modules/astro-sysml/model_verified.xml::1: [error] Unknown identifier: SplitProcessing_AutoFocus.
/Users/Freeman/Projects/FCSM/astrofcs_back/buaa-modules/astro-sysml/model_verified.xml::1: [error] false is not a structure.
E&lt;&gt; SplitProcessing_DetLightRegion.SplitProcessing_DetLightRegion_ProbPath/Users/Freeman/Projects/FCSM/astrofcs_back/buaa-modules/astro-sysml/model_verified.xml:/nta/template[3]/transition[2]/label[3]:1: [warning] Expression does not have any effect.
/Users/Freeman/Projects/FCSM/astrofcs_back/buaa-modules/astro-sysml/model_verified.xml:/nta/template[4]/transition[3]/label[2]:1: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1765434805
  State space representation uses minimal constraint systems with future testing
  Using HashMap + Compress integers for discrete state storage
/Users/Freeman/Projects/FCSM/astrofcs_back/buaa-modules/astro-sysml/model_verified.xml::1: [error] Unknown identifier: SplitProcessing_DetLightRegion.
/Users/Freeman/Projects/FCSM/astrofcs_back/buaa-modules/astro-sysml/model_verified.xml::1: [error] false is not a structure.
A[] (SplitProcessing_ChargeFlashDecision.SplitProcessing_ChargeFlashDecision_FlashRouting imply Charged)/Users/Freeman/Projects/FCSM/astrofcs_back/buaa-modules/astro-sysml/model_verified.xml:/nta/template[3]/transition[2]/label[3]:1: [warning] Expression does not have any effect.
/Users/Freeman/Projects/FCSM/astrofcs_back/buaa-modules/astro-sysml/model_verified.xml:/nta/template[4]/transition[3]/label[2]:1: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1765434805
  State space representation uses minimal constraint systems with future testing
  Using HashMap + Compress integers for discrete state storage
/Users/Freeman/Projects/FCSM/astrofcs_back/buaa-modules/astro-sysml/model_verified.xml::1: [error] Unknown identifier: SplitProcessing_ChargeFlashDecision.
/Users/Freeman/Projects/FCSM/astrofcs_back/buaa-modules/astro-sysml/model_verified.xml::1: [error] false is not a structure.
/Users/Freeman/Projects/FCSM/astrofcs_back/buaa-modules/astro-sysml/model_verified.xml::1: [error] syntax error: unexpected T_TYPENAME.
CameraSystem.PostFlash_TakePicture --&gt; CameraSystem.PostFlash_WriteMemory/Users/Freeman/Projects/FCSM/astrofcs_back/buaa-modules/astro-sysml/model_verified.xml:/nta/template[3]/transition[2]/label[3]:1: [warning] Expression does not have any effect.
/Users/Freeman/Projects/FCSM/astrofcs_back/buaa-modules/astro-sysml/model_verified.xml:/nta/template[4]/transition[3]/label[2]:1: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1765434805
  State space representation uses minimal constraint systems with future testing
  Using HashMap + Compress integers for discrete state storage
_x001b_[2K
Verifying formula 1 at /Users/Freeman/Projects/FCSM/astrofcs_back/buaa-modules/astro-sysml/temp_query.q:1
_x001b_[2K -- Formula is satisfied.
CameraSystem.PostFlash_WriteMemory --&gt; CameraSystem.TurnOff/Users/Freeman/Projects/FCSM/astrofcs_back/buaa-modules/astro-sysml/model_verified.xml:/nta/template[3]/transition[2]/label[3]:1: [warning] Expression does not have any effect.
/Users/Freeman/Projects/FCSM/astrofcs_back/buaa-modules/astro-sysml/model_verified.xml:/nta/template[4]/transition[3]/label[2]:1: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1765434806
  State space representation uses minimal constraint systems with future testing
  Using HashMap + Compress integers for discrete state storage
_x001b_[2K
Verifying formula 1 at /Users/Freeman/Projects/FCSM/astrofcs_back/buaa-modules/astro-sysml/temp_query.q:1
_x001b_[2K -- Formula is satisfied.
</t>
  </si>
  <si>
    <t>0.701s</t>
  </si>
  <si>
    <t>private import ScalarValues::*;
item def TurnOn;
item def AutoFocusDone;
item def DetLightResult;
item def FlashCharged;
item def PictureTaken;
item def MemoryWritten;
action def DoAutoFocus;
action def DoDetLight;
action def DoChargeFlash;
action def DoTakePicture;
action def DoWriteMemory;
attribute def MemFull {
    attribute value : Boolean;
}
attribute def Prob {
    attribute value : Integer;
}
attribute def Charged {
    attribute value : Boolean;
}
//1.A[] (CameraSystem.FlashState imply not SplitProcessing_AutoFocus.SplitProcessing_AutoFocus_Focusing)
//2.E&lt;&gt; SplitProcessing_DetLight.SplitProcessing_DetLight_ProbPath
//3.A[] (SplitProcessing_ChargeFlashDecision.SplitProcessing_ChargeFlashDecision_FlashRouting imply Charged)
state def CameraSystem {
    entry; then Idle;
    state Idle;
    transition t1 first Idle accept TurnOn then SplitProcessing;
    state SplitProcessing parallel {
        state AutoFocus {
            in memFull : MemFull;
            entry; then Focusing;
            state Focusing {
                do action DoAutoFocus;
            }
            accept AutoFocusDone if memFull.value == true then MemoryFullPath;
            accept AutoFocusDone if memFull.value == false then Waiting;
            state MemoryFullPath;
            state Waiting;
        }
        state DetLight {
            in prob : Prob;
            entry; then DetectingLight;
            state DetectingLight {
                do action DoDetLight;
            }
            accept DetLightResult if prob.value == 0.4 then ProbPath;
            accept DetLightResult if prob.value != 0.4 then Waiting;
            state ProbPath;
            state Waiting;
        }
        state ChargeFlashDecision {
            in charged : Charged;
            entry; then ChargingFlash;
            state ChargingFlash {
                do action DoChargeFlash;
            }
            accept FlashCharged if charged.value == true then FlashRouting;
            accept FlashCharged if charged.value == false then ChargingFlash;
            state FlashRouting;
        }
    }
    transition t2 first SplitProcessing accept AutoFocusDone then FlashState;
    state FlashState ;
    transition t3 first FlashState accept FlashCharged then PostFlash;
    state PostFlash {
        entry; then TakePicture;
        state TakePicture {
            do action DoTakePicture;
        }
        accept PictureTaken then WriteMemory;
        state WriteMemory {
            do action DoWriteMemory;
        }
    }
    transition t5 first PostFlash.WriteMemory accept MemoryWritten then TurnOff;
    state TurnOff;
}</t>
  </si>
  <si>
    <t>21.7s</t>
  </si>
  <si>
    <t>F1:Satisfied
F2:Not satisfied
F3:Satisifed
F4:Satisfied
F5:Satisfied</t>
  </si>
  <si>
    <t>0.962s</t>
  </si>
  <si>
    <t>autonomous mode</t>
  </si>
  <si>
    <t>private import ScalarValues::*;
item def high_way;
item def urban_way;
item def auto_finished;
item def extra_lane;
item def dist_to_front;
item def dist_to_exit;
item def intersection;
item def pedestrian_detected;
item def vel;
item def front_inactive;
item def rear_inactive;
item def pedestrian_inactive;
attribute def Distance {
    attribute value : Real;
}
attribute def Velocity {
    attribute value : Real;
}
state def AutonomousMode {
    attribute high_way : Boolean;
    attribute urban_way : Boolean;
    attribute auto_finished : Boolean;
    attribute extra_lane : Boolean;
    attribute dist_to_front : Distance;
    attribute dist_to_exit : Distance;
    attribute intersection : Boolean;
    attribute pedestrian_detected : Boolean;
    attribute vel : Velocity;
    attribute front_inactive : Boolean;
    attribute rear_inactive : Boolean;
    attribute pedestrian_inactive : Boolean;
    entry; then InitialState;
    state InitialState;
    accept high_way then HighwayMode.enter_hwy;
    accept urban_way then UrbanMode.enter_urban;
    state HighwayMode {
        state enter_hwy;
        accept dist_to_front.value &lt; 25 &amp; extra_lane then cruise;
        accept dist_to_front.value &lt; 25 &amp; extra_lane then lane_change;
        state cruise;
        accept dist_to_front.value &lt; 25 &amp; extra_lane then lane_change;
        accept dist_to_exit.value &lt; 2 then FinishState;
        state lane_change;
        accept auto_finished then FinishState;
        accept dist_to_exit.value &lt; 2 then FinishState;
        then cruise;
    }
    state UrbanMode {
        state enter_urban;
        accept dist_to_front.value &lt; 15 &amp; extra_lane then lane_change_urban;
        accept intersection then intersection;
        accept then straight;
        state lane_change_urban;
        accept then straight;
        accept dist_to_exit.value &lt; 0.7 then exit_urban;
        state straight;
        accept intersection then intersection;
        accept dist_to_front.value &lt; 15 &amp; extra_lane then lane_change_urban;
        state intersection;
        state exit_urban;
        accept auto_finished then FinishState;
    }
    state FinishState;
    transition t1 first HighwayMode.lane_change accept auto_finished then FinishState;
    transition t2 first UrbanMode.lane_change_urban accept auto_finished then FinishState;
    state CollisionAvoidance {
        state collision_avoidance_deactive;
        accept pedestrian_detected then collision_avoidance_active;
        accept dist_to_rear.value &lt; 5 &amp; vel.value &gt; 30 then collision_avoidance_active;
        accept dist_to_front.value &lt; 15 then collision_avoidance_active;
        state collision_avoidance_active;
        accept front_inactive &amp; rear_inactive &amp; pedestrian_inactive then collision_avoidance_deactive;
    }
}</t>
  </si>
  <si>
    <t>27.7s</t>
  </si>
  <si>
    <t>ERROR:no viable alternative at input 'state' (10.sysml line : 37 column : 5)
ERROR:no viable alternative at input 'state' (10.sysml line : 38 column : 9)
ERROR:missing EOF at 'accept' (10.sysml line : 39 column : 9)</t>
  </si>
  <si>
    <t xml:space="preserve">Cannot pass grammar checking
</t>
  </si>
  <si>
    <t>DeepSeek-Chat</t>
  </si>
  <si>
    <t>private import ScalarValues::*;
item def PowerOn;
item def PowerOff;
item def HumanSteeringCmd;
item def BrakePressed;
item def SensorUpdate;
attribute def FrontDistance {
    attribute value : Real;
}
state def VehicleDriveMode {
    entry; then Off;
    state Off;
    accept PowerOn then Running.HumanDriving;
    state Running {
        in frontDistance : FrontDistance;
        state HumanDriving;
        accept SensorUpdate if frontDistance.value &gt; 10 then Autonomous.Cruising;
        state Autonomous {
            state Cruising;
            accept SensorUpdate then Changelines;
            accept SensorUpdate then Parking;
            state Changelines;
            then Cruising;
            state Parking;
            then Cruising;
            state FinalAuto;
        }
        accept PowerOff then Final;
        accept HumanSteeringCmd then HumanDriving;
        accept BrakePressed then HumanDriving;
        state Final;
    }
    transition t1 first Running.Autonomous.FinalAuto then Running.HumanDriving;
}</t>
  </si>
  <si>
    <t>11.908s</t>
  </si>
  <si>
    <t>E&lt;&gt; VehicleDriveMode.Running_HumanDriving 
Options for the verification:
  Generating shortest trace
  Search order is breadth first
  Using conservative space optimisation
  Seed is 1765356189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VehicleDriveMode.Off )
frontDistance.value=0
Transition:
  env.Active-&gt;env.Active { 1, chan_PowerOn!, 1 }
  VehicleDriveMode.Off-&gt;VehicleDriveMode.Running_HumanDriving { 1, chan_PowerOn?, 1 }
State:
( env.Active VehicleDriveMode.Running_HumanDriving )
frontDistance.value=0
 E&lt;&gt; (VehicleDriveMode.Running_Autonomous_Cruising &amp;&amp; fr.value &gt; 10)
Options for the verification:
  Generating shortest trace
  Search order is breadth first
  Using conservative space optimisation
  Seed is 1765356189
  State space representation uses minimal constraint systems with future testing
  Using HashMap + Compress integers for discrete state storage
C:\Users\a\Desktop\astrofcs_back\buaa-modules\astro-sysml\model_verified.xml::1: [error] Unknown identifier: fr.
C:\Users\a\Desktop\astrofcs_back\buaa-modules\astro-sysml\model_verified.xml::1: [error] false is not a structure.
E&lt;&gt; VehicleDriveMode.Running_Final
Options for the verification:
  Generating shortest trace
  Search order is breadth first
  Using conservative space optimisation
  Seed is 1765356189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VehicleDriveMode.Off )
frontDistance.value=0
Transition:
  env.Active-&gt;env.Active { 1, tau, frontDistance.value := 11 }
State:
( env.Active VehicleDriveMode.Off )
frontDistance.value=11
Transition:
  env.Active-&gt;env.Active { 1, chan_PowerOn!, 1 }
  VehicleDriveMode.Off-&gt;VehicleDriveMode.Running_HumanDriving { 1, chan_PowerOn?, 1 }
State:
( env.Active VehicleDriveMode.Running_HumanDriving )
frontDistance.value=11
Transition:
  env.Active-&gt;env.Active { 1, chan_SensorUpdate!, 1 }
  VehicleDriveMode.Running_HumanDriving-&gt;VehicleDriveMode.Running_Autonomous_Cruising { frontDistance.value &gt; 10, chan_SensorUpdate?, 1 }
State:
( env.Active VehicleDriveMode.Running_Autonomous_Cruising )
frontDistance.value=11
Transition:
  env.Active-&gt;env.Active { 1, chan_PowerOff!, 1 }
  VehicleDriveMode.Running_Autonomous_Cruising-&gt;VehicleDriveMode.Running_Final { 1, chan_PowerOff?, 1 }
State:
( env.Active VehicleDriveMode.Running_Final )
frontDistance.value=11</t>
  </si>
  <si>
    <t>0.238s</t>
  </si>
  <si>
    <t>private import ScalarValues::*;
item def PowerOn;
item def PowerOff;
item def HumanSteeringCmd;
item def BrakePressed;
item def SensorUpdate;
attribute def FrontDistance {
    attribute value : Real;
}
state def VehicleDriveMode {
    entry; then Off;
    state Off;
    accept PowerOn then Running.HumanDriving;
    state Running {
        in fr : FrontDistance;
        state HumanDriving;
        accept SensorUpdate if fr.value &gt; 10 then Autonomous.Cruising;
        state Autonomous {
            state Cruising;
            accept SensorUpdate then Changelines;
            accept SensorUpdate then Parking;
            state Changelines;
            then Cruising;
            state Parking;
            then Cruising;
            state FinalAuto;
        }
        accept PowerOff then Final;
        accept HumanSteeringCmd then HumanDriving;
        accept BrakePressed then HumanDriving;
        state Final;
    }
    transition t1 first Running.Autonomous.FinalAuto accept HumanSteeringCmd then Running.HumanDriving;
}</t>
  </si>
  <si>
    <t>11.257s</t>
  </si>
  <si>
    <t>E&lt;&gt; VehicleDriveMode.Running_HumanDriving 
Options for the verification:
  Generating shortest trace
  Search order is breadth first
  Using conservative space optimisation
  Seed is 1765356845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VehicleDriveMode.Off )
fr.value=0
Transition:
  env.Active-&gt;env.Active { 1, chan_PowerOn!, 1 }
  VehicleDriveMode.Off-&gt;VehicleDriveMode.Running_HumanDriving { 1, chan_PowerOn?, 1 }
State:
( env.Active VehicleDriveMode.Running_HumanDriving )
fr.value=0
E&lt;&gt; (VehicleDriveMode.Running_Autonomous_Cruising &amp;&amp; fr.value &gt; 10)
Options for the verification:
  Generating shortest trace
  Search order is breadth first
  Using conservative space optimisation
  Seed is 1765356845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VehicleDriveMode.Off )
fr.value=0
Transition:
  env.Active-&gt;env.Active { 1, tau, fr.value := 11 }
State:
( env.Active VehicleDriveMode.Off )
fr.value=11
Transition:
  env.Active-&gt;env.Active { 1, chan_PowerOn!, 1 }
  VehicleDriveMode.Off-&gt;VehicleDriveMode.Running_HumanDriving { 1, chan_PowerOn?, 1 }
State:
( env.Active VehicleDriveMode.Running_HumanDriving )
fr.value=11
Transition:
  env.Active-&gt;env.Active { 1, chan_SensorUpdate!, 1 }
  VehicleDriveMode.Running_HumanDriving-&gt;VehicleDriveMode.Running_Autonomous_Cruising { fr.value &gt; 10, chan_SensorUpdate?, 1 }
State:
( env.Active VehicleDriveMode.Running_Autonomous_Cruising )
fr.value=11
E&lt;&gt; VehicleDriveMode.Running_Final
Options for the verification:
  Generating shortest trace
  Search order is breadth first
  Using conservative space optimisation
  Seed is 1765356845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VehicleDriveMode.Off )
fr.value=0
Transition:
  env.Active-&gt;env.Active { 1, tau, fr.value := 11 }
State:
( env.Active VehicleDriveMode.Off )
fr.value=11
Transition:
  env.Active-&gt;env.Active { 1, chan_PowerOn!, 1 }
  VehicleDriveMode.Off-&gt;VehicleDriveMode.Running_HumanDriving { 1, chan_PowerOn?, 1 }
State:
( env.Active VehicleDriveMode.Running_HumanDriving )
fr.value=11
Transition:
  env.Active-&gt;env.Active { 1, chan_SensorUpdate!, 1 }
  VehicleDriveMode.Running_HumanDriving-&gt;VehicleDriveMode.Running_Autonomous_Cruising { fr.value &gt; 10, chan_SensorUpdate?, 1 }
State:
( env.Active VehicleDriveMode.Running_Autonomous_Cruising )
fr.value=11
Transition:
  env.Active-&gt;env.Active { 1, chan_PowerOff!, 1 }
  VehicleDriveMode.Running_Autonomous_Cruising-&gt;VehicleDriveMode.Running_Final { 1, chan_PowerOff?, 1 }
State:
( env.Active VehicleDriveMode.Running_Final )
fr.value=11</t>
  </si>
  <si>
    <t>0.138s</t>
  </si>
  <si>
    <t>private import ScalarValues::*;
item def BrakeSignal;
item def SignalFail;
item def FeedbackSent;
state def BasicBrakingDevice {
    entry; then Initial;
    state Initial;
    accept BrakeSignal then Braking;
    accept SignalFail then OpeRatenal;
    state Braking {
        entry; then CaliperClamping;
        state CaliperClamping;
    }
    state OpeRatenal;
    transition t1 first Braking.CaliperClamping accept FeedbackSent then Initial;
}</t>
  </si>
  <si>
    <t>6.952s</t>
  </si>
  <si>
    <t>E&lt;&gt; BrakingDeviceStateMachine.Braking_BrakeCaliperClamping 
Options for the verification:
  Generating shortest trace
  Search order is breadth first
  Using conservative space optimisation
  Seed is 1765358080
  State space representation uses minimal constraint systems with future testing
  Using HashMap + Compress integers for discrete state storage
C:\Users\a\Desktop\astrofcs_back\buaa-modules\astro-sysml\model_verified.xml::1: [error] Unknown identifier: BrakingDeviceStateMachine.
C:\Users\a\Desktop\astrofcs_back\buaa-modules\astro-sysml\model_verified.xml::1: [error] false is not a structure.
 E&lt;&gt; BrakingDeviceStateMachine.OpeRatenal_SendSignalFeedback
Options for the verification:
  Generating shortest trace
  Search order is breadth first
  Using conservative space optimisation
  Seed is 1765358080
  State space representation uses minimal constraint systems with future testing
  Using HashMap + Compress integers for discrete state storage
C:\Users\a\Desktop\astrofcs_back\buaa-modules\astro-sysml\model_verified.xml::1: [error] Unknown identifier: BrakingDeviceStateMachine.
C:\Users\a\Desktop\astrofcs_back\buaa-modules\astro-sysml\model_verified.xml::1: [error] false is not a structure.
A[] not (BrakingDeviceStateMachine.Braking_BrakeCaliperClamping &amp;&amp; BrakingDeviceStateMachine.OpeRatenal_SendSignalFeedback)
Options for the verification:
  Generating shortest trace
  Search order is breadth first
  Using conservative space optimisation
  Seed is 1765358080
  State space representation uses minimal constraint systems with future testing
  Using HashMap + Compress integers for discrete state storage
C:\Users\a\Desktop\astrofcs_back\buaa-modules\astro-sysml\model_verified.xml::1: [error] Unknown identifier: BrakingDeviceStateMachine.
C:\Users\a\Desktop\astrofcs_back\buaa-modules\astro-sysml\model_verified.xml::1: [error] false is not a structure.
C:\Users\a\Desktop\astrofcs_back\buaa-modules\astro-sysml\model_verified.xml::1: [error] Unknown identifier: BrakingDeviceStateMachine.
C:\Users\a\Desktop\astrofcs_back\buaa-modules\astro-sysml\model_verified.xml::1: [error] false is not a structure.</t>
  </si>
  <si>
    <t>0.346s</t>
  </si>
  <si>
    <t>private import ScalarValues::*;
item def BrakeSignal;
item def SignalFail;
item def FeedbackSent;
state def BrakingDeviceStateMachine {
    entry; then Initial;
    state Initial;
    accept BrakeSignal then Braking;
    accept SignalFail then OpeRatenal;
    state Braking {
        entry; then BrakeCaliperClamping;
        state BrakeCaliperClamping;
    }
    state OpeRatenal {
        entry; then SendSignalFeedback;
        state SendSignalFeedback;
    }
    transition t1 first Braking.BrakeCaliperClamping accept FeedbackSent then Initial;
}</t>
  </si>
  <si>
    <t>19.444s</t>
  </si>
  <si>
    <t>E&lt;&gt; BrakingDeviceStateMachine.Braking_BrakeCaliperClamping 
Options for the verification:
  Generating shortest trace
  Search order is breadth first
  Using conservative space optimisation
  Seed is 1765358614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BrakingDeviceStateMachine.Initial )
Transition:
  env.Active-&gt;env.Active { 1, chan_BrakeSignal!, 1 }
  BrakingDeviceStateMachine.Initial-&gt;BrakingDeviceStateMachine.Braking_BrakeCaliperClamping { 1, chan_BrakeSignal?, 1 }
State:
( env.Active BrakingDeviceStateMachine.Braking_BrakeCaliperClamping )
E&lt;&gt; BrakingDeviceStateMachine.OpeRatenal_SendSignalFeedback
Options for the verification:
  Generating shortest trace
  Search order is breadth first
  Using conservative space optimisation
  Seed is 1765358614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BrakingDeviceStateMachine.Initial )
Transition:
  env.Active-&gt;env.Active { 1, chan_SignalFail!, 1 }
  BrakingDeviceStateMachine.Initial-&gt;BrakingDeviceStateMachine.OpeRatenal_SendSignalFeedback { 1, chan_SignalFail?, 1 }
State:
( env.Active BrakingDeviceStateMachine.OpeRatenal_SendSignalFeedback )
A[] not (BrakingDeviceStateMachine.Braking_BrakeCaliperClamping &amp;&amp; BrakingDeviceStateMachine.OpeRatenal_SendSignalFeedback)
Options for the verification:
  Generating shortest trace
  Search order is breadth first
  Using conservative space optimisation
  Seed is 1765358614
  State space representation uses minimal constraint systems with future testing
  Using HashMap + Compress integers for discrete state storage
Verifying formula 1 at C:\Users\a\Desktop\astrofcs_back\buaa-modules\astro-sysml\temp_query.q:1
 -- Formula is satisfied.</t>
  </si>
  <si>
    <t>0.139s</t>
  </si>
  <si>
    <t>private import ScalarValues::*;
item def PumpActivated;
item def WaterFlowDetected;
item def MethaneFlowDetected;
item def PumpDeactivated;
item def FlowStopped;
state def PumpControl {
    entry; then PumpState;
    state PumpState parallel {
        state PumpState {
            entry; then Inactive;
            state Inactive;
            accept PumpActivated then Active;
            state Active;
            accept PumpDeactivated then Inactive;
        }
        state WaterState {
            entry; then NoFlow;
            state NoFlow;
            accept WaterFlowDetected then Flow;
            state Flow;
            accept FlowStopped then NoFlow;
        }
        state MethaneState {
            entry; then NoFlow;
            state NoFlow;
            accept MethaneFlowDetected then Flow;
            state Flow;
            accept FlowStopped then NoFlow;
        }
    }
}</t>
  </si>
  <si>
    <t>9.568s</t>
  </si>
  <si>
    <t>E&lt;&gt; PumpControl_PumpStatusRegion.PumpControl_PumpStatusRegion_Pumping
Options for the verification:
  Generating shortest trace
  Search order is breadth first
  Using conservative space optimisation
  Seed is 1765360826
  State space representation uses minimal constraint systems with future testing
  Using HashMap + Compress integers for discrete state storage
C:\Users\a\Desktop\astrofcs_back\buaa-modules\astro-sysml\model_verified.xml::1: [error] Unknown identifier: PumpControl_PumpStatusRegion.
C:\Users\a\Desktop\astrofcs_back\buaa-modules\astro-sysml\model_verified.xml::1: [error] false is not a structure.
E&lt;&gt; PumpControl_WaterStatusRegion.PumpControl_WaterStatusRegion_MonitoringWater
Options for the verification:
  Generating shortest trace
  Search order is breadth first
  Using conservative space optimisation
  Seed is 1765360826
  State space representation uses minimal constraint systems with future testing
  Using HashMap + Compress integers for discrete state storage
C:\Users\a\Desktop\astrofcs_back\buaa-modules\astro-sysml\model_verified.xml::1: [error] Unknown identifier: PumpControl_WaterStatusRegion.
C:\Users\a\Desktop\astrofcs_back\buaa-modules\astro-sysml\model_verified.xml::1: [error] false is not a structure.
E&lt;&gt; PumpControl_MethaneStatusRegion.PumpControl_MethaneStatusRegion_MonitoringMethane
Options for the verification:
  Generating shortest trace
  Search order is breadth first
  Using conservative space optimisation
  Seed is 1765360826
  State space representation uses minimal constraint systems with future testing
  Using HashMap + Compress integers for discrete state storage
C:\Users\a\Desktop\astrofcs_back\buaa-modules\astro-sysml\model_verified.xml::1: [error] Unknown identifier: PumpControl_MethaneStatusRegion.
C:\Users\a\Desktop\astrofcs_back\buaa-modules\astro-sysml\model_verified.xml::1: [error] false is not a structure.
PumpControl_MethaneStatusRegion.PumpControl_MethaneStatusRegion_MonitoringMethane --&gt; PumpControl_PumpStatusRegion.PumpControl_PumpStatusRegion_Pumping
Options for the verification:
  Generating shortest trace
  Search order is breadth first
  Using conservative space optimisation
  Seed is 1765360826
  State space representation uses minimal constraint systems with future testing
  Using HashMap + Compress integers for discrete state storage
C:\Users\a\Desktop\astrofcs_back\buaa-modules\astro-sysml\model_verified.xml::1: [error] Unknown identifier: PumpControl_MethaneStatusRegion.
C:\Users\a\Desktop\astrofcs_back\buaa-modules\astro-sysml\model_verified.xml::1: [error] false is not a structure.
C:\Users\a\Desktop\astrofcs_back\buaa-modules\astro-sysml\model_verified.xml::1: [error] Unknown identifier: PumpControl_PumpStatusRegion.
C:\Users\a\Desktop\astrofcs_back\buaa-modules\astro-sysml\model_verified.xml::1: [error] false is not a structure.</t>
  </si>
  <si>
    <t>0.256s</t>
  </si>
  <si>
    <t>private import ScalarValues::*;
item def PumpActivated;
item def WaterFlowDetected;
item def MethaneFlowDetected;
item def PumpDeactivated;
item def FlowStopped;
state def PumpControl {
    entry; then PumpControl_PumpStatusRegion;
    state PumpControl_PumpStatusRegion {
        entry; then PumpControl_PumpStatusRegion_Inactive;
        state PumpControl_PumpStatusRegion_Inactive;
        accept PumpActivated then PumpControl_PumpStatusRegion_Pumping;
        state PumpControl_PumpStatusRegion_Pumping;
        accept PumpDeactivated then PumpControl_PumpStatusRegion_Inactive;
    }
    state PumpControl_WaterStatusRegion {
        entry; then PumpControl_WaterStatusRegion_MonitoringWater;
        state PumpControl_WaterStatusRegion_MonitoringWater;
        accept WaterFlowDetected then PumpControl_WaterStatusRegion_FlowDetected;
        state PumpControl_WaterStatusRegion_FlowDetected;
        accept FlowStopped then PumpControl_WaterStatusRegion_MonitoringWater;
    }
    state PumpControl_MethaneStatusRegion {
        entry; then PumpControl_MethaneStatusRegion_MonitoringMethane;
        state PumpControl_MethaneStatusRegion_MonitoringMethane;
        accept MethaneFlowDetected then PumpControl_MethaneStatusRegion_FlowDetected;
        state PumpControl_MethaneStatusRegion_FlowDetected;
        accept FlowStopped then PumpControl_MethaneStatusRegion_MonitoringMethane;
    }
}</t>
  </si>
  <si>
    <t>20.510s</t>
  </si>
  <si>
    <t>E&lt;&gt; PumpControl_PumpStatusRegion.PumpControl_PumpStatusRegion_Pumping
Options for the verification:
  Generating shortest trace
  Search order is breadth first
  Using conservative space optimisation
  Seed is 1765360900
  State space representation uses minimal constraint systems with future testing
  Using HashMap + Compress integers for discrete state storage
C:\Users\a\Desktop\astrofcs_back\buaa-modules\astro-sysml\model_verified.xml::1: [error] Unknown identifier: PumpControl_PumpStatusRegion.
C:\Users\a\Desktop\astrofcs_back\buaa-modules\astro-sysml\model_verified.xml::1: [error] false is not a structure.
E&lt;&gt; PumpControl_WaterStatusRegion.PumpControl_WaterStatusRegion_MonitoringWater
Options for the verification:
  Generating shortest trace
  Search order is breadth first
  Using conservative space optimisation
  Seed is 1765360900
  State space representation uses minimal constraint systems with future testing
  Using HashMap + Compress integers for discrete state storage
C:\Users\a\Desktop\astrofcs_back\buaa-modules\astro-sysml\model_verified.xml::1: [error] Unknown identifier: PumpControl_WaterStatusRegion.
C:\Users\a\Desktop\astrofcs_back\buaa-modules\astro-sysml\model_verified.xml::1: [error] false is not a structure.
E&lt;&gt; PumpControl_MethaneStatusRegion.PumpControl_MethaneStatusRegion_MonitoringMethane
Options for the verification:
  Generating shortest trace
  Search order is breadth first
  Using conservative space optimisation
  Seed is 1765360900
  State space representation uses minimal constraint systems with future testing
  Using HashMap + Compress integers for discrete state storage
C:\Users\a\Desktop\astrofcs_back\buaa-modules\astro-sysml\model_verified.xml::1: [error] Unknown identifier: PumpControl_MethaneStatusRegion.
C:\Users\a\Desktop\astrofcs_back\buaa-modules\astro-sysml\model_verified.xml::1: [error] false is not a structure.
PumpControl_MethaneStatusRegion.PumpControl_MethaneStatusRegion_MonitoringMethane --&gt; PumpControl_PumpStatusRegion.PumpControl_PumpStatusRegion_Pumping
Options for the verification:
  Generating shortest trace
  Search order is breadth first
  Using conservative space optimisation
  Seed is 1765360900
  State space representation uses minimal constraint systems with future testing
  Using HashMap + Compress integers for discrete state storage
C:\Users\a\Desktop\astrofcs_back\buaa-modules\astro-sysml\model_verified.xml::1: [error] Unknown identifier: PumpControl_MethaneStatusRegion.
C:\Users\a\Desktop\astrofcs_back\buaa-modules\astro-sysml\model_verified.xml::1: [error] false is not a structure.
C:\Users\a\Desktop\astrofcs_back\buaa-modules\astro-sysml\model_verified.xml::1: [error] Unknown identifier: PumpControl_PumpStatusRegion.
C:\Users\a\Desktop\astrofcs_back\buaa-modules\astro-sysml\model_verified.xml::1: [error] false is not a structure.</t>
  </si>
  <si>
    <t>0.204s</t>
  </si>
  <si>
    <t>private import ScalarValues::*;
item def starts;
item def keyOff;
item def accelerate;
item def brake;
item def stop;
state def DeviceSystem {
    entry; then off;
    state off;
    accept starts then Operate.Idle;
    state Operate {
        entry;
        state Idle;
        accept accelerate then AcceleratingOrCruising;
        state AcceleratingOrCruising;
        accept brake then Braking;
        accept stop then Idle;
        state Braking;
        then Idle;
    }
    transition t1 first Operate accept keyOff then off;
}</t>
  </si>
  <si>
    <t>6.429s</t>
  </si>
  <si>
    <t>E&lt;&gt; DrivingStateMachine.Operate_Idle
Options for the verification:
  Generating shortest trace
  Search order is breadth first
  Using conservative space optimisation
  Seed is 1765361666
  State space representation uses minimal constraint systems with future testing
  Using HashMap + Compress integers for discrete state storage
C:\Users\a\Desktop\astrofcs_back\buaa-modules\astro-sysml\model_verified.xml::1: [error] Unknown identifier: DrivingStateMachine.
C:\Users\a\Desktop\astrofcs_back\buaa-modules\astro-sysml\model_verified.xml::1: [error] false is not a structure.
E&lt;&gt; DrivingStateMachine.Operate_Cruising
Options for the verification:
  Generating shortest trace
  Search order is breadth first
  Using conservative space optimisation
  Seed is 1765361666
  State space representation uses minimal constraint systems with future testing
  Using HashMap + Compress integers for discrete state storage
C:\Users\a\Desktop\astrofcs_back\buaa-modules\astro-sysml\model_verified.xml::1: [error] Unknown identifier: DrivingStateMachine.
C:\Users\a\Desktop\astrofcs_back\buaa-modules\astro-sysml\model_verified.xml::1: [error] false is not a structure.
A[] (DrivingStateMachine.Operate_Accelerating imply not DrivingStateMachine.off)
Options for the verification:
  Generating shortest trace
  Search order is breadth first
  Using conservative space optimisation
  Seed is 1765361666
  State space representation uses minimal constraint systems with future testing
  Using HashMap + Compress integers for discrete state storage
C:\Users\a\Desktop\astrofcs_back\buaa-modules\astro-sysml\model_verified.xml::1: [error] Unknown identifier: DrivingStateMachine.
C:\Users\a\Desktop\astrofcs_back\buaa-modules\astro-sysml\model_verified.xml::1: [error] false is not a structure.
C:\Users\a\Desktop\astrofcs_back\buaa-modules\astro-sysml\model_verified.xml::1: [error] Unknown identifier: DrivingStateMachine.
C:\Users\a\Desktop\astrofcs_back\buaa-modules\astro-sysml\model_verified.xml::1: [error] false is not a structure.</t>
  </si>
  <si>
    <t>0.160s</t>
  </si>
  <si>
    <t>private import ScalarValues::*;
item def starts;
item def keyOff;
item def accelerate;
item def brake;
item def stop;
state def DrivingStateMachine {
    entry;
    then off;
    state off;
    accept starts then Operate.Idle;
    state Operate {
        entry;
        state Idle;
        accept accelerate then Accelerating;
        accept brake then Braking;
        state Accelerating;
        accept brake then Braking;
        accept accelerate then Cruising;
        state Cruising;
        accept brake then Braking;
        accept accelerate then Accelerating;
        state Braking;
        accept brake then Braking;
        accept stop then Idle;
    }
    transition t1 first Operate accept keyOff then off;
}</t>
  </si>
  <si>
    <t>23.372s</t>
  </si>
  <si>
    <t>E&lt;&gt; DrivingStateMachine.Operate_Idle
Options for the verification:
  Generating shortest trace
  Search order is breadth first
  Using conservative space optimisation
  Seed is 1765361525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DrivingStateMachine.off )
Transition:
  env.Active-&gt;env.Active { 1, chan_starts!, 1 }
  DrivingStateMachine.off-&gt;DrivingStateMachine.Operate_Idle { 1, chan_starts?, 1 }
State:
( env.Active DrivingStateMachine.Operate_Idle )
E&lt;&gt; DrivingStateMachine.Operate_Cruising
Options for the verification:
  Generating shortest trace
  Search order is breadth first
  Using conservative space optimisation
  Seed is 1765361525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DrivingStateMachine.off )
Transition:
  env.Active-&gt;env.Active { 1, chan_starts!, 1 }
  DrivingStateMachine.off-&gt;DrivingStateMachine.Operate_Idle { 1, chan_starts?, 1 }
State:
( env.Active DrivingStateMachine.Operate_Idle )
Transition:
  env.Active-&gt;env.Active { 1, chan_accelerate!, 1 }
  DrivingStateMachine.Operate_Idle-&gt;DrivingStateMachine.Operate_Accelerating { 1, chan_accelerate?, 1 }
State:
( env.Active DrivingStateMachine.Operate_Accelerating )
Transition:
  env.Active-&gt;env.Active { 1, chan_accelerate!, 1 }
  DrivingStateMachine.Operate_Accelerating-&gt;DrivingStateMachine.Operate_Cruising { 1, chan_accelerate?, 1 }
State:
( env.Active DrivingStateMachine.Operate_Cruising )
 A[] (DrivingStateMachine.Operate_Accelerating imply not DrivingStateMachine.off)
Options for the verification:
  Generating shortest trace
  Search order is breadth first
  Using conservative space optimisation
  Seed is 1765361525
  State space representation uses minimal constraint systems with future testing
  Using HashMap + Compress integers for discrete state storage
Verifying formula 1 at C:\Users\a\Desktop\astrofcs_back\buaa-modules\astro-sysml\temp_query.q:1
 -- Formula is satisfied.</t>
  </si>
  <si>
    <t>0.134s</t>
  </si>
  <si>
    <t>private import ScalarValues::*;
item def ClosedSendDeparted;
item def ArrivedStopSendArrived;
item def ObstacleDetected;
item def ReachedCruisingCruise;
item def ApproachedDecelerate;
action def EmergencyStop;
action def Accelerate;
action def Send;
state def TrainSystem {
    entry; then DoorsClosing;
    state DoorsClosing;
    accept ClosedSendDeparted then InMotion;
    state InMotion {
        entry; then Accelerating;
        state Accelerating {
            do action Accelerate;
        }
        accept ReachedCruisingCruise then Cruising;
        accept ApproachedDecelerate then Approaching;
        state Cruising;
        accept ApproachedDecelerate then Approaching;
        state Approaching {
            do action Send;
        }
    }
    accept ArrivedStopSendArrived then Stopping;
    accept ObstacleDetected then EmergencyStopping;
    state Stopping;
    state EmergencyStopping {
        do action EmergencyStop;
    }
}</t>
  </si>
  <si>
    <t>10.416s</t>
  </si>
  <si>
    <t>E&lt;&gt; TrainOpeRaten.InMotion_Accelerating
C:\Users\a\Desktop\astrofcs_back\buaa-modules\astro-sysml\model_verified.xml:/nta/template[1]/transition[1]/label[2]:1: [warning] Expression does not have any effect.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1765362077
  State space representation uses minimal constraint systems with future testing
  Using HashMap + Compress integers for discrete state storage
C:\Users\a\Desktop\astrofcs_back\buaa-modules\astro-sysml\model_verified.xml::1: [error] Unknown identifier: TrainOpeRaten.
C:\Users\a\Desktop\astrofcs_back\buaa-modules\astro-sysml\model_verified.xml::1: [error] false is not a structure.
 E&lt;&gt; TrainOpeRaten.EmergencyStopping
C:\Users\a\Desktop\astrofcs_back\buaa-modules\astro-sysml\model_verified.xml:/nta/template[1]/transition[1]/label[2]:1: [warning] Expression does not have any effect.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1765362077
  State space representation uses minimal constraint systems with future testing
  Using HashMap + Compress integers for discrete state storage
C:\Users\a\Desktop\astrofcs_back\buaa-modules\astro-sysml\model_verified.xml::1: [error] Unknown identifier: TrainOpeRaten.
C:\Users\a\Desktop\astrofcs_back\buaa-modules\astro-sysml\model_verified.xml::1: [error] false is not a structure.
 E&lt;&gt; TrainOpeRaten.Stopping
C:\Users\a\Desktop\astrofcs_back\buaa-modules\astro-sysml\model_verified.xml:/nta/template[1]/transition[1]/label[2]:1: [warning] Expression does not have any effect.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1765362077
  State space representation uses minimal constraint systems with future testing
  Using HashMap + Compress integers for discrete state storage
C:\Users\a\Desktop\astrofcs_back\buaa-modules\astro-sysml\model_verified.xml::1: [error] Unknown identifier: TrainOpeRaten.
C:\Users\a\Desktop\astrofcs_back\buaa-modules\astro-sysml\model_verified.xml::1: [error] false is not a structure.
A[] not (TrainOpeRaten.EmergencyStopping &amp;&amp; TrainOpeRaten.InMotion_Cruising)
C:\Users\a\Desktop\astrofcs_back\buaa-modules\astro-sysml\model_verified.xml:/nta/template[1]/transition[1]/label[2]:1: [warning] Expression does not have any effect.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1765362077
  State space representation uses minimal constraint systems with future testing
  Using HashMap + Compress integers for discrete state storage
C:\Users\a\Desktop\astrofcs_back\buaa-modules\astro-sysml\model_verified.xml::1: [error] Unknown identifier: TrainOpeRaten.
C:\Users\a\Desktop\astrofcs_back\buaa-modules\astro-sysml\model_verified.xml::1: [error] false is not a structure.
C:\Users\a\Desktop\astrofcs_back\buaa-modules\astro-sysml\model_verified.xml::1: [error] Unknown identifier: TrainOpeRaten.
C:\Users\a\Desktop\astrofcs_back\buaa-modules\astro-sysml\model_verified.xml::1: [error] false is not a structure.</t>
  </si>
  <si>
    <t>0.208s</t>
  </si>
  <si>
    <t>private import ScalarValues::*;
item def ClosedSendDeparted;
item def ArrivedStopSendArrived;
item def ObstacleDetected;
item def ReachedCruisingCruise;
item def ApproachedDecelerate;
action def EmergencyStop;
action def Accelerate;
action def Send;
state def TrainOpeRaten {
    entry; then DoorsClosing;
    state DoorsClosing;
    accept ClosedSendDeparted then InMotion;
    state InMotion {
        entry; then Accelerating;
        state Accelerating {
            do action Accelerate;
        }
        accept ReachedCruisingCruise then Cruising;
        accept ApproachedDecelerate then Approaching;
        state Cruising;
        accept ApproachedDecelerate then Approaching;
        state Approaching {
            do action Send;
        }
    }
    accept ArrivedStopSendArrived then Stopping;
    accept ObstacleDetected then EmergencyStopping;
    state Stopping;
    state EmergencyStopping {
        do action EmergencyStop;
    }
}</t>
  </si>
  <si>
    <t>21.536s</t>
  </si>
  <si>
    <t>E&lt;&gt; TrainOpeRaten.InMotion_Accelerating
C:\Users\a\Desktop\astrofcs_back\buaa-modules\astro-sysml\model_verified.xml:/nta/template[1]/transition[1]/label[2]:1: [warning] Expression does not have any effect.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1765362449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TrainOpeRaten.DoorsClosing )
Transition:
  env.Active-&gt;env.Active { 1, chan_ClosedSendDeparted!, 1 }
  TrainOpeRaten.DoorsClosing-&gt;TrainOpeRaten.InMotion_Accelerating { 1, chan_ClosedSendDeparted?, Accelerate() }
State:
( env.Active TrainOpeRaten.InMotion_Accelerating )
E&lt;&gt; TrainOpeRaten.EmergencyStopping
C:\Users\a\Desktop\astrofcs_back\buaa-modules\astro-sysml\model_verified.xml:/nta/template[1]/transition[1]/label[2]:1: [warning] Expression does not have any effect.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1765362449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TrainOpeRaten.DoorsClosing )
Transition:
  env.Active-&gt;env.Active { 1, chan_ClosedSendDeparted!, 1 }
  TrainOpeRaten.DoorsClosing-&gt;TrainOpeRaten.InMotion_Accelerating { 1, chan_ClosedSendDeparted?, Accelerate() }
State:
( env.Active TrainOpeRaten.InMotion_Accelerating )
Transition:
  env.Active-&gt;env.Active { 1, chan_ObstacleDetected!, 1 }
  TrainOpeRaten.InMotion_Accelerating-&gt;TrainOpeRaten.EmergencyStopping { 1, chan_ObstacleDetected?, EmergencyStop() }
State:
( env.Active TrainOpeRaten.EmergencyStopping )
E&lt;&gt; TrainOpeRaten.Stopping
C:\Users\a\Desktop\astrofcs_back\buaa-modules\astro-sysml\model_verified.xml:/nta/template[1]/transition[1]/label[2]:1: [warning] Expression does not have any effect.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1765362449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TrainOpeRaten.DoorsClosing )
Transition:
  env.Active-&gt;env.Active { 1, chan_ClosedSendDeparted!, 1 }
  TrainOpeRaten.DoorsClosing-&gt;TrainOpeRaten.InMotion_Accelerating { 1, chan_ClosedSendDeparted?, Accelerate() }
State:
( env.Active TrainOpeRaten.InMotion_Accelerating )
Transition:
  env.Active-&gt;env.Active { 1, chan_ArrivedStopSendArrived!, 1 }
  TrainOpeRaten.InMotion_Accelerating-&gt;TrainOpeRaten.Stopping { 1, chan_ArrivedStopSendArrived?, 1 }
State:
( env.Active TrainOpeRaten.Stopping )
A[] not (TrainOpeRaten.EmergencyStopping &amp;&amp; TrainOpeRaten.InMotion_Cruising)
C:\Users\a\Desktop\astrofcs_back\buaa-modules\astro-sysml\model_verified.xml:/nta/template[1]/transition[1]/label[2]:1: [warning] Expression does not have any effect.
C:\Users\a\Desktop\astrofcs_back\buaa-modules\astro-sysml\model_verified.xml:/nta/template[1]/transition[3]/label[2]:1: [warning] Expression does not have any effect.
C:\Users\a\Desktop\astrofcs_back\buaa-modules\astro-sysml\model_verified.xml:/nta/template[1]/transition[4]/label[2]:1: [warning] Expression does not have any effect.
C:\Users\a\Desktop\astrofcs_back\buaa-modules\astro-sysml\model_verified.xml:/nta/template[1]/transition[8]/label[2]:1: [warning] Expression does not have any effect.
C:\Users\a\Desktop\astrofcs_back\buaa-modules\astro-sysml\model_verified.xml:/nta/template[1]/transition[9]/label[2]:1: [warning] Expression does not have any effect.
C:\Users\a\Desktop\astrofcs_back\buaa-modules\astro-sysml\model_verified.xml:/nta/template[1]/transition[10]/label[2]:1: [warning] Expression does not have any effect.
Options for the verification:
  Generating shortest trace
  Search order is breadth first
  Using conservative space optimisation
  Seed is 1765362449
  State space representation uses minimal constraint systems with future testing
  Using HashMap + Compress integers for discrete state storage
Verifying formula 1 at C:\Users\a\Desktop\astrofcs_back\buaa-modules\astro-sysml\temp_query.q:1
 -- Formula is satisfied.</t>
  </si>
  <si>
    <t>0.185s</t>
  </si>
  <si>
    <t>private import ScalarValues::*;
item def DoorOpened;
item def DoorClosed;
item def ItemPlaced;
item def ItemRemoved;
item def TimeEntered;
item def Start;
item def Cancel;
item def TimerExpired;
attribute def CookingTime {
    attribute value : Integer;
}
state def MicrowaveOpeRaten {
    in cookingTime : CookingTime;
    entry; then DoorShut;
    state DoorShut;
    accept DoorOpened then DoorOpen;
    accept Cancel then DoorShut;
    state DoorOpen;
    accept DoorClosed then DoorShut;
    accept ItemPlaced then DoorOpenWithItem;
    state DoorOpenWithItem;
    accept ItemRemoved then DoorOpen;
    accept DoorClosed if cookingTime.value == 0 then DoorShutWithItem;
    accept TimeEntered then ReadytoCook;
    state DoorShutWithItem;
    accept DoorOpened then DoorOpenWithItem;
    accept TimeEntered then ReadytoCook;
    state ReadytoCook;
    accept Cancel then DoorShutWithItem;
    accept DoorOpened then DoorOpenWithItem;
    accept Start then Cooking;
    state Cooking;
    accept DoorOpened then DoorOpenWithItem;
    accept TimerExpired then DoorShutWithItem;
    accept Cancel then ReadytoCook;
}</t>
  </si>
  <si>
    <t>11.731s</t>
  </si>
  <si>
    <t>E&lt;&gt; MicrowaveController.Cooking
Options for the verification:
  Generating shortest trace
  Search order is breadth first
  Using conservative space optimisation
  Seed is 1765445748
  State space representation uses minimal constraint systems with future testing
  Using HashMap + Compress integers for discrete state storage
C:\Users\a\Desktop\astrofcs_back\buaa-modules\astro-sysml\model_verified.xml::1: [error] Unknown identifier: MicrowaveController.
C:\Users\a\Desktop\astrofcs_back\buaa-modules\astro-sysml\model_verified.xml::1: [error] false is not a structure.
E&lt;&gt; MicrowaveController.ReadytoCook
Options for the verification:
  Generating shortest trace
  Search order is breadth first
  Using conservative space optimisation
  Seed is 1765445748
  State space representation uses minimal constraint systems with future testing
  Using HashMap + Compress integers for discrete state storage
C:\Users\a\Desktop\astrofcs_back\buaa-modules\astro-sysml\model_verified.xml::1: [error] Unknown identifier: MicrowaveController.
C:\Users\a\Desktop\astrofcs_back\buaa-modules\astro-sysml\model_verified.xml::1: [error] false is not a structure.
E&lt;&gt; MicrowaveController.DoorShutWithItem
Options for the verification:
  Generating shortest trace
  Search order is breadth first
  Using conservative space optimisation
  Seed is 1765445748
  State space representation uses minimal constraint systems with future testing
  Using HashMap + Compress integers for discrete state storage
C:\Users\a\Desktop\astrofcs_back\buaa-modules\astro-sysml\model_verified.xml::1: [error] Unknown identifier: MicrowaveController.
C:\Users\a\Desktop\astrofcs_back\buaa-modules\astro-sysml\model_verified.xml::1: [error] false is not a structure.
A[] not deadlock
Options for the verification:
  Generating shortest trace
  Search order is breadth first
  Using conservative space optimisation
  Seed is 1765445748
  State space representation uses minimal constraint systems with future testing
  Using HashMap + Compress integers for discrete state storage
Verifying formula 1 at C:\Users\a\Desktop\astrofcs_back\buaa-modules\astro-sysml\temp_query.q:1
 -- Formula is satisfied.</t>
  </si>
  <si>
    <t>0.217s</t>
  </si>
  <si>
    <t>private import ScalarValues::*;
item def DoorOpened;
item def DoorClosed;
item def ItemPlaced;
item def ItemRemoved;
item def TimeEntered;
item def Start;
item def Cancel;
item def TimerExpired;
attribute def CookingTime {
    attribute value : Integer;
}
state def MicrowaveController {
    state Cooking;
    state ReadytoCook;
    state DoorShutWithItem;
    state MicrowaveOpeRaten {
        entry; then DoorShut;
        state DoorShut;
        accept DoorOpened then DoorOpen;
        accept Cancel then DoorShut;
        state DoorOpen;
        accept DoorClosed then DoorShut;
        accept ItemPlaced then DoorOpenWithItem;
        state DoorOpenWithItem;
        accept ItemRemoved then DoorOpen;
        accept DoorClosed if cookingTime.value == 0 then DoorShutWithItem;
        accept TimeEntered then ReadytoCook;
        state DoorShutWithItem;
        accept DoorOpened then DoorOpenWithItem;
        accept TimeEntered then ReadytoCook;
        state ReadytoCook;
        accept Cancel then DoorShutWithItem;
        accept DoorOpened then DoorOpenWithItem;
        accept Start then Cooking;
        state Cooking;
        accept DoorOpened then DoorOpenWithItem;
        accept TimerExpired then DoorShutWithItem;
        accept Cancel then ReadytoCook;
        attribute cookingTime : CookingTime;
    }
}</t>
  </si>
  <si>
    <t>22.625s</t>
  </si>
  <si>
    <t xml:space="preserve">E&lt;&gt; MicrowaveController.Cooking
Options for the verification:
  Generating shortest trace
  Search order is breadth first
  Using conservative space optimisation
  Seed is 1765445578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MicrowaveController.Cooking )
cookingTime.value=0
E&lt;&gt; MicrowaveController.ReadytoCook
Options for the verification:
  Generating shortest trace
  Search order is breadth first
  Using conservative space optimisation
  Seed is 1765445578
  State space representation uses minimal constraint systems with future testing
  Using HashMap + Compress integers for discrete state storage
Verifying formula 1 at C:\Users\a\Desktop\astrofcs_back\buaa-modules\astro-sysml\temp_query.q:1
 -- Formula is NOT satisfied.
E&lt;&gt; MicrowaveController.DoorShutWithItem
Options for the verification:
  Generating shortest trace
  Search order is breadth first
  Using conservative space optimisation
  Seed is 1765445578
  State space representation uses minimal constraint systems with future testing
  Using HashMap + Compress integers for discrete state storage
Verifying formula 1 at C:\Users\a\Desktop\astrofcs_back\buaa-modules\astro-sysml\temp_query.q:1
 -- Formula is NOT satisfied.
A[] not deadlock
Options for the verification:
  Generating shortest trace
  Search order is breadth first
  Using conservative space optimisation
  Seed is 1765445578
  State space representation uses minimal constraint systems with future testing
  Using HashMap + Compress integers for discrete state storage
Verifying formula 1 at C:\Users\a\Desktop\astrofcs_back\buaa-modules\astro-sysml\temp_query.q:1
 -- Formula is satisfied.
</t>
  </si>
  <si>
    <t>0.365s</t>
  </si>
  <si>
    <t>private import ScalarValues::*;
item def MissionComplete;
item def Intercepted;
item def TaskAssigned;
item def AttackDone;
state def UAVSwarm {
    entry; then Idle;
    state Idle;
    accept MissionComplete then Off;
    state Off;
    state Operating parallel {
        state TaskRegion {
            entry; then Searching;
            state Searching;
            accept TaskAssigned then Attacking;
            state Attacking;
            accept AttackDone then Searching;
        }
        state MotionRegion {
            entry; then Flying;
            state Flying;
            accept Intercepted then FormationAdjusting;
            state FormationAdjusting;
            then Flying;
        }
    }
}</t>
  </si>
  <si>
    <t>17.308s</t>
  </si>
  <si>
    <t>E&lt;&gt; MissionExecution_TaskRegion.MissionExecution_TaskRegion_Attacking
Options for the verification:
  Generating shortest trace
  Search order is breadth first
  Using conservative space optimisation
  Seed is 1765366580
  State space representation uses minimal constraint systems with future testing
  Using HashMap + Compress integers for discrete state storage
C:\Users\a\Desktop\astrofcs_back\buaa-modules\astro-sysml\model_verified.xml::1: [error] Unknown identifier: MissionExecution_TaskRegion.
C:\Users\a\Desktop\astrofcs_back\buaa-modules\astro-sysml\model_verified.xml::1: [error] false is not a structure.
A[] (MissionExecution_MotionRegion.MissionExecution_MotionRegion_AdjustingFormation imply not deadlock)
Options for the verification:
  Generating shortest trace
  Search order is breadth first
  Using conservative space optimisation
  Seed is 1765366580
  State space representation uses minimal constraint systems with future testing
  Using HashMap + Compress integers for discrete state storage
C:\Users\a\Desktop\astrofcs_back\buaa-modules\astro-sysml\model_verified.xml::1: [error] Unknown identifier: MissionExecution_MotionRegion.
C:\Users\a\Desktop\astrofcs_back\buaa-modules\astro-sysml\model_verified.xml::1: [error] false is not a structure.
E&lt;&gt; (MissionExecution_MotionRegion.MissionExecution_MotionRegion_Flying and MissionExecution_TaskRegion.MissionExecution_TaskRegion_Attacking)
Options for the verification:
  Generating shortest trace
  Search order is breadth first
  Using conservative space optimisation
  Seed is 1765366580
  State space representation uses minimal constraint systems with future testing
  Using HashMap + Compress integers for discrete state storage
C:\Users\a\Desktop\astrofcs_back\buaa-modules\astro-sysml\model_verified.xml::1: [error] Unknown identifier: MissionExecution_MotionRegion.
C:\Users\a\Desktop\astrofcs_back\buaa-modules\astro-sysml\model_verified.xml::1: [error] false is not a structure.
C:\Users\a\Desktop\astrofcs_back\buaa-modules\astro-sysml\model_verified.xml::1: [error] Unknown identifier: MissionExecution_TaskRegion.
C:\Users\a\Desktop\astrofcs_back\buaa-modules\astro-sysml\model_verified.xml::1: [error] false is not a structure.</t>
  </si>
  <si>
    <t>0.170s</t>
  </si>
  <si>
    <t>private import ScalarValues::*;
item def MissionComplete;
item def Intercepted;
item def TaskAssigned;
item def AttackDone;
state def MissionExecution {
    entry; then MissionExecution_Idle;
    state MissionExecution_Idle;
    accept MissionComplete then MissionExecution_Off;
    state MissionExecution_Off;
    state MissionExecution_Operating parallel {
        state MissionExecution_TaskRegion {
            entry; then MissionExecution_TaskRegion_Searching;
            state MissionExecution_TaskRegion_Searching;
            accept TaskAssigned then MissionExecution_TaskRegion_Attacking;
            state MissionExecution_TaskRegion_Attacking;
            accept AttackDone then MissionExecution_TaskRegion_Searching;
        }
        state MissionExecution_MotionRegion {
            entry; then MissionExecution_MotionRegion_Flying;
            state MissionExecution_MotionRegion_Flying;
            accept Intercepted then MissionExecution_MotionRegion_AdjustingFormation;
            state MissionExecution_MotionRegion_AdjustingFormation;
            then MissionExecution_MotionRegion_Flying;
        }
    }
}</t>
  </si>
  <si>
    <t>20.120s</t>
  </si>
  <si>
    <t>E&lt;&gt; MissionExecution_TaskRegion.MissionExecution_TaskRegion_Attacking
Options for the verification:
  Generating shortest trace
  Search order is breadth first
  Using conservative space optimisation
  Seed is 1765367782
  State space representation uses minimal constraint systems with future testing
  Using HashMap + Compress integers for discrete state storage
C:\Users\a\Desktop\astrofcs_back\buaa-modules\astro-sysml\model_verified.xml::1: [error] Unknown identifier: MissionExecution_TaskRegion.
C:\Users\a\Desktop\astrofcs_back\buaa-modules\astro-sysml\model_verified.xml::1: [error] false is not a structure.
A[] (MissionExecution_MotionRegion.MissionExecution_MotionRegion_AdjustingFormation imply not deadlock)
Options for the verification:
  Generating shortest trace
  Search order is breadth first
  Using conservative space optimisation
  Seed is 1765367782
  State space representation uses minimal constraint systems with future testing
  Using HashMap + Compress integers for discrete state storage
C:\Users\a\Desktop\astrofcs_back\buaa-modules\astro-sysml\model_verified.xml::1: [error] Unknown identifier: MissionExecution_MotionRegion.
C:\Users\a\Desktop\astrofcs_back\buaa-modules\astro-sysml\model_verified.xml::1: [error] false is not a structure.
E&lt;&gt; (MissionExecution_MotionRegion.MissionExecution_MotionRegion_Flying and MissionExecution_TaskRegion.MissionExecution_TaskRegion_Attacking)
Options for the verification:
  Generating shortest trace
  Search order is breadth first
  Using conservative space optimisation
  Seed is 1765367782
  State space representation uses minimal constraint systems with future testing
  Using HashMap + Compress integers for discrete state storage
C:\Users\a\Desktop\astrofcs_back\buaa-modules\astro-sysml\model_verified.xml::1: [error] Unknown identifier: MissionExecution_MotionRegion.
C:\Users\a\Desktop\astrofcs_back\buaa-modules\astro-sysml\model_verified.xml::1: [error] false is not a structure.
C:\Users\a\Desktop\astrofcs_back\buaa-modules\astro-sysml\model_verified.xml::1: [error] Unknown identifier: MissionExecution_TaskRegion.
C:\Users\a\Desktop\astrofcs_back\buaa-modules\astro-sysml\model_verified.xml::1: [error] false is not a structure.</t>
  </si>
  <si>
    <t>0.129s</t>
  </si>
  <si>
    <t>private import ScalarValues::*;
item def CollisionDetected;
item def FrontDistanceCritical;
item def RearDistanceCritical;
item def PedestrianDetected;
item def EvasiveActionComplete;
item def SystemReset;
state def CollisionAvoidanceSystem {
    attribute dist_to_front : Real;
    attribute dist_to_rear : Real;
    attribute vel : Real;
    entry; then Inactive;
    state Inactive;
    accept CollisionDetected then Active;
    state Active parallel {
        state FrontalAvoidance {
            entry; then MonitoringFront;
            state MonitoringFront;
            accept FrontDistanceCritical if dist_to_front &lt; 2 then avoid_frontend_collision;
            state avoid_frontend_collision;
            accept EvasiveActionComplete then MonitoringFront;
        }
        state PedestrianDetection {
            entry; then MonitoringPedestrian;
            state MonitoringPedestrian;
            accept PedestrianDetected then avoid_pedestrian_collision;
            state avoid_pedestrian_collision;
            accept EvasiveActionComplete then MonitoringPedestrian;
        }
        state RearAvoidance {
            entry; then MonitoringRear;
            state MonitoringRear;
            accept RearDistanceCritical if dist_to_rear &lt; 1 and vel &gt; 6 then avoid_rearend_collision;
            state avoid_rearend_collision;
            accept EvasiveActionComplete then MonitoringRear;
        }
    }
    transition t1 first Active accept SystemReset then Inactive;
}</t>
  </si>
  <si>
    <t>15.56s</t>
  </si>
  <si>
    <t>E&lt;&gt; (FrontalAvoidance.FrontalAvoidance_avoid_frontend_collision and RearAvoidance.RearAvoidance_avoid_rearend_collision and PedestrianDetection.PedestrianDetection_avoid_pedestrian_collision)
Options for the verification:
  Generating shortest trace
  Search order is breadth first
  Using conservative space optimisation
  Seed is 1765368615
  State space representation uses minimal constraint systems with future testing
  Using HashMap + Compress integers for discrete state storage
C:\Users\a\Desktop\astrofcs_back\buaa-modules\astro-sysml\model_verified.xml::1: [error] Unknown identifier: FrontalAvoidance.
C:\Users\a\Desktop\astrofcs_back\buaa-modules\astro-sysml\model_verified.xml::1: [error] false is not a structure.
C:\Users\a\Desktop\astrofcs_back\buaa-modules\astro-sysml\model_verified.xml::1: [error] Unknown identifier: RearAvoidance.
C:\Users\a\Desktop\astrofcs_back\buaa-modules\astro-sysml\model_verified.xml::1: [error] false is not a structure.
C:\Users\a\Desktop\astrofcs_back\buaa-modules\astro-sysml\model_verified.xml::1: [error] Unknown identifier: PedestrianDetection.
C:\Users\a\Desktop\astrofcs_back\buaa-modules\astro-sysml\model_verified.xml::1: [error] false is not a structure.
E&lt;&gt; (FrontalAvoidance.FrontalAvoidance_avoid_frontend_collision and dist_to_front &lt; 2)
Options for the verification:
  Generating shortest trace
  Search order is breadth first
  Using conservative space optimisation
  Seed is 1765368615
  State space representation uses minimal constraint systems with future testing
  Using HashMap + Compress integers for discrete state storage
C:\Users\a\Desktop\astrofcs_back\buaa-modules\astro-sysml\model_verified.xml::1: [error] Unknown identifier: FrontalAvoidance.
C:\Users\a\Desktop\astrofcs_back\buaa-modules\astro-sysml\model_verified.xml::1: [error] false is not a structure.
A[] (PedestrianDetection.PedestrianDetection_avoid_pedestrian_collision imply not deadlock)
Options for the verification:
  Generating shortest trace
  Search order is breadth first
  Using conservative space optimisation
  Seed is 1765368615
  State space representation uses minimal constraint systems with future testing
  Using HashMap + Compress integers for discrete state storage
C:\Users\a\Desktop\astrofcs_back\buaa-modules\astro-sysml\model_verified.xml::1: [error] Unknown identifier: PedestrianDetection.
C:\Users\a\Desktop\astrofcs_back\buaa-modules\astro-sysml\model_verified.xml::1: [error] false is not a structure.
E&lt;&gt; (RearAvoidance.RearAvoidance_avoid_rearend_collision and dist_to_rear &lt; 1 and vel &gt; 6)
Options for the verification:
  Generating shortest trace
  Search order is breadth first
  Using conservative space optimisation
  Seed is 1765368615
  State space representation uses minimal constraint systems with future testing
  Using HashMap + Compress integers for discrete state storage
C:\Users\a\Desktop\astrofcs_back\buaa-modules\astro-sysml\model_verified.xml::1: [error] Unknown identifier: RearAvoidance.
C:\Users\a\Desktop\astrofcs_back\buaa-modules\astro-sysml\model_verified.xml::1: [error] false is not a structure.</t>
  </si>
  <si>
    <t>0.211s</t>
  </si>
  <si>
    <t>private import ScalarValues::*;
item def pedestrian_detected;
item def pedestrian_clear;
state def CollisionAvoidanceSystem parallel {
        in attribute dist_to_front : Integer;
        in attribute dist_to_rear : Integer;
        in attribute vel : Integer;
        in attribute highway : Boolean; 
        state FrontalAvoidance {
            entry; then front_inactive;
            state front_inactive;
            accept when dist_to_front &lt; 2 then avoid_frontend_collision;
            accept when dist_to_front &lt; 3 and highway then avoid_frontend_collision;
            state avoid_frontend_collision;
            accept when dist_to_front &gt; 3 then front_inactive;
        }
        state RearAvoidance {
            entry; then rear_inactive;
            state rear_inactive;
            accept when dist_to_rear &lt; 1 and vel &gt; 6 then avoid_rearend_collision;
            state avoid_rearend_collision;
            accept when dist_to_rear &gt; 7 then rear_inactive;
        }
        state PedestrianDetection {
            entry; then pedestrian_inactive;
            state pedestrian_inactive;
            accept pedestrian_detected then avoid_pedestrian_collision;
            state avoid_pedestrian_collision;
            accept pedestrian_clear then pedestrian_inactive;
        }
 }</t>
  </si>
  <si>
    <t>27.128s</t>
  </si>
  <si>
    <t>E&lt;&gt; (FrontalAvoidance.FrontalAvoidance_avoid_frontend_collision and RearAvoidance.RearAvoidance_avoid_rearend_collision and PedestrianDetection.PedestrianDetection_avoid_pedestrian_collision)
Options for the verification:
  Generating shortest trace
  Search order is breadth first
  Using conservative space optimisation
  Seed is 1765371673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FrontalAvoidance.FrontalAvoidance_front_inactive RearAvoidance.RearAvoidance_rear_inactive PedestrianDetection.PedestrianDetection_pedestrian_inactive )
dist_to_front=0 dist_to_rear=0 vel=0 highway=0
Transition:
  env.Active-&gt;env.Active { 1, tau, vel := 7 }
State:
( env.Active FrontalAvoidance.FrontalAvoidance_front_inactive RearAvoidance.RearAvoidance_rear_inactive PedestrianDetection.PedestrianDetection_pedestrian_inactive )
dist_to_front=0 dist_to_rear=0 vel=7 highway=0
Transition:
  FrontalAvoidance.FrontalAvoidance_front_inactive-&gt;FrontalAvoidance.FrontalAvoidance_avoid_frontend_collision { dist_to_front &lt; 2, tau, 1 }
State:
( env.Active FrontalAvoidance.FrontalAvoidance_avoid_frontend_collision RearAvoidance.RearAvoidance_rear_inactive PedestrianDetection.PedestrianDetection_pedestrian_inactive )
dist_to_front=0 dist_to_rear=0 vel=7 highway=0
Transition:
  RearAvoidance.RearAvoidance_rear_inactive-&gt;RearAvoidance.RearAvoidance_avoid_rearend_collision { dist_to_rear &lt; 1 &amp;&amp; vel &gt; 6, tau, 1 }
State:
( env.Active FrontalAvoidance.FrontalAvoidance_avoid_frontend_collision RearAvoidance.RearAvoidance_avoid_rearend_collision PedestrianDetection.PedestrianDetection_pedestrian_inactive )
dist_to_front=0 dist_to_rear=0 vel=7 highway=0
Transition:
  env.Active-&gt;env.Active { 1, chan_pedestrian_detected!, 1 }
  PedestrianDetection.PedestrianDetection_pedestrian_inactive-&gt;PedestrianDetection.PedestrianDetection_avoid_pedestrian_collision { 1, chan_pedestrian_detected?, 1 }
State:
( env.Active FrontalAvoidance.FrontalAvoidance_avoid_frontend_collision RearAvoidance.RearAvoidance_avoid_rearend_collision PedestrianDetection.PedestrianDetection_avoid_pedestrian_collision )
dist_to_front=0 dist_to_rear=0 vel=7 highway=0
E&lt;&gt; (FrontalAvoidance.FrontalAvoidance_avoid_frontend_collision and dist_to_front &lt; 2)
Options for the verification:
  Generating shortest trace
  Search order is breadth first
  Using conservative space optimisation
  Seed is 1765371673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FrontalAvoidance.FrontalAvoidance_front_inactive RearAvoidance.RearAvoidance_rear_inactive PedestrianDetection.PedestrianDetection_pedestrian_inactive )
dist_to_front=0 dist_to_rear=0 vel=0 highway=0
Transition:
  FrontalAvoidance.FrontalAvoidance_front_inactive-&gt;FrontalAvoidance.FrontalAvoidance_avoid_frontend_collision { dist_to_front &lt; 2, tau, 1 }
State:
( env.Active FrontalAvoidance.FrontalAvoidance_avoid_frontend_collision RearAvoidance.RearAvoidance_rear_inactive PedestrianDetection.PedestrianDetection_pedestrian_inactive )
dist_to_front=0 dist_to_rear=0 vel=0 highway=0
A[] (PedestrianDetection.PedestrianDetection_avoid_pedestrian_collision imply not deadlock)
Options for the verification:
  Generating shortest trace
  Search order is breadth first
  Using conservative space optimisation
  Seed is 1765371673
  State space representation uses minimal constraint systems with future testing
  Using HashMap + Compress integers for discrete state storage
Verifying formula 1 at C:\Users\a\Desktop\astrofcs_back\buaa-modules\astro-sysml\temp_query.q:1
 -- Formula is satisfied.
 -- Throughput: 9650 states/sec, Load: 41636514 states
 E&lt;&gt; (RearAvoidance.RearAvoidance_avoid_rearend_collision and dist_to_rear &lt; 1 and vel &gt; 6)
Options for the verification:
  Generating shortest trace
  Search order is breadth first
  Using conservative space optimisation
  Seed is 1765371676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FrontalAvoidance.FrontalAvoidance_front_inactive RearAvoidance.RearAvoidance_rear_inactive PedestrianDetection.PedestrianDetection_pedestrian_inactive )
dist_to_front=0 dist_to_rear=0 vel=0 highway=0
Transition:
  env.Active-&gt;env.Active { 1, tau, vel := 7 }
State:
( env.Active FrontalAvoidance.FrontalAvoidance_front_inactive RearAvoidance.RearAvoidance_rear_inactive PedestrianDetection.PedestrianDetection_pedestrian_inactive )
dist_to_front=0 dist_to_rear=0 vel=7 highway=0
Transition:
  RearAvoidance.RearAvoidance_rear_inactive-&gt;RearAvoidance.RearAvoidance_avoid_rearend_collision { dist_to_rear &lt; 1 &amp;&amp; vel &gt; 6, tau, 1 }
State:
( env.Active FrontalAvoidance.FrontalAvoidance_front_inactive RearAvoidance.RearAvoidance_avoid_rearend_collision PedestrianDetection.PedestrianDetection_pedestrian_inactive )
dist_to_front=0 dist_to_rear=0 vel=7 highway=0</t>
  </si>
  <si>
    <t>3.735s</t>
  </si>
  <si>
    <t>private import ScalarValues::*;
item def AutoFocusDone;
item def DetLightResult;
item def FlashCharged;
item def PictureTaken;
item def MemoryWritten;
action def DoAutoFocus;
action def DoDetLight;
action def DoChargeFlash;
action def DoTakePicture;
action def DoWriteMemory;
state def SplitProcessing_AutoFocus {
    in attribute MemFull : Boolean;
    entry; then SplitProcessing_AutoFocus_Focusing;
    state SplitProcessing_AutoFocus_Focusing {
        do action DoAutoFocus;
    }
    accept AutoFocusDone if MemFull == true then SplitProcessing_AutoFocus_MemoryFullPath;
    accept AutoFocusDone if MemFull == false then SplitProcessing_AutoFocus_Waiting;
    state SplitProcessing_AutoFocus_MemoryFullPath;
    state SplitProcessing_AutoFocus_Waiting;
}
state def SplitProcessing_DetLight {
    in attribute prob : Real;
    entry; then SplitProcessing_DetLight_DetectingLight;
    state SplitProcessing_DetLight_DetectingLight {
        do action DoDetLight;
    }
    accept DetLightResult if prob == 0.4 then SplitProcessing_DetLight_ProbPath;
    accept DetLightResult if prob != 0.4 then SplitProcessing_DetLight_Waiting;
    state SplitProcessing_DetLight_ProbPath;
    state SplitProcessing_DetLight_Waiting;
}
state def SplitProcessing_ChargeFlashDecision {
    in attribute Charged : Boolean;
    entry; then SplitProcessing_ChargeFlashDecision_ChargingFlash;
    state SplitProcessing_ChargeFlashDecision_ChargingFlash {
            do action DoChargeFlash;
    }
    accept FlashCharged if Charged == true then SplitProcessing_ChargeFlashDecision_FlashRouting;
    accept FlashCharged if Charged == false then SplitProcessing_ChargeFlashDecision_ChargingFlash;
        state SplitProcessing_ChargeFlashDecision_FlashRouting;
}
state def CameraSystem {
    entry; then TurnOn;
    state TurnOn;
    transition t1 first TurnOn then SplitProcessing;
    state SplitProcessing;
    transition t2 first SplitProcessing then FlashState;
    state FlashState;
    transition t3 first FlashState then PostFlash_TakePicture;
    state PostFlash_TakePicture {
        do action DoTakePicture;
    }
    transition t_pic first PostFlash_TakePicture accept PictureTaken then PostFlash_WriteMemory;
    state PostFlash_WriteMemory {
        do action DoWriteMemory;
    }
    transition t4 first PostFlash_WriteMemory accept MemoryWritten then TurnOff;
    state TurnOff;
}</t>
  </si>
  <si>
    <t>38.38s</t>
  </si>
  <si>
    <t>A[] (CameraSystem.FlashState imply not SplitProcessing_AutoFocus.SplitProcessing_AutoFocus_Focusing)
C:\Users\a\Desktop\astrofcs_back\buaa-modules\astro-sysml\model_verified.xml:/nta/template[2]/location[1]/name:1: [warning] Non-unique id attribute value: id0.
C:\Users\a\Desktop\astrofcs_back\buaa-modules\astro-sysml\model_verified.xml:/nta/template[2]/location[2]/name:1: [warning] Non-unique id attribute value: id1.
C:\Users\a\Desktop\astrofcs_back\buaa-modules\astro-sysml\model_verified.xml:/nta/template[2]/location[3]/name:1: [warning] Non-unique id attribute value: id2.
C:\Users\a\Desktop\astrofcs_back\buaa-modules\astro-sysml\model_verified.xml:/nta/template[3]/location[1]/name:1: [warning] Non-unique id attribute value: id0.
C:\Users\a\Desktop\astrofcs_back\buaa-modules\astro-sysml\model_verified.xml:/nta/template[3]/location[2]/name:1: [warning] Non-unique id attribute value: id1.
C:\Users\a\Desktop\astrofcs_back\buaa-modules\astro-sysml\model_verified.xml:/nta/template[4]/location[1]/name:1: [warning] Non-unique id attribute value: id0.
C:\Users\a\Desktop\astrofcs_back\buaa-modules\astro-sysml\model_verified.xml:/nta/template[4]/location[2]/name:1: [warning] Non-unique id attribute value: id1.
C:\Users\a\Desktop\astrofcs_back\buaa-modules\astro-sysml\model_verified.xml:/nta/template[4]/location[3]/name:1: [warning] Non-unique id attribute value: id2.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1765877378
  State space representation uses minimal constraint systems with future testing
  Using HashMap + Compress integers for discrete state storage
Verifying formula 1 at C:\Users\a\Desktop\astrofcs_back\buaa-modules\astro-sysml\temp_query.q:1
 -- Formula is NOT satisfied.
 -- Showing witness trace:
State:
( env.Active SplitProcessing_AutoFocus.SplitProcessing_AutoFocus_Focusing SplitProcessing_DetLight.SplitProcessing_DetLight_DetectingLight SplitProcessing_ChargeFlashDecision.SplitProcessing_ChargeFlashDecision_ChargingFlash CameraSystem.TurnOn )
MemFull=0 prob=0 Charged=0
Transition:
  CameraSystem.TurnOn-&gt;CameraSystem.SplitProcessing { 1, tau, 1 }
State:
( env.Active SplitProcessing_AutoFocus.SplitProcessing_AutoFocus_Focusing SplitProcessing_DetLight.SplitProcessing_DetLight_DetectingLight SplitProcessing_ChargeFlashDecision.SplitProcessing_ChargeFlashDecision_ChargingFlash CameraSystem.SplitProcessing )
MemFull=0 prob=0 Charged=0
Transition:
  CameraSystem.SplitProcessing-&gt;CameraSystem.FlashState { 1, tau, 1 }
State:
( env.Active SplitProcessing_AutoFocus.SplitProcessing_AutoFocus_Focusing SplitProcessing_DetLight.SplitProcessing_DetLight_DetectingLight SplitProcessing_ChargeFlashDecision.SplitProcessing_ChargeFlashDecision_ChargingFlash CameraSystem.FlashState )
MemFull=0 prob=0 Charged=0
E&lt;&gt; SplitProcessing_DetLight.SplitProcessing_DetLight_ProbPath
C:\Users\a\Desktop\astrofcs_back\buaa-modules\astro-sysml\model_verified.xml:/nta/template[2]/location[1]/name:1: [warning] Non-unique id attribute value: id0.
C:\Users\a\Desktop\astrofcs_back\buaa-modules\astro-sysml\model_verified.xml:/nta/template[2]/location[2]/name:1: [warning] Non-unique id attribute value: id1.
C:\Users\a\Desktop\astrofcs_back\buaa-modules\astro-sysml\model_verified.xml:/nta/template[2]/location[3]/name:1: [warning] Non-unique id attribute value: id2.
C:\Users\a\Desktop\astrofcs_back\buaa-modules\astro-sysml\model_verified.xml:/nta/template[3]/location[1]/name:1: [warning] Non-unique id attribute value: id0.
C:\Users\a\Desktop\astrofcs_back\buaa-modules\astro-sysml\model_verified.xml:/nta/template[3]/location[2]/name:1: [warning] Non-unique id attribute value: id1.
C:\Users\a\Desktop\astrofcs_back\buaa-modules\astro-sysml\model_verified.xml:/nta/template[4]/location[1]/name:1: [warning] Non-unique id attribute value: id0.
C:\Users\a\Desktop\astrofcs_back\buaa-modules\astro-sysml\model_verified.xml:/nta/template[4]/location[2]/name:1: [warning] Non-unique id attribute value: id1.
C:\Users\a\Desktop\astrofcs_back\buaa-modules\astro-sysml\model_verified.xml:/nta/template[4]/location[3]/name:1: [warning] Non-unique id attribute value: id2.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1765877378
  State space representation uses minimal constraint systems with future testing
  Using HashMap + Compress integers for discrete state storage
Verifying formula 1 at C:\Users\a\Desktop\astrofcs_back\buaa-modules\astro-sysml\temp_query.q:1
 -- Formula is NOT satisfied.
E&lt;&gt; SplitProcessing_ChargeFlashDecision.SplitProcessing_ChargeFlashDecision_FlashRouting
C:\Users\a\Desktop\astrofcs_back\buaa-modules\astro-sysml\model_verified.xml:/nta/template[2]/location[1]/name:1: [warning] Non-unique id attribute value: id0.
C:\Users\a\Desktop\astrofcs_back\buaa-modules\astro-sysml\model_verified.xml:/nta/template[2]/location[2]/name:1: [warning] Non-unique id attribute value: id1.
C:\Users\a\Desktop\astrofcs_back\buaa-modules\astro-sysml\model_verified.xml:/nta/template[2]/location[3]/name:1: [warning] Non-unique id attribute value: id2.
C:\Users\a\Desktop\astrofcs_back\buaa-modules\astro-sysml\model_verified.xml:/nta/template[3]/location[1]/name:1: [warning] Non-unique id attribute value: id0.
C:\Users\a\Desktop\astrofcs_back\buaa-modules\astro-sysml\model_verified.xml:/nta/template[3]/location[2]/name:1: [warning] Non-unique id attribute value: id1.
C:\Users\a\Desktop\astrofcs_back\buaa-modules\astro-sysml\model_verified.xml:/nta/template[4]/location[1]/name:1: [warning] Non-unique id attribute value: id0.
C:\Users\a\Desktop\astrofcs_back\buaa-modules\astro-sysml\model_verified.xml:/nta/template[4]/location[2]/name:1: [warning] Non-unique id attribute value: id1.
C:\Users\a\Desktop\astrofcs_back\buaa-modules\astro-sysml\model_verified.xml:/nta/template[4]/location[3]/name:1: [warning] Non-unique id attribute value: id2.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1765877378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SplitProcessing_AutoFocus.SplitProcessing_AutoFocus_Focusing SplitProcessing_DetLight.SplitProcessing_DetLight_DetectingLight SplitProcessing_ChargeFlashDecision.SplitProcessing_ChargeFlashDecision_ChargingFlash CameraSystem.TurnOn )
MemFull=0 prob=0 Charged=0
Transition:
  env.Active-&gt;env.Active { 1, tau, Charged := 1 }
State:
( env.Active SplitProcessing_AutoFocus.SplitProcessing_AutoFocus_Focusing SplitProcessing_DetLight.SplitProcessing_DetLight_DetectingLight SplitProcessing_ChargeFlashDecision.SplitProcessing_ChargeFlashDecision_ChargingFlash CameraSystem.TurnOn )
MemFull=0 prob=0 Charged=1
Transition:
  env.Active-&gt;env.Active { 1, chan_FlashCharged!, 1 }
  SplitProcessing_ChargeFlashDecision.SplitProcessing_ChargeFlashDecision_ChargingFlash-&gt;SplitProcessing_ChargeFlashDecision.SplitProcessing_ChargeFlashDecision_FlashRouting { Charged == true, chan_FlashCharged?, 1 }
State:
( env.Active SplitProcessing_AutoFocus.SplitProcessing_AutoFocus_Focusing SplitProcessing_DetLight.SplitProcessing_DetLight_DetectingLight SplitProcessing_ChargeFlashDecision.SplitProcessing_ChargeFlashDecision_FlashRouting CameraSystem.TurnOn )
MemFull=0 prob=0 Charged=1
CameraSystem.PostFlash_TakePicture --&gt; CameraSystem.PostFlash_WriteMemory
C:\Users\a\Desktop\astrofcs_back\buaa-modules\astro-sysml\model_verified.xml:/nta/template[2]/location[1]/name:1: [warning] Non-unique id attribute value: id0.
C:\Users\a\Desktop\astrofcs_back\buaa-modules\astro-sysml\model_verified.xml:/nta/template[2]/location[2]/name:1: [warning] Non-unique id attribute value: id1.
C:\Users\a\Desktop\astrofcs_back\buaa-modules\astro-sysml\model_verified.xml:/nta/template[2]/location[3]/name:1: [warning] Non-unique id attribute value: id2.
C:\Users\a\Desktop\astrofcs_back\buaa-modules\astro-sysml\model_verified.xml:/nta/template[3]/location[1]/name:1: [warning] Non-unique id attribute value: id0.
C:\Users\a\Desktop\astrofcs_back\buaa-modules\astro-sysml\model_verified.xml:/nta/template[3]/location[2]/name:1: [warning] Non-unique id attribute value: id1.
C:\Users\a\Desktop\astrofcs_back\buaa-modules\astro-sysml\model_verified.xml:/nta/template[4]/location[1]/name:1: [warning] Non-unique id attribute value: id0.
C:\Users\a\Desktop\astrofcs_back\buaa-modules\astro-sysml\model_verified.xml:/nta/template[4]/location[2]/name:1: [warning] Non-unique id attribute value: id1.
C:\Users\a\Desktop\astrofcs_back\buaa-modules\astro-sysml\model_verified.xml:/nta/template[4]/location[3]/name:1: [warning] Non-unique id attribute value: id2.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1765877378
  State space representation uses minimal constraint systems with future testing
  Using HashMap + Compress integers for discrete state storage
Verifying formula 1 at C:\Users\a\Desktop\astrofcs_back\buaa-modules\astro-sysml\temp_query.q:1
 -- Formula is NOT satisfied.
 -- Showing witness trace:
State:
( env.Active SplitProcessing_AutoFocus.SplitProcessing_AutoFocus_Focusing SplitProcessing_DetLight.SplitProcessing_DetLight_DetectingLight SplitProcessing_ChargeFlashDecision.SplitProcessing_ChargeFlashDecision_ChargingFlash CameraSystem.TurnOn )
MemFull=0 prob=0 Charged=0
Transition:
  CameraSystem.TurnOn-&gt;CameraSystem.SplitProcessing { 1, tau, 1 }
State:
( env.Active SplitProcessing_AutoFocus.SplitProcessing_AutoFocus_Focusing SplitProcessing_DetLight.SplitProcessing_DetLight_DetectingLight SplitProcessing_ChargeFlashDecision.SplitProcessing_ChargeFlashDecision_ChargingFlash CameraSystem.SplitProcessing )
MemFull=0 prob=0 Charged=0
Transition:
  CameraSystem.SplitProcessing-&gt;CameraSystem.FlashState { 1, tau, 1 }
State:
( env.Active SplitProcessing_AutoFocus.SplitProcessing_AutoFocus_Focusing SplitProcessing_DetLight.SplitProcessing_DetLight_DetectingLight SplitProcessing_ChargeFlashDecision.SplitProcessing_ChargeFlashDecision_ChargingFlash CameraSystem.FlashState )
MemFull=0 prob=0 Charged=0
Transition:
  CameraSystem.FlashState-&gt;CameraSystem.PostFlash_TakePicture { 1, tau, DoTakePicture() }
State:
( env.Active SplitProcessing_AutoFocus.SplitProcessing_AutoFocus_Focusing SplitProcessing_DetLight.SplitProcessing_DetLight_DetectingLight SplitProcessing_ChargeFlashDecision.SplitProcessing_ChargeFlashDecision_ChargingFlash CameraSystem.PostFlash_TakePicture )
MemFull=0 prob=0 Charged=0
CameraSystem.PostFlash_WriteMemory --&gt; CameraSystem.TurnOff
C:\Users\a\Desktop\astrofcs_back\buaa-modules\astro-sysml\model_verified.xml:/nta/template[2]/location[1]/name:1: [warning] Non-unique id attribute value: id0.
C:\Users\a\Desktop\astrofcs_back\buaa-modules\astro-sysml\model_verified.xml:/nta/template[2]/location[2]/name:1: [warning] Non-unique id attribute value: id1.
C:\Users\a\Desktop\astrofcs_back\buaa-modules\astro-sysml\model_verified.xml:/nta/template[2]/location[3]/name:1: [warning] Non-unique id attribute value: id2.
C:\Users\a\Desktop\astrofcs_back\buaa-modules\astro-sysml\model_verified.xml:/nta/template[3]/location[1]/name:1: [warning] Non-unique id attribute value: id0.
C:\Users\a\Desktop\astrofcs_back\buaa-modules\astro-sysml\model_verified.xml:/nta/template[3]/location[2]/name:1: [warning] Non-unique id attribute value: id1.
C:\Users\a\Desktop\astrofcs_back\buaa-modules\astro-sysml\model_verified.xml:/nta/template[4]/location[1]/name:1: [warning] Non-unique id attribute value: id0.
C:\Users\a\Desktop\astrofcs_back\buaa-modules\astro-sysml\model_verified.xml:/nta/template[4]/location[2]/name:1: [warning] Non-unique id attribute value: id1.
C:\Users\a\Desktop\astrofcs_back\buaa-modules\astro-sysml\model_verified.xml:/nta/template[4]/location[3]/name:1: [warning] Non-unique id attribute value: id2.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1765877378
  State space representation uses minimal constraint systems with future testing
  Using HashMap + Compress integers for discrete state storage
Verifying formula 1 at C:\Users\a\Desktop\astrofcs_back\buaa-modules\astro-sysml\temp_query.q:1
 -- Formula is NOT satisfied.
 -- Showing witness trace:
State:
( env.Active SplitProcessing_AutoFocus.SplitProcessing_AutoFocus_Focusing SplitProcessing_DetLight.SplitProcessing_DetLight_DetectingLight SplitProcessing_ChargeFlashDecision.SplitProcessing_ChargeFlashDecision_ChargingFlash CameraSystem.TurnOn )
MemFull=0 prob=0 Charged=0
Transition:
  CameraSystem.TurnOn-&gt;CameraSystem.SplitProcessing { 1, tau, 1 }
State:
( env.Active SplitProcessing_AutoFocus.SplitProcessing_AutoFocus_Focusing SplitProcessing_DetLight.SplitProcessing_DetLight_DetectingLight SplitProcessing_ChargeFlashDecision.SplitProcessing_ChargeFlashDecision_ChargingFlash CameraSystem.SplitProcessing )
MemFull=0 prob=0 Charged=0
Transition:
  CameraSystem.SplitProcessing-&gt;CameraSystem.FlashState { 1, tau, 1 }
State:
( env.Active SplitProcessing_AutoFocus.SplitProcessing_AutoFocus_Focusing SplitProcessing_DetLight.SplitProcessing_DetLight_DetectingLight SplitProcessing_ChargeFlashDecision.SplitProcessing_ChargeFlashDecision_ChargingFlash CameraSystem.FlashState )
MemFull=0 prob=0 Charged=0
Transition:
  CameraSystem.FlashState-&gt;CameraSystem.PostFlash_TakePicture { 1, tau, DoTakePicture() }
State:
( env.Active SplitProcessing_AutoFocus.SplitProcessing_AutoFocus_Focusing SplitProcessing_DetLight.SplitProcessing_DetLight_DetectingLight SplitProcessing_ChargeFlashDecision.SplitProcessing_ChargeFlashDecision_ChargingFlash CameraSystem.PostFlash_TakePicture )
MemFull=0 prob=0 Charged=0
Transition:
  env.Active-&gt;env.Active { 1, chan_PictureTaken!, 1 }
  CameraSystem.PostFlash_TakePicture-&gt;CameraSystem.PostFlash_WriteMemory { 1, chan_PictureTaken?, DoWriteMemory() }
State:
( env.Active SplitProcessing_AutoFocus.SplitProcessing_AutoFocus_Focusing SplitProcessing_DetLight.SplitProcessing_DetLight_DetectingLight SplitProcessing_ChargeFlashDecision.SplitProcessing_ChargeFlashDecision_ChargingFlash CameraSystem.PostFlash_WriteMemory )
MemFull=0 prob=0 Charged=0</t>
  </si>
  <si>
    <t>0.512s</t>
  </si>
  <si>
    <t>private import ScalarValues::*;
item def AutoFocusDone;
item def DetLightResult;
item def FlashCharged;
item def PictureTaken;
item def MemoryWritten;
action def DoAutoFocus;
action def DoDetLight;
action def DoChargeFlash;
action def DoTakePicture;
action def DoWriteMemory;
state def CameraSystem {
    attribute MemFull : Boolean;
    attribute Charged : Boolean;
    attribute prob : Real;
    entry; then TurnOn;
    state TurnOn;
    transition t1 first TurnOn then SplitProcessing;
    state SplitProcessing parallel {
        state AutoFocusRegion {
            entry; then Focusing;
            state Focusing {
                do action DoAutoFocus;
            }
            accept AutoFocusDone if MemFull == true then MemoryFullPath;
            accept AutoFocusDone if MemFull == false then Waiting;
            state MemoryFullPath;
            state Waiting;
        }
        state LightDetectionRegion {
            entry; then DetectingLight;
            state DetectingLight {
                do action DoDetLight;
            }
            accept DetLightResult if prob == 0.4 then ProbPath;
            accept DetLightResult if prob != 0.4 then Waiting;
            state ProbPath;
            state Waiting;
        }
        state FlashChargingRegion {
            entry; then ChargingFlash;
            state ChargingFlash {
                do action DoChargeFlash;
            }
            accept FlashCharged if Charged == true then FlashRouting;
            accept FlashCharged if Charged == false then ChargingFlash;
            state FlashRouting;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</si>
  <si>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38.380s</t>
  </si>
  <si>
    <t>A[] (CameraSystem.FlashState imply not SplitProcessing_AutoFocus.SplitProcessing_AutoFocus_Focusing)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1765877635
  State space representation uses minimal constraint systems with future testing
  Using HashMap + Compress integers for discrete state storage
C:\Users\a\Desktop\astrofcs_back\buaa-modules\astro-sysml\model_verified.xml::1: [error] Unknown identifier: SplitProcessing_AutoFocus.
C:\Users\a\Desktop\astrofcs_back\buaa-modules\astro-sysml\model_verified.xml::1: [error] false is not a structure.
E&lt;&gt; SplitProcessing_DetLight.SplitProcessing_DetLight_ProbPath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1765877635
  State space representation uses minimal constraint systems with future testing
  Using HashMap + Compress integers for discrete state storage
C:\Users\a\Desktop\astrofcs_back\buaa-modules\astro-sysml\model_verified.xml::1: [error] Unknown identifier: SplitProcessing_DetLight.
C:\Users\a\Desktop\astrofcs_back\buaa-modules\astro-sysml\model_verified.xml::1: [error] false is not a structure.
E&lt;&gt; SplitProcessing_ChargeFlashDecision.SplitProcessing_ChargeFlashDecision_FlashRouting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1765877635
  State space representation uses minimal constraint systems with future testing
  Using HashMap + Compress integers for discrete state storage
C:\Users\a\Desktop\astrofcs_back\buaa-modules\astro-sysml\model_verified.xml::1: [error] Unknown identifier: SplitProcessing_ChargeFlashDecision.
C:\Users\a\Desktop\astrofcs_back\buaa-modules\astro-sysml\model_verified.xml::1: [error] false is not a structure.
CameraSystem.PostFlash_TakePicture --&gt; CameraSystem.PostFlash_WriteMemory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1765877635
  State space representation uses minimal constraint systems with future testing
  Using HashMap + Compress integers for discrete state storage
Verifying formula 1 at C:\Users\a\Desktop\astrofcs_back\buaa-modules\astro-sysml\temp_query.q:1
 -- Formula is satisfied.
CameraSystem.PostFlash_WriteMemory --&gt; CameraSystem.TurnOff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1765877635
  State space representation uses minimal constraint systems with future testing
  Using HashMap + Compress integers for discrete state storage
Verifying formula 1 at C:\Users\a\Desktop\astrofcs_back\buaa-modules\astro-sysml\temp_query.q:1
 -- Formula is satisfied.</t>
  </si>
  <si>
    <t>0.359s</t>
  </si>
  <si>
    <t>item def lane_change_complete;
item def pedestrian_detected;
action def enter_highway; 
action def do_cruise; 
action def do_lane_change; 
action def exit_highway; 
action def enter_urban; 
action def do_straight_drive; 
action def do_lane_change_urban; 
action def pass_intersection; 
action def exit_urban; 
action def activate_collision_avoidance; 
action def deactivate_collision_avoidance;
// --- State Machine Definition (Scaled Down) ---
state def AutonomousMode parallel {
    public import ScalarValues::*;
    // 建议在 UPPAAL 环境生成脚本中，将这些 Integer 的范围设定为 [0, 10]
    attribute front_dist : Integer;
    attribute rear_dist : Integer;
    attribute exit_dist : Integer;
    attribute current_velocity : Integer;
    attribute has_extra_lane : Boolean;
    attribute is_urban : Boolean;
    attribute is_highway : Boolean;
    attribute is_auto_finished : Boolean;
    attribute has_intersection : Boolean;
    attribute is_pedestrian_detected : Boolean;
    // Collision avoidance flags
    attribute front_inactive : Boolean;
    attribute rear_inactive : Boolean;
    attribute pedestrian_inactive : Boolean;
    // --- Region 1: Motion Control ---
    state MotionControl {
        entry; then InitialState;
        state InitialState;
            accept when is_highway then HighwayMode;
            accept when is_urban then UrbanMode;
        state HighwayMode {
            entry; then Cruising;
            state Cruising;
                // Was &lt; 25 -&gt; Now &lt; 6
                accept when front_dist &lt; 6 and has_extra_lane then LaneChange;
            state LaneChange;
            accept lane_change_complete then Cruising;
        }
        // Was &lt; 2 -&gt; Now &lt; 4 (Abstract Unit)
        accept when exit_dist &lt; 4 do action exit_highway then FinishState;
        accept when is_urban then UrbanMode;
        state UrbanMode {
            entry; then StraightDriving;
            state StraightDriving;
            // Was &lt; 15 -&gt; Now &lt; 4
            accept when front_dist &lt; 4 and has_extra_lane then LaneChangeUrban;
            state LaneChangeUrban;
            accept lane_change_complete then StraightDriving;
            state Intersection {
                entry action pass_intersection;
            }
            then StraightDriving;
        }
        // Was &lt; 0.7 -&gt; Now &lt; 2 (Abstract Unit)
        accept when exit_dist &lt; 2 do action exit_urban then FinishState; 
        accept when is_highway then HighwayMode;
        accept when is_auto_finished then FinishState;
        state FinishState;
    }
    // --- Region 2: Collision Avoidance System ---
    state CollisionAvoidanceSystem {
        entry; then Inactive;
        state Inactive;
            // Logic Mapping:
            // rear &lt; 5 &amp; vel &gt; 30  --&gt; rear &lt; 2 &amp; vel &gt; 3
            // hwy &amp; front &lt; 15     --&gt; hwy &amp; front &lt; 4
            // urban &amp; front &lt; 10   --&gt; urban &amp; front &lt; 2
            accept when is_pedestrian_detected or 
                        (rear_dist &lt; 2 and current_velocity &gt; 3) or
                        (is_highway and front_dist &lt; 4) or 
                        (is_urban and front_dist &lt; 2) 
            do action activate_collision_avoidance then Active;
        state Active;
            accept when front_inactive and rear_inactive and pedestrian_inactive 
            do action deactivate_collision_avoidance then Inactive;
    }
}</t>
  </si>
  <si>
    <t>private import ScalarValues::*;
item def pedestrian_detected;
item def auto_finished;
state def AutonomousDrivingSystem {
    attribute  high_way : Boolean;
    attribute  urban_way : Boolean;
    attribute  extra_lane : Boolean;
    attribute  lane_change_complete : Boolean;
    attribute  road_clear : Boolean;
    attribute  intersection : Boolean;
    attribute  front_inactive : Boolean;
    attribute  rear_inactive : Boolean;
    attribute  pedestrian_inactive : Boolean;
    attribute  dist_to_front : Real;
    attribute  dist_to_exit : Real;
    attribute  dist_to_rear : Real;
    attribute  auto_finished : Real;
    attribute  vel : Boolean;
    entry; then AutonomousMode;
    state AutonomousMode parallel {
        state DrivingMode {
            entry; then InitialState;
            state InitialState;
            accept when high_way == true then HighwayMode.enter_hwy;
            accept when urban_way == true then UrbanMode.enter_urban;
            state HighwayMode {
                entry; then enter_hwy;
                state enter_hwy;
                then cruise;
                state cruise;
                accept when dist_to_front &lt; 25 and extra_lane == true then lane_change;
                accept when dist_to_exit &lt; 2 then exit_hwy;
                state lane_change;
                accept when lane_change_complete == true then cruise;
                accept when dist_to_exit &lt; 2 then exit_hwy;
                state exit_hwy;
                accept when auto_finished == true then FinishState;
                state FinishState;
            }
            state UrbanMode {
                entry; then enter_urban;
                state enter_urban;
                accept when dist_to_front &lt; 15 and extra_lane == true then lane_change_urban;
                accept when road_clear == true then straight;
                accept when intersection == true then intersection;
                state lane_change_urban;
                accept when lane_change_complete == true then straight;
                accept when dist_to_exit &lt; 0.7 then exit_urban;
                state straight;
                accept when intersection == true then intersection;
                accept when dist_to_front &lt; 15 and extra_lane == true then lane_change_urban;
                state intersection;
                accept when auto_finished == true then FinishState;
                state exit_urban;
                accept when auto_finished == true then FinishState;
                state FinishState;
            }
            transition t1 first HighwayMode accept when urban_way == true then UrbanMode.enter_urban;
            transition t2 first UrbanMode accept when high_way == true then HighwayMode.enter_hwy;
        }
        state CollisionAvoidance {
            entry; then collision_avoidance_deactive;
            state collision_avoidance_deactive;
            accept pedestrian_detected then collision_avoidance_active;
            accept when dist_to_rear &lt; 5 and vel &gt; 30 then collision_avoidance_active;
            accept when dist_to_front &lt; 15 then collision_avoidance_active;
            accept when dist_to_front &lt; 10 then collision_avoidance_active;
            state collision_avoidance_active;
            accept when front_inactive == true and rear_inactive == true and pedestrian_inactive == true then collision_avoidance_deactive;
        }
    }
}</t>
  </si>
  <si>
    <t>22.90s</t>
  </si>
  <si>
    <t>E&lt;&gt; MotionControl.MotionControl_HighwayMode_LaneChange 
Options for the verification:
  Generating shortest trace
  Search order is breadth first
  Using conservative space optimisation
  Seed is 1765378787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CollisionAvoidanceSystem.CollisionAvoidanceSystem_Active
Options for the verification:
  Generating shortest trace
  Search order is breadth first
  Using conservative space optimisation
  Seed is 1765378787
  State space representation uses minimal constraint systems with future testing
  Using HashMap + Compress integers for discrete state storage
C:\Users\a\Desktop\astrofcs_back\buaa-modules\astro-sysml\model_verified.xml::1: [error] Unknown identifier: CollisionAvoidanceSystem.
C:\Users\a\Desktop\astrofcs_back\buaa-modules\astro-sysml\model_verified.xml::1: [error] false is not a structure.
 A[] not deadlock
Options for the verification:
  Generating shortest trace
  Search order is breadth first
  Using conservative space optimisation
  Seed is 1765379442
  State space representation uses minimal constraint systems with future testing
  Using HashMap + Compress integers for discrete state storage
Verifying formula 1 at C:\Users\a\Desktop\astrofcs_back\buaa-modules\astro-sysml\temp_query.q:1
 -- Formula is satisfied.
 -- Throughput: 5143 states/sec, Load: 15426791 states
 E&lt;&gt; MotionControl.MotionControl_FinishState
Options for the verification:
  Generating shortest trace
  Search order is breadth first
  Using conservative space optimisation
  Seed is 1765286210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((rear_dist &lt; 2 and current_velocity &gt; 3) and CollisionAvoidanceSystem.CollisionAvoidanceSystem_Active)
Options for the verification:
  Generating shortest trace
  Search order is breadth first
  Using conservative space optimisation
  Seed is 1765286110
  State space representation uses minimal constraint systems with future testing
  Using HashMap + Compress integers for discrete state storage
C:\Users\a\Desktop\astrofcs_back\buaa-modules\astro-sysml\model_verified.xml::1: [error] Unknown identifier: rear_dist.
C:\Users\a\Desktop\astrofcs_back\buaa-modules\astro-sysml\model_verified.xml::1: [error] Unknown identifier: current_velocity.
C:\Users\a\Desktop\astrofcs_back\buaa-modules\astro-sysml\model_verified.xml::1: [error] Unknown identifier: CollisionAvoidanceSystem.
C:\Users\a\Desktop\astrofcs_back\buaa-modules\astro-sysml\model_verified.xml::1: [error] false is not a structure.</t>
  </si>
  <si>
    <t>1.756s</t>
  </si>
  <si>
    <t>private import ScalarValues::*;
item def pedestrian_detected;
state def AutonomousDrivingSystem {
        attribute high_way : Boolean;
        attribute urban_way : Boolean;
        attribute extra_lane : Boolean;
        attribute lane_change_complete : Boolean;
        attribute road_clear : Boolean;
        attribute intersection : Boolean;
        attribute front_inactive : Boolean;
        attribute rear_inactive : Boolean;
        attribute pedestrian_inactive : Boolean;
        attribute dist_to_front : Real;
        attribute dist_to_exit : Real;
        attribute dist_to_rear : Real;
        attribute auto_finished : Boolean;
        attribute vel : Real;
        attribute highway_mode_lane_change : Boolean;
        attribute finish_state : Boolean;
        attribute ca_active : Boolean; 
        entry; then AutonomousMode;
        state AutonomousMode parallel {
            state MotionControl {
                entry; then InitialState;
                state InitialState;
                transition t_init_hwy first InitialState accept when high_way == true then HighwayMode.enter_hwy;
                transition t_init_urban first InitialState accept when urban_way == true then UrbanMode.enter_urban;
                state HighwayMode {
                    entry; then enter_hwy;
                    state enter_hwy;
                    then cruise;
                    state cruise;
                    transition t_cruise_lc first cruise accept when dist_to_front &lt; 25.0 and extra_lane == true then lane_change;
                    transition t_cruise_exit first cruise accept when dist_to_exit &lt; 2.0 then exit_hwy;
                    state lane_change;
                    transition t_lc_cruise first lane_change accept when lane_change_complete == true then cruise;
                    transition t_lc_exit first lane_change accept when dist_to_exit &lt; 2.0 then exit_hwy;
                    state exit_hwy;
                    transition t_exit_fin first exit_hwy accept when auto_finished == true then FinishState;
                    state FinishState;
                }
                state UrbanMode {
                    entry; then enter_urban;
                    state enter_urban;
                    transition t_u_lc first enter_urban accept when dist_to_front &lt; 15.0 and extra_lane == true then lane_change_urban;
                    transition t_u_str first enter_urban accept when road_clear == true then straight;
                    transition t_u_int first enter_urban accept when intersection == true then IntersectionState; 
                    state lane_change_urban;
                    transition t_ulc_str first lane_change_urban accept when lane_change_complete == true then straight;
                    transition t_ulc_exit first lane_change_urban accept when dist_to_exit &lt; 0.7 then exit_urban;
                    state straight;
                    transition t_str_int first straight accept when intersection == true then IntersectionState;
                    transition t_str_lc first straight accept when dist_to_front &lt; 15.0 and extra_lane == true then lane_change_urban;
                    state IntersectionState;
                    transition t_int_fin first IntersectionState accept when auto_finished == true then FinishState;
                    state exit_urban;
                    transition t_eurb_fin first exit_urban accept when auto_finished == true then FinishState;
                    state FinishState;
                }
                transition t1 first HighwayMode accept when urban_way == true then UrbanMode.enter_urban;
                transition t2 first UrbanMode accept when high_way == true then HighwayMode.enter_hwy;
            }
            state CollisionAvoidanceSystem {
                entry; then collision_avoidance_deactive;
                state collision_avoidance_deactive;
                transition t_ca_active_ped 
                    first collision_avoidance_deactive 
                    accept pedestrian_detected 
                    then collision_avoidance_active;
                transition t_ca_active_rear 
                    first collision_avoidance_deactive 
                    accept when dist_to_rear &lt; 5.0 and vel &gt; 30.0 
                    then collision_avoidance_active;
                transition t_ca_active_front1 
                    first collision_avoidance_deactive 
                    accept when dist_to_front &lt; 15.0 
                    then collision_avoidance_active;
                state collision_avoidance_active;
                transition t_ca_deactive 
                    first collision_avoidance_active 
                    accept when front_inactive == true and rear_inactive == true and pedestrian_inactive == true 
                    then collision_avoidance_deactive;
            }
        }
 }</t>
  </si>
  <si>
    <t>57.118s</t>
  </si>
  <si>
    <t>E&lt;&gt; MotionControl.MotionControl_HighwayMode_LaneChange 
Options for the verification:
  Generating shortest trace
  Search order is breadth first
  Using conservative space optimisation
  Seed is 1765380834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CollisionAvoidanceSystem.CollisionAvoidanceSystem_Active
Options for the verification:
  Generating shortest trace
  Search order is breadth first
  Using conservative space optimisation
  Seed is 1765380834
  State space representation uses minimal constraint systems with future testing
  Using HashMap + Compress integers for discrete state storage
C:\Users\a\Desktop\astrofcs_back\buaa-modules\astro-sysml\model_verified.xml::1: [error] Unknown identifier: CollisionAvoidanceSystem.
C:\Users\a\Desktop\astrofcs_back\buaa-modules\astro-sysml\model_verified.xml::1: [error] false is not a structure.
A[] not deadlock
Options for the verification:
  Generating shortest trace
  Search order is breadth first
  Using conservative space optimisation
  Seed is 1765380834
  State space representation uses minimal constraint systems with future testing
  Using HashMap + Compress integers for discrete state storage
Verifying formula 1 at C:\Users\a\Desktop\astrofcs_back\buaa-modules\astro-sysml\temp_query.q:1
 -- Formula is satisfied.
 -- Throughput: 11799 states/sec, Load: 32399581 states
E&lt;&gt; MotionControl.MotionControl_FinishState
Options for the verification:
  Generating shortest trace
  Search order is breadth first
  Using conservative space optimisation
  Seed is 1765380839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((rear_dist &lt; 2 and current_velocity &gt; 3) and CollisionAvoidanceSystem.CollisionAvoidanceSystem_Active)
Options for the verification:
  Generating shortest trace
  Search order is breadth first
  Using conservative space optimisation
  Seed is 1765380839
  State space representation uses minimal constraint systems with future testing
  Using HashMap + Compress integers for discrete state storage
C:\Users\a\Desktop\astrofcs_back\buaa-modules\astro-sysml\model_verified.xml::1: [error] Unknown identifier: rear_dist.
C:\Users\a\Desktop\astrofcs_back\buaa-modules\astro-sysml\model_verified.xml::1: [error] Unknown identifier: current_velocity.
C:\Users\a\Desktop\astrofcs_back\buaa-modules\astro-sysml\model_verified.xml::1: [error] Unknown identifier: CollisionAvoidanceSystem.
C:\Users\a\Desktop\astrofcs_back\buaa-modules\astro-sysml\model_verified.xml::1: [error] false is not a structure.</t>
  </si>
  <si>
    <t>5.360s</t>
  </si>
  <si>
    <t>Llama3.2</t>
  </si>
  <si>
    <t>private import ScalarValues::*;
item def HumanDriving;
item def Autonomous;
item def FinalAuto;
item def Cruising;
item def Changelines;
item def Parking;
item def Final;
attribute def FrontDistance {
    attribute value : Real;
}
state def VehicleDriveMode {
    entry; then off;
    state off ;
    accept PowerOn then Running.HumanDriving;
    state Running {
        in frontDistance : FrontDistance;
        state HumanDriving ;
        accept SensorUpdate if frontDistance.value &gt; 10 then Autonomous.Cruising;
        transition t1 first Autonomous.FinalAuto then Final;
        state Autonomous {
            state Cruising ;
            accept TaskComplete then FinalAuto;
            accept SensorUpdate then Changelines;
            accept SensorUpdate then Parking;
            state Changelines;
            then Cruising;
            state Parking;
            then Cruising;
            state FinalAuto ;
        }
        accept PowerOff then Final;
        accept HumanSteeringCmd then HumanDriving;
        accept BrakePressed then HumanDriving;
        transition t2 first HumanDriving accept HumanDriving if frontDistance.value &lt;= 10 then Running;
        transition t3 first HumanDriving accept HumanDriving if frontDistance.value &gt; 10 then Autonomous.Cruising;
        transition t4 first HumanDriving accept HumanDriving then off;
    }
}</t>
  </si>
  <si>
    <t>15.4s</t>
  </si>
  <si>
    <t>ERROR:A transition must own a succession to its target. (11.sysml line : 20 column : 9)
ERROR:A transition must own a succession to its target. (11.sysml line : 32 column : 9)
ERROR:Must be an accessible feature (use dot notation for nesting) (11.sysml line : 35 column : 96)
ERROR:Must be an accessible feature (use dot notation for nesting) (11.sysml line : 37 column : 67)</t>
  </si>
  <si>
    <t>ERROR:Couldn't resolve reference to Type 'PowerOn'. (11.sysml line : 15 column : 12)
ERROR:Couldn't resolve reference to Type 'SensorUpdate'. (11.sysml line : 19 column : 16)
ERROR:Couldn't resolve reference to Feature 'Final'. (11.sysml line : 20 column : 55)
ERROR:Couldn't resolve reference to Type 'TaskComplete'. (11.sysml line : 23 column : 20)
ERROR:Couldn't resolve reference to Type 'SensorUpdate'. (11.sysml line : 24 column : 20)
ERROR:Couldn't resolve reference to Type 'SensorUpdate'. (11.sysml line : 25 column : 20)
ERROR:Couldn't resolve reference to Type 'PowerOff'. (11.sysml line : 32 column : 16)
ERROR:Couldn't resolve reference to Feature 'Final'. (11.sysml line : 32 column : 30)
ERROR:Couldn't resolve reference to Type 'HumanSteeringCmd'. (11.sysml line : 33 column : 16)
ERROR:Couldn't resolve reference to Type 'BrakePressed'. (11.sysml line : 34 column : 16)
ERROR:A usage must be typed by definitions. (11.sysml line : 14 column : 16)
ERROR:A usage must be typed by definitions. (11.sysml line : 15 column : 12)
ERROR:A usage must be typed by definitions. (11.sysml line : 18 column : 29)
ERROR:A usage must be typed by definitions. (11.sysml line : 19 column : 16)
ERROR:A usage must be typed by definitions. (11.sysml line : 22 column : 29)
ERROR:A usage must be typed by definitions. (11.sysml line : 23 column : 20)
ERROR:A usage must be typed by definitions. (11.sysml line : 23 column : 48)
ERROR:A usage must be typed by definitions. (11.sysml line : 24 column : 20)
ERROR:A usage must be typed by definitions. (11.sysml line : 24 column : 50)
ERROR:A usage must be typed by definitions. (11.sysml line : 25 column : 20)
ERROR:A usage must be typed by definitions. (11.sysml line : 31 column : 10)
ERROR:A usage must be typed by definitions. (11.sysml line : 32 column : 16)
ERROR:A usage must be typed by definitions. (11.sysml line : 32 column : 36)
ERROR:A usage must be typed by definitions. (11.sysml line : 33 column : 16)
ERROR:A usage must be typed by definitions. (11.sysml line : 33 column : 51)
ERROR:A usage must be typed by definitions. (11.sysml line : 34 column : 16)
ERROR:A usage must be typed by definitions. (11.sysml line : 35 column : 41)
ERROR:A usage must be typed by definitions. (11.sysml line : 35 column : 49)
ERROR:A usage must be typed by definitions. (11.sysml line : 36 column : 41)
ERROR:A usage must be typed by definitions. (11.sysml line : 36 column : 49)
ERROR:A usage must be typed by definitions. (11.sysml line : 37 column : 41)
ERROR:A usage must be typed by definitions. (11.sysml line : 37 column : 49)</t>
  </si>
  <si>
    <t>private import ScalarValues::*;
item def BrakeSignal;
item def SignalFailure;
item def BrakeOpeRatenal;
state def TrainBraking {
    entry; then Live;
    state Live;
    accept BrakeSignal then Brake;
    state Brake;
    accept SignalFailure then OpeRatenal;
    state OpeRatenal;
    transition t1 first OpeRatenal BrakeCaliperClamping;
    transition t2 first OpeRatenal alive then OpeRatenal;
}</t>
  </si>
  <si>
    <t>2.98s</t>
  </si>
  <si>
    <t>ERROR:no viable alternative at input 'transition' (12.sysml line : 13 column : 5)
ERROR:missing '}' at 't1' (12.sysml line : 13 column : 16)
ERROR:no viable alternative at input 'first' (12.sysml line : 13 column : 19)
ERROR:no viable alternative at input 'BrakeCaliperClamping' (12.sysml line : 13 column : 37)
ERROR:missing EOF at 'transition' (12.sysml line : 14 column : 5)</t>
  </si>
  <si>
    <t>1. The system begins in the PumpControl state, from which it can transition to different substates based on specific conditions. 
2. Within the PumpControl state, there are three main substates(parallel): PumpState, WaterState, and MethaneState. 
3. The system first transitions to the PumpState substate, where the pump is activated or controlled. 
4. The system can also transition to the WaterState substate, indicating that the pump is controlling or monitoring the water flow. 
5. Similarly, the system can transition to the MethaneState substate, indicating that the pump is controlling or monitoring the methane flow.</t>
  </si>
  <si>
    <t>private import ScalarValues::*;
item def PowerOn;
item def PowerOff;
item def HumanSteeringCmd;
item def BrakePressed;
item def SensorUpdate;
item def TaskComplete;
attribute def FrontDistance {
    attribute value : Real;
}
state def VehicleDriveMode {
    entry; then off;
    state off ;
    accept PowerOn then Running.HumanDriving;
    state Running {
        in frontDistance : FrontDistance;
        state HumanDriving ;
        accept SensorUpdate if frontDistance.value &gt; 10 then Autonomous.Cruising;
        transition t1 first Autonomous.FinalAuto then Final;
        state Autonomous {
            state Cruising ;
            accept TaskComplete then FinalAuto;
            accept SensorUpdate then Changelines;
            accept SensorUpdate then Parking;
            state Changelines;
            then Cruising;
            state Parking;
            then Cruising;
            state FinalAuto ;
        }
        accept PowerOff then Final;
        accept HumanSteeringCmd then HumanDriving;
        accept BrakePressed then HumanDriving;
        state Final;
    }
    parallel {
        state PumpState {
            entry; then Active;
            state Active {
                accept PowerOn then Running.HumanDriving;
                state Running;
            }
        }
        state WaterState {
            entry; then Controlled;
            state Controlled {
                accept PowerOn then Running.HumanDriving;
                state Running;
            }
        }
        state MethaneState {
            entry; then Controlled;
            state Controlled {
                accept PowerOn then Running.HumanDriving;
                state Running;
            }
        }
    }
}</t>
  </si>
  <si>
    <t>3.15s</t>
  </si>
  <si>
    <t>ERROR:no viable alternative at input 'state' (23.sysml line : 15 column : 5)
ERROR:missing EOF at 'parallel' (23.sysml line : 36 column : 5)</t>
  </si>
  <si>
    <t>private import ScalarValues::*;
item def PowerOn;
item def PowerOff;
item def HumanSteeringCmd;
item def BrakePressed;
item def SensorUpdate;
item def TaskComplete;
attribute def FrontDistance {
    attribute value : Real;
}
state def VehicleDriveMode {
    entry; then Idle;
    state Idle;
    accept PowerOn then Running.HumanDriving;
    state Running {
        in frontDistance : FrontDistance;
        state HumanDriving;
        accept SensorUpdate if frontDistance.value &gt; 10 then Autonomous.Cruising;
        transition t1 first Autonomous.FinalAuto then Final;
        state Autonomous {
            state Cruising;
            accept TaskComplete then FinalAuto;
            accept SensorUpdate then Changelines;
            accept SensorUpdate then Parking;
            state Changelines;
            then Cruising;
            state Parking;
            then Cruising;
            state FinalAuto;
        }
        accept PowerOff then Final;
        accept HumanSteeringCmd then HumanDriving;
        accept BrakePressed then HumanDriving;
        state Final;
    }
}</t>
  </si>
  <si>
    <t>3.72s</t>
  </si>
  <si>
    <t>E&lt;&gt; DrivingStateMachine.Operate_IdleOptions for the verification:
  Generating shortest trace
  Search order is breadth first
  Using conservative space optimisation
  Seed is 1765445350
  State space representation uses minimal constraint systems with future testing
  Using HashMap + Compress integers for discrete state storage
/Users/Freeman/Projects/FCSM/astrofcs_back/buaa-modules/astro-sysml/model_verified.xml::1: [error] Unknown identifier: DrivingStateMachine.
/Users/Freeman/Projects/FCSM/astrofcs_back/buaa-modules/astro-sysml/model_verified.xml::1: [error] false is not a structure.
E&lt;&gt; DrivingStateMachine.Operate_CruisingOptions for the verification:
  Generating shortest trace
  Search order is breadth first
  Using conservative space optimisation
  Seed is 1765445350
  State space representation uses minimal constraint systems with future testing
  Using HashMap + Compress integers for discrete state storage
/Users/Freeman/Projects/FCSM/astrofcs_back/buaa-modules/astro-sysml/model_verified.xml::1: [error] Unknown identifier: DrivingStateMachine.
/Users/Freeman/Projects/FCSM/astrofcs_back/buaa-modules/astro-sysml/model_verified.xml::1: [error] false is not a structure.
A[] (DrivingStateMachine.Operate_Accelerating imply not DrivingStateMachine.off)Options for the verification:
  Generating shortest trace
  Search order is breadth first
  Using conservative space optimisation
  Seed is 1765445350
  State space representation uses minimal constraint systems with future testing
  Using HashMap + Compress integers for discrete state storage
/Users/Freeman/Projects/FCSM/astrofcs_back/buaa-modules/astro-sysml/model_verified.xml::1: [error] Unknown identifier: DrivingStateMachine.
/Users/Freeman/Projects/FCSM/astrofcs_back/buaa-modules/astro-sysml/model_verified.xml::1: [error] false is not a structure.
/Users/Freeman/Projects/FCSM/astrofcs_back/buaa-modules/astro-sysml/model_verified.xml::1: [error] Unknown identifier: DrivingStateMachine.
/Users/Freeman/Projects/FCSM/astrofcs_back/buaa-modules/astro-sysml/model_verified.xml::1: [error] false is not a structure.</t>
  </si>
  <si>
    <t>0.357s</t>
  </si>
  <si>
    <t xml:space="preserve">    public
    {
        private import ScalarValues
        {
            item def PowerOn;
            item def PowerOff;
            item def HumanSteeringCmd;
            item def BrakePressed;
            item def SensorUpdate;
            item def TaskComplete;
            attribute def FrontDistance {
                attribute value : Real;
            }
        }
        state VehicleDriveMode {
            entry; then Idle;
            state Idle;
            accept PowerOn then Running.HumanDriving;
            state Running {
                in frontDistance : FrontDistance;
                state HumanDriving;
                accept SensorUpdate
                    E[ frontDistance , [] imply Autonomous.Cruising ] then Autonomous;
                transition t1 first Autonomous.FinalAuto then Final;
                state Autonomous {
                    state Cruising;
                    accept TaskComplete then FinalAuto;
                    accept SensorUpdate
                        then Changelines
                        if frontDistance.value &lt;= 10 then Autonomous;
                    state Changelines;
                    then Cruising;
                    state Parking;
                    then Cruising;
                    state FinalAuto;
                    state Final;
                }
            }
        }
    }
}</t>
  </si>
  <si>
    <t>5.542s</t>
  </si>
  <si>
    <t>ERROR:no viable alternative at input 'public' (22.sysml line : 1 column : 5)
ERROR:missing '}' at 'item' (22.sysml line : 5 column : 13)
ERROR:missing EOF at '}' (22.sysml line : 14 column : 9)</t>
  </si>
  <si>
    <t>1. The system starts in the DoorsClosing state and transitions to InMotion when the doors are closed, triggered by the "Closed/SendDeparted" signal. 
2. In the InMotion state, the system can either transition to the Stopping state when it arrives, indicated by the "Arrived/Stop, Send Arrived" signal, or to the EmergencyStopping state if an obstacle is detected. 
3. When an obstacle is detected, the system enters the EmergencyStopping state, which includes the actions "Emergency Stop" and sends the "Obstacle Detected" signal. 
4. Within the InMotion state, the system operates in three substates: Accelerating, Cruising, and Approaching, which represent different phases of the train's motion. 
5. The system begins in the Accelerating substate, moving to the Cruising substate once cruising speed is reached, as indicated by the "Reached Cruising/Cruise" signal. 
6. If the system is in the Accelerating substate and approaches its destination, it transitions to the Approaching substate upon receiving the "Approached/Decelerate" signal. 
7. The system in the Cruising substate transitions to the Approaching substate when it approaches the destination, triggered by the "Approached/Decelerate" signal. 
8. The system enters the Accelerating substate when motion begins, marked by the "Entry/Accelerate" action. 
9. In the Approaching substate, the system sends the "Send" signal and continues to approach the destination. 
10. The system remains in the Approaching substate while nearing the destination, until it is ready to stop or decelerate.</t>
  </si>
  <si>
    <t>private import ScalarValues::*;
item def DoorsClosed;
item def DoorsSending;
item def InMotion;
item def Stopping;
item def EmergencyStopping;
item def Accelerating;
item def Cruising;
item def Approaching;
item def Arrived;
item def ShuttingDown;
attribute def Motion {
    attribute value : Real;
}
state def VehicleMotion {
    entry; then DoorsSending;
    state DoorsSending;
    transition t1 first DoorsSending accept InMotion then DoorsClosed send Sent;
    state InMotion {
        entry; then ShuttingDown;
        accept Arrived/Stop, Send Arrived then Stopping;
        accept "Arrived/Stop, Send Arrived" if motion.value &gt; 10 then EmergencyStopping;
        state Stopping {
            entry; then ShuttingDown;
            accept Stopping then ShuttingDown;
            accept "Arrived/Stop, Send Arrived" then ShuttingDown;
        }
        state EmergencyStopping {
            entry; then ShuttingDown;
            state EmergencyStopping;
            action EmergencyStop;
            send Obstacle Detected;
            accept ShuttingDown then ShuttingDown;
        }
        parallel {
            state Accelerating {
                entry; then ShuttingDown;
                state Accelerating;
                accept Entry/Accelerate if motion.value &gt; 10 then Cruising;
                transition t2 first Accelerating accept Reached Cruising/Cruise then Cruising;
            }
            state Cruising {
                entry; then ShuttingDown;
                state Cruising;
                accept Reached Cruising/Cruise then Cruising;
                transition t3 first Cruising accept Approached/Decelerate then Approaching;
                state Approaching {
                    entry; then ShuttingDown;
                    state Approaching;
                    send Send;
                    then Cruising;
                    accept Approached/Decelerate then ShuttingDown;
                }
            }
            state Approaching {
                entry; then ShuttingDown;
                state Approaching;
                send Send;
                then Cruising;
                accept Approached/Decelerate then ShuttingDown;
            }
        }
    }
    transition t4 first InMotion accept "Arrived/Stop, Send Arrived" then EmergencyStopping;
    state ShuttingDown;
}</t>
  </si>
  <si>
    <t>23.46s</t>
  </si>
  <si>
    <t>ERROR:no viable alternative at input 'transition' (16.sysml line : 18 column : 5)
ERROR:missing '}' at 't1' (16.sysml line : 18 column : 16)
ERROR:no viable alternative at input 'first' (16.sysml line : 18 column : 19)
ERROR:no viable alternative at input 'accept' (16.sysml line : 18 column : 38)
ERROR:no viable alternative at input 'then' (16.sysml line : 18 column : 54)
ERROR:no viable alternative at input 'send' (16.sysml line : 18 column : 71)
ERROR:no viable alternative at input 'entry' (16.sysml line : 20 column : 9)
ERROR:missing '}' at 'ShuttingDown' (16.sysml line : 20 column : 21)
ERROR:missing EOF at 'accept' (16.sysml line : 21 column : 9)</t>
  </si>
  <si>
    <t>1. The microwave starts in the DoorShut state. From this state, the system can either remain in DoorShut if a Cancel action is performed or transition to the DoorOpen state when the door is opened. 
2. When the Door Opened action occurs in the DoorShut state, the system transitions to the DoorOpen state. The door can be closed to return to the DoorShut state. 
3. In the DoorOpen state, placing an item inside the microwave transitions the system to DoorOpenWithItem. If the item is removed, the system returns to DoorOpen. 
4. From DoorOpenWithItem, the system can transition to DoorShutWithItem if the door is closed with zero time set or to ReadytoCook if cooking time is entered. 
5. In the DoorShutWithItem state, opening the door transitions the system back to DoorOpenWithItem, while entering cooking time takes the system to ReadytoCook, where the cooking time is displayed and updated. 
6. In the ReadytoCook state, if the Cancel action is performed, the system returns to DoorShutWithItem, canceling or updating the cooking time. If the door is opened, the system transitions to DoorOpenWithItem. 
7. When the Start action is performed in ReadytoCook, the system transitions to the Cooking state, where the timer starts. 
8. In the Cooking state, opening the door stops the timer and the system transitions to DoorOpenWithItem, while if the timer expires, the system moves to DoorShutWithItem. A Cancel action transitions the system back to ReadytoCook.</t>
  </si>
  <si>
    <t>private import ScalarValues::*;
item def DoorShut;
item def DoorOpen;
item def DoorOpenWithItem;
item def DoorShutWithItem;
state def Microwave {
    entry; then DoorShut;
    state DoorShut;
    accept Cancel then DoorShut;
    state DoorOpen;
    accept DoorOpen then DoorOpen;
    transition t1 first DoorOpen then DoorOpenWithItem;
}
state DoorOpenWithItem {
    state DoorOpenWithItem;
    accept(itemInside) then DoorShutWithItem;
    accept (itemRemoved) then DoorOpenWithItem;
    accept (timeset) then ReadytoCook;
    transition t2 first DoorShutWithItem accept DoorOpenWithItem then DoorShutWithItem;
}
state DoorShutWithItem {
    state DoorShutWithItem;
    accept (doorClosed) then DoorOpenWithItem;
    accept (timeSet) then ReadytoCook;
    state ReadytoCook;
    accept Cancel then DoorShutWithItem;
    accept DoorOpen then DoorOpenWithItem;
    accept Start then Cooking;
}
state Cooking {
    state Cooking;
    transition t3 first DoorOpen then DoorOpenWithItem;
    transition t4 first exp = Timer_EXPIRED then DoorShutWithItem;
    transition t5 first Cancel then ReadytoCook;
}</t>
  </si>
  <si>
    <t>4.78s</t>
  </si>
  <si>
    <t>ERROR:no viable alternative at input 'state' (25.sysml line : 16 column : 5)
ERROR:missing EOF at 'accept' (25.sysml line : 17 column : 5)</t>
  </si>
  <si>
    <t>private import ScalarValues::*;
item def UAVIntercepted;
item def TaskAssignmentReceived;
item def AttackInitiated;
item def AttackCompleted;
item def SwarmDecreased;
state def UAVSwarm {
    entry; then Search;
    state Search;
    parallel {
        state TaskRegion {
            accept UAVIntercepted then FormationAdjust;
            state FormationAdjust;
            accept TaskAssignmentReceived then AttackInitiated;
            state Attack {
                entry;
                state AttackPhase;
                accept AttackCompleted then SwarmDecreased;
                accept TaskAssignmentReceived then AttackInitiated;
                state AttackPhase;
                accept TaskAssignmentReceived then AttackInitiated;
                state AttackPhase;
            }
        }
        state MotionRegion {
            accept UAVIntercepted then FormationAdjust;
            state FormationAdjust;
            accept TaskAssignmentReceived then AttackInitiated;
            state Attack {
                entry;
                state AttackPhase;
                accept AttackCompleted then SwarmDecreased;
                accept TaskAssignmentReceived then AttackInitiated;
                state AttackPhase;
                accept TaskAssignmentReceived then AttackInitiated;
                state AttackPhase;
            }
        }
    }
    transition t1 first FormationAdjust accept Search;
}</t>
  </si>
  <si>
    <t>12.29s</t>
  </si>
  <si>
    <t>ERROR:no viable alternative at input 'state' (26.sysml line : 9 column : 5)
ERROR:missing EOF at 'parallel' (26.sysml line : 10 column : 5)</t>
  </si>
  <si>
    <t>1. There are three parallel region in this diagram 
2. This sub-machine becomes active when a possible frontend collision, rear-end collision or collision with pedestrian is detected. 
3. The orthogonal regions of the active mode of collision avoidance allow for concurrent activation different of collision avoidance controls.
4.Frontal Collision Logic: The FrontalAvoidance region shall enter the avoid_frontend_collision state when the distance to the front object (dist_to_front) is critically low (e.g., less than 2 meters).
5.Pedestrian Requirement-Specific: The PedestrianDetection system is critical. Whenever the system is in the avoid_pedestrian_collision state, the system logic must ensure that no deadlock occurs, guaranteeing that evasive actions can always proceed.
6.Rear Collision Logic: The RearAvoidance region shall enter the avoid_rearend_collision state when specific dynamic conditions are met, such as the distance to the rear object (dist_to_rear) being less than 1 meter while the vehicle velocity (vel) is greater than 6.</t>
  </si>
  <si>
    <t>private import ScalarValues::*;
item def FrontalCollision;
item def PedestrianDetection;
item def RearCollision;
item def CollisionAvoidanceSystem;
attribute def dist_to_front : Real;
attribute def dist_to_rear : Real;
attribute def vel : Real;
attribute def frontDistance : Real;
attribute def rearDistance : Real;
attribute def distanceFromPed : Real;
state def Vehicle {
    entry; then idle;
    state idle;
    parallel {
        state FrontalAvoidance {
            accept FrontalCollision if frontDistance.value &lt; 2 then avoid_frontend_collision;
            state avoid_frontend_collision;
            accept PedestrianDetection if distanceFromPed.value &lt; 0.5 then avoid_pedestrian_collision;
            state avoid_pedestrian_collision;
            accept RearCollision if rearDistance.value &lt; 1 and vel.value &gt; 6 then avoid_rearend_collision;
            state avoid_rearend_collision;
        }
        state RearAvoidance {
            accept RearCollision if rearDistance.value &lt; 1 and vel.value &gt; 6 then avoid_rearend_collision;
            state avoid_rearend_collision;
        }
        state Autonomous;
        accept CollisionAvoidanceSystem then Autonomous;
        state Autonomous {
            accept TaskComplete then FinalAuto;
            accept SensorUpdate if frontDistance.value &gt; 10 then Cruising;
            transition t1 first Autonomous.FinalAuto then Final;
            state FinalAuto;
        }
    }
    transition t1 first Autonomous.FinalAuto then Final;
    state Final;
}</t>
  </si>
  <si>
    <t>13.49s</t>
  </si>
  <si>
    <t>ERROR:no viable alternative at input ':' (19.sysml line : 6 column : 29)
ERROR:no viable alternative at input ':' (19.sysml line : 7 column : 28)
ERROR:no viable alternative at input ':' (19.sysml line : 8 column : 19)
ERROR:no viable alternative at input ':' (19.sysml line : 9 column : 29)
ERROR:no viable alternative at input ':' (19.sysml line : 10 column : 28)
ERROR:no viable alternative at input ':' (19.sysml line : 11 column : 31)
ERROR:no viable alternative at input 'state' (19.sysml line : 14 column : 5)
ERROR:missing EOF at 'parallel' (19.sysml line : 15 column : 5)</t>
  </si>
  <si>
    <t>1.A[] (CameraSystem.FlashState imply not SplitProcessing_AutoFocus.SplitProcessing_AutoFocus_Focusing)
2.E&lt;&gt; SplitProcessing_DetLight.SplitProcessing_DetLight_ProbPath
3.A[] (SplitProcessing_ChargeFlashDecision.SplitProcessing_ChargeFlashDecision_FlashRouting imply Charged)
4.CameraSystem.PostFlash_TakePicture --&gt; CameraSystem.PostFlash_WriteMemory
5.CameraSystem.PostFlash_WriteMemory --&gt; CameraSystem.TurnOff</t>
  </si>
  <si>
    <t>item def Sunny;
item def AutoFocusDone;
item def DetLightResult;
item def FlashCharged;
item def PictureTaken;
item def MemoryWritten;
action def DoAutoFocus;
action def DoDetLight;
action def DoChargeFlash;
action def DoFlash;
action def DoTakePicture;
action def DoWriteMemory;
action def DoTurnOn;
action def DoTurnOff;
// --- State Machine Definition (with added attributes) ---
state def CameraSystem {
    // ADDED: Define attributes to resolve undefined variables.
    public import ScalarValues::*;
    attribute prob : Integer; // 'prob' is defined as a Real number
    attribute MemFull: Boolean;
    attribute Charged : Boolean;
    entry; then TurnOn;
    state TurnOn;
    transition t1 first TurnOn then SplitProcessing;
    state SplitProcessing parallel {
        state AutoFocus {
            entry; then Focusing;
            state Focusing {
                do action DoAutoFocus;
            }
            accept AutoFocusDone if MemFull 
                then MemoryFullPath;
            accept AutoFocusDone if not MemFull
                then Waiting;
            state MemoryFullPath;
            state Waiting;
        }
        state DetLight {
            entry; then DetectingLight;
            state DetectingLight {
                do action DoDetLight;
            }    
                accept DetLightResult if prob == 4
                    then ProbPath;
                accept DetLightResult if prob != 4
                    then Waiting;
            state ProbPath;
            state Waiting;
        }
        state ChargeFlashDecision {
            entry; then ChargingFlash;
            state ChargingFlash {
                do action DoChargeFlash;
            }
            state FlashRouting;
            accept FlashCharged if Charged == true
               then FlashRouting;
            accept FlashCharged if Charged == false
               then ChargingFlash;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
        exit;
    }
}</t>
  </si>
  <si>
    <t>private import RealNumbers::*;
item def AutoFocusDone;
item def DetLightResult;
item def FlashCharged;
item def Charged;
item def ProbabilityEqualTo04;
item def PictureTaken;
item def MemoryWritten;
item def FlashSequenceStarted;
attribute def FrontDistance {
    attribute value : Real;
}
state def CameraSystem {
    entry; then TurnOn;
    state TurnOn;
    accept AutoFocusDone then MemoryFullPath;
    state MemoryFullPath;
    accept DetLightResult if ProbabilityEqualTo04 then ProbPath;
    state ProbPath;
    accept FlashCharged then FlashRouting;
    state FlashRouting;
    transition t1 first FlashSequenceStarted accept FlashState;
    state FlashState;
    transition t2 first FlashSequenceStarted accept PostFlash;
    state PostFlash {
        state TakePicture;
        accept PictureTaken then WriteMemory;
        state WriteMemory;
        accept MemoryWritten then TurnOff;
        accept FlashCharged then ChargingFlash;
        state ChargingFlash;
        accept FlashCharged then ChargingFlash;
    }
    transition t3 first PostFlash accept WriteMemory;
    transition t4 first WriteMemory accept TurnOff;
}</t>
  </si>
  <si>
    <t>8.79s</t>
  </si>
  <si>
    <t xml:space="preserve">ERROR:no viable alternative at input 'transition' (20.sysml line : 22 column : 5)
ERROR:missing '}' at 't1' (20.sysml line : 22 column : 16)
ERROR:no viable alternative at input 'first' (20.sysml line : 22 column : 19)
ERROR:no viable alternative at input 'accept' (20.sysml line : 22 column : 46)
ERROR:missing EOF at 'transition' (20.sysml line : 24 column : 5)
</t>
  </si>
  <si>
    <t>1. The system begins in the AutonomousMode state, which transitions into the InitialState substate, marking the starting point of the autonomous driving mode. 
2. From the InitialState, the system can transition to either HighwayMode or UrbanMode based on conditions: `high_way=true` for HighwayMode or `urban_way=true` for UrbanMode. 
3. In the HighwayMode state, the system begins in the enter_hwy substate, and can transition to cruise or lane_change based on the distance to the front vehicle (`dist_to_front&lt;25`) and the availability of an extra lane (`extra_lane=true`). 
4. If the system is in lane_change, it can return to cruise once the lane change is completed or exit the highway if the distance to the exit is less than 2 kilometers (`dist_to_exit&lt;2`). 
5. In the cruise substate, if the distance to the front vehicle becomes less than 25 meters (`dist_to_front&lt;25`) and there is an extra lane available, the system transitions to lane_change. The system can also exit the highway if the distance to the exit is less than 2 kilometers (`dist_to_exit&lt;2`). 
6. The HighwayMode ends when the system transitions to FinishState, triggered by the `auto_finished=true` condition. 
7. In UrbanMode, the system begins in the enter_urban substate. From here, it can transition to lane_change_urban if the distance to the front vehicle is less than 15 meters (`dist_to_front&lt;15`) and an extra lane is available, or straight if the road ahead is clear, or intersection if it detects an intersection (`intersection=true`). 
8. In the lane_change_urban substate, the system transitions to straight if the lane change is complete or to exit_urban if the distance to the urban exit is less than 0.7 kilometers (`dist_to_exit&lt;0.7`). 
9. In the straight substate, if the system detects an intersection, it transitions to the intersection substate. If the distance to the front vehicle becomes less than 15 meters (`dist_to_front&lt;15`) and an extra lane is available, it transitions to lane_change_urban. 
10. The system exits the UrbanMode state by transitioning to FinishState once `auto_finished=true` is satisfied. 
11. The system supports dynamic transitions between HighwayMode and UrbanMode based on the conditions `urban_way=true` and `high_way=true`, respectively, facilitating seamless mode shifts during the drive. 
12. The collision avoidance system is initially in the collision_avoidance_deactive state. It transitions to collision_avoidance_active when certain conditions are met, such as detecting pedestrians (`pedestrian_detected`), the rear distance being less than 5 meters with a velocity over 30 km/h (`dist_to_rear&lt;5 &amp; vel&gt;30`), or the front distance being less than 15 meters in highway mode or 10 meters in urban mode. 
13. Once in the collision_avoidance_active state, the collision avoidance system returns to the collision_avoidance_deactive state when there is no active danger, as indicated by the conditions `front_inactive`, `rear_inactive`, and `pedestrian_inactive`.</t>
  </si>
  <si>
    <t>private import ScalarValues::*;
item def AutoMode;
item def HumanMode;
item def FinishState;
item def UrbanWay;
item def HighWay;
item def Intersection;
item def PedestrianDetected;
item def RearDistLessThan;
item def FrontDistLessThan;
item def ExtraLane;
item def AutoFinished;
item def CollisionAvoidanceDeactive;
item def CollisionAvoidanceActive;
attribute def DistToFront {
    attribute value : Real;
}
attribute def DistToExit {
    attribute value : Real;
}
attribute def DistToUrbanExit {
    attribute value : Real;
}
attribute def Vel {
    attribute value : Real;
}
attribute def DistToRear {
    attribute value : Real;
}
attribute def DistToReaR{
    attribute value : Real;
}
attribute def FrontInactive {
    attribute value : Boolean;
}
attribute def RearInactive {
    attribute value : Boolean;
}
attribute def PedestrianInactive {
    attribute value : Boolean;
}
state def AutonomousMode {
    entry; then InitialState;
    state InitialState {
        in auto_mode : AutoMode;
        accept urban_way then UrbanMode;
        accept high_way then HighwayMode;
        state HighwayMode {
            in front_distance : DistToFront;
            in extra_lane : ExtraLane;
            state enter_hwy;
            accept dist_to_front &lt; 25 and extra_lane then Cruising;
            accept dist_to_front &gt; 25 and extra_lane then LaneChange;
            state Cruising {
                in front_distance : DistToFront;
                in extra_lane : ExtraLane;
                accept dist_to_front &lt; 25 and extra_lane then LaneChange;
                accept dist_to_exit &lt; 2 then Exit;
                state Exit;
            }
            state LaneChange {
                in front_distance : DistToFront;
                in extra_lane : ExtraLane;
                accept LaneChangeComplete then Cruising;
                accept dist_to_exit &lt; 2 then Off;
                state LaneChangeComplete {
                    in front_distance : DistToFront;
                    in extra_lane : ExtraLane;
                    accept LaneChangeComplete then Cruising;
                }
            }
            accept auto_finished then FinishState;
            state Off {
                in front_distance : DistToFront;
                in extra_lane : ExtraLane;
                accept Off then Idle;
                state Idle;
            }
        }
        transition t1 first UrbanMode accept FinishState;
        state UrbanMode {
            in front_distance : DistToFront;
            in extra_lane : ExtraLane;
            in intersection : Intersection;
            state enter_urban;
            accept dist_to_front &lt; 15 and extra_lane then LaneChangeUrban;
            accept road_clear then Straight;
            accept intersection_detected then Intersection;
            state LaneChangeUrban {
                in front_distance : DistToFront;
                in extra_lane : ExtraLane;
                accept LaneChangeUrbanComplete then Straight;
                accept dist_to_exit &lt; 0.7 then ExitUrban;
                state LaneChangeUrbanComplete {
                    in front_distance : DistToFront;
                    in extra_lane : ExtraLane;
                    accept LaneChangeUrbanComplete then Straight;
                }
            }
            state Straight {
                in front_distance : DistToFront;
                in extra_lane : ExtraLane;
                accept intersection_detected then Intersection;
                accept dist_to_front &lt; 15 and extra_lane then LaneChangeUrban;
                state Intersection {
                    in front_distance : DistToFront;
                    in extra_lane : ExtraLane;
                    accept intersection_detected then Intersection;
                    accept dist_to_front &lt; 15 and extra_lane then LaneChangeUrban;
                    state Intersection;
                }
                accept auto_finished then FinishState;
            }
            accept urban_way then FinishState;
            state ExitUrban {
                in front_distance : DistToFront;
                in extra_lane : ExtraLane;
                accept ExitUrban then Idle;
                state Idle;
            }
        }
        transition t1 first HighwayMode accept FinishState;
        state CollisionAvoidanceDeactive {
            in pedestrian_detected : PedestrianDetected;
            in rear_distance_less_than : RearDistLessThan;
            in front_distance_less_than : FrontDistLessThan;
            in extra_lane : ExtraLane;
            accept pedestrian_detected or rear_distance_less_than or front_distance_less_than then CollisionAvoidanceActive;
            state CollisionAvoidanceActive {
                in pedestrian_detected : PedestrianDetected;
                in rear_distance_less_than : RearDistLessThan;
                in front_distance_less_than : FrontDistLessThan;
                in extra_lane : ExtraLane;
                accept pedestrian_inactive and rear_inactive and front_inactive then CollisionAvoidanceDeactive;
                state CollisionAvoidanceDeactive;
            }
        }
    }
}</t>
  </si>
  <si>
    <t>29.4s</t>
  </si>
  <si>
    <t>ERROR:no viable alternative at input 'state' (21.sysml line : 44 column : 5)
ERROR:no viable alternative at input 'accept' (21.sysml line : 46 column : 9)
ERROR:missing '}' at 'urban_way' (21.sysml line : 46 column : 16)
ERROR:no viable alternative at input 'then' (21.sysml line : 46 column : 26)
ERROR:missing EOF at 'accept' (21.sysml line : 47 column : 9)</t>
  </si>
  <si>
    <t>GPT-4o-2024-11-20</t>
  </si>
  <si>
    <t xml:space="preserve">private import ScalarValues::*;
item def PowerOn;
item def PowerOff;
item def HumanSteeringCmd;
item def BrakePressed;
item def SensorUpdate;
item def TaskComplete;
attribute def FrontDistance {
    attribute value : Integer;
}
state def VehicleDriveMode {
    entry; then off;
    state off;
    accept PowerOn then Running.HumanDriving;
    state Running {
         in fr : FrontDistance;
        state HumanDriving;
        accept SensorUpdate if fr.value &gt; 10 then Autonomous.Cruising;
        transition t1 first Autonomous.FinalAuto accept HumanSteeringCmd then HumanDriving;
        transition t2 first Autonomous.FinalAuto accept BrakePressed then HumanDriving;
        state Autonomous {
            state Cruising;
            accept TaskComplete then FinalAuto;
            accept SensorUpdate then Changelines;
            accept SensorUpdate then Parking;
            state Changelines;
            then Cruising;
            state Parking;
            then Cruising;
            state FinalAuto;
        }
        accept PowerOff then Final;
        accept HumanSteeringCmd then HumanDriving;
        accept BrakePressed then HumanDriving;
        state Final;
    }
}
</t>
  </si>
  <si>
    <t>2.834s</t>
  </si>
  <si>
    <t xml:space="preserve">E&lt;&gt; VehicleDriveMode.Running_HumanDriving
Options for the verification:
  Generating shortest trace
  Search order is breadth first
  Using conservative space optimisation
  Seed is 1765424363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VehicleDriveMode.off )
fr.value=0
Transition:
  env.Active-&gt;env.Active { 1, chan_PowerOn!, 1 }
  VehicleDriveMode.off-&gt;VehicleDriveMode.Running_HumanDriving { 1, chan_PowerOn?, 1 }
State:
( env.Active VehicleDriveMode.Running_HumanDriving )
fr.value=0
------------------------------------------------
 E&lt;&gt; (VehicleDriveMode.Running_Autonomous_Cruising &amp;&amp; fr.value &gt; 10)
Options for the verification:
  Generating shortest trace
  Search order is breadth first
  Using conservative space optimisation
  Seed is 1765424363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VehicleDriveMode.off )
fr.value=0
Transition:
  env.Active-&gt;env.Active { 1, tau, fr.value := 11 }
State:
( env.Active VehicleDriveMode.off )
fr.value=11
Transition:
  env.Active-&gt;env.Active { 1, chan_PowerOn!, 1 }
  VehicleDriveMode.off-&gt;VehicleDriveMode.Running_HumanDriving { 1, chan_PowerOn?, 1 }
State:
( env.Active VehicleDriveMode.Running_HumanDriving )
fr.value=11
Transition:
  env.Active-&gt;env.Active { 1, chan_SensorUpdate!, 1 }
  VehicleDriveMode.Running_HumanDriving-&gt;VehicleDriveMode.Running_Autonomous_Cruising { fr.value &gt; 10, chan_SensorUpdate?, 1 }
State:
( env.Active VehicleDriveMode.Running_Autonomous_Cruising )
fr.value=11
------------------------------------------------
 E&lt;&gt; VehicleDriveMode.Running_Final
Options for the verification:
  Generating shortest trace
  Search order is breadth first
  Using conservative space optimisation
  Seed is 1765424363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VehicleDriveMode.off )
fr.value=0
Transition:
  env.Active-&gt;env.Active { 1, tau, fr.value := 11 }
State:
( env.Active VehicleDriveMode.off )
fr.value=11
Transition:
  env.Active-&gt;env.Active { 1, chan_PowerOn!, 1 }
  VehicleDriveMode.off-&gt;VehicleDriveMode.Running_HumanDriving { 1, chan_PowerOn?, 1 }
State:
( env.Active VehicleDriveMode.Running_HumanDriving )
fr.value=11
Transition:
  env.Active-&gt;env.Active { 1, chan_SensorUpdate!, 1 }
  VehicleDriveMode.Running_HumanDriving-&gt;VehicleDriveMode.Running_Autonomous_Cruising { fr.value &gt; 10, chan_SensorUpdate?, 1 }
State:
( env.Active VehicleDriveMode.Running_Autonomous_Cruising )
fr.value=11
Transition:
  env.Active-&gt;env.Active { 1, chan_PowerOff!, 1 }
  VehicleDriveMode.Running_Autonomous_Cruising-&gt;VehicleDriveMode.Running_Final { 1, chan_PowerOff?, 1 }
State:
( env.Active VehicleDriveMode.Running_Final )
fr.value=11
</t>
  </si>
  <si>
    <t>0.279s</t>
  </si>
  <si>
    <t xml:space="preserve">private import ScalarValues::*;
item def BrakeSignalReceived;
item def SignalTransmissionFailed;
item def SignalFeedbackSent;
state def BrakingDeviceStateMachine {
    entry; then Initial;
    state Initial;
    accept BrakeSignalReceived then Braking;
    accept SignalTransmissionFailed then OpeRatenal;
    state Braking {
        entry; then BrakeCaliperClamping;
        state BrakeCaliperClamping;
    }
    accept SignalFeedbackSent then Initial;
    state OpeRatenal;
}
</t>
  </si>
  <si>
    <t>2.298s</t>
  </si>
  <si>
    <t xml:space="preserve">E&lt;&gt; BrakingDeviceStateMachine.Braking_BrakeCaliperClamping
Options for the verification:
  Generating shortest trace
  Search order is breadth first
  Using conservative space optimisation
  Seed is 1765425197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BrakingDeviceStateMachine.Initial )
Transition:
  env.Active-&gt;env.Active { 1, chan_BrakeSignalReceived!, 1 }
  BrakingDeviceStateMachine.Initial-&gt;BrakingDeviceStateMachine.Braking_BrakeCaliperClamping { 1, chan_BrakeSignalReceived?, 1 }
State:
( env.Active BrakingDeviceStateMachine.Braking_BrakeCaliperClamping )
------------------------------------------------
E&lt;&gt; BrakingDeviceStateMachine.OpeRatenal_SendSignalFeedback
Options for the verification:
  Generating shortest trace
  Search order is breadth first
  Using conservative space optimisation
  Seed is 1765425197
  State space representation uses minimal constraint systems with future testing
  Using HashMap + Compress integers for discrete state storage
C:\Users\16508\Desktop\Postgraduate\develop\back\astrofcs_back\buaa-modules\astro-sysml\model_verified.xml::1: [error] has no member named OpeRatenal_SendSignalFeedback.
C:\Users\16508\Desktop\Postgraduate\develop\back\astrofcs_back\buaa-modules\astro-sysml\model_verified.xml::1: [error] Type error.
------------------------------------------------
A[] not (BrakingDeviceStateMachine.Braking_BrakeCaliperClamping &amp;&amp; BrakingDeviceStateMachine.OpeRatenal_SendSignalFeedback)
Options for the verification:
  Generating shortest trace
  Search order is breadth first
  Using conservative space optimisation
  Seed is 1765425197
  State space representation uses minimal constraint systems with future testing
  Using HashMap + Compress integers for discrete state storage
C:\Users\16508\Desktop\Postgraduate\develop\back\astrofcs_back\buaa-modules\astro-sysml\model_verified.xml::1: [error] has no member named OpeRatenal_SendSignalFeedback.
C:\Users\16508\Desktop\Postgraduate\develop\back\astrofcs_back\buaa-modules\astro-sysml\model_verified.xml::1: [error] Type error.
</t>
  </si>
  <si>
    <t>0.281s</t>
  </si>
  <si>
    <t>private import ScalarValues::*;
item def BrakeSignalReceived;
item def SignalTransmissionFailed;
item def SignalFeedbackSent;
state def BrakingDeviceStateMachine {
    entry; then Initial;
    state Initial;
    accept BrakeSignalReceived then Braking_BrakeCaliperClamping;
    accept SignalTransmissionFailed then OpeRatenal_TransmissionFailure;
    state Braking_BrakeCaliperClamping;
    accept SignalFeedbackSent then OpeRatenal_SendSignalFeedback;
    state OpeRatenal_TransmissionFailure;
    state OpeRatenal_SendSignalFeedback;
}</t>
  </si>
  <si>
    <t>3.47s</t>
  </si>
  <si>
    <t>E&lt;&gt; BrakingDeviceStateMachine.Braking_BrakeCaliperClamping
Options for the verification:
  Generating shortest trace
  Search order is breadth first
  Using conservative space optimisation
  Seed is 1765425536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BrakingDeviceStateMachine.Initial )
Transition:
  env.Active-&gt;env.Active { 1, chan_BrakeSignalReceived!, 1 }
  BrakingDeviceStateMachine.Initial-&gt;BrakingDeviceStateMachine.Braking_BrakeCaliperClamping { 1, chan_BrakeSignalReceived?, 1 }
State:
( env.Active BrakingDeviceStateMachine.Braking_BrakeCaliperClamping )
------------------------------------------------
E&lt;&gt; BrakingDeviceStateMachine.OpeRatenal_SendSignalFeedback
Options for the verification:
  Generating shortest trace
  Search order is breadth first
  Using conservative space optimisation
  Seed is 1765425536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BrakingDeviceStateMachine.Initial )
Transition:
  env.Active-&gt;env.Active { 1, chan_BrakeSignalReceived!, 1 }
  BrakingDeviceStateMachine.Initial-&gt;BrakingDeviceStateMachine.Braking_BrakeCaliperClamping { 1, chan_BrakeSignalReceived?, 1 }
State:
( env.Active BrakingDeviceStateMachine.Braking_BrakeCaliperClamping )
Transition:
  env.Active-&gt;env.Active { 1, chan_SignalFeedbackSent!, 1 }
  BrakingDeviceStateMachine.Braking_BrakeCaliperClamping-&gt;BrakingDeviceStateMachine.OpeRatenal_SendSignalFeedback { 1, chan_SignalFeedbackSent?, 1 }
State:
( env.Active BrakingDeviceStateMachine.OpeRatenal_SendSignalFeedback )
通过验证
------------------------------------------------
🔍 查询: A[] not (BrakingDeviceStateMachine.Braking_BrakeCaliperClamping &amp;&amp; BrakingDeviceStateMachine.OpeRatenal_SendSignalFeedback)
🚀 正在执行验证: A[] not (BrakingDeviceStateMachine.Braking_BrakeCaliperClamping &amp;&amp; BrakingDeviceStateMachine.OpeRatenal_SendSignalFeedback)
Options for the verification:
  Generating shortest trace
  Search order is breadth first
  Using conservative space optimisation
  Seed is 1765425536
  State space representation uses minimal constraint systems with future testing
  Using HashMap + Compress integers for discrete state storage
Verifying formula 1 at C:\Users\16508\Desktop\Postgraduate\develop\back\astrofcs_back\buaa-modules\astro-sysml\temp_query.q:1
 -- Formula is satisfied.
通过验证</t>
  </si>
  <si>
    <t>private import ScalarValues::*;
item def StartSystem;
state def SystemController {
    entry; then PumpControl;
    state PumpControl parallel {
        state PumpState {
            entry;
        }
        state WaterState {
            entry;
        }
        state MethaneState {
            entry;
        }
    }
}</t>
  </si>
  <si>
    <t>2.112s</t>
  </si>
  <si>
    <t xml:space="preserve">E&lt;&gt; PumpControl_PumpStatusRegion.PumpControl_PumpStatusRegion_PumpingOptions for the verification:
  Generating shortest trace
  Search order is breadth first
  Using conservative space optimisation
  Seed is 1765425856
  State space representation uses minimal constraint systems with future testing
  Using HashMap + Compress integers for discrete state storage
C:\Users\16508\Desktop\Postgraduate\develop\back\astrofcs_back\buaa-modules\astro-sysml\model_verified.xml::1: [error] Unknown identifier: PumpControl_PumpStatusRegion.
C:\Users\16508\Desktop\Postgraduate\develop\back\astrofcs_back\buaa-modules\astro-sysml\model_verified.xml::1: [error] false is not a structure.
E&lt;&gt; PumpControl_WaterStatusRegion.PumpControl_WaterStatusRegion_MonitoringWaterOptions for the verification:
  Generating shortest trace
  Search order is breadth first
  Using conservative space optimisation
  Seed is 1765425856
  State space representation uses minimal constraint systems with future testing
  Using HashMap + Compress integers for discrete state storage
C:\Users\16508\Desktop\Postgraduate\develop\back\astrofcs_back\buaa-modules\astro-sysml\model_verified.xml::1: [error] Unknown identifier: PumpControl_WaterStatusRegion.
C:\Users\16508\Desktop\Postgraduate\develop\back\astrofcs_back\buaa-modules\astro-sysml\model_verified.xml::1: [error] false is not a structure.
E&lt;&gt; PumpControl_MethaneStatusRegion.PumpControl_MethaneStatusRegion_MonitoringMethaneOptions for the verification:
  Generating shortest trace
  Search order is breadth first
  Using conservative space optimisation
  Seed is 1765425856
  State space representation uses minimal constraint systems with future testing
  Using HashMap + Compress integers for discrete state storage
C:\Users\16508\Desktop\Postgraduate\develop\back\astrofcs_back\buaa-modules\astro-sysml\model_verified.xml::1: [error] Unknown identifier: PumpControl_MethaneStatusRegion.
C:\Users\16508\Desktop\Postgraduate\develop\back\astrofcs_back\buaa-modules\astro-sysml\model_verified.xml::1: [error] false is not a structure.
PumpControl_MethaneStatusRegion.PumpControl_MethaneStatusRegion_MonitoringMethane --&gt; PumpControl_PumpStatusRegion.PumpControl_PumpStatusRegion_PumpingOptions for the verification:
  Generating shortest trace
  Search order is breadth first
  Using conservative space optimisation
  Seed is 1765425856
  State space representation uses minimal constraint systems with future testing
  Using HashMap + Compress integers for discrete state storage
C:\Users\16508\Desktop\Postgraduate\develop\back\astrofcs_back\buaa-modules\astro-sysml\model_verified.xml::1: [error] Unknown identifier: PumpControl_MethaneStatusRegion.
C:\Users\16508\Desktop\Postgraduate\develop\back\astrofcs_back\buaa-modules\astro-sysml\model_verified.xml::1: [error] false is not a structure.
C:\Users\16508\Desktop\Postgraduate\develop\back\astrofcs_back\buaa-modules\astro-sysml\model_verified.xml::1: [error] Unknown identifier: PumpControl_PumpStatusRegion.
C:\Users\16508\Desktop\Postgraduate\develop\back\astrofcs_back\buaa-modules\astro-sysml\model_verified.xml::1: [error] false is not a structure.
</t>
  </si>
  <si>
    <t>0.356s</t>
  </si>
  <si>
    <t>private import ScalarValues::*;
item def StartSystem;
state def SystemController {
    entry;
    then PumpControl_Main;
    state PumpControl_Main parallel {
        state PumpControl_PumpStatusRegion {
            entry;
            then PumpControl_PumpStatusRegion_PumpingOptions;
            state PumpControl_PumpStatusRegion_PumpingOptions {
                entry;
            }
        }
        state PumpControl_WaterStatusRegion {
            entry;
            then PumpControl_WaterStatusRegion_MonitoringWaterOptions;
            state PumpControl_WaterStatusRegion_MonitoringWaterOptions {
                entry;
            }
        }
        state PumpControl_MethaneStatusRegion {
            entry;
            then PumpControl_MethaneStatusRegion_MonitoringMethaneOptions;
            state PumpControl_MethaneStatusRegion_MonitoringMethaneOptions {
                entry;
            }
        }
    }
}</t>
  </si>
  <si>
    <t xml:space="preserve">E&lt;&gt; PumpControl_PumpStatusRegion.PumpControl_PumpStatusRegion_PumpingOptions for the verification:
  Generating shortest trace
  Search order is breadth first
  Using conservative space optimisation
  Seed is 1765426417
  State space representation uses minimal constraint systems with future testing
  Using HashMap + Compress integers for discrete state storage
C:\Users\16508\Desktop\Postgraduate\develop\back\astrofcs_back\buaa-modules\astro-sysml\model_verified.xml::1: [error] Unknown identifier: PumpControl_PumpStatusRegion.
C:\Users\16508\Desktop\Postgraduate\develop\back\astrofcs_back\buaa-modules\astro-sysml\model_verified.xml::1: [error] false is not a structure.
E&lt;&gt; PumpControl_WaterStatusRegion.PumpControl_WaterStatusRegion_MonitoringWaterOptions for the verification:
  Generating shortest trace
  Search order is breadth first
  Using conservative space optimisation
  Seed is 1765426417
  State space representation uses minimal constraint systems with future testing
  Using HashMap + Compress integers for discrete state storage
C:\Users\16508\Desktop\Postgraduate\develop\back\astrofcs_back\buaa-modules\astro-sysml\model_verified.xml::1: [error] Unknown identifier: PumpControl_WaterStatusRegion.
C:\Users\16508\Desktop\Postgraduate\develop\back\astrofcs_back\buaa-modules\astro-sysml\model_verified.xml::1: [error] false is not a structure.
E&lt;&gt; PumpControl_MethaneStatusRegion.PumpControl_MethaneStatusRegion_MonitoringMethaneOptions for the verification:
  Generating shortest trace
  Search order is breadth first
  Using conservative space optimisation
  Seed is 1765426417
  State space representation uses minimal constraint systems with future testing
  Using HashMap + Compress integers for discrete state storage
C:\Users\16508\Desktop\Postgraduate\develop\back\astrofcs_back\buaa-modules\astro-sysml\model_verified.xml::1: [error] Unknown identifier: PumpControl_MethaneStatusRegion.
C:\Users\16508\Desktop\Postgraduate\develop\back\astrofcs_back\buaa-modules\astro-sysml\model_verified.xml::1: [error] false is not a structure.
PumpControl_MethaneStatusRegion.PumpControl_MethaneStatusRegion_MonitoringMethane --&gt; PumpControl_PumpStatusRegion.PumpControl_PumpStatusRegion_PumpingOptions for the verification:
  Generating shortest trace
  Search order is breadth first
  Using conservative space optimisation
  Seed is 1765426417
  State space representation uses minimal constraint systems with future testing
  Using HashMap + Compress integers for discrete state storage
C:\Users\16508\Desktop\Postgraduate\develop\back\astrofcs_back\buaa-modules\astro-sysml\model_verified.xml::1: [error] Unknown identifier: PumpControl_MethaneStatusRegion.
C:\Users\16508\Desktop\Postgraduate\develop\back\astrofcs_back\buaa-modules\astro-sysml\model_verified.xml::1: [error] false is not a structure.
C:\Users\16508\Desktop\Postgraduate\develop\back\astrofcs_back\buaa-modules\astro-sysml\model_verified.xml::1: [error] Unknown identifier: PumpControl_PumpStatusRegion.
C:\Users\16508\Desktop\Postgraduate\develop\back\astrofcs_back\buaa-modules\astro-sysml\model_verified.xml::1: [error] false is not a structure.
</t>
  </si>
  <si>
    <t>0.347s</t>
  </si>
  <si>
    <t xml:space="preserve">private import ScalarValues::*;
item def starton;
item def keyOff;
item def accelerate;
item def brake;
item def stop;
state def DriveSystem {
    entry; then Off;
    state Off;
    accept starton then Operate.Idle;
    state Operate {
        state Idle;
        accept accelerate then Driving.Accelerating;
        state Driving {
            state Accelerating;
            accept stop then Cruising;
            state Cruising;
            accept brake then Braking;
            state Braking;
        }
        accept stop then Idle;
    }
    transition t1 first Operate accept keyOff then Off;
}
</t>
  </si>
  <si>
    <t>2.797s</t>
  </si>
  <si>
    <t xml:space="preserve">E&lt;&gt; DrivingStateMachine.Operate_IdleOptions for the verification:
  Generating shortest trace
  Search order is breadth first
  Using conservative space optimisation
  Seed is 1765426752
  State space representation uses minimal constraint systems with future testing
  Using HashMap + Compress integers for discrete state storage
C:\Users\16508\Desktop\Postgraduate\develop\back\astrofcs_back\buaa-modules\astro-sysml\model_verified.xml::1: [error] Unknown identifier: DrivingStateMachine.
C:\Users\16508\Desktop\Postgraduate\develop\back\astrofcs_back\buaa-modules\astro-sysml\model_verified.xml::1: [error] false is not a structure.
E&lt;&gt; DrivingStateMachine.Operate_CruisingOptions for the verification:
  Generating shortest trace
  Search order is breadth first
  Using conservative space optimisation
  Seed is 1765426752
  State space representation uses minimal constraint systems with future testing
  Using HashMap + Compress integers for discrete state storage
C:\Users\16508\Desktop\Postgraduate\develop\back\astrofcs_back\buaa-modules\astro-sysml\model_verified.xml::1: [error] Unknown identifier: DrivingStateMachine.
C:\Users\16508\Desktop\Postgraduate\develop\back\astrofcs_back\buaa-modules\astro-sysml\model_verified.xml::1: [error] false is not a structure.
A[] (DrivingStateMachine.Operate_Accelerating imply not DrivingStateMachine.off)Options for the verification:
  Generating shortest trace
  Search order is breadth first
  Using conservative space optimisation
  Seed is 1765426753
  State space representation uses minimal constraint systems with future testing
  Using HashMap + Compress integers for discrete state storage
C:\Users\16508\Desktop\Postgraduate\develop\back\astrofcs_back\buaa-modules\astro-sysml\model_verified.xml::1: [error] Unknown identifier: DrivingStateMachine.
C:\Users\16508\Desktop\Postgraduate\develop\back\astrofcs_back\buaa-modules\astro-sysml\model_verified.xml::1: [error] false is not a structure.
C:\Users\16508\Desktop\Postgraduate\develop\back\astrofcs_back\buaa-modules\astro-sysml\model_verified.xml::1: [error] Unknown identifier: DrivingStateMachine.
C:\Users\16508\Desktop\Postgraduate\develop\back\astrofcs_back\buaa-modules\astro-sysml\model_verified.xml::1: [error] false is not a structure.
</t>
  </si>
  <si>
    <t>0.270s</t>
  </si>
  <si>
    <t>private import ScalarValues::*;
item def starton;
item def keyOff;
item def accelerate;
item def brake;
item def stop;
state def DrivingStateMachine {
    entry; then Off;
    state Off;
    accept starton then Operate.Idle;
    state Operate {
        state Idle;
        accept accelerate then Driving.Accelerating;
        state Driving {
            state Accelerating;
            accept stop then Cruising;
            state Cruising;
            accept brake then Braking;
            state Braking;
        }
        accept stop then Idle;
    }
    transition OffToOperate first Operate accept keyOff then Off;
}</t>
  </si>
  <si>
    <t>3.301s</t>
  </si>
  <si>
    <t xml:space="preserve">E&lt;&gt; DrivingStateMachine.Operate_IdleOptions for the verification:
  Generating shortest trace
  Search order is breadth first
  Using conservative space optimisation
  Seed is 1765427100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DrivingStateMachine.Off )
Transition:
  env.Active-&gt;env.Active { 1, chan_starton!, 1 }
  DrivingStateMachine.Off-&gt;DrivingStateMachine.Operate_Idle { 1, chan_starton?, 1 }
State:
( env.Active DrivingStateMachine.Operate_Idle )
E&lt;&gt; DrivingStateMachine.Operate_CruisingOptions for the verification:
  Generating shortest trace
  Search order is breadth first
  Using conservative space optimisation
  Seed is 1765427100
  State space representation uses minimal constraint systems with future testing
  Using HashMap + Compress integers for discrete state storage
C:\Users\16508\Desktop\Postgraduate\develop\back\astrofcs_back\buaa-modules\astro-sysml\model_verified.xml::1: [error] has no member named Operate_Cruising.
C:\Users\16508\Desktop\Postgraduate\develop\back\astrofcs_back\buaa-modules\astro-sysml\model_verified.xml::1: [error] Type error.
A[] (DrivingStateMachine.Operate_Accelerating imply not DrivingStateMachine.off)Options for the verification:
  Generating shortest trace
  Search order is breadth first
  Using conservative space optimisation
  Seed is 1765427101
  State space representation uses minimal constraint systems with future testing
  Using HashMap + Compress integers for discrete state storage
C:\Users\16508\Desktop\Postgraduate\develop\back\astrofcs_back\buaa-modules\astro-sysml\model_verified.xml::1: [error] has no member named Operate_Accelerating.
C:\Users\16508\Desktop\Postgraduate\develop\back\astrofcs_back\buaa-modules\astro-sysml\model_verified.xml::1: [error] has no member named off.
C:\Users\16508\Desktop\Postgraduate\develop\back\astrofcs_back\buaa-modules\astro-sysml\model_verified.xml::1: [error] Type error.
C:\Users\16508\Desktop\Postgraduate\develop\back\astrofcs_back\buaa-modules\astro-sysml\model_verified.xml::1: [error] Type error.
</t>
  </si>
  <si>
    <t>0.276s</t>
  </si>
  <si>
    <t>private import ScalarValues::*;
item def Closed_SendDeparted;
item def Arrived_Stop_SendArrived;
item def ObstacleDetected_EmergencyStop_SendObstacle;
item def ReachedCruising_Cruise;
item def Approached_Decelerate;
action def Accelerate;
action def EmergencyStop;
action def Sendsignal;
action def EmergencySequence {
    action emergencyStop : EmergencyStop;
    action sendsignal : Sendsignal;
}
state def TrainOpeRaten {
    entry; then DoorsClosing;
    state DoorsClosing;
    accept Closed_SendDeparted then InMotion.Accelerating;
    state InMotion {
        entry;
        state Accelerating {
            do action Accelerate;
        }
        accept ReachedCruising_Cruise then Cruising;
        accept Approached_Decelerate then Approaching;
        state Cruising;
        accept Approached_Decelerate then Approaching;
        state Approaching {
            do action Sendsignal;
        }
        state EmergencyStopping {
            do action EmergencySequence;
        }
    }
    state Stopping;
    transition t1 first InMotion accept Arrived_Stop_SendArrived then Stopping;
    transition t2 first InMotion accept ObstacleDetected_EmergencyStop_SendObstacle then InMotion.EmergencyStopping;
}</t>
  </si>
  <si>
    <t>3.778s</t>
  </si>
  <si>
    <t xml:space="preserve">E&lt;&gt; TrainOpeRaten.InMotion_AcceleratingC:\Users\16508\Desktop\Postgraduate\develop\back\astrofcs_back\buaa-modules\astro-sysml\model_verified.xml:/nta/template[1]/transition[1]/label[2]:1: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C:\Users\16508\Desktop\Postgraduate\develop\back\astrofcs_back\buaa-modules\astro-sysml\model_verified.xml:/nta/template[1]/transition[11]/label[2]:1: [warning] Expression does not have any effect.
C:\Users\16508\Desktop\Postgraduate\develop\back\astrofcs_back\buaa-modules\astro-sysml\model_verified.xml:/nta/template[1]/transition[12]/label[2]:1: [warning] Expression does not have any effect.
Options for the verification:
  Generating shortest trace
  Search order is breadth first
  Using conservative space optimisation
  Seed is 1765439170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TrainOpeRaten.DoorsClosing )
Transition:
  env.Active-&gt;env.Active { 1, chan_Closed_SendDeparted!, 1 }
  TrainOpeRaten.DoorsClosing-&gt;TrainOpeRaten.InMotion_Accelerating { 1, chan_Closed_SendDeparted?, Accelerate() }
State:
( env.Active TrainOpeRaten.InMotion_Accelerating )
E&lt;&gt; TrainOpeRaten.EmergencyStoppingC:\Users\16508\Desktop\Postgraduate\develop\back\astrofcs_back\buaa-modules\astro-sysml\model_verified.xml:/nta/template[1]/transition[1]/label[2]:1: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C:\Users\16508\Desktop\Postgraduate\develop\back\astrofcs_back\buaa-modules\astro-sysml\model_verified.xml:/nta/template[1]/transition[11]/label[2]:1: [warning] Expression does not have any effect.
C:\Users\16508\Desktop\Postgraduate\develop\back\astrofcs_back\buaa-modules\astro-sysml\model_verified.xml:/nta/template[1]/transition[12]/label[2]:1: [warning] Expression does not have any effect.
Options for the verification:
  Generating shortest trace
  Search order is breadth first
  Using conservative space optimisation
  Seed is 1765439170
  State space representation uses minimal constraint systems with future testing
  Using HashMap + Compress integers for discrete state storage
C:\Users\16508\Desktop\Postgraduate\develop\back\astrofcs_back\buaa-modules\astro-sysml\model_verified.xml::1: [error] has no member named EmergencyStopping.
C:\Users\16508\Desktop\Postgraduate\develop\back\astrofcs_back\buaa-modules\astro-sysml\model_verified.xml::1: [error] Type error.
E&lt;&gt; TrainOpeRaten.StoppingC:\Users\16508\Desktop\Postgraduate\develop\back\astrofcs_back\buaa-modules\astro-sysml\model_verified.xml:/nta/template[1]/transition[1]/label[2]:1: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C:\Users\16508\Desktop\Postgraduate\develop\back\astrofcs_back\buaa-modules\astro-sysml\model_verified.xml:/nta/template[1]/transition[11]/label[2]:1: [warning] Expression does not have any effect.
C:\Users\16508\Desktop\Postgraduate\develop\back\astrofcs_back\buaa-modules\astro-sysml\model_verified.xml:/nta/template[1]/transition[12]/label[2]:1: [warning] Expression does not have any effect.
Options for the verification:
  Generating shortest trace
  Search order is breadth first
  Using conservative space optimisation
  Seed is 1765439170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TrainOpeRaten.DoorsClosing )
Transition:
  env.Active-&gt;env.Active { 1, chan_Closed_SendDeparted!, 1 }
  TrainOpeRaten.DoorsClosing-&gt;TrainOpeRaten.InMotion_Accelerating { 1, chan_Closed_SendDeparted?, Accelerate() }
State:
( env.Active TrainOpeRaten.InMotion_Accelerating )
Transition:
  env.Active-&gt;env.Active { 1, chan_Arrived_Stop_SendArrived!, 1 }
  TrainOpeRaten.InMotion_Accelerating-&gt;TrainOpeRaten.Stopping { 1, chan_Arrived_Stop_SendArrived?, 1 }
State:
( env.Active TrainOpeRaten.Stopping )
A[] not (TrainOpeRaten.EmergencyStopping &amp;&amp; TrainOpeRaten.InMotion_Cruising)C:\Users\16508\Desktop\Postgraduate\develop\back\astrofcs_back\buaa-modules\astro-sysml\model_verified.xml:/nta/template[1]/transition[1]/label[2]:1: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C:\Users\16508\Desktop\Postgraduate\develop\back\astrofcs_back\buaa-modules\astro-sysml\model_verified.xml:/nta/template[1]/transition[11]/label[2]:1: [warning] Expression does not have any effect.
C:\Users\16508\Desktop\Postgraduate\develop\back\astrofcs_back\buaa-modules\astro-sysml\model_verified.xml:/nta/template[1]/transition[12]/label[2]:1: [warning] Expression does not have any effect.
Options for the verification:
  Generating shortest trace
  Search order is breadth first
  Using conservative space optimisation
  Seed is 1765439170
  State space representation uses minimal constraint systems with future testing
  Using HashMap + Compress integers for discrete state storage
C:\Users\16508\Desktop\Postgraduate\develop\back\astrofcs_back\buaa-modules\astro-sysml\model_verified.xml::1: [error] has no member named EmergencyStopping.
C:\Users\16508\Desktop\Postgraduate\develop\back\astrofcs_back\buaa-modules\astro-sysml\model_verified.xml::1: [error] Type error.
</t>
  </si>
  <si>
    <t>0.367s</t>
  </si>
  <si>
    <t>private import ScalarValues::*;
item def Closed_SendDeparted;
item def Arrived_Stop_SendArrived;
item def ObstacleDetected_EmergencyStop_SendObstacle;
item def ReachedCruising_Cruise;
item def Approached_Decelerate;
action def Accelerate;
action def EmergencyStop;
action def Sendsignal;
action def EmergencySequence {
    action emergencyStop : EmergencyStop;
    action sendsignal : Sendsignal;
}
state def TrainOpeRaten {
    entry; then DoorsClosing;
    state DoorsClosing;
    accept Closed_SendDeparted then InMotion.Accelerating;
    state InMotion {
        state Accelerating {
            do action Accelerate;
        }
        accept ReachedCruising_Cruise then Cruising;
        accept Approached_Decelerate then Approaching;
        state Cruising;
        accept Approached_Decelerate then Approaching;
        state Approaching {
            do action Sendsignal;
        }
    }
    state EmergencyStopping {
        do action EmergencySequence;
    }
    state Stopping;
    transition t1 first InMotion accept Arrived_Stop_SendArrived then Stopping;
    transition t2 first InMotion accept ObstacleDetected_EmergencyStop_SendObstacle then EmergencyStopping;
}</t>
  </si>
  <si>
    <t>5.453s</t>
  </si>
  <si>
    <t xml:space="preserve">E&lt;&gt; TrainOpeRaten.InMotion_AcceleratingC:\Users\16508\Desktop\Postgraduate\develop\back\astrofcs_back\buaa-modules\astro-sysml\model_verified.xml:/nta/template[1]/transition[1]/label[2]:1: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1765439498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TrainOpeRaten.DoorsClosing )
Transition:
  env.Active-&gt;env.Active { 1, chan_Closed_SendDeparted!, 1 }
  TrainOpeRaten.DoorsClosing-&gt;TrainOpeRaten.InMotion_Accelerating { 1, chan_Closed_SendDeparted?, Accelerate() }
State:
( env.Active TrainOpeRaten.InMotion_Accelerating )
E&lt;&gt; TrainOpeRaten.EmergencyStoppingC:\Users\16508\Desktop\Postgraduate\develop\back\astrofcs_back\buaa-modules\astro-sysml\model_verified.xml:/nta/template[1]/transition[1]/label[2]:1: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1765439498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TrainOpeRaten.DoorsClosing )
Transition:
  env.Active-&gt;env.Active { 1, chan_Closed_SendDeparted!, 1 }
  TrainOpeRaten.DoorsClosing-&gt;TrainOpeRaten.InMotion_Accelerating { 1, chan_Closed_SendDeparted?, Accelerate() }
State:
( env.Active TrainOpeRaten.InMotion_Accelerating )
Transition:
  env.Active-&gt;env.Active { 1, chan_ObstacleDetected_EmergencyStop_SendObstacle!, 1 }
  TrainOpeRaten.InMotion_Accelerating-&gt;TrainOpeRaten.EmergencyStopping { 1, chan_ObstacleDetected_EmergencyStop_SendObstacle?, EmergencySequence() }
State:
( env.Active TrainOpeRaten.EmergencyStopping )
E&lt;&gt; TrainOpeRaten.StoppingC:\Users\16508\Desktop\Postgraduate\develop\back\astrofcs_back\buaa-modules\astro-sysml\model_verified.xml:/nta/template[1]/transition[1]/label[2]:1: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1765439499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TrainOpeRaten.DoorsClosing )
Transition:
  env.Active-&gt;env.Active { 1, chan_Closed_SendDeparted!, 1 }
  TrainOpeRaten.DoorsClosing-&gt;TrainOpeRaten.InMotion_Accelerating { 1, chan_Closed_SendDeparted?, Accelerate() }
State:
( env.Active TrainOpeRaten.InMotion_Accelerating )
Transition:
  env.Active-&gt;env.Active { 1, chan_Arrived_Stop_SendArrived!, 1 }
  TrainOpeRaten.InMotion_Accelerating-&gt;TrainOpeRaten.Stopping { 1, chan_Arrived_Stop_SendArrived?, 1 }
State:
( env.Active TrainOpeRaten.Stopping )
A[] not (TrainOpeRaten.EmergencyStopping &amp;&amp; TrainOpeRaten.InMotion_Cruising)C:\Users\16508\Desktop\Postgraduate\develop\back\astrofcs_back\buaa-modules\astro-sysml\model_verified.xml:/nta/template[1]/transition[1]/label[2]:1: [warning] Expression does not have any effect.
C:\Users\16508\Desktop\Postgraduate\develop\back\astrofcs_back\buaa-modules\astro-sysml\model_verified.xml:/nta/template[1]/transition[3]/label[2]:1: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C:\Users\16508\Desktop\Postgraduate\develop\back\astrofcs_back\buaa-modules\astro-sysml\model_verified.xml:/nta/template[1]/transition[8]/label[2]:1: [warning] Expression does not have any effect.
C:\Users\16508\Desktop\Postgraduate\develop\back\astrofcs_back\buaa-modules\astro-sysml\model_verified.xml:/nta/template[1]/transition[9]/label[2]:1: [warning] Expression does not have any effect.
C:\Users\16508\Desktop\Postgraduate\develop\back\astrofcs_back\buaa-modules\astro-sysml\model_verified.xml:/nta/template[1]/transition[10]/label[2]:1: [warning] Expression does not have any effect.
Options for the verification:
  Generating shortest trace
  Search order is breadth first
  Using conservative space optimisation
  Seed is 1765439499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</si>
  <si>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0.354s</t>
  </si>
  <si>
    <t>private import ScalarValues::*;
item def DoorOpened;
item def DoorClosed;
item def ItemPlaced;
item def ItemRemoved;
item def TimeEntered;
item def Start;
item def TimerExpired;
item def Cancel;
state def MicrowaveOpeRaten {
    entry; then DoorShut;
    state DoorShut;
    accept Cancel then DoorShut;
    accept DoorOpened then DoorOpen;
    state DoorOpen {
    }
    accept ItemPlaced then DoorOpenWithItem;
    accept DoorClosed then DoorShut;
    state DoorOpenWithItem {
    }
    accept ItemRemoved then DoorOpen;
    accept DoorClosed then DoorShutWithItem;
    accept TimeEntered then ReadytoCook;
    state DoorShutWithItem {
    }
    accept DoorOpened then DoorOpenWithItem;
    accept TimeEntered then ReadytoCook;
    state ReadytoCook {
    }
    accept Cancel then DoorShutWithItem;
    accept DoorOpened then DoorOpenWithItem;
    accept Start then Cooking;
    state Cooking {
    }
    accept DoorOpened then DoorOpenWithItem;
        accept TimerExpired then DoorShutWithItem;
        accept Cancel then ReadytoCook;
}</t>
  </si>
  <si>
    <t>3.476s</t>
  </si>
  <si>
    <t xml:space="preserve">E&lt;&gt; MicrowaveController.CookingOptions for the verification:
  Generating shortest trace
  Search order is breadth first
  Using conservative space optimisation
  Seed is 1765439865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E&lt;&gt; MicrowaveController.ReadytoCookOptions for the verification:
  Generating shortest trace
  Search order is breadth first
  Using conservative space optimisation
  Seed is 1765439865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E&lt;&gt; MicrowaveController.DoorShutWithItemOptions for the verification:
  Generating shortest trace
  Search order is breadth first
  Using conservative space optimisation
  Seed is 1765439865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A[] not deadlockOptions for the verification:
  Generating shortest trace
  Search order is breadth first
  Using conservative space optimisation
  Seed is 1765439865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</si>
  <si>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private import ScalarValues::*;
item def DoorOpened;
item def DoorClosed;
item def ItemPlaced;
item def ItemRemoved;
item def TimeEntered;
item def Start;
item def TimerExpired;
item def Cancel;
state def MicrowaveOpeRaten {
	entry; then DoorShut;
	state DoorShut;
	accept Cancel then DoorShut;
	accept DoorOpened then DoorOpenOptions;
	state DoorOpenOptions;
	accept ItemPlaced then DoorOpenWithItemOptions;
	accept DoorClosed then DoorShut;
	state DoorOpenWithItemOptions;
	accept ItemRemoved then DoorOpenOptions;
	accept DoorClosed then DoorShutWithItemOptions;
	state DoorShutWithItemOptions;
	accept DoorOpened then DoorOpenWithItemOptions;
	accept TimeEntered then ReadytocookOptions;
	state ReadytocookOptions;
	accept Cancel then DoorShutWithItemOptions;
	accept DoorOpened then DoorOpenWithItemOptions;
	accept Start then CookingOptions;
	state CookingOptions;
	accept DoorOpened then DoorOpenWithItemOptions;
	accept TimerExpired then DoorShutWithItemOptions;
	accept Cancel then ReadytocookOptions;
}</t>
  </si>
  <si>
    <t>5.21s</t>
  </si>
  <si>
    <t xml:space="preserve">E&lt;&gt; MicrowaveController.CookingOptions for the verification:
  Generating shortest trace
  Search order is breadth first
  Using conservative space optimisation
  Seed is 1765440201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E&lt;&gt; MicrowaveController.ReadytoCookOptions for the verification:
  Generating shortest trace
  Search order is breadth first
  Using conservative space optimisation
  Seed is 1765440201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E&lt;&gt; MicrowaveController.DoorShutWithItemOptions for the verification:
  Generating shortest trace
  Search order is breadth first
  Using conservative space optimisation
  Seed is 1765440201
  State space representation uses minimal constraint systems with future testing
  Using HashMap + Compress integers for discrete state storage
C:\Users\16508\Desktop\Postgraduate\develop\back\astrofcs_back\buaa-modules\astro-sysml\model_verified.xml::1: [error] Unknown identifier: MicrowaveController.
C:\Users\16508\Desktop\Postgraduate\develop\back\astrofcs_back\buaa-modules\astro-sysml\model_verified.xml::1: [error] false is not a structure.
A[] not deadlockOptions for the verification:
  Generating shortest trace
  Search order is breadth first
  Using conservative space optimisation
  Seed is 1765440201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</si>
  <si>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0.342s</t>
  </si>
  <si>
    <t>private import ScalarValues::*;
item def BeginMission;
item def Intercepted;
item def TaskAssigned;
item def AttackComplete;
attribute def UAVCount {
    attribute value : Integer;
}
state def UAVSwarmOpeRaten {
    in uAVCount : UAVCount;
    entry; then MissionPrepaRaten;
    state MissionPrepaRaten;
    accept BeginMission then OpeRaten;
    state OpeRaten parallel {
        state TaskRegion {
            entry; then Searching;
            state Searching;
            accept TaskAssigned then Attacking;
            state Attacking;
            accept AttackComplete then Searching;
        }
        state MotionRegion {
            entry; then Area1;
            state Area1;
            then Area2;
            state Area2;
            then Area3;
            state Area3;
            accept Intercepted then AdjustFormation;
            state AdjustFormation;
            then Area1;
        }
    }
    transition t1 first OpeRaten.TaskRegion.Attacking accept AttackComplete if uAVCount.value &lt; 2 then MissionComplete;
    state MissionComplete;
}</t>
  </si>
  <si>
    <t>3.61s</t>
  </si>
  <si>
    <t xml:space="preserve">E&lt;&gt; MissionExecution_TaskRegion.MissionExecution_TaskRegion_AttackingOptions for the verification:
  Generating shortest trace
  Search order is breadth first
  Using conservative space optimisation
  Seed is 1765440564
  State space representation uses minimal constraint systems with future testing
  Using HashMap + Compress integers for discrete state storage
C:\Users\16508\Desktop\Postgraduate\develop\back\astrofcs_back\buaa-modules\astro-sysml\model_verified.xml::1: [error] Unknown identifier: MissionExecution_TaskRegion.
C:\Users\16508\Desktop\Postgraduate\develop\back\astrofcs_back\buaa-modules\astro-sysml\model_verified.xml::1: [error] false is not a structure.
A[] (MissionExecution_MotionRegion.MissionExecution_MotionRegion_AdjustingFormation imply not deadlock)Options for the verification:
  Generating shortest trace
  Search order is breadth first
  Using conservative space optimisation
  Seed is 1765440564
  State space representation uses minimal constraint systems with future testing
  Using HashMap + Compress integers for discrete state storage
C:\Users\16508\Desktop\Postgraduate\develop\back\astrofcs_back\buaa-modules\astro-sysml\model_verified.xml::1: [error] Unknown identifier: MissionExecution_MotionRegion.
C:\Users\16508\Desktop\Postgraduate\develop\back\astrofcs_back\buaa-modules\astro-sysml\model_verified.xml::1: [error] false is not a structure.
E&lt;&gt; (MissionExecution_MotionRegion.MissionExecution_MotionRegion_Flying and MissionExecution_TaskRegion.MissionExecution_TaskRegion_Attacking)Options for the verification:
  Generating shortest trace
  Search order is breadth first
  Using conservative space optimisation
  Seed is 1765440565
  State space representation uses minimal constraint systems with future testing
  Using HashMap + Compress integers for discrete state storage
C:\Users\16508\Desktop\Postgraduate\develop\back\astrofcs_back\buaa-modules\astro-sysml\model_verified.xml::1: [error] Unknown identifier: MissionExecution_MotionRegion.
C:\Users\16508\Desktop\Postgraduate\develop\back\astrofcs_back\buaa-modules\astro-sysml\model_verified.xml::1: [error] false is not a structure.
C:\Users\16508\Desktop\Postgraduate\develop\back\astrofcs_back\buaa-modules\astro-sysml\model_verified.xml::1: [error] Unknown identifier: MissionExecution_TaskRegion.
C:\Users\16508\Desktop\Postgraduate\develop\back\astrofcs_back\buaa-modules\astro-sysml\model_verified.xml::1: [error] false is not a structure.
</t>
  </si>
  <si>
    <t>0.301s</t>
  </si>
  <si>
    <t>state def MissionExecution {
    in uAVCount : UAVCount;
    entry; then MissionPrepaRaten;
    state MissionPrepaRaten;
    accept BeginMission then OpeRaten;
    state OpeRaten parallel {
        state TaskRegion {
            entry; then Searching;
            state Searching;
            accept TaskAssigned then Attacking;
            state Attacking;
            accept AttackComplete then Searching;
        }
        state MotionRegion {
            entry; then Area1;
            state Area1;
            then Area2;
            state Area2;
            then Area3;
            state Area3;
            accept Intercepted then AdjustingFormation;
            state AdjustingFormation;
            then Area1;
        }
    }
    transition t1 first OpeRaten.TaskRegion.Attacking accept AttackComplete if uAVCount.value &lt; 2 then MissionComplete;
    state MissionComplete;
}
private import ScalarValues::*;
item def BeginMission;
item def Intercepted;
item def TaskAssigned;
item def AttackComplete;</t>
  </si>
  <si>
    <t>2.823s</t>
  </si>
  <si>
    <t xml:space="preserve">E&lt;&gt; MissionExecution_TaskRegion.MissionExecution_TaskRegion_AttackingOptions for the verification:
  Generating shortest trace
  Search order is breadth first
  Using conservative space optimisation
  Seed is 1765447151
  State space representation uses minimal constraint systems with future testing
  Using HashMap + Compress integers for discrete state storage
C:\Users\16508\Desktop\Postgraduate\develop\back\astrofcs_back\buaa-modules\astro-sysml\model_verified.xml::1: [error] Unknown identifier: MissionExecution_TaskRegion.
C:\Users\16508\Desktop\Postgraduate\develop\back\astrofcs_back\buaa-modules\astro-sysml\model_verified.xml::1: [error] false is not a structure.
A[] (MissionExecution_MotionRegion.MissionExecution_MotionRegion_AdjustingFormation imply not deadlock)Options for the verification:
  Generating shortest trace
  Search order is breadth first
  Using conservative space optimisation
  Seed is 1765447152
  State space representation uses minimal constraint systems with future testing
  Using HashMap + Compress integers for discrete state storage
C:\Users\16508\Desktop\Postgraduate\develop\back\astrofcs_back\buaa-modules\astro-sysml\model_verified.xml::1: [error] Unknown identifier: MissionExecution_MotionRegion.
C:\Users\16508\Desktop\Postgraduate\develop\back\astrofcs_back\buaa-modules\astro-sysml\model_verified.xml::1: [error] false is not a structure.
E&lt;&gt; (MissionExecution_MotionRegion.MissionExecution_MotionRegion_Flying and MissionExecution_TaskRegion.MissionExecution_TaskRegion_Attacking)Options for the verification:
  Generating shortest trace
  Search order is breadth first
  Using conservative space optimisation
  Seed is 1765447152
  State space representation uses minimal constraint systems with future testing
  Using HashMap + Compress integers for discrete state storage
C:\Users\16508\Desktop\Postgraduate\develop\back\astrofcs_back\buaa-modules\astro-sysml\model_verified.xml::1: [error] Unknown identifier: MissionExecution_MotionRegion.
C:\Users\16508\Desktop\Postgraduate\develop\back\astrofcs_back\buaa-modules\astro-sysml\model_verified.xml::1: [error] false is not a structure.
C:\Users\16508\Desktop\Postgraduate\develop\back\astrofcs_back\buaa-modules\astro-sysml\model_verified.xml::1: [error] Unknown identifier: MissionExecution_TaskRegion.
C:\Users\16508\Desktop\Postgraduate\develop\back\astrofcs_back\buaa-modules\astro-sysml\model_verified.xml::1: [error] false is not a structure.
</t>
  </si>
  <si>
    <t>private import ScalarValues::*;
item def FrontCollisionDetected;
item def RearCollisionDetected;
item def PedestrianDetected;
state def CollisionAvoidanceSystem {
    entry; then ActiveMode;
    state ActiveMode parallel {
        state FrontalAvoidance {
            in dist_to_front : Integer;
            entry; then MonitorFront;
            state MonitorFront;
            accept FrontCollisionDetected if dist_to_front &lt; 2 then avoid_frontend_collision;
            state avoid_frontend_collision;
        }
        state RearAvoidance {
            in dist_to_rear : Integer;
            in vel : Integer;
            entry; then MonitorRear;
            state MonitorRear;
            accept RearCollisionDetected if dist_to_rear &lt; 1 and vel &gt; 6 then avoid_rearend_collision;
            state avoid_rearend_collision;
        }
        state PedestrianDetection {
            entry; then ScanPedestrian;
            state ScanPedestrian;
            accept PedestrianDetected then avoid_pedestrian_collision;
            state avoid_pedestrian_collision;
        }
    }
}</t>
  </si>
  <si>
    <t>3.531s</t>
  </si>
  <si>
    <t xml:space="preserve">E&lt;&gt; (FrontalAvoidance.FrontalAvoidance_avoid_frontend_collision and RearAvoidance.RearAvoidance_avoid_rearend_collision and PedestrianDetection.PedestrianDetection_avoid_pedestrian_collision)Options for the verification:
  Generating shortest trace
  Search order is breadth first
  Using conservative space optimisation
  Seed is 1765441378
  State space representation uses minimal constraint systems with future testing
  Using HashMap + Compress integers for discrete state storage
C:\Users\16508\Desktop\Postgraduate\develop\back\astrofcs_back\buaa-modules\astro-sysml\model_verified.xml::1: [error] Unknown identifier: FrontalAvoidance.
C:\Users\16508\Desktop\Postgraduate\develop\back\astrofcs_back\buaa-modules\astro-sysml\model_verified.xml::1: [error] false is not a structure.
C:\Users\16508\Desktop\Postgraduate\develop\back\astrofcs_back\buaa-modules\astro-sysml\model_verified.xml::1: [error] Unknown identifier: RearAvoidance.
C:\Users\16508\Desktop\Postgraduate\develop\back\astrofcs_back\buaa-modules\astro-sysml\model_verified.xml::1: [error] false is not a structure.
C:\Users\16508\Desktop\Postgraduate\develop\back\astrofcs_back\buaa-modules\astro-sysml\model_verified.xml::1: [error] Unknown identifier: PedestrianDetection.
C:\Users\16508\Desktop\Postgraduate\develop\back\astrofcs_back\buaa-modules\astro-sysml\model_verified.xml::1: [error] false is not a structure.
E&lt;&gt; (FrontalAvoidance.FrontalAvoidance_avoid_frontend_collision and dist_to_front &lt; 2)Options for the verification:
  Generating shortest trace
  Search order is breadth first
  Using conservative space optimisation
  Seed is 1765441378
  State space representation uses minimal constraint systems with future testing
  Using HashMap + Compress integers for discrete state storage
C:\Users\16508\Desktop\Postgraduate\develop\back\astrofcs_back\buaa-modules\astro-sysml\model_verified.xml::1: [error] Unknown identifier: FrontalAvoidance.
C:\Users\16508\Desktop\Postgraduate\develop\back\astrofcs_back\buaa-modules\astro-sysml\model_verified.xml::1: [error] false is not a structure.
A[] (PedestrianDetection.PedestrianDetection_avoid_pedestrian_collision imply not deadlock)Options for the verification:
  Generating shortest trace
  Search order is breadth first
  Using conservative space optimisation
  Seed is 1765441378
  State space representation uses minimal constraint systems with future testing
  Using HashMap + Compress integers for discrete state storage
C:\Users\16508\Desktop\Postgraduate\develop\back\astrofcs_back\buaa-modules\astro-sysml\model_verified.xml::1: [error] Unknown identifier: PedestrianDetection.
C:\Users\16508\Desktop\Postgraduate\develop\back\astrofcs_back\buaa-modules\astro-sysml\model_verified.xml::1: [error] false is not a structure.
E&lt;&gt; (RearAvoidance.RearAvoidance_avoid_rearend_collision and dist_to_rear &lt; 1 and vel &gt; 6)Options for the verification:
  Generating shortest trace
  Search order is breadth first
  Using conservative space optimisation
  Seed is 1765441378
  State space representation uses minimal constraint systems with future testing
  Using HashMap + Compress integers for discrete state storage
C:\Users\16508\Desktop\Postgraduate\develop\back\astrofcs_back\buaa-modules\astro-sysml\model_verified.xml::1: [error] Unknown identifier: RearAvoidance.
C:\Users\16508\Desktop\Postgraduate\develop\back\astrofcs_back\buaa-modules\astro-sysml\model_verified.xml::1: [error] false is not a structure.
</t>
  </si>
  <si>
    <t>state def FrontalAvoidance {
    in dist_to_front : Integer;
    entry; then MonitorFront;
    state MonitorFront;
    accept FrontCollisionDetected if dist_to_front &lt; 2 then FrontalAvoidance_avoid_frontend_collision;
    state FrontalAvoidance_avoid_frontend_collision;
}
state def RearAvoidance {
    in dist_to_rear : Integer;
    in vel : Integer;
    entry; then MonitorRear;
    state MonitorRear;
    accept RearCollisionDetected if dist_to_rear &lt; 1 and vel &gt; 6 then RearAvoidance_avoid_rearend_collision;
    state RearAvoidance_avoid_rearend_collision;
}
state def PedestrianDetection {
    entry; then ScanPedestrian;
    state ScanPedestrian;
    accept PedestrianDetected then PedestrianDetection_avoid_pedestrian_collision;
    state PedestrianDetection_avoid_pedestrian_collision;
}
attribute def UAVCount {
        attribute value : Integer;
}
private import ScalarValues::*;
item def FrontCollisionDetected;
item def RearCollisionDetected;
item def PedestrianDetected;
state def CollisionAvoidanceSystem {
    entry; then ActiveMode;
    state ActiveMode parallel {
        state FrontalAvoidance;
        state RearAvoidance;
        state PedestrianDetection;
    }
}</t>
  </si>
  <si>
    <t>3.79s</t>
  </si>
  <si>
    <t xml:space="preserve">E&lt;&gt; (FrontalAvoidance.FrontalAvoidance_avoid_frontend_collision and RearAvoidance.RearAvoidance_avoid_rearend_collision and PedestrianDetection.PedestrianDetection_avoid_pedestrian_collision)C:\Users\16508\Desktop\Postgraduate\develop\back\astrofcs_back\buaa-modules\astro-sysml\model_verified.xml:/nta/template[2]/location[1]/name:1: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C:\Users\16508\Desktop\Postgraduate\develop\back\astrofcs_back\buaa-modules\astro-sysml\model_verified.xml:/nta/template[7]/location[2]/name:1: [warning] Non-unique id attribute value: id0.
Options for the verification:
  Generating shortest trace
  Search order is breadth first
  Using conservative space optimisation
  Seed is 1765446798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FrontalAvoidance.MonitorFront RearAvoidance.MonitorRear PedestrianDetection.ScanPedestrian ActiveMode_FrontalAvoidance.Idle_Wait ActiveMode_RearAvoidance.Idle_Wait ActiveMode_PedestrianDetection.Idle_Wait CollisionAvoidanceSystem.Initial )
dist_to_front=0 dist_to_rear=0 vel=0 ActiveMode_FrontalAvoidance_done=0 ActiveMode_RearAvoidance_done=0 ActiveMode_PedestrianDetection_done=0
Transition:
  env.Active-&gt;env.Active { 1, tau, vel := 7 }
State:
( env.Active FrontalAvoidance.MonitorFront RearAvoidance.MonitorRear PedestrianDetection.ScanPedestrian ActiveMode_FrontalAvoidance.Idle_Wait ActiveMode_RearAvoidance.Idle_Wait ActiveMode_PedestrianDetection.Idle_Wait CollisionAvoidanceSystem.Initial )
dist_to_front=0 dist_to_rear=0 vel=7 ActiveMode_FrontalAvoidance_done=0 ActiveMode_RearAvoidance_done=0 ActiveMode_PedestrianDetection_done=0
Transition:
  env.Active-&gt;env.Active { 1, chan_FrontCollisionDetected!, 1 }
  FrontalAvoidance.MonitorFront-&gt;FrontalAvoidance.FrontalAvoidance_avoid_frontend_collision { dist_to_front &lt; 2, chan_FrontCollisionDetected?, 1 }
State:
( env.Active FrontalAvoidance.FrontalAvoidance_avoid_frontend_collision RearAvoidance.MonitorRear PedestrianDetection.ScanPedestrian ActiveMode_FrontalAvoidance.Idle_Wait ActiveMode_RearAvoidance.Idle_Wait ActiveMode_PedestrianDetection.Idle_Wait CollisionAvoidanceSystem.Initial )
dist_to_front=0 dist_to_rear=0 vel=7 ActiveMode_FrontalAvoidance_done=0 ActiveMode_RearAvoidance_done=0 ActiveMode_PedestrianDetection_done=0
Transition:
  env.Active-&gt;env.Active { 1, chan_RearCollisionDetected!, 1 }
  RearAvoidance.MonitorRear-&gt;RearAvoidance.RearAvoidance_avoid_rearend_collision { dist_to_rear &lt; 1 &amp;&amp; vel &gt; 6, chan_RearCollisionDetected?, 1 }
State:
( env.Active FrontalAvoidance.FrontalAvoidance_avoid_frontend_collision RearAvoidance.RearAvoidance_avoid_rearend_collision PedestrianDetection.ScanPedestrian ActiveMode_FrontalAvoidance.Idle_Wait ActiveMode_RearAvoidance.Idle_Wait ActiveMode_PedestrianDetection.Idle_Wait CollisionAvoidanceSystem.Initial )
dist_to_front=0 dist_to_rear=0 vel=7 ActiveMode_FrontalAvoidance_done=0 ActiveMode_RearAvoidance_done=0 ActiveMode_PedestrianDetection_done=0
Transition:
  env.Active-&gt;env.Active { 1, chan_PedestrianDetected!, 1 }
  PedestrianDetection.ScanPedestrian-&gt;PedestrianDetection.PedestrianDetection_avoid_pedestrian_collision { 1, chan_PedestrianDetected?, 1 }
State:
( env.Active FrontalAvoidance.FrontalAvoidance_avoid_frontend_collision RearAvoidance.RearAvoidance_avoid_rearend_collision PedestrianDetection.PedestrianDetection_avoid_pedestrian_collision ActiveMode_FrontalAvoidance.Idle_Wait ActiveMode_RearAvoidance.Idle_Wait ActiveMode_PedestrianDetection.Idle_Wait CollisionAvoidanceSystem.Initial )
dist_to_front=0 dist_to_rear=0 vel=7 ActiveMode_FrontalAvoidance_done=0 ActiveMode_RearAvoidance_done=0 ActiveMode_PedestrianDetection_done=0
E&lt;&gt; (FrontalAvoidance.FrontalAvoidance_avoid_frontend_collision and dist_to_front &lt; 2)C:\Users\16508\Desktop\Postgraduate\develop\back\astrofcs_back\buaa-modules\astro-sysml\model_verified.xml:/nta/template[2]/location[1]/name:1: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C:\Users\16508\Desktop\Postgraduate\develop\back\astrofcs_back\buaa-modules\astro-sysml\model_verified.xml:/nta/template[7]/location[2]/name:1: [warning] Non-unique id attribute value: id0.
Options for the verification:
  Generating shortest trace
  Search order is breadth first
  Using conservative space optimisation
  Seed is 1765446799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FrontalAvoidance.MonitorFront RearAvoidance.MonitorRear PedestrianDetection.ScanPedestrian ActiveMode_FrontalAvoidance.Idle_Wait ActiveMode_RearAvoidance.Idle_Wait ActiveMode_PedestrianDetection.Idle_Wait CollisionAvoidanceSystem.Initial )
dist_to_front=0 dist_to_rear=0 vel=0 ActiveMode_FrontalAvoidance_done=0 ActiveMode_RearAvoidance_done=0 ActiveMode_PedestrianDetection_done=0
Transition:
  env.Active-&gt;env.Active { 1, chan_FrontCollisionDetected!, 1 }
  FrontalAvoidance.MonitorFront-&gt;FrontalAvoidance.FrontalAvoidance_avoid_frontend_collision { dist_to_front &lt; 2, chan_FrontCollisionDetected?, 1 }
State:
( env.Active FrontalAvoidance.FrontalAvoidance_avoid_frontend_collision RearAvoidance.MonitorRear PedestrianDetection.ScanPedestrian ActiveMode_FrontalAvoidance.Idle_Wait ActiveMode_RearAvoidance.Idle_Wait ActiveMode_PedestrianDetection.Idle_Wait CollisionAvoidanceSystem.Initial )
dist_to_front=0 dist_to_rear=0 vel=0 ActiveMode_FrontalAvoidance_done=0 ActiveMode_RearAvoidance_done=0 ActiveMode_PedestrianDetection_done=0
A[] (PedestrianDetection.PedestrianDetection_avoid_pedestrian_collision imply not deadlock)C:\Users\16508\Desktop\Postgraduate\develop\back\astrofcs_back\buaa-modules\astro-sysml\model_verified.xml:/nta/template[2]/location[1]/name:1: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C:\Users\16508\Desktop\Postgraduate\develop\back\astrofcs_back\buaa-modules\astro-sysml\model_verified.xml:/nta/template[7]/location[2]/name:1: [warning] Non-unique id attribute value: id0.
Options for the verification:
  Generating shortest trace
  Search order is breadth first
  Using conservative space optimisation
  Seed is 1765446799
  State space representation uses minimal constraint systems with future testing
  Using HashMap + Compress integers for discrete state storage
Verifying formula 1 at C:\Users\16508\Desktop\Postgraduate\develop\back\astrofcs_back\buaa-modules\astro-sysml\temp_query.q:1
 -- Throughput: 23007 states/sec, Load: 35458 states_x001b_[K
 -- Throughput: 23824 states/sec, Load: 41822 states_x001b_[K
 -- Throughput: 17855 states/sec, Load: 37011 states_x001b_[K
 -- Throughput: 26725 states/sec, Load: 33517 states_x001b_[K
 -- Throughput: 28463 states/sec, Load: 16428 states_x001b_[K
 -- Formula is satisfied.
E&lt;&gt; (RearAvoidance.RearAvoidance_avoid_rearend_collision and dist_to_rear &lt; 1 and vel &gt; 6)C:\Users\16508\Desktop\Postgraduate\develop\back\astrofcs_back\buaa-modules\astro-sysml\model_verified.xml:/nta/template[2]/location[1]/name:1: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C:\Users\16508\Desktop\Postgraduate\develop\back\astrofcs_back\buaa-modules\astro-sysml\model_verified.xml:/nta/template[7]/location[2]/name:1: [warning] Non-unique id attribute value: id0.
Options for the verification:
  Generating shortest trace
  Search order is breadth first
  Using conservative space optimisation
  Seed is 1765446805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FrontalAvoidance.MonitorFront RearAvoidance.MonitorRear PedestrianDetection.ScanPedestrian ActiveMode_FrontalAvoidance.Idle_Wait ActiveMode_RearAvoidance.Idle_Wait ActiveMode_PedestrianDetection.Idle_Wait CollisionAvoidanceSystem.Initial )
dist_to_front=0 dist_to_rear=0 vel=0 ActiveMode_FrontalAvoidance_done=0 ActiveMode_RearAvoidance_done=0 ActiveMode_PedestrianDetection_done=0
Transition:
  env.Active-&gt;env.Active { 1, tau, vel := 7 }
State:
( env.Active FrontalAvoidance.MonitorFront RearAvoidance.MonitorRear PedestrianDetection.ScanPedestrian ActiveMode_FrontalAvoidance.Idle_Wait ActiveMode_RearAvoidance.Idle_Wait ActiveMode_PedestrianDetection.Idle_Wait CollisionAvoidanceSystem.Initial )
dist_to_front=0 dist_to_rear=0 vel=7 ActiveMode_FrontalAvoidance_done=0 ActiveMode_RearAvoidance_done=0 ActiveMode_PedestrianDetection_done=0
Transition:
  env.Active-&gt;env.Active { 1, chan_RearCollisionDetected!, 1 }
  RearAvoidance.MonitorRear-&gt;RearAvoidance.RearAvoidance_avoid_rearend_collision { dist_to_rear &lt; 1 &amp;&amp; vel &gt; 6, chan_RearCollisionDetected?, 1 }
State:
( env.Active FrontalAvoidance.MonitorFront RearAvoidance.RearAvoidance_avoid_rearend_collision PedestrianDetection.ScanPedestrian ActiveMode_FrontalAvoidance.Idle_Wait ActiveMode_RearAvoidance.Idle_Wait ActiveMode_PedestrianDetection.Idle_Wait CollisionAvoidanceSystem.Initial )
dist_to_front=0 dist_to_rear=0 vel=7 ActiveMode_FrontalAvoidance_done=0 ActiveMode_RearAvoidance_done=0 ActiveMode_PedestrianDetection_done=0
</t>
  </si>
  <si>
    <t>7.311s</t>
  </si>
  <si>
    <t>private import ScalarValues::*;
item def AutoFocusDone;
item def DetLightResult;
item def FlashCharged;
item def PictureTaken;
item def MemoryWritten;
action def DoAutoFocus;
action def DoDetLight;
action def DoChargeFlash;
action def DoTakePicture;
action def DoWriteMemory;
attribute def MemFull {
    attribute value : Boolean;
}
attribute def prob {
    attribute value : Real;
}
attribute def Charged {
    attribute value : Boolean;
}
state def CameraSystem {
    attribute memFull : MemFull;
    attribute lightProb : prob;
    attribute isCharged : Charged;
    entry; then TurnOn;
    state TurnOn;
    transition t1 first TurnOn then SplitProcessing;
    state SplitProcessing parallel {
        state AutoFocusRegion {
            entry; then Focusing;
            state Focusing {
                do action DoAutoFocus;
            }
            accept AutoFocusDone if memFull.value == true then MemoryFullPath;
            accept AutoFocusDone if memFull.value == false then Waiting;
            state MemoryFullPath;
            state Waiting;
        }
        state LightDetectionRegion {
            entry; then DetectingLight;
            state DetectingLight {
                do action DoDetLight;
            }
            accept DetLightResult if lightProb.value == 0.4 then ProbPath;
            accept DetLightResult if lightProb.value != 0.4 then Waiting;
            state ProbPath;
            state Waiting;
        }
        state FlashChargingRegion {
            entry; then ChargingFlash;
            state ChargingFlash {
                do action DoChargeFlash;
            }
            accept FlashCharged if isCharged.value == true then FlashRouting;
            accept FlashCharged if isCharged.value == false then ChargingFlash;
            state FlashRouting;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</si>
  <si>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3.713s</t>
  </si>
  <si>
    <t>A[] (CameraSystem.FlashState imply not SplitProcessing_AutoFocus.SplitProcessing_AutoFocus_Focusing)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1765877734
  State space representation uses minimal constraint systems with future testing
  Using HashMap + Compress integers for discrete state storage
C:\Users\a\Desktop\astrofcs_back\buaa-modules\astro-sysml\model_verified.xml::1: [error] Unknown identifier: SplitProcessing_AutoFocus.
C:\Users\a\Desktop\astrofcs_back\buaa-modules\astro-sysml\model_verified.xml::1: [error] false is not a structure.
E&lt;&gt; SplitProcessing_DetLight.SplitProcessing_DetLight_ProbPath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1765877734
  State space representation uses minimal constraint systems with future testing
  Using HashMap + Compress integers for discrete state storage
C:\Users\a\Desktop\astrofcs_back\buaa-modules\astro-sysml\model_verified.xml::1: [error] Unknown identifier: SplitProcessing_DetLight.
C:\Users\a\Desktop\astrofcs_back\buaa-modules\astro-sysml\model_verified.xml::1: [error] false is not a structure.
E&lt;&gt; SplitProcessing_ChargeFlashDecision.SplitProcessing_ChargeFlashDecision_FlashRouting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1765877734
  State space representation uses minimal constraint systems with future testing
  Using HashMap + Compress integers for discrete state storage
C:\Users\a\Desktop\astrofcs_back\buaa-modules\astro-sysml\model_verified.xml::1: [error] Unknown identifier: SplitProcessing_ChargeFlashDecision.
C:\Users\a\Desktop\astrofcs_back\buaa-modules\astro-sysml\model_verified.xml::1: [error] false is not a structure.
CameraSystem.PostFlash_TakePicture --&gt; CameraSystem.PostFlash_WriteMemory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1765877734
  State space representation uses minimal constraint systems with future testing
  Using HashMap + Compress integers for discrete state storage
Verifying formula 1 at C:\Users\a\Desktop\astrofcs_back\buaa-modules\astro-sysml\temp_query.q:1
 -- Formula is satisfied.
CameraSystem.PostFlash_WriteMemory --&gt; CameraSystem.TurnOff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1765877734
  State space representation uses minimal constraint systems with future testing
  Using HashMap + Compress integers for discrete state storage
Verifying formula 1 at C:\Users\a\Desktop\astrofcs_back\buaa-modules\astro-sysml\temp_query.q:1
 -- Formula is satisfied.</t>
  </si>
  <si>
    <t>0.504s</t>
  </si>
  <si>
    <t>private import ScalarValues::*;
item def AutoFocusDone;
item def DetLightResult;
item def FlashCharged;
item def PictureTaken;
item def MemoryWritten;
action def DoAutoFocus;
action def DoDetLight;
action def DoChargeFlash;
action def DoTakePicture;
action def DoWriteMemory;
attribute def MemFull {
    attribute value : Boolean;
}
attribute def prob {
    attribute value : Integer;
}
attribute def Charged {
    attribute value : Boolean;
}
state def CameraSystem {
    attribute memFull : MemFull;
    attribute lightProb : prob;
    attribute isCharged : Charged;
    entry; then TurnOn;
    state TurnOn;
    transition t1 first TurnOn then SplitProcessing;
    state SplitProcessing parallel {
        state SplitProcessing_AutoFocus {
            entry; then Focusing;
            state Focusing {
                do action DoAutoFocus;
            }
            accept AutoFocusDone if memFull.value == true then MemoryFullPath;
            accept AutoFocusDone if memFull.value == false then Waiting;
            state MemoryFullPath;
            state Waiting;
        }
        state SplitProcessing_DetLight {
            entry; then DetectingLight;
            state DetectingLight {
                do action DoDetLight;
            }
            accept DetLightResult if lightProb.value == 40 then ProbPath;
            accept DetLightResult if lightProb.value != 40 then Waiting;
            state ProbPath;
            state Waiting;
        }
        state SplitProcessing_ChargeFlashDecision {
            entry; then ChargingFlash;
            state ChargingFlash {
                do action DoChargeFlash;
            }
            accept FlashCharged if isCharged.value == true then FlashRouting;
            accept FlashCharged if isCharged.value == false then ChargingFlash;
            state FlashRouting;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</si>
  <si>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3.314s</t>
  </si>
  <si>
    <t>A[] (CameraSystem.FlashState imply not SplitProcessing_AutoFocus.SplitProcessing_AutoFocus_Focusing)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1765877817
  State space representation uses minimal constraint systems with future testing
  Using HashMap + Compress integers for discrete state storage
C:\Users\a\Desktop\astrofcs_back\buaa-modules\astro-sysml\model_verified.xml::1: [error] Unknown identifier: SplitProcessing_AutoFocus.
C:\Users\a\Desktop\astrofcs_back\buaa-modules\astro-sysml\model_verified.xml::1: [error] false is not a structure.
E&lt;&gt; SplitProcessing_DetLight.SplitProcessing_DetLight_ProbPath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1765877817
  State space representation uses minimal constraint systems with future testing
  Using HashMap + Compress integers for discrete state storage
C:\Users\a\Desktop\astrofcs_back\buaa-modules\astro-sysml\model_verified.xml::1: [error] Unknown identifier: SplitProcessing_DetLight.
C:\Users\a\Desktop\astrofcs_back\buaa-modules\astro-sysml\model_verified.xml::1: [error] false is not a structure.
E&lt;&gt; SplitProcessing_ChargeFlashDecision.SplitProcessing_ChargeFlashDecision_FlashRouting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1765877818
  State space representation uses minimal constraint systems with future testing
  Using HashMap + Compress integers for discrete state storage
C:\Users\a\Desktop\astrofcs_back\buaa-modules\astro-sysml\model_verified.xml::1: [error] Unknown identifier: SplitProcessing_ChargeFlashDecision.
C:\Users\a\Desktop\astrofcs_back\buaa-modules\astro-sysml\model_verified.xml::1: [error] false is not a structure.
CameraSystem.PostFlash_TakePicture --&gt; CameraSystem.PostFlash_WriteMemory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1765877818
  State space representation uses minimal constraint systems with future testing
  Using HashMap + Compress integers for discrete state storage
Verifying formula 1 at C:\Users\a\Desktop\astrofcs_back\buaa-modules\astro-sysml\temp_query.q:1
 -- Formula is satisfied.
CameraSystem.PostFlash_WriteMemory --&gt; CameraSystem.TurnOff
C:\Users\a\Desktop\astrofcs_back\buaa-modules\astro-sysml\model_verified.xml:/nta/template[3]/transition[2]/label[3]:1: [warning] Expression does not have any effect.
C:\Users\a\Desktop\astrofcs_back\buaa-modules\astro-sysml\model_verified.xml:/nta/template[4]/transition[3]/label[1]:1: [warning] Expression does not have any effect.
C:\Users\a\Desktop\astrofcs_back\buaa-modules\astro-sysml\model_verified.xml:/nta/template[4]/transition[4]/label[2]:1: [warning] Expression does not have any effect.
Options for the verification:
  Generating shortest trace
  Search order is breadth first
  Using conservative space optimisation
  Seed is 1765877818
  State space representation uses minimal constraint systems with future testing
  Using HashMap + Compress integers for discrete state storage
Verifying formula 1 at C:\Users\a\Desktop\astrofcs_back\buaa-modules\astro-sysml\temp_query.q:1
 -- Formula is satisfied.</t>
  </si>
  <si>
    <t>0.510s</t>
  </si>
  <si>
    <t>private import ScalarValues::*;
item def LaneChangeComplete;
item def PedestrianDetected;
item def FrontInactive;
item def RearInactive;
item def PedestrianInactive;
attribute def DistanceToFront {
    attribute value : Real;
}
attribute def DistanceToExit {
    attribute value : Real;
}
attribute def DistanceToRear {
    attribute value : Real;
}
attribute def Velocity {
    attribute value : Real;
}
attribute def HighWayFlag {
    attribute value : Boolean;
}
attribute def UrbanWayFlag {
    attribute value : Boolean;
}
attribute def ExtraLaneFlag {
    attribute value : Boolean;
}
attribute def AutoFinishedFlag {
    attribute value : Boolean;
}
attribute def IntersectionFlag {
    attribute value : Boolean;
}
state def AutonomousMode {
    entry; then DriveSystem;
    state DriveSystem parallel {
        state DriveMode {
            in high_way : HighWayFlag;
            in urban_way : UrbanWayFlag;
            in extra_lane : ExtraLaneFlag;
            in auto_finished : AutoFinishedFlag;
            in dist_to_front : DistanceToFront;
            in dist_to_exit : DistanceToExit;
            in intersection : IntersectionFlag;
            entry; then InitialState;
            state InitialState;
            accept when high_way.value == true then HighwayMode.enter_hwy;
            accept when urban_way.value == true then UrbanMode.enter_urban;
            state HighwayMode {
                entry; then enter_hwy;
                state enter_hwy;
                state cruise;
                state lane_change;
                state FinishState;
            }
            state UrbanMode {
                entry; then enter_urban;
                state enter_urban;
                state straight;
                state intersection;
                state lane_change_urban;
                state ExitUrban;
                state FinishState;
            }
            transition t1 first HighwayMode.enter_hwy accept when dist_to_front.value &lt; 25 and extra_lane.value == true then HighwayMode.lane_change;
            transition t2 first HighwayMode.enter_hwy accept when dist_to_exit.value &lt; 2 then HighwayMode.FinishState;
            transition t3 first HighwayMode.lane_change accept LaneChangeComplete then HighwayMode.cruise;
            transition t4 first HighwayMode.cruise accept when dist_to_front.value &lt; 25 and extra_lane.value == true then HighwayMode.lane_change;
            transition t5 first HighwayMode.cruise accept when dist_to_exit.value &lt; 2 then HighwayMode.FinishState;
            transition t6 first HighwayMode.lane_change accept when dist_to_exit.value &lt; 2 then HighwayMode.FinishState;
            transition t7 first HighwayMode.cruise accept when auto_finished.value == true then HighwayMode.FinishState;
            transition t8 first HighwayMode.lane_change accept when auto_finished.value == true then HighwayMode.FinishState;
            transition t9 first UrbanMode.enter_urban accept when dist_to_front.value &lt; 15 and extra_lane.value == true then UrbanMode.lane_change_urban;
            transition t10 first UrbanMode.enter_urban accept when intersection.value == true then UrbanMode.intersection;
            transition t11 first UrbanMode.lane_change_urban accept LaneChangeComplete then UrbanMode.straight;
            transition t12 first UrbanMode.straight accept when intersection.value == true then UrbanMode.intersection;
            transition t13 first UrbanMode.straight accept when dist_to_front.value &lt; 15 and extra_lane.value == true then UrbanMode.lane_change_urban;
            transition t14 first UrbanMode.lane_change_urban accept when dist_to_exit.value &lt; 0.7 then UrbanMode.ExitUrban;
            transition t15 first UrbanMode.ExitUrban accept when auto_finished.value == true then UrbanMode.FinishState;
            transition t16 first UrbanMode.straight accept when auto_finished.value == true then UrbanMode.FinishState;
            transition t17 first UrbanMode.intersection accept when auto_finished.value == true then UrbanMode.FinishState;
            transition t18 first UrbanMode accept when high_way.value == true then HighwayMode.enter_hwy;
            transition t19 first HighwayMode accept when urban_way.value == true then UrbanMode.enter_urban;
        }
        state CollisionAvoidance {
            in dist_to_rear : DistanceToRear;
            in dist_to_front : DistanceToFront;
            in vel : Velocity;
            entry; then collision_avoidance_deactive;
            state collision_avoidance_deactive;
            state collision_avoidance_active;
            accept PedestrianDetected then collision_avoidance_active;
            accept when dist_to_rear.value &lt; 5 and vel.value &gt; 30 then collision_avoidance_active;
            accept when dist_to_front.value &lt; 15 then collision_avoidance_active;
            transition t20 first collision_avoidance_active accept FrontInactive then collision_avoidance_deactive;
            transition t21 first collision_avoidance_active accept RearInactive then collision_avoidance_deactive;
            transition t22 first collision_avoidance_active accept PedestrianInactive then collision_avoidance_deactive;
        }
    }
}</t>
  </si>
  <si>
    <t xml:space="preserve">E&lt;&gt; MotionControl.MotionControl_HighwayMode_LaneChange
Options for the verification:
  Generating shortest trace
  Search order is breadth first
  Using conservative space optimisation
  Seed is 1765442722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CollisionAvoidanceSystem.CollisionAvoidanceSystem_Active
Options for the verification:
  Generating shortest trace
  Search order is breadth first
  Using conservative space optimisation
  Seed is 1765442722
  State space representation uses minimal constraint systems with future testing
  Using HashMap + Compress integers for discrete state storage
C:\Users\a\Desktop\astrofcs_back\buaa-modules\astro-sysml\model_verified.xml::1: [error] Unknown identifier: CollisionAvoidanceSystem.
C:\Users\a\Desktop\astrofcs_back\buaa-modules\astro-sysml\model_verified.xml::1: [error] false is not a structure.
A[] not deadlock
Options for the verification:
  Generating shortest trace
  Search order is breadth first
  Using conservative space optimisation
  Seed is 1765442722
  State space representation uses minimal constraint systems with future testing
  Using HashMap + Compress integers for discrete state storage
Verifying formula 1 at C:\Users\a\Desktop\astrofcs_back\buaa-modules\astro-sysml\temp_query.q:1
 -- Formula is satisfied.
-- Throughput: 5786 states/sec, Load: 36069111 states
E&lt;&gt; MotionControl.MotionControl_FinishState
Options for the verification:
  Generating shortest trace
  Search order is breadth first
  Using conservative space optimisation
  Seed is 1765442722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((rear_dist &lt; 2 and current_velocity &gt; 3) and CollisionAvoidanceSystem.CollisionAvoidanceSystem_Active)
Options for the verification:
  Generating shortest trace
  Search order is breadth first
  Using conservative space optimisation
  Seed is 1765442722
  State space representation uses minimal constraint systems with future testing
  Using HashMap + Compress integers for discrete state storage
C:\Users\a\Desktop\astrofcs_back\buaa-modules\astro-sysml\model_verified.xml::1: [error] Unknown identifier: rear_dist.
C:\Users\a\Desktop\astrofcs_back\buaa-modules\astro-sysml\model_verified.xml::1: [error] Unknown identifier: current_velocity.
C:\Users\a\Desktop\astrofcs_back\buaa-modules\astro-sysml\model_verified.xml::1: [error] Unknown identifier: CollisionAvoidanceSystem.
C:\Users\a\Desktop\astrofcs_back\buaa-modules\astro-sysml\model_verified.xml::1: [error] false is not a structure.
</t>
  </si>
  <si>
    <t>0.856s</t>
  </si>
  <si>
    <t>private import ScalarValues::*;
item def LaneChangeComplete;
item def PedestrianDetected;
item def FrontInactive;
item def RearInactive;
item def PedestrianInactive;
attribute def DistanceToFront {
    attribute value : Real;
}
attribute def DistanceToExit {
    attribute value : Real;
}
attribute def DistanceToRear {
    attribute value : Real;
}
attribute def Velocity {
    attribute value : Real;
}
attribute def HighWayFlag {
    attribute value : Boolean;
}
attribute def UrbanWayFlag {
    attribute value : Boolean;
}
attribute def ExtraLaneFlag {
    attribute value : Boolean;
}
attribute def AutoFinishedFlag {
    attribute value : Boolean;
}
attribute def IntersectionFlag {
    attribute value : Boolean;
}
state def AutonomousMode {
    entry; then MotionControl;
    state MotionControl parallel {
        state DriveMode {
            in high_way : HighWayFlag;
            in urban_way : UrbanWayFlag;
            in extra_lane : ExtraLaneFlag;
            in auto_finished : AutoFinishedFlag;
            in dist_to_front : DistanceToFront;
            in dist_to_exit : DistanceToExit;
            in intersection : IntersectionFlag;
            entry; then Initial;
            state Initial;
            accept when high_way.value == true then Highway.enter_hwy;
            accept when urban_way.value == true then Urban.enter_urban;
            state Highway {
                entry; then enter_hwy;
                state enter_hwy;
                state cruise;
                state lane_change;
                state FinishState;
            }
            state Urban {
                entry; then enter_urban;
                state enter_urban;
                state straight;
                state intersection_state;
                state lane_change_urban;
                state ExitUrban;
                state FinishState;
            }
            transition t1 first Highway.enter_hwy accept when dist_to_front.value &lt; 25 and extra_lane.value == true then Highway.lane_change;
            transition t2 first Highway.enter_hwy accept when dist_to_exit.value &lt; 2 then Highway.FinishState;
            transition t3 first Highway.lane_change accept LaneChangeComplete then Highway.cruise;
            transition t4 first Highway.cruise accept when dist_to_front.value &lt; 25 and extra_lane.value == true then Highway.lane_change;
            transition t5 first Highway.cruise accept when dist_to_exit.value &lt; 2 then Highway.FinishState;
            transition t6 first Highway.lane_change accept when dist_to_exit.value &lt; 2 then Highway.FinishState;
            transition t7 first Highway.cruise accept when auto_finished.value == true then Highway.FinishState;
            transition t8 first Highway.lane_change accept when auto_finished.value == true then Highway.FinishState;
            transition t9 first Urban.enter_urban accept when dist_to_front.value &lt; 15 and extra_lane.value == true then Urban.lane_change_urban;
            transition t10 first Urban.enter_urban accept when intersection.value == true then Urban.intersection_state;
            transition t11 first Urban.lane_change_urban accept LaneChangeComplete then Urban.straight;
            transition t12 first Urban.straight accept when intersection.value == true then Urban.intersection_state;
            transition t13 first Urban.straight accept when dist_to_front.value &lt; 15 and extra_lane.value == true then Urban.lane_change_urban;
            transition t14 first Urban.lane_change_urban accept when dist_to_exit.value &lt; 0.7 then Urban.ExitUrban;
            transition t15 first Urban.ExitUrban accept when auto_finished.value == true then Urban.FinishState;
            transition t16 first Urban.straight accept when auto_finished.value == true then Urban.FinishState;
            transition t17 first Urban.intersection_state accept when auto_finished.value == true then Urban.FinishState;
            transition t18 first Urban accept when high_way.value == true then Highway.enter_hwy;
            transition t19 first Highway accept when urban_way.value == true then Urban.enter_urban;
        }
        state CollisionAvoidance {
            in dist_to_rear : DistanceToRear;
            in dist_to_front : DistanceToFront;
            in vel : Velocity;
            entry; then collision_avoidance_deactive;
            state collision_avoidance_deactive;
            state collision_avoidance_active;
            accept PedestrianDetected then collision_avoidance_active;
            accept when dist_to_rear.value &lt; 5 and vel.value &gt; 30 then collision_avoidance_active;
            accept when dist_to_front.value &lt; 15 then collision_avoidance_active;
            transition t20 first collision_avoidance_active accept FrontInactive then collision_avoidance_deactive;
            transition t21 first collision_avoidance_active accept RearInactive then collision_avoidance_deactive;
            transition t22 first collision_avoidance_active accept PedestrianInactive then collision_avoidance_deactive;
        }
    }
}</t>
  </si>
  <si>
    <t>5.305s</t>
  </si>
  <si>
    <t xml:space="preserve"> E&lt;&gt; MotionControl.MotionControl_HighwayMode_LaneChange
Options for the verification:
  Generating shortest trace
  Search order is breadth first
  Using conservative space optimisation
  Seed is 1765443939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CollisionAvoidanceSystem.CollisionAvoidanceSystem_Active
Options for the verification:
  Generating shortest trace
  Search order is breadth first
  Using conservative space optimisation
  Seed is 1765443939
  State space representation uses minimal constraint systems with future testing
  Using HashMap + Compress integers for discrete state storage
C:\Users\a\Desktop\astrofcs_back\buaa-modules\astro-sysml\model_verified.xml::1: [error] Unknown identifier: CollisionAvoidanceSystem.
C:\Users\a\Desktop\astrofcs_back\buaa-modules\astro-sysml\model_verified.xml::1: [error] false is not a structure.
A[] not deadlock
Options for the verification:
  Generating shortest trace
  Search order is breadth first
  Using conservative space optimisation
  Seed is 1765443939
  State space representation uses minimal constraint systems with future testing
  Using HashMap + Compress integers for discrete state storage
Verifying formula 1 at C:\Users\a\Desktop\astrofcs_back\buaa-modules\astro-sysml\temp_query.q:1
 -- Formula is satisfied.
 -- Throughput: 2231 states/sec, Load: 42416859 states
E&lt;&gt; MotionControl.MotionControl_FinishState
Options for the verification:
  Generating shortest trace
  Search order is breadth first
  Using conservative space optimisation
  Seed is 1765443949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((rear_dist &lt; 2 and current_velocity &gt; 3) and CollisionAvoidanceSystem.CollisionAvoidanceSystem_Active)
Options for the verification:
  Generating shortest trace
  Search order is breadth first
  Using conservative space optimisation
  Seed is 1765443949
  State space representation uses minimal constraint systems with future testing
  Using HashMap + Compress integers for discrete state storage
C:\Users\a\Desktop\astrofcs_back\buaa-modules\astro-sysml\model_verified.xml::1: [error] Unknown identifier: rear_dist.
C:\Users\a\Desktop\astrofcs_back\buaa-modules\astro-sysml\model_verified.xml::1: [error] Unknown identifier: current_velocity.
C:\Users\a\Desktop\astrofcs_back\buaa-modules\astro-sysml\model_verified.xml::1: [error] Unknown identifier: CollisionAvoidanceSystem.
C:\Users\a\Desktop\astrofcs_back\buaa-modules\astro-sysml\model_verified.xml::1: [error] false is not a structure.</t>
  </si>
  <si>
    <t>9.682s</t>
  </si>
  <si>
    <t>Prompt</t>
  </si>
  <si>
    <t>1st Grammer Checking Results</t>
  </si>
  <si>
    <t>2nd Grammer Checking Results</t>
  </si>
  <si>
    <t>2st Formal Verification Results</t>
  </si>
  <si>
    <t>2nd Pass Rate</t>
  </si>
  <si>
    <t>2st FV Time</t>
  </si>
  <si>
    <t>FV Prompt</t>
  </si>
  <si>
    <t>SLCS</t>
  </si>
  <si>
    <t>Spacecraft Launch Process Activity Diagram</t>
  </si>
  <si>
    <t>1 This is a space vehicle launch mission 
2 it includes Countdown, Pre-RNDZ Requirement-Specifics, RRNDZWithTarget, Post-RNDZ Requirement-Specifics, and Debrief Crew.</t>
  </si>
  <si>
    <t>[] (- dead U Act_1_sdone)
[] (Act_1_sCountdown=&gt; () Act_1_sPreRNDZRequirement-Specifics)
[] (Act_1_sPreRNDZRequirement-Specifics =&gt; () Act_1_sRRNDZWithTarget)</t>
  </si>
  <si>
    <t>action def ActionCountdown {
}
action def ActionPreRNDZRequirement-Specifics {
}
action def ActionRRNDZwTarget {
}
action def ActionPostRNDZRequirement-Specifics {
}
action def ActionDebriefCrew {
}
action def act {
    first start;
    then action Countdown : ActionCountdown;
    then action PreRNDZRequirement-Specifics : ActionPreRNDZRequirement-Specifics;
    then action RRNDZwTarget : ActionRRNDZwTarget;
    then action PostRNDZRequirement-Specifics : ActionPostRNDZRequirement-Specifics;
    then action DebriefCrew : ActionDebriefCrew;
    then done;
}</t>
  </si>
  <si>
    <t>##Role: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This is a space vehicle launch mission 
it includes Countdown, Pre-RNDZ Requirement-Specifics, RRNDZWithTarget, Post-RNDZ Requirement-Specifics, and Debrief Crew.</t>
  </si>
  <si>
    <t>action def ActionCountdown {
}
action def ActionPreRNDZRequirement-Specifics {
}
action def ActionRRNDZWithTarget {
}
action def ActionPostRNDZRequirement-Specifics {
}
action def ActionDebriefCrew {
}
action def act {
    first start;
    then action Countdown : ActionCountdown;
    then action PreRNDZRequirement-Specifics : ActionPreRNDZRequirement-Specifics;
    then action RRNDZWithTarget : ActionRRNDZWithTarget;
    then action PostRNDZRequirement-Specifics : ActionPostRNDZRequirement-Specifics;
    then action DebriefCrew : ActionDebriefCrew;
    then done;
}</t>
  </si>
  <si>
    <t>{"[] (- dead U Act_1_sdone)":{"command":"selt -p /app/frac_docker/uploads/fiacre_8092927621772891130.ktz -f \"[] (- dead U Act_1_sdone)\"","returncode":0,"stderr":"","stdout":"Selt version 3.8.5 -- 06/18/25 -- LAAS/CNRS\nktz loaded, 7 states, 6 transitions\n0.001s\nTRUE\n0.001s\n","success":true},"[] (Act_1_sCountdown=&gt; () Act_1_sPreRNDZRequirement-Specifics)":{"command":"selt -p /app/frac_docker/uploads/fiacre_8092927621772891130.ktz -f \"[] (Act_1_sCountdown=&gt; () Act_1_sPreRNDZRequirement-Specifics)\"","returncode":0,"stderr":"","stdout":"Selt version 3.8.5 -- 06/18/25 -- LAAS/CNRS\nktz loaded, 7 states, 6 transitions\n0.001s\nTRUE\n0.001s\n","success":true},"[] (Act_1_sPreRNDZRequirement-Specifics =&gt; () Act_1_sRRNDZWithTarget)":{"command":"selt -p /app/frac_docker/uploads/fiacre_8092927621772891130.ktz -f \"[] (Act_1_sPreRNDZRequirement-Specifics =&gt; () Act_1_sRRNDZWithTarget)\"","returncode":0,"stderr":"","stdout":"Selt version 3.8.5 -- 06/18/25 -- LAAS/CNRS\nktz loaded, 7 states, 6 transitions\n0.001s\nTRUE\n0.000s\n","success":true}}</t>
  </si>
  <si>
    <t>CSMSS</t>
  </si>
  <si>
    <t>Activity diagram of missile system signal transmission</t>
  </si>
  <si>
    <t xml:space="preserve">1-&lt;&gt;SimDataSignal: The system first reads a simulation data signal. 
2-&lt;&gt; IsEnabled: Following the retrieval of the simulation data signal, the system checks if a certain structural feature is enabled. 
3-Decision (result): The output of the IsEnabled check leads to a decision point where the result is evaluated. 
4 If the result is "yes", the system proceeds to print a message indicating that "Current environment meets the launch conditions". 
5 If the result is "no" , the system prints a message stating that "Current environment does not meet the launch conditions". </t>
  </si>
  <si>
    <t>[] (- dead U Act_1_sdone)
[] (Act_1_sSimDataSignal =&gt; () Act_1_sIsEnabled)
[] (Act_1_sIsEnabled =&gt; () Act_1_sdecide1)
[] (Act_1_sdecide1 =&gt; () Act_1_sPrintDoesNotMeetLaunchConditions)
[] (Act_1_sPrintDoesNotMeetLaunchConditions =&gt; () Act_1_sEndProcess)</t>
  </si>
  <si>
    <t>action def ActionSimDataSignal {
}
action def ActionIsEnabled {
}
action def ActionPrintYes {
}
action def ActionPrintNo {
}
action def act {
    first start;
    then action SimDataSignal : ActionSimDataSignal;
    then action IsEnabled : ActionIsEnabled;
    then decide;
        if result == yes then PrintYes;
        if result == no then PrintNo;
    action PrintYes : ActionPrintYes;
    then merge EndProcess;
    action PrintNo : ActionPrintNo;
    then EndProcess;
    then done;
}</t>
  </si>
  <si>
    <t xml:space="preserve">##Role: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1-&lt;&gt;SimDataSignal: The system first reads a simulation data signal. 
2-&lt;&gt; IsEnabled: Following the retrieval of the simulation data signal, the system checks if a certain structural feature is enabled. 
3-Decision (result): The output of the IsEnabled check leads to a decision point where the result is evaluated. 
If the result is "yes", the system proceeds to print a message indicating that "Current environment meets the launch conditions". 
If the result is "no" , the system prints a message stating that "Current environment does not meet the launch conditions". </t>
  </si>
  <si>
    <t>action def ActionSimDataSignal {
}
action def ActionIsEnabled {
}
action def ActionPrintYes {
}
action def ActionPrintNo {
}
action def act {
    first start;
    then action SimDataSignal : ActionSimDataSignal;
    then action IsEnabled : ActionIsEnabled;
    then decide;
        if "result == yes" then PrintYes;
        if "result == no" then PrintNo;
    action PrintYes : ActionPrintYes;
    then merge EndPrint;
    action PrintNo : ActionPrintNo;
    then EndPrint;
    then done;
}</t>
  </si>
  <si>
    <t>{"[] (- dead U Act_1_sdone)":{"command":"selt -p /app/frac_docker/uploads/fiacre_135787325624626273750.ktz -f \"[] (- dead U Act_1_sdone)\"","returncode":0,"stderr":"","stdout":"Selt version 3.8.5 -- 06/18/25 -- LAAS/CNRS\nktz loaded, 7 states, 6 transitions\n0.001s\nTRUE\n0.001s\n","success":true},"[] (Act_1_sIsEnabled =&gt; () Act_1_sdecide1)":{"command":"selt -p /app/frac_docker/uploads/fiacre_135787325624626273750.ktz -f \"[] (Act_1_sIsEnabled =&gt; () Act_1_sdecide1)\"","returncode":0,"stderr":"","stdout":"Selt version 3.8.5 -- 06/18/25 -- LAAS/CNRS\nktz loaded, 7 states, 6 transitions\n0.001s\nTRUE\n0.000s\n","success":true},"[] (Act_1_sPrintDoesNotMeetLaunchConditions =&gt; () Act_1_sEndProcess)":{"command":"selt -p /app/frac_docker/uploads/fiacre_135787325624626273750.ktz -f \"[] (Act_1_sPrintDoesNotMeetLaunchConditions =&gt; () Act_1_sEndProcess)\"","returncode":0,"stderr":"","stdout":"Selt version 3.8.5 -- 06/18/25 -- LAAS/CNRS\nktz loaded, 7 states, 6 transitions\n0.001s\nLTL typing error: unbound propositional variable Act_1_sPrintDoesNotMeetLaunchConditions\n","success":true},"[] (Act_1_sSimDataSignal =&gt; () Act_1_sIsEnabled)":{"command":"selt -p /app/frac_docker/uploads/fiacre_135787325624626273750.ktz -f \"[] (Act_1_sSimDataSignal =&gt; () Act_1_sIsEnabled)\"","returncode":0,"stderr":"","stdout":"Selt version 3.8.5 -- 06/18/25 -- LAAS/CNRS\nktz loaded, 7 states, 6 transitions\n0.001s\nTRUE\n0.000s\n","success":true},"[] (Act_1_sdecide1 =&gt; () Act_1_sPrintDoesNotMeetLaunchConditions)":{"command":"selt -p /app/frac_docker/uploads/fiacre_135787325624626273750.ktz -f \"[] (Act_1_sdecide1 =&gt; () Act_1_sPrintDoesNotMeetLaunchConditions)\"","returncode":0,"stderr":"","stdout":"Selt version 3.8.5 -- 06/18/25 -- LAAS/CNRS\nktz loaded, 7 states, 6 transitions\n0.001s\nLTL typing error: unbound propositional variable Act_1_sPrintDoesNotMeetLaunchConditions\n","success":true}}</t>
  </si>
  <si>
    <t>action def ActionSimDataSignal {
}
action def ActionIsEnabled {
}
action def ActionPrintMeetsLaunchConditions {
}
action def ActionPrintDoesNotMeetLaunchConditions {
}
action def ActionEndProcess {
}
action def act {
    first start;
    then action SimDataSignal : ActionSimDataSignal;
    then action IsEnabled : ActionIsEnabled;
    then decide;
        if "result == yes" then PrintMeetsLaunchConditions;
        if "result == no" then PrintDoesNotMeetLaunchConditions;
    action PrintMeetsLaunchConditions : ActionPrintMeetsLaunchConditions;
    then merge End;
    action PrintDoesNotMeetLaunchConditions : ActionPrintDoesNotMeetLaunchConditions;
    then End;
    action End : ActionEndProcess;
    then done;
}</t>
  </si>
  <si>
    <t>{"[] (- dead U Act_1_sdone)":{"command":"selt -p /app/frac_docker/uploads/fiacre_111505674841073935540.ktz -f \"[] (- dead U Act_1_sdone)\"","returncode":0,"stderr":"","stdout":"Selt version 3.8.5 -- 06/18/25 -- LAAS/CNRS\nktz loaded, 7 states, 6 transitions\n0.001s\nTRUE\n0.001s\n","success":true},"[] (Act_1_sIsEnabled =&gt; () Act_1_sdecide1)":{"command":"selt -p /app/frac_docker/uploads/fiacre_111505674841073935540.ktz -f \"[] (Act_1_sIsEnabled =&gt; () Act_1_sdecide1)\"","returncode":0,"stderr":"","stdout":"Selt version 3.8.5 -- 06/18/25 -- LAAS/CNRS\nktz loaded, 7 states, 6 transitions\n0.000s\nTRUE\n0.000s\n","success":true},"[] (Act_1_sPrintDoesNotMeetLaunchConditions =&gt; () Act_1_sEndProcess)":{"command":"selt -p /app/frac_docker/uploads/fiacre_111505674841073935540.ktz -f \"[] (Act_1_sPrintDoesNotMeetLaunchConditions =&gt; () Act_1_sEndProcess)\"","returncode":0,"stderr":"","stdout":"Selt version 3.8.5 -- 06/18/25 -- LAAS/CNRS\nktz loaded, 7 states, 6 transitions\n0.001s\nLTL typing error: unbound propositional variable Act_1_sEndProcess\n","success":true},"[] (Act_1_sSimDataSignal =&gt; () Act_1_sIsEnabled)":{"command":"selt -p /app/frac_docker/uploads/fiacre_111505674841073935540.ktz -f \"[] (Act_1_sSimDataSignal =&gt; () Act_1_sIsEnabled)\"","returncode":0,"stderr":"","stdout":"Selt version 3.8.5 -- 06/18/25 -- LAAS/CNRS\nktz loaded, 7 states, 6 transitions\n0.001s\nTRUE\n0.000s\n","success":true},"[] (Act_1_sdecide1 =&gt; () Act_1_sPrintDoesNotMeetLaunchConditions)":{"command":"selt -p /app/frac_docker/uploads/fiacre_111505674841073935540.ktz -f \"[] (Act_1_sdecide1 =&gt; () Act_1_sPrintDoesNotMeetLaunchConditions)\"","returncode":0,"stderr":"","stdout":"Selt version 3.8.5 -- 06/18/25 -- LAAS/CNRS\nktz loaded, 7 states, 6 transitions\n0.001s\nTRUE\n0.000s\n","success":true}}</t>
  </si>
  <si>
    <t>Book DWPS</t>
  </si>
  <si>
    <t>Simplified MBSE Method</t>
  </si>
  <si>
    <t xml:space="preserve">1-This activity diagram consists of three parallel processes. 
2-fork one:Maintain Requirements Traceability. 
3-fork two:Organize the Model、Analyze Stakeholder Needs、Specify System Requirements、Synthesize Alternative System Solutions. 
4-fork three:Perform Trade-off Analysis. </t>
  </si>
  <si>
    <t>[] (- dead U Act_1_sdone)
[] (Act_1_sfork1 =&gt; () Act_1_sMaintainRequirementsTraceability)
[] (Act_1_sMaintainRequirementsTraceability=&gt; () Act_1_sjoinNode)</t>
  </si>
  <si>
    <t>action def ActionMaintainRequirementsTraceability {
}
action def ActionOrganizeModel {
}
action def ActionAnalyzeStakeholderNeeds {
}
action def ActionSpecifySystemRequirements {
}
action def ActionSynthesizeAlternativeSolutions {
}
action def ActionPerformTradeOffAnalysis {
}
action def act {
    first start;
    then fork;
        then MaintainRequirementsTraceability;
        then OrganizeModel;
        then PerformTradeOffAnalysis;
    action MaintainRequirementsTraceability : ActionMaintainRequirementsTraceability;
    then joinNode;
    action OrganizeModel : ActionOrganizeModel;
    then AnalyzeStakeholderNeeds;
        then SpecifySystemRequirements;
    then SynthesizeAlternativeSolutions;
        then joinNode;
    action PerformTradeOffAnalysis : ActionPerformTradeOffAnalysis;
    then joinNode;
    join joinNode;
    then done;
}</t>
  </si>
  <si>
    <t xml:space="preserve">##Role: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1-This activity diagram consists of three parallel processes. 
2-fork one:Maintain Requirements Traceability. 
3-fork two:Organize the Model、Analyze Stakeholder Needs、Specify System Requirements、Synthesize Alternative System Solutions. 
4-fork three:Perform Trade-off Analysis. </t>
  </si>
  <si>
    <t>action def ActionMaintainRequirementsTraceability {
}
action def ActionOrganizeModel {
}
action def ActionAnalyzeStakeholderNeeds {
}
action def ActionSpecifySystemRequirements {
}
action def ActionSynthesizeAlternativeSystemSolutions {
}
action def ActionPerformTradeoffAnalysis {
}
action def act {
    first start;
    then fork;
        then MaintainRequirementsTraceability;
        then OrganizeModel;
        then PerformTradeoffAnalysis;
    action MaintainRequirementsTraceability : ActionMaintainRequirementsTraceability;
    then joinNode;
    action OrganizeModel : ActionOrganizeModel;
    then AnalyzeStakeholderNeeds;
    action AnalyzeStakeholderNeeds : ActionAnalyzeStakeholderNeeds;
    then SpecifySystemRequirements;
    action SpecifySystemRequirements : ActionSpecifySystemRequirements;
    then SynthesizeAlternativeSystemSolutions;
    action SynthesizeAlternativeSystemSolutions : ActionSynthesizeAlternativeSystemSolutions;
    then joinNode;
    action PerformTradeoffAnalysis : ActionPerformTradeoffAnalysis;
    then joinNode;
    join joinNode;
    then done;
}</t>
  </si>
  <si>
    <t>{"[] (- dead U Act_1_sdone)":{"command":"selt -p /app/frac_docker/uploads/fiacre_121886187647414456320.ktz -f \"[] (- dead U Act_1_sdone)\"","returncode":0,"stderr":"","stdout":"Selt version 3.8.5 -- 06/18/25 -- LAAS/CNRS\nktz loaded, 5 states, 4 transitions\n0.001s\nTRUE\n0.001s\n","success":true},"[] (Act_1_sMaintainRequirementsTraceability=&gt; () Act_1_sjoinNode)":{"command":"selt -p /app/frac_docker/uploads/fiacre_121886187647414456320.ktz -f \"[] (Act_1_sMaintainRequirementsTraceability=&gt; () Act_1_sjoinNode)\"","returncode":0,"stderr":"","stdout":"Selt version 3.8.5 -- 06/18/25 -- LAAS/CNRS\nktz loaded, 5 states, 4 transitions\n0.001s\nTRUE\n0.000s\n","success":true},"[] (Act_1_sfork1 =&gt; () Act_1_sMaintainRequirementsTraceability)":{"command":"selt -p /app/frac_docker/uploads/fiacre_121886187647414456320.ktz -f \"[] (Act_1_sfork1 =&gt; () Act_1_sMaintainRequirementsTraceability)\"","returncode":0,"stderr":"","stdout":"Selt version 3.8.5 -- 06/18/25 -- LAAS/CNRS\nktz loaded, 5 states, 4 transitions\n0.001s\nTRUE\n0.000s\n","success":true}}</t>
  </si>
  <si>
    <t>Activity diagram for task allocation in unmanned aerial vehicle group collaborative combat</t>
  </si>
  <si>
    <t>1- Read target (readExtensions): Read target information from the environment.
2- Read Structural Features: Read the structural feature information of the target.
3- Protocol (prot): Determine the protocol based on the read structural feature information.
4- Branch judgment: Determine the protocol and make branch judgments based on the number of protocols.
5- If the number of protocols is 1 ([prot = 1]), allocate a single task.
6- If the number of protocols is greater than 1 (prot &gt; 1), multiple tasks will be assigned.
7-Single task allocation: Send allocation information to the armor piercing bomb.
8-Multiple task assignments: Send assignment information to the drone.</t>
  </si>
  <si>
    <t>[] (- dead U Act_1_sdone)
[] (Act_1_sReadTarget =&gt; () Act_1_sReadStructuralFeatures)
[] (Act_1_sReadStructuralFeatures =&gt; () Act_1_sDetermineProtocol)
[] (Act_1_sDetermineProtocol =&gt; () Act_1_sdecide1)
[] (Act_1_sMultipleTaskAssignments =&gt; () Act_1_sAssignment)
&lt;&gt;  Act_1_sAssignment</t>
  </si>
  <si>
    <t>action def ActionReadTarget {
}
action def ActionReadStructuralFeatures {
}
action def ActionProtocolDetermination{
}
action def ActionSingleTaskAllocation {
}
action def ActionMultipleTaskAssignments {
}
action def act {
    first start;
    then action ReadTarget : ActionReadTarget;
    then action ReadStructuralFeatures : ActionReadStructuralFeatures;
    then action ProtocolDetermination : ActionProtocolDetermination;
    then decide;
        if prot = 1 then SingleTaskAllocation;
        if prot &gt; 1 then MultipleTaskAssignments;
    action SingleTaskAllocation : ActionSingleTaskAllocation;
    then merge Assignment;
    action MultipleTaskAssignments : ActionMultipleTaskAssignments;
    then Assignment;
    then done;
}</t>
  </si>
  <si>
    <t>##Role: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 Read target (readExtensions): Read target information from the environment.
2- Read Structural Features: Read the structural feature information of the target.
3- Protocol (prot): Determine the protocol based on the read structural feature information.
4- Branch judgment: Determine the protocol and make branch judgments based on the number of protocols.
5- If the number of protocols is 1 ([prot = 1]), allocate a single task.
6- If the number of protocols is greater than 1 (prot &gt; 1), multiple tasks will be assigned.
7-Single task allocation: Send allocation information to the armor piercing bomb.
8-Multiple task assignments: Send assignment information to the drone.</t>
  </si>
  <si>
    <t>action def ActionReadTarget {
}
action def ActionReadStructuralFeatures {
}
action def ActionDetermineProtocol {
}
action def ActionSingleTaskAllocation {
}
action def ActionMultipleTaskAllocation {
}
action def ActionSendToArmorPiercingBomb {
}
action def ActionSendToDrone {
}
action def act {
    first start;
    then action ReadTarget : ActionReadTarget;
    then action ReadStructuralFeatures : ActionReadStructuralFeatures;
    then action DetermineProtocol : ActionDetermineProtocol;
    then decide;
        if "prot == 1" then SingleTaskAllocation;
        if "prot &gt; 1" then MultipleTaskAllocation;
    action SingleTaskAllocation : ActionSingleTaskAllocation;
    then merge TaskDispatch;
    action MultipleTaskAllocation : ActionMultipleTaskAllocation;
    then TaskDispatch;
    then fork;
        then SendToArmorPiercingBomb;
        then SendToDrone;
    action SendToArmorPiercingBomb : ActionSendToArmorPiercingBomb;
    then joinNode;
    action SendToDrone : ActionSendToDrone;
    then joinNode;
    join joinNode;
    then done;
}</t>
  </si>
  <si>
    <t>{"&lt;&gt;  Act_1_sAssignment":{"command":"selt -p /app/frac_docker/uploads/fiacre_104358667081893888880.ktz -f \"&lt;&gt;  Act_1_sAssignment\"","returncode":0,"stderr":"","stdout":"Selt version 3.8.5 -- 06/18/25 -- LAAS/CNRS\nktz loaded, 11 states, 10 transitions\n0.001s\nLTL typing error: unbound propositional variable Act_1_sAssignment\n","success":true},"[] (- dead U Act_1_sdone)":{"command":"selt -p /app/frac_docker/uploads/fiacre_104358667081893888880.ktz -f \"[] (- dead U Act_1_sdone)\"","returncode":0,"stderr":"","stdout":"Selt version 3.8.5 -- 06/18/25 -- LAAS/CNRS\nktz loaded, 11 states, 10 transitions\n0.001s\nTRUE\n0.000s\n","success":true},"[] (Act_1_sDetermineProtocol =&gt; () Act_1_sdecide1)":{"command":"selt -p /app/frac_docker/uploads/fiacre_104358667081893888880.ktz -f \"[] (Act_1_sDetermineProtocol =&gt; () Act_1_sdecide1)\"","returncode":0,"stderr":"","stdout":"Selt version 3.8.5 -- 06/18/25 -- LAAS/CNRS\nktz loaded, 11 states, 10 transitions\n0.000s\nTRUE\n0.000s\n","success":true},"[] (Act_1_sMultipleTaskAssignments =&gt; () Act_1_sAssignment)":{"command":"selt -p /app/frac_docker/uploads/fiacre_104358667081893888880.ktz -f \"[] (Act_1_sMultipleTaskAssignments =&gt; () Act_1_sAssignment)\"","returncode":0,"stderr":"","stdout":"Selt version 3.8.5 -- 06/18/25 -- LAAS/CNRS\nktz loaded, 11 states, 10 transitions\n0.001s\nLTL typing error: unbound propositional variable Act_1_sMultipleTaskAssignments\n","success":true},"[] (Act_1_sReadStructuralFeatures =&gt; () Act_1_sDetermineProtocol)":{"command":"selt -p /app/frac_docker/uploads/fiacre_104358667081893888880.ktz -f \"[] (Act_1_sReadStructuralFeatures =&gt; () Act_1_sDetermineProtocol)\"","returncode":0,"stderr":"","stdout":"Selt version 3.8.5 -- 06/18/25 -- LAAS/CNRS\nktz loaded, 11 states, 10 transitions\n0.001s\nTRUE\n0.000s\n","success":true},"[] (Act_1_sReadTarget =&gt; () Act_1_sReadStructuralFeatures)":{"command":"selt -p /app/frac_docker/uploads/fiacre_104358667081893888880.ktz -f \"[] (Act_1_sReadTarget =&gt; () Act_1_sReadStructuralFeatures)\"","returncode":0,"stderr":"","stdout":"Selt version 3.8.5 -- 06/18/25 -- LAAS/CNRS\nktz loaded, 11 states, 10 transitions\n0.001s\nTRUE\n0.000s\n","success":true}}</t>
  </si>
  <si>
    <t>action def ActionReadTarget {
}
action def ActionReadStructuralFeatures {
}
action def ActionDetermineProtocol {
}
action def ActionSingleTaskAllocation {
}
action def ActionMultipleTaskAllocation {
}
action def ActionSendToArmorPiercingBomb {
}
action def ActionSendToDrone {
}
action def ActionAssignment {
}
action def act {
    first start;
    then action ReadTarget : ActionReadTarget;
    then action ReadStructuralFeatures : ActionReadStructuralFeatures;
    then action DetermineProtocol : ActionDetermineProtocol;
    then decide decide1;
        if "prot == 1" then SingleTaskAllocation;
        if "prot &gt; 1" then MultipleTaskAllocation;
    action SingleTaskAllocation : ActionSingleTaskAllocation;
    then merge TaskDispatch;
    action MultipleTaskAllocation : ActionMultipleTaskAllocation;
    then Assignment;
    action Assignment : ActionAssignment;
    then TaskDispatch;
    then fork;
        then SendToArmorPiercingBomb;
        then SendToDrone;
    action SendToArmorPiercingBomb : ActionSendToArmorPiercingBomb;
    then joinNode;
    action SendToDrone : ActionSendToDrone;
    then joinNode;
    join joinNode;
    then done;
}</t>
  </si>
  <si>
    <t>{"&lt;&gt;  Act_1_sAssignment":{"command":"selt -p /app/frac_docker/uploads/fiacre_170665745792128465540.ktz -f \"&lt;&gt;  Act_1_sAssignment\"","returncode":0,"stderr":"","stdout":"Selt version 3.8.5 -- 06/18/25 -- LAAS/CNRS\nktz loaded, 12 states, 11 transitions\n0.001s\nTRUE\n0.000s\n","success":true},"[] (- dead U Act_1_sdone)":{"command":"selt -p /app/frac_docker/uploads/fiacre_170665745792128465540.ktz -f \"[] (- dead U Act_1_sdone)\"","returncode":0,"stderr":"","stdout":"Selt version 3.8.5 -- 06/18/25 -- LAAS/CNRS\nktz loaded, 12 states, 11 transitions\n0.001s\nTRUE\n0.001s\n","success":true},"[] (Act_1_sDetermineProtocol =&gt; () Act_1_sdecide1)":{"command":"selt -p /app/frac_docker/uploads/fiacre_170665745792128465540.ktz -f \"[] (Act_1_sDetermineProtocol =&gt; () Act_1_sdecide1)\"","returncode":0,"stderr":"","stdout":"Selt version 3.8.5 -- 06/18/25 -- LAAS/CNRS\nktz loaded, 12 states, 11 transitions\n0.001s\nTRUE\n0.000s\n","success":true},"[] (Act_1_sMultipleTaskAssignments =&gt; () Act_1_sAssignment)":{"command":"selt -p /app/frac_docker/uploads/fiacre_170665745792128465540.ktz -f \"[] (Act_1_sMultipleTaskAssignments =&gt; () Act_1_sAssignment)\"","returncode":0,"stderr":"","stdout":"Selt version 3.8.5 -- 06/18/25 -- LAAS/CNRS\nktz loaded, 12 states, 11 transitions\n0.001s\nLTL typing error: unbound propositional variable Act_1_sMultipleTaskAssignments\n","success":true},"[] (Act_1_sReadStructuralFeatures =&gt; () Act_1_sDetermineProtocol)":{"command":"selt -p /app/frac_docker/uploads/fiacre_170665745792128465540.ktz -f \"[] (Act_1_sReadStructuralFeatures =&gt; () Act_1_sDetermineProtocol)\"","returncode":0,"stderr":"","stdout":"Selt version 3.8.5 -- 06/18/25 -- LAAS/CNRS\nktz loaded, 12 states, 11 transitions\n0.001s\nTRUE\n0.000s\n","success":true},"[] (Act_1_sReadTarget =&gt; () Act_1_sReadStructuralFeatures)":{"command":"selt -p /app/frac_docker/uploads/fiacre_170665745792128465540.ktz -f \"[] (Act_1_sReadTarget =&gt; () Act_1_sReadStructuralFeatures)\"","returncode":0,"stderr":"","stdout":"Selt version 3.8.5 -- 06/18/25 -- LAAS/CNRS\nktz loaded, 12 states, 11 transitions\n0.001s\nTRUE\n0.001s\n","success":true}}</t>
  </si>
  <si>
    <t>Train brake control activity diagram</t>
  </si>
  <si>
    <t>1- Brake command issue: The process begins when the driver or passenger gives a brake command.
2- Signal geneRaten: According to different situations, two types of brake signals are generated:
3 Normal braking signal: This is the standard signal for normal braking scenarios.
4 Emergency braking signal: This is a signal that requires immediate action in an emergency situation.
5 Central control system: Both signals are sent to the central control system, which is represented in the figure as a central buffer. 
6 Calculation of braking force and electric-pneumatic brake distribution calculation: The central control system calculates the required braking force and electric-pneumatic brake distribution.
7 Valve open: According to the calculation, the appropriate valve is opened to control the flow of air or fluid required for braking.
8 Compressed air charging: Compressed air enters the braking system directly to start the braking process.
9  Brake caliper closed: Finally, the brake caliper engages and physically applies the brake to the train wheels, slowing or stopping the train.</t>
  </si>
  <si>
    <t>[] (- dead U Act_1_sdone)
[] (Act_1_sBrakeCommandIssue =&gt; () Act_1_sdecide1)
[] (Act_1_sEmergencyBrakingSignal =&gt; () Act_1_sSignalProcessing)
[] (Act_1_sSignalProcessing =&gt; () Act_1_sCentralControlSystem)
[] (Act_1_sCalculateBrakingForce =&gt; () Act_1_sValveOpen)
[] (Act_1_sValveOpen =&gt; () Act_1_sCompressedAirCharging)</t>
  </si>
  <si>
    <t>action def ActionBrakeCommandIssue {
}
action def ActionNormalBrakingSignal {
}
action def ActionEmergencyBrakingSignal {
}
action def ActionCentralControlSystem {
}
action def ActionCalculateBrakingForce {
}
action def ActionValveOpen {
}
action def ActionCompressedAirCharging {
}
action def ActionBrakeCaliperClosed {
}
action def act {
    first start;
    then action BrakeCommandIssue : ActionBrakeCommandIssue;
    then decide;
        if isNormal then NormalBrakingSignal;
        if !isNormal then EmergencyBrakingSignal;
    action NormalBrakingSignal : ActionNormalBrakingSignal;
    then merge SignalProcessing;
    action EmergencyBrakingSignal : ActionEmergencyBrakingSignal;
    then SignalProcessing;
    then action CentralControlSystem : ActionCentralControlSystem;
    then action CalculateBrakingForce : ActionCalculateBrakingForce;
    then action CompressedAirCharging : ActionCompressedAirCharging;
    then action ValveOpen : ActionValveOpen;
    then action BrakeCaliperClosed : ActionBrakeCaliperClosed;
    then done;
}</t>
  </si>
  <si>
    <t xml:space="preserve">##Role: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 Brake command issue: The process begins when the driver or passenger gives a brake command.
2- Signal geneRaten: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
</t>
  </si>
  <si>
    <t>action def ActionBrakeCommandIssue {
}
action def ActionGenerateNormalBrakingSignal {
}
action def ActionGenerateEmergencyBrakingSignal {
}
action def ActionSendToCentralControlSystem {
}
action def ActionCalculateBrakingForce {
}
action def ActionCalculateBrakeDistribution {
}
action def ActionOpenValve {
}
action def ActionCompressedAirCharging {
}
action def ActionBrakeCaliperClosed {
}
action def act {
    first start;
    then action BrakeCommandIssue : ActionBrakeCommandIssue;
    then decide;
        if "isEmergency" then GenerateEmergencyBrakingSignal;
        if "!isEmergency" then GenerateNormalBrakingSignal;
    action GenerateEmergencyBrakingSignal : ActionGenerateEmergencyBrakingSignal;
    then merge BrakeSignal;
    action GenerateNormalBrakingSignal : ActionGenerateNormalBrakingSignal;
    then BrakeSignal;
    action SendToCentralControlSystem : ActionSendToCentralControlSystem;
    then fork;
        then CalculateBrakingForce;
        then CalculateBrakeDistribution;
    action BrakeSignal : ActionSendToCentralControlSystem;
    action CalculateBrakingForce : ActionCalculateBrakingForce;
    then joinNode;
    action CalculateBrakeDistribution : ActionCalculateBrakeDistribution;
    then joinNode;
    join joinNode;
    then action OpenValve : ActionOpenValve;
    then action CompressedAirCharging : ActionCompressedAirCharging;
    then action BrakeCaliperClosed : ActionBrakeCaliperClosed;
    then done;
}</t>
  </si>
  <si>
    <t>{"[] (- dead U Act_1_sdone)":{"command":"selt -p /app/frac_docker/uploads/fiacre_60598968064475830090.ktz -f \"[] (- dead U Act_1_sdone)\"","returncode":0,"stderr":"","stdout":"Selt version 3.8.5 -- 06/18/25 -- LAAS/CNRS\nktz loaded, 12 states, 11 transitions\n0.001s\nTRUE\n0.000s\n","success":true},"[] (Act_1_sBrakeCommandIssue =&gt; () Act_1_sdecide1)":{"command":"selt -p /app/frac_docker/uploads/fiacre_60598968064475830090.ktz -f \"[] (Act_1_sBrakeCommandIssue =&gt; () Act_1_sdecide1)\"","returncode":0,"stderr":"","stdout":"Selt version 3.8.5 -- 06/18/25 -- LAAS/CNRS\nktz loaded, 12 states, 11 transitions\n0.001s\nTRUE\n0.000s\n","success":true},"[] (Act_1_sCalculateBrakingForce =&gt; () Act_1_sValveOpen)":{"command":"selt -p /app/frac_docker/uploads/fiacre_60598968064475830090.ktz -f \"[] (Act_1_sCalculateBrakingForce =&gt; () Act_1_sValveOpen)\"","returncode":0,"stderr":"","stdout":"Selt version 3.8.5 -- 06/18/25 -- LAAS/CNRS\nktz loaded, 12 states, 11 transitions\n0.001s\nLTL typing error: unbound propositional variable Act_1_sValveOpen\n","success":true},"[] (Act_1_sEmergencyBrakingSignal =&gt; () Act_1_sSignalProcessing)":{"command":"selt -p /app/frac_docker/uploads/fiacre_60598968064475830090.ktz -f \"[] (Act_1_sEmergencyBrakingSignal =&gt; () Act_1_sSignalProcessing)\"","returncode":0,"stderr":"","stdout":"Selt version 3.8.5 -- 06/18/25 -- LAAS/CNRS\nktz loaded, 12 states, 11 transitions\n0.001s\nLTL typing error: unbound propositional variable Act_1_sEmergencyBrakingSignal\n","success":true},"[] (Act_1_sSignalProcessing =&gt; () Act_1_sCentralControlSystem)":{"command":"selt -p /app/frac_docker/uploads/fiacre_60598968064475830090.ktz -f \"[] (Act_1_sSignalProcessing =&gt; () Act_1_sCentralControlSystem)\"","returncode":0,"stderr":"","stdout":"Selt version 3.8.5 -- 06/18/25 -- LAAS/CNRS\nktz loaded, 12 states, 11 transitions\n0.001s\nLTL typing error: unbound propositional variable Act_1_sSignalProcessing\n","success":true},"[] (Act_1_sValveOpen =&gt; () Act_1_sCompressedAirCharging)":{"command":"selt -p /app/frac_docker/uploads/fiacre_60598968064475830090.ktz -f \"[] (Act_1_sValveOpen =&gt; () Act_1_sCompressedAirCharging)\"","returncode":0,"stderr":"","stdout":"Selt version 3.8.5 -- 06/18/25 -- LAAS/CNRS\nktz loaded, 12 states, 11 transitions\n0.001s\nLTL typing error: unbound propositional variable Act_1_sValveOpen\n","success":true}}</t>
  </si>
  <si>
    <t>action def ActionBrakeCommandIssue {
}
action def ActionGenerateNormalBrakingSignal {
}
action def ActionGenerateEmergencyBrakingSignal {
}
action def ActionSignalProcessing {
}
action def ActionSendToCentralControlSystem {
}
action def ActionCalculateBrakingForce {
}
action def ActionCalculateBrakeDistribution {
}
action def ActionValveOpen {
}
action def ActionCompressedAirCharging {
}
action def ActionBrakeCaliperClosed {
}
action def act {
    first start;
    then action BrakeCommandIssue : ActionBrakeCommandIssue;
    then decide decide1;
        if "isEmergency" then GenerateEmergencyBrakingSignal;
        if "!isEmergency" then GenerateNormalBrakingSignal;
    action GenerateEmergencyBrakingSignal : ActionGenerateEmergencyBrakingSignal;
    then SignalProcessing;
    action GenerateNormalBrakingSignal : ActionGenerateNormalBrakingSignal;
    then SignalProcessing;
    action SignalProcessing : ActionSignalProcessing;
    then action SendToCentralControlSystem : ActionSendToCentralControlSystem;
    then fork;
        then CalculateBrakingForce;
        then CalculateBrakeDistribution;
    action CalculateBrakingForce : ActionCalculateBrakingForce;
    then joinNode;
    action CalculateBrakeDistribution : ActionCalculateBrakeDistribution;
    then joinNode;
    join joinNode;
    then action ValveOpen : ActionValveOpen;
    then action CompressedAirCharging : ActionCompressedAirCharging;
    then action BrakeCaliperClosed : ActionBrakeCaliperClosed;
    then done;
}</t>
  </si>
  <si>
    <t>{"[] (- dead U Act_1_sdone)":{"command":"selt -p /app/frac_docker/uploads/fiacre_169661972810497632310.ktz -f \"[] (- dead U Act_1_sdone)\"","returncode":0,"stderr":"","stdout":"Selt version 3.8.5 -- 06/18/25 -- LAAS/CNRS\nktz loaded, 13 states, 12 transitions\n0.001s\nTRUE\n0.000s\n","success":true},"[] (Act_1_sBrakeCommandIssue =&gt; () Act_1_sdecide1)":{"command":"selt -p /app/frac_docker/uploads/fiacre_169661972810497632310.ktz -f \"[] (Act_1_sBrakeCommandIssue =&gt; () Act_1_sdecide1)\"","returncode":0,"stderr":"","stdout":"Selt version 3.8.5 -- 06/18/25 -- LAAS/CNRS\nktz loaded, 13 states, 12 transitions\n0.001s\nTRUE\n0.000s\n","success":true},"[] (Act_1_sCalculateBrakingForce =&gt; () Act_1_sValveOpen)":{"command":"selt -p /app/frac_docker/uploads/fiacre_169661972810497632310.ktz -f \"[] (Act_1_sCalculateBrakingForce =&gt; () Act_1_sValveOpen)\"","returncode":0,"stderr":"","stdout":"Selt version 3.8.5 -- 06/18/25 -- LAAS/CNRS\nktz loaded, 13 states, 12 transitions\n0.001s\nFALSE\n  state 0: L.scc*12 Act_1_sstart\n  -Act_1_t0-&gt;\n  state 1: L.scc*11 Act_1_sBrakeCommandIssue\n  -Act_1_t1-&gt;\n  state 2: L.scc*10 Act_1_sdecide1\n  -Act_1_t3-&gt;\n  state 3: L.scc*9 Act_1_sGenerateNormalBrakingSignal\n  -Act_1_t5-&gt;\n  state 4: L.scc*8 Act_1_sSignalProcessing\n  -Act_1_t6-&gt;\n  state 5: L.scc*7 Act_1_sSendToCentralControlSystem\n  -Act_1_t7-&gt;\n  state 6: L.scc*6 Act_1_sfork1\n  -Act_1_t8-&gt;\n  state 7: L.scc*5 Act_1_sCalculateBrakingForce\n  -Act_1_t9-&gt;\n  state 8: L.scc*4 Act_1_sjoinNode\n  -Act_1_t10-&gt;\n  state 9: L.scc*3 Act_1_sValveOpen\n  [accepting all]\n0.000s\n","success":true},"[] (Act_1_sEmergencyBrakingSignal =&gt; () Act_1_sSignalProcessing)":{"command":"selt -p /app/frac_docker/uploads/fiacre_169661972810497632310.ktz -f \"[] (Act_1_sEmergencyBrakingSignal =&gt; () Act_1_sSignalProcessing)\"","returncode":0,"stderr":"","stdout":"Selt version 3.8.5 -- 06/18/25 -- LAAS/CNRS\nktz loaded, 13 states, 12 transitions\n0.001s\nLTL typing error: unbound propositional variable Act_1_sEmergencyBrakingSignal\n","success":true},"[] (Act_1_sSignalProcessing =&gt; () Act_1_sCentralControlSystem)":{"command":"selt -p /app/frac_docker/uploads/fiacre_169661972810497632310.ktz -f \"[] (Act_1_sSignalProcessing =&gt; () Act_1_sCentralControlSystem)\"","returncode":0,"stderr":"","stdout":"Selt version 3.8.5 -- 06/18/25 -- LAAS/CNRS\nktz loaded, 13 states, 12 transitions\n0.001s\nLTL typing error: unbound propositional variable Act_1_sCentralControlSystem\n","success":true},"[] (Act_1_sValveOpen =&gt; () Act_1_sCompressedAirCharging)":{"command":"selt -p /app/frac_docker/uploads/fiacre_169661972810497632310.ktz -f \"[] (Act_1_sValveOpen =&gt; () Act_1_sCompressedAirCharging)\"","returncode":0,"stderr":"","stdout":"Selt version 3.8.5 -- 06/18/25 -- LAAS/CNRS\nktz loaded, 13 states, 12 transitions\n0.001s\nTRUE\n0.000s\n","success":true}}</t>
  </si>
  <si>
    <t>TCIIS</t>
  </si>
  <si>
    <t>Occupation inspection activity diagram</t>
  </si>
  <si>
    <t xml:space="preserve">1-The process starts when a train enters the section, causing the device status to change to "Occupied". 
2-The system checks the status of the rear section. 
3 If the rear section is "Occupied", the logic state is determined to be "Normal Occupied", and the track circuit encoding is controlled. 
4 If the rear section is not "Occupied", the logic state is set to "Fault Occupied". 
5 -A control signal is sent to activate the indicator light. </t>
  </si>
  <si>
    <t>[] (- dead U Act_1_sdone)
[] (Act_1_sEnterSection =&gt; () Act_1_sStatusOccupied)
[] (Act_1_sStatusOccupied =&gt; () Act_1_sCheckRearSection)
[] (Act_1_sCheckRearSection =&gt; () Act_1_sdecide1)
[] -(Act_1_sFaultOccupied /\ Act_1_sControlTrackCircuit)
[] (Act_1_sFaultOccupied =&gt; () Act_1_sActivateIndicatorLight)</t>
  </si>
  <si>
    <t>action def ActionEnterSection {
}
action def ActionCheckRearSection {
}
action def ActionNormalOccupied {
}
action def ActionFaultOccupied {
}
action def ActionControlTrackCircuit {
}
action def ActionStatusOccupied {
}
action def ActionActivateIndicatorLight {
}
action def act {
    first start;
    then action EnterSection : ActionEnterSection;
    then action StatusOccupied : ActionStatusOccupied;
    then action CheckRearSection : ActionCheckRearSection;
    then decide;
        if isRearSectionOccupied then NormalOccupied;
        if !isRearSectionOccupied then FaultOccupied;
    action NormalOccupied : ActionNormalOccupied;
    then ControlTrackCircuit;
    action FaultOccupied : ActionFaultOccupied;
    then merge ActivateIndicatorLight;
    action ControlTrackCircuit : ActionControlTrackCircuit;
    then ActivateIndicatorLight;
    then done;
}</t>
  </si>
  <si>
    <t xml:space="preserve">##Role: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1-The process starts when a train enters the section, causing the device status to change to "Occupied". 
2-The system checks the status of the rear section. 
If the rear section is "Occupied", the logic state is determined to be "Normal Occupied", and the track circuit encoding is controlled. 
If the rear section is not "Occupied", the logic state is set to "Fault Occupied". 
3-A control signal is sent to activate the indicator light. </t>
  </si>
  <si>
    <t>action def ActionTrainEntersSection {
}
action def ActionCheckRearSectionStatus {
}
action def ActionSetNormalOccupied {
}
action def ActionSetFaultOccupied {
}
action def ActionControlTrackCircuitEncoding {
}
action def ActionActivateIndicatorLight {
}
action def act {
    first start;
    then action TrainEntersSection : ActionTrainEntersSection;
    then action CheckRearSectionStatus : ActionCheckRearSectionStatus;
    then decide;
        if "isRearSectionOccupied" then SetNormalOccupied;
        if "!isRearSectionOccupied" then SetFaultOccupied;
    action SetNormalOccupied : ActionSetNormalOccupied;
    then ControlTrackCircuitEncoding;
    action SetFaultOccupied : ActionSetFaultOccupied;
    then merge ControlTrackCircuitEncoding;
    action ControlTrackCircuitEncoding : ActionControlTrackCircuitEncoding;
    then ActivateIndicatorLight;
    action ActivateIndicatorLight : ActionActivateIndicatorLight;
    then done;
}</t>
  </si>
  <si>
    <t>{"[] (- dead U Act_1_sdone)":{"command":"selt -p /app/frac_docker/uploads/fiacre_54564950195222090080.ktz -f \"[] (- dead U Act_1_sdone)\"","returncode":0,"stderr":"","stdout":"Selt version 3.8.5 -- 06/18/25 -- LAAS/CNRS\nktz loaded, 8 states, 7 transitions\n0.001s\nTRUE\n0.001s\n","success":true},"[] (Act_1_sCheckRearSection =&gt; () Act_1_sdecide1)":{"command":"selt -p /app/frac_docker/uploads/fiacre_54564950195222090080.ktz -f \"[] (Act_1_sCheckRearSection =&gt; () Act_1_sdecide1)\"","returncode":0,"stderr":"","stdout":"Selt version 3.8.5 -- 06/18/25 -- LAAS/CNRS\nktz loaded, 8 states, 7 transitions\n0.001s\nLTL typing error: unbound propositional variable Act_1_sCheckRearSection\n","success":true},"[] (Act_1_sEnterSection =&gt; () Act_1_sStatusOccupied)":{"command":"selt -p /app/frac_docker/uploads/fiacre_54564950195222090080.ktz -f \"[] (Act_1_sEnterSection =&gt; () Act_1_sStatusOccupied)\"","returncode":0,"stderr":"","stdout":"Selt version 3.8.5 -- 06/18/25 -- LAAS/CNRS\nktz loaded, 8 states, 7 transitions\n0.001s\nLTL typing error: unbound propositional variable Act_1_sEnterSection\n","success":true},"[] (Act_1_sFaultOccupied =&gt; () Act_1_sActivateIndicatorLight)":{"command":"selt -p /app/frac_docker/uploads/fiacre_54564950195222090080.ktz -f \"[] (Act_1_sFaultOccupied =&gt; () Act_1_sActivateIndicatorLight)\"","returncode":0,"stderr":"","stdout":"Selt version 3.8.5 -- 06/18/25 -- LAAS/CNRS\nktz loaded, 8 states, 7 transitions\n0.001s\nLTL typing error: unbound propositional variable Act_1_sFaultOccupied\n","success":true},"[] (Act_1_sStatusOccupied =&gt; () Act_1_sCheckRearSection)":{"command":"selt -p /app/frac_docker/uploads/fiacre_54564950195222090080.ktz -f \"[] (Act_1_sStatusOccupied =&gt; () Act_1_sCheckRearSection)\"","returncode":0,"stderr":"","stdout":"Selt version 3.8.5 -- 06/18/25 -- LAAS/CNRS\nktz loaded, 8 states, 7 transitions\n0.001s\nLTL typing error: unbound propositional variable Act_1_sStatusOccupied\n","success":true},"[] -(Act_1_sFaultOccupied /\\ Act_1_sControlTrackCircuit)":{"command":"selt -p /app/frac_docker/uploads/fiacre_54564950195222090080.ktz -f \"[] -(Act_1_sFaultOccupied /\\ Act_1_sControlTrackCircuit)\"","returncode":0,"stderr":"","stdout":"Selt version 3.8.5 -- 06/18/25 -- LAAS/CNRS\nktz loaded, 8 states, 7 transitions\n0.001s\nLTL typing error: unbound propositional variable Act_1_sFaultOccupied\n","success":true}}</t>
  </si>
  <si>
    <t>action def ActionEnterSection {
}
action def ActionStatusOccupied {
}
action def ActionCheckRearSection {
}
action def ActionSetNormalOccupied {
}
action def ActionSetFaultOccupied {
}
action def ActionControlTrackCircuit {
}
action def ActionActivateIndicatorLight {
}
action def act {
    first start;
    then action EnterSection : ActionEnterSection;
    then action StatusOccupied : ActionStatusOccupied;
    then action CheckRearSection : ActionCheckRearSection;
    then decide decide1;
        if "isRearSectionOccupied" then SetNormalOccupied;
        if "!isRearSectionOccupied" then SetFaultOccupied;
    action SetNormalOccupied : ActionSetNormalOccupied;
    then ControlTrackCircuit;
    action SetFaultOccupied : ActionSetFaultOccupied;
    then merge ControlTrackCircuit;
    action ControlTrackCircuit : ActionControlTrackCircuit;
    then ActivateIndicatorLight;
    action ActivateIndicatorLight : ActionActivateIndicatorLight;
    then done;
}</t>
  </si>
  <si>
    <t>{"[] (- dead U Act_1_sdone)":{"command":"selt -p /app/frac_docker/uploads/fiacre_177711504708914995250.ktz -f \"[] (- dead U Act_1_sdone)\"","returncode":0,"stderr":"","stdout":"Selt version 3.8.5 -- 06/18/25 -- LAAS/CNRS\nktz loaded, 9 states, 8 transitions\n0.001s\nTRUE\n0.001s\n","success":true},"[] (Act_1_sCheckRearSection =&gt; () Act_1_sdecide1)":{"command":"selt -p /app/frac_docker/uploads/fiacre_177711504708914995250.ktz -f \"[] (Act_1_sCheckRearSection =&gt; () Act_1_sdecide1)\"","returncode":0,"stderr":"","stdout":"Selt version 3.8.5 -- 06/18/25 -- LAAS/CNRS\nktz loaded, 9 states, 8 transitions\n0.001s\nTRUE\n0.000s\n","success":true},"[] (Act_1_sEnterSection =&gt; () Act_1_sStatusOccupied)":{"command":"selt -p /app/frac_docker/uploads/fiacre_177711504708914995250.ktz -f \"[] (Act_1_sEnterSection =&gt; () Act_1_sStatusOccupied)\"","returncode":0,"stderr":"","stdout":"Selt version 3.8.5 -- 06/18/25 -- LAAS/CNRS\nktz loaded, 9 states, 8 transitions\n0.001s\nTRUE\n0.000s\n","success":true},"[] (Act_1_sFaultOccupied =&gt; () Act_1_sActivateIndicatorLight)":{"command":"selt -p /app/frac_docker/uploads/fiacre_177711504708914995250.ktz -f \"[] (Act_1_sFaultOccupied =&gt; () Act_1_sActivateIndicatorLight)\"","returncode":0,"stderr":"","stdout":"Selt version 3.8.5 -- 06/18/25 -- LAAS/CNRS\nktz loaded, 9 states, 8 transitions\n0.001s\nLTL typing error: unbound propositional variable Act_1_sFaultOccupied\n","success":true},"[] (Act_1_sStatusOccupied =&gt; () Act_1_sCheckRearSection)":{"command":"selt -p /app/frac_docker/uploads/fiacre_177711504708914995250.ktz -f \"[] (Act_1_sStatusOccupied =&gt; () Act_1_sCheckRearSection)\"","returncode":0,"stderr":"","stdout":"Selt version 3.8.5 -- 06/18/25 -- LAAS/CNRS\nktz loaded, 9 states, 8 transitions\n0.001s\nTRUE\n0.000s\n","success":true},"[] -(Act_1_sFaultOccupied /\\ Act_1_sControlTrackCircuit)":{"command":"selt -p /app/frac_docker/uploads/fiacre_177711504708914995250.ktz -f \"[] -(Act_1_sFaultOccupied /\\ Act_1_sControlTrackCircuit)\"","returncode":0,"stderr":"","stdout":"Selt version 3.8.5 -- 06/18/25 -- LAAS/CNRS\nktz loaded, 9 states, 8 transitions\n0.001s\nLTL typing error: unbound propositional variable Act_1_sFaultOccupied\n","success":true}}</t>
  </si>
  <si>
    <t>Online Decision Activity Diagram for Collaborative OpeRatens of Unmanned Aerial Vehicles</t>
  </si>
  <si>
    <t>1-Read target values. 
2-The target values are read through the following fork activities: 
Read ValuTar (Value Target). 
Read VelTar (Velocity Target). 
Read thre (Threshold). 
3-Calculate Importance: 
Compute the importance using the formula: 
[ \text{importance} = a \times \text{VelTar} + b \times \text{ValuTar} + c \times \text{thre}. ] 
4-Decision Check: 
Compare the calculated importance with a predefined value (d). 
5-Send Command: 
If the importance exceeds (d), send a command via "p12."</t>
  </si>
  <si>
    <t>[] (- dead U Act_1_sdone)
&lt;&gt; Act_1_sReadTarget
[] (Act_1_sReadTarget =&gt; () Act_1_sfork1)
[] (Act_1_sSendCommand =&gt; () Act_1_sdone)
[] (Act_1_sjoinNode =&gt; () Act_1_sCalculateImportance)
[] (Act_1_sCalculateImportance =&gt; () Act_1_sdecide1)</t>
  </si>
  <si>
    <t>action def ActionReadTarget {
}
action def ActionReadValuTar {
}
action def ActionReadVelTar {
}
action def ActionReadThre {
}
action def ActionCalculateImportance {
}
action def ActionSendCommand {
}
action def act {
    first start;
    then action ReadTarget : ActionReadTarget;
    then fork;
        then ReadValuTar;
        then ReadVelTar;
        then ReadThre;
    action ReadValuTar : ActionReadValuTar;
    then joinNode;
    action ReadVelTar : ActionReadVelTar;
    then joinNode;
    action ReadThre : ActionReadThre;
    then joinNode;
    join joinNode;
    then action CalculateImportance : ActionCalculateImportance;
    then decide;
        if "importance&gt;d" then SendCommand;
    action SendCommand : ActionSendCommand;
    then done;
}</t>
  </si>
  <si>
    <t xml:space="preserve">##Role: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1-Read target values. 
2-The target values are read through the following fork activities: 
Read ValuTar (Value Target). 
Read VelTar (Velocity Target). 
Read thre (Threshold). 
3-Calculate Importance: 
Compute the importance using the formula: 
[ \text{importance} = a \times \text{VelTar} + b \times \text{ValuTar} + c \times \text{thre}. ] 
4-Decision Check: 
Compare the calculated importance with a predefined value (d). 
5-Send Command: 
If the importance &gt; d, send a command via "p12." 
</t>
  </si>
  <si>
    <t>action def ActionReadValuTar {
}
action def ActionReadVelTar {
}
action def ActionReadThre {
}
action def ActionCalculateImportance {
}
action def ActionSendCommand {
}
action def ActionTerminate {
}
action def act {
    first start;
    then fork;
        then ReadValuTar;
        then ReadVelTar;
        then ReadThre;
    action ReadValuTar : ActionReadValuTar;
    then joinNode;
    action ReadVelTar : ActionReadVelTar;
    then joinNode;
    action ReadThre : ActionReadThre;
    then joinNode;
    join joinNode;
    then action CalculateImportance : ActionCalculateImportance;
    then decide;
        if "importance &gt; d" then SendCommand;
        if "importance &lt;= d" then Terminate;
    action SendCommand : ActionSendCommand;
    then merge End;
    action Terminate : ActionTerminate;
    then End;
    then done;
}</t>
  </si>
  <si>
    <t>{"&lt;&gt; Act_1_sReadTarget":{"command":"selt -p /app/frac_docker/uploads/fiacre_105880009932871653260.ktz -f \"&lt;&gt; Act_1_sReadTarget\"","returncode":0,"stderr":"","stdout":"Selt version 3.8.5 -- 06/18/25 -- LAAS/CNRS\nktz loaded, 9 states, 8 transitions\n0.001s\nLTL typing error: unbound propositional variable Act_1_sReadTarget\n","success":true},"[] (- dead U Act_1_sdone)":{"command":"selt -p /app/frac_docker/uploads/fiacre_105880009932871653260.ktz -f \"[] (- dead U Act_1_sdone)\"","returncode":0,"stderr":"","stdout":"Selt version 3.8.5 -- 06/18/25 -- LAAS/CNRS\nktz loaded, 9 states, 8 transitions\n0.001s\nTRUE\n0.000s\n","success":true},"[] (Act_1_sCalculateImportance =&gt; () Act_1_sdecide1)":{"command":"selt -p /app/frac_docker/uploads/fiacre_105880009932871653260.ktz -f \"[] (Act_1_sCalculateImportance =&gt; () Act_1_sdecide1)\"","returncode":0,"stderr":"","stdout":"Selt version 3.8.5 -- 06/18/25 -- LAAS/CNRS\nktz loaded, 9 states, 8 transitions\n0.000s\nTRUE\n0.000s\n","success":true},"[] (Act_1_sReadTarget =&gt; () Act_1_sfork1)":{"command":"selt -p /app/frac_docker/uploads/fiacre_105880009932871653260.ktz -f \"[] (Act_1_sReadTarget =&gt; () Act_1_sfork1)\"","returncode":0,"stderr":"","stdout":"Selt version 3.8.5 -- 06/18/25 -- LAAS/CNRS\nktz loaded, 9 states, 8 transitions\n0.001s\nLTL typing error: unbound propositional variable Act_1_sReadTarget\n","success":true},"[] (Act_1_sSendCommand =&gt; () Act_1_sdone)":{"command":"selt -p /app/frac_docker/uploads/fiacre_105880009932871653260.ktz -f \"[] (Act_1_sSendCommand =&gt; () Act_1_sdone)\"","returncode":0,"stderr":"","stdout":"Selt version 3.8.5 -- 06/18/25 -- LAAS/CNRS\nktz loaded, 9 states, 8 transitions\n0.001s\nTRUE\n0.000s\n","success":true},"[] (Act_1_sjoinNode =&gt; () Act_1_sCalculateImportance)":{"command":"selt -p /app/frac_docker/uploads/fiacre_105880009932871653260.ktz -f \"[] (Act_1_sjoinNode =&gt; () Act_1_sCalculateImportance)\"","returncode":0,"stderr":"","stdout":"Selt version 3.8.5 -- 06/18/25 -- LAAS/CNRS\nktz loaded, 9 states, 8 transitions\n0.001s\nTRUE\n0.000s\n","success":true}}</t>
  </si>
  <si>
    <t>action def ActionReadValuTar {
}
action def ActionReadVelTar {
}
action def ActionReadThre {
}
action def ActionCalculateImportance {
}
action def ActionSendCommand {
}
action def ActionTerminate {
}
action def ActionReadTarget {
}
action def act {
    first start;
    then action ReadTarget : ActionReadTarget;
    then fork;
        then ReadValuTar;
        then ReadVelTar;
        then ReadThre;
    action ReadValuTar : ActionReadValuTar;
    then joinNode;
    action ReadVelTar : ActionReadVelTar;
    then joinNode;
    action ReadThre : ActionReadThre;
    then joinNode;
    join joinNode;
    then action CalculateImportance : ActionCalculateImportance;
    then decide;
        if "importance &gt; d" then SendCommand;
        if "importance &lt;= d" then Terminate;
    action SendCommand : ActionSendCommand;
    then merge End;
    action Terminate : ActionTerminate;
    then End;
    then done;
}</t>
  </si>
  <si>
    <t>{"&lt;&gt; Act_1_sReadTarget":{"command":"selt -p /app/frac_docker/uploads/fiacre_10206466940904956670.ktz -f \"&lt;&gt; Act_1_sReadTarget\"","returncode":0,"stderr":"","stdout":"Selt version 3.8.5 -- 06/18/25 -- LAAS/CNRS\nktz loaded, 10 states, 9 transitions\n0.001s\nTRUE\n0.000s\n","success":true},"[] (- dead U Act_1_sdone)":{"command":"selt -p /app/frac_docker/uploads/fiacre_10206466940904956670.ktz -f \"[] (- dead U Act_1_sdone)\"","returncode":0,"stderr":"","stdout":"Selt version 3.8.5 -- 06/18/25 -- LAAS/CNRS\nktz loaded, 10 states, 9 transitions\n0.001s\nTRUE\n0.001s\n","success":true},"[] (Act_1_sCalculateImportance =&gt; () Act_1_sdecide1)":{"command":"selt -p /app/frac_docker/uploads/fiacre_10206466940904956670.ktz -f \"[] (Act_1_sCalculateImportance =&gt; () Act_1_sdecide1)\"","returncode":0,"stderr":"","stdout":"Selt version 3.8.5 -- 06/18/25 -- LAAS/CNRS\nktz loaded, 10 states, 9 transitions\n0.001s\nTRUE\n0.001s\n","success":true},"[] (Act_1_sReadTarget =&gt; () Act_1_sfork1)":{"command":"selt -p /app/frac_docker/uploads/fiacre_10206466940904956670.ktz -f \"[] (Act_1_sReadTarget =&gt; () Act_1_sfork1)\"","returncode":0,"stderr":"","stdout":"Selt version 3.8.5 -- 06/18/25 -- LAAS/CNRS\nktz loaded, 10 states, 9 transitions\n0.001s\nTRUE\n0.000s\n","success":true},"[] (Act_1_sSendCommand =&gt; () Act_1_sdone)":{"command":"selt -p /app/frac_docker/uploads/fiacre_10206466940904956670.ktz -f \"[] (Act_1_sSendCommand =&gt; () Act_1_sdone)\"","returncode":0,"stderr":"","stdout":"Selt version 3.8.5 -- 06/18/25 -- LAAS/CNRS\nktz loaded, 10 states, 9 transitions\n0.000s\nTRUE\n0.000s\n","success":true},"[] (Act_1_sjoinNode =&gt; () Act_1_sCalculateImportance)":{"command":"selt -p /app/frac_docker/uploads/fiacre_10206466940904956670.ktz -f \"[] (Act_1_sjoinNode =&gt; () Act_1_sCalculateImportance)\"","returncode":0,"stderr":"","stdout":"Selt version 3.8.5 -- 06/18/25 -- LAAS/CNRS\nktz loaded, 10 states, 9 transitions\n0.001s\nTRUE\n0.000s\n","success":true}}</t>
  </si>
  <si>
    <t>FMS</t>
  </si>
  <si>
    <t>Warehouse management inbound and outbound activity diagram</t>
  </si>
  <si>
    <t>1-Task Assignment: The process starts with the assignment of a task. 
2-Parse Task Data: The task data is parsed to understand the requirements. 
3-Inbound or Outbound Decision: A decision is made whether the task is for an inbound (receiving) or outbound (shipping) process. 
1)Outbound Path: 
Raw Material Outbound: If the task is outbound, it involves raw materials. 
Store Raw Material: The raw materials are stored. 
Raw Material in Warehouse: The stored raw materials are then placed in the warehouse. 
2)Inbound Path: 
Finished Product Inbound: If the task is inbound, it involves finished products. 
Retrieve Finished Product: The finished products are retrieved. 
Finished Product Delivered: The retrieved products are delivered. 
4-Convergence Point: Both the outbound and inbound paths converge at the "Place Finished" step, 
5-Task Success Check: After placing the finished product, a check is performed to determine if the task was successful. 
If Yes: The system shows a success message. 
If No: The system shows the reason for the failure. 
6-Save Record to Database: Regardless of the outcome, a record of the task is saved to the database.</t>
  </si>
  <si>
    <t>[] (- dead U Act_1_sdone)
&lt;&gt; Act_1_sdecide1
&lt;&gt; Act_1_sdecide2
[] -(Act_1_sRawMaterialOutbound /\ Act_1_sFinishedProductInbound)
[] (Act_1_sPlaceFinished =&gt; () Act_1_sdecide2)
[] -(Act_1_sTaskSuccess /\ Act_1_sTaskFailure)
[] (Act_1_sSaveRecord =&gt; () Act_1_sSaveRecordToDatabase)</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</si>
  <si>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ActionTaskSuccess {
}
action def ActionTaskFailure {
}
action def ActionSaveRecord {
}
action def ActionSaveRecordToDatabase {
}
action def act {
    first start;
    then action TaskAssignment : ActionTaskAssignment;
    then action ParseTaskData : ActionParseTaskData;
    then decide;
        if "isOutbound" then RawMaterialOutbound;
        if "!isOutbound" then FinishedProductInbound;
    action RawMaterialOutbound : ActionRawMaterialOutbound;
    then StoreRawMaterial;
    action StoreRawMaterial : ActionStoreRawMaterial;
    then RawMaterialInWarehouse;
    action RawMaterialInWarehouse : ActionRawMaterialInWarehouse;
    then merge PlaceFinished;
    action FinishedProductInbound : ActionFinishedProductInbound;
    then RetrieveFinishedProduct;
    action RetrieveFinishedProduct : ActionRetrieveFinishedProduct;
    then FinishedProductDelivered;
    action FinishedProductDelivered : ActionFinishedProductDelivered;
    then PlaceFinished;
    then decide;
        if "isTaskSuccess" then TaskSuccess;
        if "!isTaskSuccess" then TaskFailure;
    action TaskSuccess : ActionTaskSuccess;
    then merge SaveRecord;
    action TaskFailure : ActionTaskFailure;
    then SaveRecord;
    then action SaveRecordToDatabase : ActionSaveRecordToDatabase;
    then done;
}</t>
  </si>
  <si>
    <t xml:space="preserve">##Role: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1-Task Assignment: The process starts with the assignment of a task. 
2-Parse Task Data: The task data is parsed to understand the requirements. 
3-Inbound or Outbound Decision: A decision is made whether the task is for an inbound (receiving) or outbound (shipping) process. 
1)Outbound Path: 
Raw Material Outbound: If the task is outbound, it involves raw materials. 
Store Raw Material: The raw materials are stored. 
Raw Material in Warehouse: The stored raw materials are then placed in the warehouse. 
2)Inbound Path: 
Finished Product Inbound: If the task is inbound, it involves finished products. 
Retrieve Finished Product: The finished products are retrieved. 
Finished Product Delivered: The retrieved products are delivered. 
4-Convergence Point: Both the outbound and inbound paths converge at the "Place Finished" step, 
5-Task Success Check: After placing the finished product, a check is performed to determine if the task was successful. 
If Yes: The system shows a success message. 
If No: The system shows the reason for the failure. 
6-Save Record to Database: Regardless of the outcome, a record of the task is saved to the database. </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</si>
  <si>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ActionShowSuccessMessage {
}
action def ActionShowFailureReason {
}
action def ActionSaveRecordToDatabase {
}
action def act {
    first start;
    then action TaskAssignment : ActionTaskAssignment;
    then action ParseTaskData : ActionParseTaskData;
    then decide;
        if "isOutbound" then RawMaterialOutbound;
        if "!isOutbound" then FinishedProductInbound;
    action RawMaterialOutbound : ActionRawMaterialOutbound;
    then StoreRawMaterial;
    action StoreRawMaterial : ActionStoreRawMaterial;
    then RawMaterialInWarehouse;
    action RawMaterialInWarehouse : ActionRawMaterialInWarehouse;
    then merge PlaceFinished;
    action FinishedProductInbound : ActionFinishedProductInbound;
    then RetrieveFinishedProduct;
    action RetrieveFinishedProduct : ActionRetrieveFinishedProduct;
    then FinishedProductDelivered;
    action FinishedProductDelivered : ActionFinishedProductDelivered;
    then PlaceFinished;
    action PlaceFinished : ActionPlaceFinished;
    then decide;
        if "taskSuccess" then ShowSuccessMessage;
        if "!taskSuccess" then ShowFailureReason;
    action ShowSuccessMessage : ActionShowSuccessMessage;
    then merge SaveRecord;
    action ShowFailureReason : ActionShowFailureReason;
    then SaveRecord;
    action SaveRecord : ActionSaveRecordToDatabase;
    then done;
}</t>
  </si>
  <si>
    <t>{"&lt;&gt; Act_1_sdecide1":{"command":"selt -p /app/frac_docker/uploads/fiacre_172691719783551349440.ktz -f \"&lt;&gt; Act_1_sdecide1\"","returncode":0,"stderr":"","stdout":"Selt version 3.8.5 -- 06/18/25 -- LAAS/CNRS\nktz loaded, 12 states, 11 transitions\n0.001s\nTRUE\n0.000s\n","success":true},"&lt;&gt; Act_1_sdecide2":{"command":"selt -p /app/frac_docker/uploads/fiacre_172691719783551349440.ktz -f \"&lt;&gt; Act_1_sdecide2\"","returncode":0,"stderr":"","stdout":"Selt version 3.8.5 -- 06/18/25 -- LAAS/CNRS\nktz loaded, 12 states, 11 transitions\n0.001s\nTRUE\n0.000s\n","success":true},"[] (- dead U Act_1_sdone)":{"command":"selt -p /app/frac_docker/uploads/fiacre_172691719783551349440.ktz -f \"[] (- dead U Act_1_sdone)\"","returncode":0,"stderr":"","stdout":"Selt version 3.8.5 -- 06/18/25 -- LAAS/CNRS\nktz loaded, 12 states, 11 transitions\n0.001s\nTRUE\n0.001s\n","success":true},"[] (Act_1_sPlaceFinished =&gt; () Act_1_sdecide2)":{"command":"selt -p /app/frac_docker/uploads/fiacre_172691719783551349440.ktz -f \"[] (Act_1_sPlaceFinished =&gt; () Act_1_sdecide2)\"","returncode":0,"stderr":"","stdout":"Selt version 3.8.5 -- 06/18/25 -- LAAS/CNRS\nktz loaded, 12 states, 11 transitions\n0.001s\nTRUE\n0.000s\n","success":true},"[] (Act_1_sSaveRecord =&gt; () Act_1_sSaveRecordToDatabase)":{"command":"selt -p /app/frac_docker/uploads/fiacre_172691719783551349440.ktz -f \"[] (Act_1_sSaveRecord =&gt; () Act_1_sSaveRecordToDatabase)\"","returncode":0,"stderr":"","stdout":"Selt version 3.8.5 -- 06/18/25 -- LAAS/CNRS\nktz loaded, 12 states, 11 transitions\n0.001s\nLTL typing error: unbound propositional variable Act_1_sSaveRecordToDatabase\n","success":true},"[] -(Act_1_sRawMaterialOutbound /\\ Act_1_sFinishedProductInbound)":{"command":"selt -p /app/frac_docker/uploads/fiacre_172691719783551349440.ktz -f \"[] -(Act_1_sRawMaterialOutbound /\\ Act_1_sFinishedProductInbound)\"","returncode":0,"stderr":"","stdout":"Selt version 3.8.5 -- 06/18/25 -- LAAS/CNRS\nktz loaded, 12 states, 11 transitions\n0.001s\nTRUE\n0.000s\n","success":true},"[] -(Act_1_sTaskSuccess /\\ Act_1_sTaskFailure)":{"command":"selt -p /app/frac_docker/uploads/fiacre_172691719783551349440.ktz -f \"[] -(Act_1_sTaskSuccess /\\ Act_1_sTaskFailure)\"","returncode":0,"stderr":"","stdout":"Selt version 3.8.5 -- 06/18/25 -- LAAS/CNRS\nktz loaded, 12 states, 11 transitions\n0.001s\nLTL typing error: unbound propositional variable Act_1_sTaskSuccess\n","success":true}}</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</si>
  <si>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ActionTaskSuccess {
}
action def ActionTaskFailure {
}
action def ActionSaveRecordToDatabase {
}
action def act {
    first start;
    then action TaskAssignment : ActionTaskAssignment;
    then action ParseTaskData : ActionParseTaskData;
    then decide as decide1;
        if "isOutbound" then RawMaterialOutbound;
        if "!isOutbound" then FinishedProductInbound;
    action RawMaterialOutbound : ActionRawMaterialOutbound;
    then StoreRawMaterial;
    action StoreRawMaterial : ActionStoreRawMaterial;
    then RawMaterialInWarehouse;
    action RawMaterialInWarehouse : ActionRawMaterialInWarehouse;
    then merge PlaceFinished;
    action FinishedProductInbound : ActionFinishedProductInbound;
    then RetrieveFinishedProduct;
    action RetrieveFinishedProduct : ActionRetrieveFinishedProduct;
    then FinishedProductDelivered;
    action FinishedProductDelivered : ActionFinishedProductDelivered;
    then PlaceFinished;
    action PlaceFinished : ActionPlaceFinished;
    then decide as decide2;
        if "taskSuccess" then TaskSuccess;
        if "!taskSuccess" then TaskFailure;
    action TaskSuccess : ActionTaskSuccess;
    then merge SaveRecord;
    action TaskFailure : ActionTaskFailure;
    then SaveRecord;
    action SaveRecord : ActionSaveRecordToDatabase;
    then done;
}</t>
  </si>
  <si>
    <t>ERROR:no viable alternative at input 'then' (29.sysml line : 29 column : 5)
ERROR:missing EOF at 'if' (29.sysml line : 30 column : 9)</t>
  </si>
  <si>
    <t>{"&lt;&gt; Act_1_sdecide1":{"command":"selt -p /app/frac_docker/uploads/fiacre_173627067454965978400.ktz -f \"&lt;&gt; Act_1_sdecide1\"","returncode":0,"stderr":"","stdout":"Selt version 3.8.5 -- 06/18/25 -- LAAS/CNRS\nktz loaded, 12 states, 11 transitions\n0.001s\nTRUE\n0.000s\n","success":true},"&lt;&gt; Act_1_sdecide2":{"command":"selt -p /app/frac_docker/uploads/fiacre_173627067454965978400.ktz -f \"&lt;&gt; Act_1_sdecide2\"","returncode":0,"stderr":"","stdout":"Selt version 3.8.5 -- 06/18/25 -- LAAS/CNRS\nktz loaded, 12 states, 11 transitions\n0.000s\nTRUE\n0.000s\n","success":true},"[] (- dead U Act_1_sdone)":{"command":"selt -p /app/frac_docker/uploads/fiacre_173627067454965978400.ktz -f \"[] (- dead U Act_1_sdone)\"","returncode":0,"stderr":"","stdout":"Selt version 3.8.5 -- 06/18/25 -- LAAS/CNRS\nktz loaded, 12 states, 11 transitions\n0.001s\nTRUE\n0.001s\n","success":true},"[] (Act_1_sPlaceFinished =&gt; () Act_1_sdecide2)":{"command":"selt -p /app/frac_docker/uploads/fiacre_173627067454965978400.ktz -f \"[] (Act_1_sPlaceFinished =&gt; () Act_1_sdecide2)\"","returncode":0,"stderr":"","stdout":"Selt version 3.8.5 -- 06/18/25 -- LAAS/CNRS\nktz loaded, 12 states, 11 transitions\n0.001s\nTRUE\n0.000s\n","success":true},"[] (Act_1_sSaveRecord =&gt; () Act_1_sSaveRecordToDatabase)":{"command":"selt -p /app/frac_docker/uploads/fiacre_173627067454965978400.ktz -f \"[] (Act_1_sSaveRecord =&gt; () Act_1_sSaveRecordToDatabase)\"","returncode":0,"stderr":"","stdout":"Selt version 3.8.5 -- 06/18/25 -- LAAS/CNRS\nktz loaded, 12 states, 11 transitions\n0.001s\nLTL typing error: unbound propositional variable Act_1_sSaveRecordToDatabase\n","success":true},"[] -(Act_1_sRawMaterialOutbound /\\ Act_1_sFinishedProductInbound)":{"command":"selt -p /app/frac_docker/uploads/fiacre_173627067454965978400.ktz -f \"[] -(Act_1_sRawMaterialOutbound /\\ Act_1_sFinishedProductInbound)\"","returncode":0,"stderr":"","stdout":"Selt version 3.8.5 -- 06/18/25 -- LAAS/CNRS\nktz loaded, 12 states, 11 transitions\n0.001s\nTRUE\n0.000s\n","success":true},"[] -(Act_1_sTaskSuccess /\\ Act_1_sTaskFailure)":{"command":"selt -p /app/frac_docker/uploads/fiacre_173627067454965978400.ktz -f \"[] -(Act_1_sTaskSuccess /\\ Act_1_sTaskFailure)\"","returncode":0,"stderr":"","stdout":"Selt version 3.8.5 -- 06/18/25 -- LAAS/CNRS\nktz loaded, 12 states, 11 transitions\n0.001s\nTRUE\n0.001s\n","success":true}}</t>
  </si>
  <si>
    <t>AEPS</t>
  </si>
  <si>
    <t>Activity diagram of feeding heating module</t>
  </si>
  <si>
    <t xml:space="preserve">1-This Activity diagram includes Manual Loading, Heat Aluminum Ingot, Receive Ingot, Transport Ingot, V-Roller Conveyor, Maintain Temperature, Start Frequency Conversion Motor Control, Measure Temperature. 
2-checks if the ingot's temperature is within the qualified range. 
3 If Yes: The process continues to measure the length of the ingot. 
4 If No: The ingot is returned to the previous stage, process stop. 
5-Precise Positioning: The ingot is precisely positioned for the next steps. 
6-Clamp Ingot and Feed into Inlet: The ingot is clamped and fed into the inlet of the extrusion machine. 
7-Lubricate End, Reduce Friction: The end of the ingot is lubricated to reduce friction. 
8-Feed into Extrusion Center: Finally, the ingot is fed into the extrusion center for further processing. </t>
  </si>
  <si>
    <t>[] (- dead U Act_1_sdone)
[] (Act_1_sHeatAluminumIngot =&gt; () Act_1_sMaintainTemperature)
[] (Act_1_sReceiveIngot =&gt; () Act_1_sTransportIngot)
[] (Act_1_sVRollerConveyor =&gt; () Act_1_sStartFrequencyConversionMotorControl)
[] (Act_1_sMeasureTemperature =&gt; () Act_1_sdecide1)
[] -(Act_1_sMeasureLength /\ Act_1_sReturnToPreviousStage)
[] (Act_1_sReturnToPreviousStage =&gt; () Act_1_sdone)</t>
  </si>
  <si>
    <t>action def ActionManualLoading {
}
action def ActionHeatAluminumIngot {
}
action def ActionReceiveIngot {
}
action def ActionTransportIngot {
}
action def ActionVRollerConveyor {
}
action def ActionMaintainTemperature {
}
action def ActionStartFrequencyConversionMotorControl {
}
action def ActionMeasureTemperature {
}
action def ActionReturnAndStop {
}
action def ActionMeasureLength {
}
action def ActionPrecisePositioning {
}
action def ActionClampIngotAndFeed {
}
action def ActionLubricateEndReduceFriction {
}
action def ActionFeedIntoExtrusionCenter {
}
action def act {
    first start;
    then action ManualLoading : ActionManualLoading;
    then action HeatAluminumIngot : ActionHeatAluminumIngot;
    then action MaintainTemperature : ActionMaintainTemperature;
    then action ReceiveIngot : ActionReceiveIngot;
    then action TransportIngot : ActionTransportIngot;
    then action VRollerConveyor : ActionVRollerConveyor;
    then action StartFrequencyConversionMotorControl : ActionStartFrequencyConversionMotorControl;
    then action MeasureTemperature : ActionMeasureTemperature;
    then decide;
        if "isTemperatureQualified" then MeasureLength;
        if "!isTemperatureQualified" then ReturnAndStop;
    action MeasureLength : ActionMeasureLength;
    then action PrecisePositioning : ActionPrecisePositioning;
    then action ClampIngotAndFeed : ActionClampIngotAndFeed;
    then action LubricateEndReduceFriction : ActionLubricateEndReduceFriction;
    then action FeedIntoExtrusionCenter : ActionFeedIntoExtrusionCenter;
    then done;
    action ReturnAndStop : ActionReturnAndStop;
    then done;
}</t>
  </si>
  <si>
    <t xml:space="preserve">##Role: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1-This Activity diagram includes Manual Loading, Heat Aluminum Ingot, Receive Ingot, Transport Ingot, V-Roller Conveyor, Maintain Temperature, Start Frequency Conversion Motor Control, Measure Temperature. 
2-checks if the ingot's temperature is within the qualified range. 
If Yes: The process continues to measure the length of the ingot. 
If No: The ingot is returned to the previous stage, process stop. 
3-Precise Positioning: The ingot is precisely positioned for the next steps. 
4-Clamp Ingot and Feed into Inlet: The ingot is clamped and fed into the inlet of the extrusion machine. 
5-Lubricate End, Reduce Friction: The end of the ingot is lubricated to reduce friction. 
6-Feed into Extrusion Center: Finally, the ingot is fed into the extrusion center for further processing. </t>
  </si>
  <si>
    <t>action def ActionManualLoading {
}
action def ActionReceiveIngot {
}
action def ActionTransportIngot {
}
action def ActionVRollerConveyor {
}
action def ActionHeatAluminumIngot {
}
action def ActionMaintainTemperature {
}
action def ActionStartFrequencyConversionMotorControl {
}
action def ActionMeasureTemperature {
}
action def ActionCheckTemperatureQualified {
}
action def ActionMeasureLength {
}
action def ActionStopProcess {
}
action def ActionPrecisePositioning {
}
action def ActionClampIngotAndFeedIntoInlet {
}
action def ActionLubricateEndReduceFriction {
}
action def ActionFeedIntoExtrusionCenter {
}
action def act {
    first start;
    then action ManualLoading : ActionManualLoading;
    then action ReceiveIngot : ActionReceiveIngot;
    then action TransportIngot : ActionTransportIngot;
    then action VRollerConveyor : ActionVRollerConveyor;
    then fork;
        then HeatAluminumIngot;
        then MaintainTemperature;
        then StartFrequencyConversionMotorControl;
    action HeatAluminumIngot : ActionHeatAluminumIngot;
    then joinHeating;
    action MaintainTemperature : ActionMaintainTemperature;
    then joinHeating;
    action StartFrequencyConversionMotorControl : ActionStartFrequencyConversionMotorControl;
    then joinHeating;
    join joinHeating;
    then action MeasureTemperature : ActionMeasureTemperature;
    then action CheckTemperatureQualified : ActionCheckTemperatureQualified;
    then decide;
        if "isTemperatureQualified" then MeasureLength;
        if "!isTemperatureQualified" then StopProcess;
    action MeasureLength : ActionMeasureLength;
    then merge Positioning;
    action StopProcess : ActionStopProcess;
    then Positioning;
    then action PrecisePositioning : ActionPrecisePositioning;
    then action ClampIngotAndFeedIntoInlet : ActionClampIngotAndFeedIntoInlet;
    then action LubricateEndReduceFriction : ActionLubricateEndReduceFriction;
    then action FeedIntoExtrusionCenter : ActionFeedIntoExtrusionCenter;
    then done;
}</t>
  </si>
  <si>
    <t xml:space="preserve"> {"[] (- dead U Act_1_sdone)":{"command":"selt -p /app/frac_docker/uploads/fiacre_163707308656462401040.ktz -f \"[] (- dead U Act_1_sdone)\"","returncode":0,"stderr":"","stdout":"Selt version 3.8.5 -- 06/18/25 -- LAAS/CNRS\nktz loaded, 18 states, 17 transitions\n0.001s\nTRUE\n0.001s\n","success":true},"[] (Act_1_sHeatAluminumIngot =&gt; () Act_1_sMaintainTemperature)":{"command":"selt -p /app/frac_docker/uploads/fiacre_163707308656462401040.ktz -f \"[] (Act_1_sHeatAluminumIngot =&gt; () Act_1_sMaintainTemperature)\"","returncode":0,"stderr":"","stdout":"Selt version 3.8.5 -- 06/18/25 -- LAAS/CNRS\nktz loaded, 18 states, 17 transitions\n0.001s\nLTL typing error: unbound propositional variable Act_1_sMaintainTemperature\n","success":true},"[] (Act_1_sMeasureTemperature =&gt; () Act_1_sdecide1)":{"command":"selt -p /app/frac_docker/uploads/fiacre_163707308656462401040.ktz -f \"[] (Act_1_sMeasureTemperature =&gt; () Act_1_sdecide1)\"","returncode":0,"stderr":"","stdout":"Selt version 3.8.5 -- 06/18/25 -- LAAS/CNRS\nktz loaded, 18 states, 17 transitions\n0.001s\nFALSE\n  state 0: L.scc*17 Act_1_sstart\n  -Act_1_t0-&gt;\n  state 1: L.scc*16 Act_1_sManualLoading\n  -Act_1_t1-&gt;\n  state 2: L.scc*15 Act_1_sReceiveIngot\n  -Act_1_t2-&gt;\n  state 3: L.scc*14 Act_1_sTransportIngot\n  -Act_1_t3-&gt;\n  state 4: L.scc*13 Act_1_sVRollerConveyor\n  -Act_1_t4-&gt;\n  state 5: L.scc*12 Act_1_sfork1\n  -Act_1_t5-&gt;\n  state 6: L.scc*11 Act_1_sHeatAluminumIngot\n  -Act_1_t6-&gt;\n  state 7: L.scc*10 Act_1_sjoinHeating\n  -Act_1_t7-&gt;\n  state 8: L.scc*9 Act_1_sMeasureTemperature\n  -Act_1_t8-&gt;\n  state 9: L.scc*8 Act_1_sCheckTemperatureQualified\n  -Act_1_t9-&gt;\n  state 10: L.scc*7 Act_1_sdecide1\n  [accepting all]\n0.000s\n","success":true},"[] (Act_1_sReceiveIngot =&gt; () Act_1_sTransportIngot)":{"command":"selt -p /app/frac_docker/uploads/fiacre_163707308656462401040.ktz -f \"[] (Act_1_sReceiveIngot =&gt; () Act_1_sTransportIngot)\"","returncode":0,"stderr":"","stdout":"Selt version 3.8.5 -- 06/18/25 -- LAAS/CNRS\nktz loaded, 18 states, 17 transitions\n0.001s\nTRUE\n0.000s\n","success":true},"[] (Act_1_sReturnToPreviousStage =&gt; () Act_1_sdone)":{"command":"selt -p /app/frac_docker/uploads/fiacre_163707308656462401040.ktz -f \"[] (Act_1_sReturnToPreviousStage =&gt; () Act_1_sdone)\"","returncode":0,"stderr":"","stdout":"Selt version 3.8.5 -- 06/18/25 -- LAAS/CNRS\nktz loaded, 18 states, 17 transitions\n0.001s\nLTL typing error: unbound propositional variable Act_1_sReturnToPreviousStage\n","success":true},"[] (Act_1_sVRollerConveyor =&gt; () Act_1_sStartFrequencyConversionMotorControl)":{"command":"selt -p /app/frac_docker/uploads/fiacre_163707308656462401040.ktz -f \"[] (Act_1_sVRollerConveyor =&gt; () Act_1_sStartFrequencyConversionMotorControl)\"","returncode":0,"stderr":"","stdout":"Selt version 3.8.5 -- 06/18/25 -- LAAS/CNRS\nktz loaded, 18 states, 17 transitions\n0.001s\nLTL typing error: unbound propositional variable Act_1_sStartFrequencyConversionMotorControl\n","success":true},"[] -(Act_1_sMeasureLength /\\ Act_1_sReturnToPreviousStage)":{"command":"selt -p /app/frac_docker/uploads/fiacre_163707308656462401040.ktz -f \"[] -(Act_1_sMeasureLength /\\ Act_1_sReturnToPreviousStage)\"","returncode":0,"stderr":"","stdout":"Selt version 3.8.5 -- 06/18/25 -- LAAS/CNRS\nktz loaded, 18 states, 17 transitions\n0.001s\nLTL typing error: unbound propositional variable Act_1_sReturnToPreviousStage\n","success":true}}</t>
  </si>
  <si>
    <t>action def ActionManualLoading {
}
action def ActionReceiveIngot {
}
action def ActionTransportIngot {
}
action def ActionVRollerConveyor {
}
action def ActionHeatAluminumIngot {
}
action def ActionMaintainTemperature {
}
action def ActionStartFrequencyConversionMotorControl {
}
action def ActionMeasureTemperature {
}
action def ActionCheckTemperatureQualified {
}
action def ActionMeasureLength {
}
action def ActionStopProcess {
}
action def ActionReturnToPreviousStage {
}
action def ActionPrecisePositioning {
}
action def ActionClampIngotAndFeedIntoInlet {
}
action def ActionLubricateEndReduceFriction {
}
action def ActionFeedIntoExtrusionCenter {
}
action def act {
    first start;
    then action ManualLoading : ActionManualLoading;
    then action ReceiveIngot : ActionReceiveIngot;
    then action TransportIngot : ActionTransportIngot;
    then action VRollerConveyor : ActionVRollerConveyor;
    then fork;
        then HeatAluminumIngot;
        then MaintainTemperature;
        then StartFrequencyConversionMotorControl;
    action HeatAluminumIngot : ActionHeatAluminumIngot;
    then joinHeating;
    action MaintainTemperature : ActionMaintainTemperature;
    then joinHeating;
    action StartFrequencyConversionMotorControl : ActionStartFrequencyConversionMotorControl;
    then joinHeating;
    join joinHeating;
    then action MeasureTemperature : ActionMeasureTemperature;
    then action CheckTemperatureQualified : ActionCheckTemperatureQualified;
    then decide decide1;
        if "isTemperatureQualified" then MeasureLength;
        if "!isTemperatureQualified" then ReturnToPreviousStage;
    action MeasureLength : ActionMeasureLength;
    then merge Positioning;
    action ReturnToPreviousStage : ActionReturnToPreviousStage;
    then StopProcess;
    action StopProcess : ActionStopProcess;
    then Positioning;
    then action PrecisePositioning : ActionPrecisePositioning;
    then action ClampIngotAndFeedIntoInlet : ActionClampIngotAndFeedIntoInlet;
    then action LubricateEndReduceFriction : ActionLubricateEndReduceFriction;
    then action FeedIntoExtrusionCenter : ActionFeedIntoExtrusionCenter;
    then done;
}</t>
  </si>
  <si>
    <t>{"[] (- dead U Act_1_sdone)":{"command":"selt -p /app/frac_docker/uploads/fiacre_106935182276493626040.ktz -f \"[] (- dead U Act_1_sdone)\"","returncode":0,"stderr":"","stdout":"Selt version 3.8.5 -- 06/18/25 -- LAAS/CNRS\nktz loaded, 19 states, 18 transitions\n0.000s\nTRUE\n0.000s\n","success":true},"[] (Act_1_sHeatAluminumIngot =&gt; () Act_1_sMaintainTemperature)":{"command":"selt -p /app/frac_docker/uploads/fiacre_106935182276493626040.ktz -f \"[] (Act_1_sHeatAluminumIngot =&gt; () Act_1_sMaintainTemperature)\"","returncode":0,"stderr":"","stdout":"Selt version 3.8.5 -- 06/18/25 -- LAAS/CNRS\nktz loaded, 19 states, 18 transitions\n0.001s\nLTL typing error: unbound propositional variable Act_1_sMaintainTemperature\n","success":true},"[] (Act_1_sMeasureTemperature =&gt; () Act_1_sdecide1)":{"command":"selt -p /app/frac_docker/uploads/fiacre_106935182276493626040.ktz -f \"[] (Act_1_sMeasureTemperature =&gt; () Act_1_sdecide1)\"","returncode":0,"stderr":"","stdout":"Selt version 3.8.5 -- 06/18/25 -- LAAS/CNRS\nktz loaded, 19 states, 18 transitions\n0.001s\nFALSE\n  state 0: L.scc*18 Act_1_sstart\n  -Act_1_t0-&gt;\n  state 1: L.scc*17 Act_1_sManualLoading\n  -Act_1_t1-&gt;\n  state 2: L.scc*16 Act_1_sReceiveIngot\n  -Act_1_t2-&gt;\n  state 3: L.scc*15 Act_1_sTransportIngot\n  -Act_1_t3-&gt;\n  state 4: L.scc*14 Act_1_sVRollerConveyor\n  -Act_1_t4-&gt;\n  state 5: L.scc*13 Act_1_sfork1\n  -Act_1_t5-&gt;\n  state 6: L.scc*12 Act_1_sHeatAluminumIngot\n  -Act_1_t6-&gt;\n  state 7: L.scc*11 Act_1_sjoinHeating\n  -Act_1_t7-&gt;\n  state 8: L.scc*10 Act_1_sMeasureTemperature\n  -Act_1_t8-&gt;\n  state 9: L.scc*9 Act_1_sCheckTemperatureQualified\n  -Act_1_t9-&gt;\n  state 10: L.scc*8 Act_1_sdecide1\n  [accepting all]\n0.000s\n","success":true},"[] (Act_1_sReceiveIngot =&gt; () Act_1_sTransportIngot)":{"command":"selt -p /app/frac_docker/uploads/fiacre_106935182276493626040.ktz -f \"[] (Act_1_sReceiveIngot =&gt; () Act_1_sTransportIngot)\"","returncode":0,"stderr":"","stdout":"Selt version 3.8.5 -- 06/18/25 -- LAAS/CNRS\nktz loaded, 19 states, 18 transitions\n0.001s\nTRUE\n0.000s\n","success":true},"[] (Act_1_sReturnToPreviousStage =&gt; () Act_1_sdone)":{"command":"selt -p /app/frac_docker/uploads/fiacre_106935182276493626040.ktz -f \"[] (Act_1_sReturnToPreviousStage =&gt; () Act_1_sdone)\"","returncode":0,"stderr":"","stdout":"Selt version 3.8.5 -- 06/18/25 -- LAAS/CNRS\nktz loaded, 19 states, 18 transitions\n0.001s\nFALSE\n  state 0: L.scc*18 Act_1_sstart\n  -Act_1_t0-&gt;\n  state 1: L.scc*17 Act_1_sManualLoading\n  -Act_1_t1-&gt;\n  state 2: L.scc*16 Act_1_sReceiveIngot\n  -Act_1_t2-&gt;\n  state 3: L.scc*15 Act_1_sTransportIngot\n  -Act_1_t3-&gt;\n  state 4: L.scc*14 Act_1_sVRollerConveyor\n  -Act_1_t4-&gt;\n  state 5: L.scc*13 Act_1_sfork1\n  -Act_1_t5-&gt;\n  state 6: L.scc*12 Act_1_sHeatAluminumIngot\n  -Act_1_t6-&gt;\n  state 7: L.scc*11 Act_1_sjoinHeating\n  -Act_1_t7-&gt;\n  state 8: L.scc*10 Act_1_sMeasureTemperature\n  -Act_1_t8-&gt;\n  state 9: L.scc*9 Act_1_sCheckTemperatureQualified\n  -Act_1_t9-&gt;\n  state 10: L.scc*8 Act_1_sdecide1\n  -Act_1_t11-&gt;\n  state 11: L.scc*7 Act_1_sReturnToPreviousStage\n  -Act_1_t13-&gt;\n  state 12: L.scc*6 Act_1_sStopProcess\n  -Act_1_t14-&gt;\n  state 13: L.scc*5 Act_1_sPositioning\n  [accepting all]\n0.001s\n","success":true},"[] (Act_1_sVRollerConveyor =&gt; () Act_1_sStartFrequencyConversionMotorControl)":{"command":"selt -p /app/frac_docker/uploads/fiacre_106935182276493626040.ktz -f \"[] (Act_1_sVRollerConveyor =&gt; () Act_1_sStartFrequencyConversionMotorControl)\"","returncode":0,"stderr":"","stdout":"Selt version 3.8.5 -- 06/18/25 -- LAAS/CNRS\nktz loaded, 19 states, 18 transitions\n0.001s\nLTL typing error: unbound propositional variable Act_1_sStartFrequencyConversionMotorControl\n","success":true},"[] -(Act_1_sMeasureLength /\\ Act_1_sReturnToPreviousStage)":{"command":"selt -p /app/frac_docker/uploads/fiacre_106935182276493626040.ktz -f \"[] -(Act_1_sMeasureLength /\\ Act_1_sReturnToPreviousStage)\"","returncode":0,"stderr":"","stdout":"Selt version 3.8.5 -- 06/18/25 -- LAAS/CNRS\nktz loaded, 19 states, 18 transitions\n0.000s\nTRUE\n0.000s\n","success":true}}</t>
  </si>
  <si>
    <t>ACS</t>
  </si>
  <si>
    <t>Wind shear activity map</t>
  </si>
  <si>
    <t xml:space="preserve">1-The process starts when the takeoff command is received. 
2-If the plane is not heading in the same direction as the departure, stop takeoff, then done. 
3-If the plane is heading in the same direction as the departure, Adjust the take-off process of the aircraft from back three parallel process. 
4-parallel process1: 
1)Detect speed, until reach the proper speed (VR).
2)if wind shear is encountered before reaching the determined speed (V1), stop takeoff, process stop, otherwise lift wheel.
3)If wind shear is detected, adjust the thrust to maximum. control the climb gradient until reach the maximum climb gradient. hold flap, until out of wind shear. increase the climb rate, until achieve normal aircraft profile. otherwise maintain speed.
4)maintain speed, detect altitude until achieve rated altitude. Retract the landing gear.
5-parallel process2: Adjust the thrust, detect the thrust, until the left and right thrust are symmetrical and reach the rated thrust, maintain the thrust. 
6-parallel process3: Adjust the attitude of the aircraft, monitor the elevation Angle, until the rated elevation Angle is reached, maintain the attitude of the aircraft. </t>
  </si>
  <si>
    <t>[] (- dead U Act_1_sdone)
[] (Act_1_sStopTakeoff =&gt; () Act_1_sdone)
[] -(Act_1_sStopTakeoff /\ Act_1_sfork1)
[] (Act_1_sDetectSpeed =&gt; () Act_1_sdecide2)
&lt;&gt; Act_1_sReceiveTakeoffCommand
&lt;&gt; Act_1_sCheckHeadingDirection
[] (Act_1_sjoinNode1 =&gt; () Act_1_sdone)</t>
  </si>
  <si>
    <t>action def ActionTakeoffCommandReceived {
}
action def ActionCheckDirection {
}
action def ActionStopTakeoff {
}
action def ActionAdjustProcess {
}
action def ActionAdjustThrust {
}
action def ActionMonitorThrust {
}
action def ActionMaintainThrust {
}
action def ActionAdjustAttitude {
}
action def ActionMonitorElevation {
}
action def ActionMaintainAttitude {
}
action def ActionDetectSpeed {
}
action def ActionLiftWheel {
}
action def ActionAdjustThrustToMax {
}
action def ActionControlClimb {
}
action def ActionIncreaseClimbRate {
}
action def ActionHoldFlap {
}
action def ActionMaintainSpeed {
}
action def ActionDetectAltitude {
}
action def ActionRetractLandingGear {
}
action def act {
    first start;
    then action TakeoffCommandReceived : ActionTakeoffCommandReceived;
    then decide;
        if "isNotSameDirection" then StopTakeoff;
        if "isSameDirection" then AdjustProcess;
    action StopTakeoff : ActionStopTakeoff;
    then merge ProcessStop;
    action AdjustProcess : ActionAdjustProcess;
    then fork;
        then AdjustThrust;
        then AdjustAttitude;
        then DetectSpeed;
    action AdjustThrust : ActionAdjustThrust;
    then action MonitorThrust : ActionMonitorThrust;
    then decide;
        if "!isLeftAndRightThrustSymmetrical" then AdjustThrust;
        if "isLeftAndRightThrustSymmetrical" then MaintainThrust;
    action MaintainThrust : ActionMaintainThrust;
    then joinJoinProcesses;
    action AdjustAttitude : ActionAdjustAttitude;
    then action MonitorElevation : ActionMonitorElevation;
    then decide;
        if "!isRatedElevationAngleReached" then AdjustAttitude;
        if "isRatedElevationAngleReached" then MaintainAttitude;
    action MaintainAttitude : ActionMaintainAttitude;
    then joinJoinProcesses;
    action DetectSpeed : ActionDetectSpeed;
    then decide;
        if "!isReachVR" then DetectSpeed;
        if "isReachVR" then decide;
    then decide;
        if "isWindShearBeforeV1" then StopTakeoff;
        if "!isWindShearBeforeV1" then LiftWheel;
    action LiftWheel : ActionLiftWheel;
    then decide;
        if "isWindShear" then AdjustThrustToMax;
        if "!isWindShear" then MaintainSpeed;
    action AdjustThrustToMax : ActionAdjustThrustToMax;
    then action ControlClimb : ActionControlClimb;
    then decide;
        if "!isReachMaximumClimbGradient" then ControlClimb;
        if "isReachMaximumClimbGradient" then HoldFlap;
    action HoldFlap : ActionHoldFlap;
    then decide;
        if "isOutOfWindSheer" then IncreaseClimbRate;
        if "!isOutOfWindSheer" then MaintainSpeed;
    action IncreaseClimbRate : ActionIncreaseClimbRate;
    then decide;
        if "!isAchieveNormalAircraftProfile" then IncreaseClimbRate;
        if "isAchieveNormalAircraftProfile" then DetectAltitude;
    action MaintainSpeed : ActionMaintainSpeed;
    then action DetectAltitude : ActionDetectAltitude;
    then action RetractLandingGear : ActionRetractLandingGear;
    then joinJoinProcesses;
    join joinJoinProcesses;
    then done;
}</t>
  </si>
  <si>
    <t>##Role: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1-The process starts when the takeoff command is received. 
2-If the plane is not heading in the same direction as the departure, stop takeoff, then done. 
3-If the plane is heading in the same direction as the departure, Adjust the take-off process of the aircraft from back three parallel process. 
4-parallel process1: Adjust the thrust, detect the thrust, until the left and right thrust are symmetrical and reach the rated thrust, maintain the thrust. 
5-parallel process2: Adjust the attitude of the aircraft, monitor the elevation Angle, until the rated elevation Angle is reached, maintain the attitude of the aircraft. 
6-parallel process3: 
1)Detect speed, until reach the proper speed (VR).
2)if wind shear is encountered before reaching the determined speed (V1), stop takeoff, process stop, otherwise lift wheel.
3)If wind shear is detected, adjust the thrust to maximum. control the climb gradient until reach the maximum climb gradient. hold flap, until out of wind shear. increase the climb rate, until achieve normal aircraft profile. otherwise maintain speed.
4)maintain speed, detect altitude until achieve rated altitude. Retract the landing gear.</t>
  </si>
  <si>
    <t>action def ActionReceiveTakeoffCommand {
}
action def ActionCheckHeading {
}
action def ActionStopTakeoff {
}
action def ActionAdjustTakeoffProcess {
}
action def ActionDetectSpeed {
}
action def ActionCheckWindShearBeforeV1 {
}
action def ActionLiftWheel {
}
action def ActionAdjustThrustMax {
}
action def ActionControlClimbGradient {
}
action def ActionHoldFlap {
}
action def ActionIncreaseClimbRate {
}
action def ActionMaintainSpeed {
}
action def ActionDetectAltitude {
}
action def ActionRetractLandingGear {
}
action def ActionAdjustThrust {
}
action def ActionDetectThrust {
}
action def ActionMaintainThrust {
}
action def ActionAdjustAttitude {
}
action def ActionMonitorElevationAngle {
}
action def ActionMaintainAttitude {
}
action def act {
    first start;
    then action ReceiveTakeoffCommand : ActionReceiveTakeoffCommand;
    then action CheckHeading : ActionCheckHeading;
    then decide;
        if "!isHeadingCorrect" then StopTakeoff;
        if "isHeadingCorrect" then AdjustTakeoffProcess;
    action StopTakeoff : ActionStopTakeoff;
    then done;
    action AdjustTakeoffProcess : ActionAdjustTakeoffProcess;
    then fork;
        then DetectSpeed;
        then AdjustThrust;
        then AdjustAttitude;
    action DetectSpeed : ActionDetectSpeed;
    then action CheckWindShearBeforeV1 : ActionCheckWindShearBeforeV1;
    then decide;
        if "windShearBeforeV1" then StopTakeoff;
        if "!windShearBeforeV1" then LiftWheel;
    action LiftWheel : ActionLiftWheel;
    then decide;
        if "windShearDetected" then AdjustThrustMax;
        if "!windShearDetected" then MaintainSpeed;
    action AdjustThrustMax : ActionAdjustThrustMax;
    then action ControlClimbGradient : ActionControlClimbGradient;
    then action HoldFlap : ActionHoldFlap;
    then action IncreaseClimbRate : ActionIncreaseClimbRate;
    then merge SpeedProcess;
    action MaintainSpeed : ActionMaintainSpeed;
    then action DetectAltitude : ActionDetectAltitude;
    then action RetractLandingGear : ActionRetractLandingGear;
    then SpeedProcess;
    then join joinNode;
    action AdjustThrust : ActionAdjustThrust;
    then action DetectThrust : ActionDetectThrust;
    then action MaintainThrust : ActionMaintainThrust;
    then join joinNode;
    action AdjustAttitude : ActionAdjustAttitude;
    then action MonitorElevationAngle : ActionMonitorElevationAngle;
    then action MaintainAttitude : ActionMaintainAttitude;
    then join joinNode;
    join joinNode;
    then done;
}</t>
  </si>
  <si>
    <t>{"&lt;&gt; Act_1_sCheckHeadingDirection":{"command":"selt -p /app/frac_docker/uploads/fiacre_62955528263861147910.ktz -f \"&lt;&gt; Act_1_sCheckHeadingDirection\"","returncode":0,"stderr":"","stdout":"Selt version 3.8.5 -- 06/18/25 -- LAAS/CNRS\nktz loaded, 22 states, 24 transitions\n0.001s\nLTL typing error: unbound propositional variable Act_1_sCheckHeadingDirection\n","success":true},"&lt;&gt; Act_1_sReceiveTakeoffCommand":{"command":"selt -p /app/frac_docker/uploads/fiacre_62955528263861147910.ktz -f \"&lt;&gt; Act_1_sReceiveTakeoffCommand\"","returncode":0,"stderr":"","stdout":"Selt version 3.8.5 -- 06/18/25 -- LAAS/CNRS\nktz loaded, 22 states, 24 transitions\n0.001s\nTRUE\n0.000s\n","success":true},"[] (- dead U Act_1_sdone)":{"command":"selt -p /app/frac_docker/uploads/fiacre_62955528263861147910.ktz -f \"[] (- dead U Act_1_sdone)\"","returncode":0,"stderr":"","stdout":"Selt version 3.8.5 -- 06/18/25 -- LAAS/CNRS\nktz loaded, 22 states, 24 transitions\n0.001s\nTRUE\n0.001s\n","success":true},"[] (Act_1_sDetectSpeed =&gt; () Act_1_sdecide2)":{"command":"selt -p /app/frac_docker/uploads/fiacre_62955528263861147910.ktz -f \"[] (Act_1_sDetectSpeed =&gt; () Act_1_sdecide2)\"","returncode":0,"stderr":"","stdout":"Selt version 3.8.5 -- 06/18/25 -- LAAS/CNRS\nktz loaded, 22 states, 24 transitions\n0.000s\nFALSE\n  state 0: L.scc*21 Act_1_sstart\n  -Act_1_t0-&gt;\n  state 1: L.scc*20 Act_1_sReceiveTakeoffCommand\n  -Act_1_t1-&gt;\n  state 2: L.scc*19 Act_1_sCheckHeading\n  -Act_1_t2-&gt;\n  state 3: L.scc*18 Act_1_sdecide1\n  -Act_1_t4-&gt;\n  state 6: L.scc*17 Act_1_sAdjustTakeoffProcess\n  -Act_1_t6-&gt;\n  state 7: L.scc*16 Act_1_sfork1\n  -Act_1_t7-&gt;\n  state 8: L.scc*15 Act_1_sDetectSpeed\n  -Act_1_t8-&gt;\n  state 9: L.scc*14 Act_1_sCheckWindShearBeforeV1\n  -Act_1_t9-&gt;\n  state 10: L.scc*13 Act_1_sdecide2\n  [accepting all]\n0.000s\n","success":true},"[] (Act_1_sStopTakeoff =&gt; () Act_1_sdone)":{"command":"selt -p /app/frac_docker/uploads/fiacre_62955528263861147910.ktz -f \"[] (Act_1_sStopTakeoff =&gt; () Act_1_sdone)\"","returncode":0,"stderr":"","stdout":"Selt version 3.8.5 -- 06/18/25 -- LAAS/CNRS\nktz loaded, 22 states, 24 transitions\n0.001s\nTRUE\n0.000s\n","success":true},"[] (Act_1_sjoinNode1 =&gt; () Act_1_sdone)":{"command":"selt -p /app/frac_docker/uploads/fiacre_62955528263861147910.ktz -f \"[] (Act_1_sjoinNode1 =&gt; () Act_1_sdone)\"","returncode":0,"stderr":"","stdout":"Selt version 3.8.5 -- 06/18/25 -- LAAS/CNRS\nktz loaded, 22 states, 24 transitions\n0.001s\nLTL typing error: unbound propositional variable Act_1_sjoinNode1\n","success":true},"[] -(Act_1_sStopTakeoff /\\ Act_1_sfork1)":{"command":"selt -p /app/frac_docker/uploads/fiacre_62955528263861147910.ktz -f \"[] -(Act_1_sStopTakeoff /\\ Act_1_sfork1)\"","returncode":0,"stderr":"","stdout":"Selt version 3.8.5 -- 06/18/25 -- LAAS/CNRS\nktz loaded, 22 states, 24 transitions\n0.001s\nTRUE\n0.000s\n","success":true}}Requirement-Specific(2/4)</t>
  </si>
  <si>
    <t>action def ActionReceiveTakeoffCommand {
}
action def ActionCheckHeading {
}
action def ActionStopTakeoff {
}
action def ActionAdjustTakeoffProcess {
}
action def ActionDetectSpeed {
}
action def ActionCheckWindShearBeforeV1 {
}
action def ActionLiftWheel {
}
action def ActionAdjustThrustMax {
}
action def ActionControlClimbGradient {
}
action def ActionHoldFlap {
}
action def ActionIncreaseClimbRate {
}
action def ActionMaintainSpeed {
}
action def ActionDetectAltitude {
}
action def ActionRetractLandingGear {
}
action def ActionAdjustThrust {
}
action def ActionDetectThrust {
}
action def ActionMaintainThrust {
}
action def ActionAdjustAttitude {
}
action def ActionMonitorElevationAngle {
}
action def ActionMaintainAttitude {
}
action def joinNode1 {
}
action def decide2 {
}
action def ActionCheckHeadingDirection {
}
action def act {
    first start;
    then action ReceiveTakeoffCommand : ActionReceiveTakeoffCommand;
    then action CheckHeading : ActionCheckHeading;
    then action CheckHeadingDirection : ActionCheckHeadingDirection;
    then decide;
        if "!isHeadingCorrect" then StopTakeoff;
        if "isHeadingCorrect" then AdjustTakeoffProcess;
    action StopTakeoff : ActionStopTakeoff;
    then done;
    action AdjustTakeoffProcess : ActionAdjustTakeoffProcess;
    then fork fork1;
        then DetectSpeed;
        then AdjustThrust;
        then AdjustAttitude;
    action DetectSpeed : ActionDetectSpeed;
    then action CheckWindShearBeforeV1 : ActionCheckWindShearBeforeV1;
    then decide decide2;
        if "windShearBeforeV1" then StopTakeoff;
        if "!windShearBeforeV1" then LiftWheel;
    action LiftWheel : ActionLiftWheel;
    then decide;
        if "windShearDetected" then AdjustThrustMax;
        if "!windShearDetected" then MaintainSpeed;
    action AdjustThrustMax : ActionAdjustThrustMax;
    then action ControlClimbGradient : ActionControlClimbGradient;
    then action HoldFlap : ActionHoldFlap;
    then action IncreaseClimbRate : ActionIncreaseClimbRate;
    then merge SpeedProcess;
    action MaintainSpeed : ActionMaintainSpeed;
    then action DetectAltitude : ActionDetectAltitude;
    then action RetractLandingGear : ActionRetractLandingGear;
    then SpeedProcess;
    then join joinNode1;
    action AdjustThrust : ActionAdjustThrust;
    then action DetectThrust : ActionDetectThrust;
    then action MaintainThrust : ActionMaintainThrust;
    then join joinNode1;
    action AdjustAttitude : ActionAdjustAttitude;
    then action MonitorElevationAngle : ActionMonitorElevationAngle;
    then action MaintainAttitude : ActionMaintainAttitude;
    then join joinNode1;
    join joinNode1;
    then done;
}</t>
  </si>
  <si>
    <t>{"&lt;&gt; Act_1_sCheckHeadingDirection":{"command":"selt -p /app/frac_docker/uploads/fiacre_35862563822471143310.ktz -f \"&lt;&gt; Act_1_sCheckHeadingDirection\"","returncode":0,"stderr":"","stdout":"Selt version 3.8.5 -- 06/18/25 -- LAAS/CNRS\nktz loaded, 23 states, 25 transitions\n0.001s\nTRUE\n0.000s\n","success":true},"&lt;&gt; Act_1_sReceiveTakeoffCommand":{"command":"selt -p /app/frac_docker/uploads/fiacre_35862563822471143310.ktz -f \"&lt;&gt; Act_1_sReceiveTakeoffCommand\"","returncode":0,"stderr":"","stdout":"Selt version 3.8.5 -- 06/18/25 -- LAAS/CNRS\nktz loaded, 23 states, 25 transitions\n0.001s\nTRUE\n0.000s\n","success":true},"[] (- dead U Act_1_sdone)":{"command":"selt -p /app/frac_docker/uploads/fiacre_35862563822471143310.ktz -f \"[] (- dead U Act_1_sdone)\"","returncode":0,"stderr":"","stdout":"Selt version 3.8.5 -- 06/18/25 -- LAAS/CNRS\nktz loaded, 23 states, 25 transitions\n0.001s\nTRUE\n0.001s\n","success":true},"[] (Act_1_sDetectSpeed =&gt; () Act_1_sdecide2)":{"command":"selt -p /app/frac_docker/uploads/fiacre_35862563822471143310.ktz -f \"[] (Act_1_sDetectSpeed =&gt; () Act_1_sdecide2)\"","returncode":0,"stderr":"","stdout":"Selt version 3.8.5 -- 06/18/25 -- LAAS/CNRS\nktz loaded, 23 states, 25 transitions\n0.001s\nFALSE\n  state 0: L.scc*22 Act_1_sstart\n  -Act_1_t0-&gt;\n  state 1: L.scc*21 Act_1_sReceiveTakeoffCommand\n  -Act_1_t1-&gt;\n  state 2: L.scc*20 Act_1_sCheckHeading\n  -Act_1_t2-&gt;\n  state 3: L.scc*19 Act_1_sCheckHeadingDirection\n  -Act_1_t3-&gt;\n  state 4: L.scc*18 Act_1_sdecide1\n  -Act_1_t5-&gt;\n  state 7: L.scc*17 Act_1_sAdjustTakeoffProcess\n  -Act_1_t7-&gt;\n  state 8: L.scc*16 Act_1_sfork1\n  -Act_1_t8-&gt;\n  state 9: L.scc*15 Act_1_sDetectSpeed\n  -Act_1_t9-&gt;\n  state 10: L.scc*14 Act_1_sCheckWindShearBeforeV1\n  -Act_1_t10-&gt;\n  state 11: L.scc*13 Act_1_sdecide2\n  [accepting all]\n0.000s\n","success":true},"[] (Act_1_sStopTakeoff =&gt; () Act_1_sdone)":{"command":"selt -p /app/frac_docker/uploads/fiacre_35862563822471143310.ktz -f \"[] (Act_1_sStopTakeoff =&gt; () Act_1_sdone)\"","returncode":0,"stderr":"","stdout":"Selt version 3.8.5 -- 06/18/25 -- LAAS/CNRS\nktz loaded, 23 states, 25 transitions\n0.001s\nTRUE\n0.000s\n","success":true},"[] (Act_1_sjoinNode1 =&gt; () Act_1_sdone)":{"command":"selt -p /app/frac_docker/uploads/fiacre_35862563822471143310.ktz -f \"[] (Act_1_sjoinNode1 =&gt; () Act_1_sdone)\"","returncode":0,"stderr":"","stdout":"Selt version 3.8.5 -- 06/18/25 -- LAAS/CNRS\nktz loaded, 23 states, 25 transitions\n0.001s\nTRUE\n0.000s\n","success":true},"[] -(Act_1_sStopTakeoff /\\ Act_1_sfork1)":{"command":"selt -p /app/frac_docker/uploads/fiacre_35862563822471143310.ktz -f \"[] -(Act_1_sStopTakeoff /\\ Act_1_sfork1)\"","returncode":0,"stderr":"","stdout":"Selt version 3.8.5 -- 06/18/25 -- LAAS/CNRS\nktz loaded, 23 states, 25 transitions\n0.001s\nTRUE\n0.000s\n","success":true}}</t>
  </si>
  <si>
    <t>This is a space vehicle launch mission 
it includes Countdown, Pre-RNDZ Requirement-Specifics, RRNDZWithTarget, Post-RNDZ Requirement-Specifics, and Debrief Crew.</t>
  </si>
  <si>
    <t>DeepSeek</t>
  </si>
  <si>
    <t>action def ActionCountdown {
}
action def ActionPreRNDZRequirement-Specifics {
}
action def ActionRRNDZWithTarget {
}
action def ActionPostRNDZRequirement-Specifics {
}
action def ActionDebriefCrew {
}
action def act {
    first start;
    then action Countdown : ActionCountdown;
    then action PreRNDZRequirement-Specifics : ActionPreRNDZRequirement-Specifics;
    then fork;
        then RRNDZWithTarget;
        then PostRNDZRequirement-Specifics;
    action RRNDZWithTarget : ActionRRNDZWithTarget;
    then joinNode;
    action PostRNDZRequirement-Specifics : ActionPostRNDZRequirement-Specifics;
    then joinNode;
    join joinNode;
    then action DebriefCrew : ActionDebriefCrew;
    then done;
}</t>
  </si>
  <si>
    <t>{"[] (- dead U Act_1_sdone)":{"command":"selt -p /app/frac_docker/uploads/fiacre_57194901662026255380.ktz -f \"[] (- dead U Act_1_sdone)\"","returncode":0,"stderr":"","stdout":"Selt version 3.8.5 -- 06/18/25 -- LAAS/CNRS\nktz loaded, 8 states, 7 transitions\n0.001s\nTRUE\n0.001s\n","success":true},"[] (Act_1_sCountdown=&gt; () Act_1_sPreRNDZRequirement-Specifics)":{"command":"selt -p /app/frac_docker/uploads/fiacre_57194901662026255380.ktz -f \"[] (Act_1_sCountdown=&gt; () Act_1_sPreRNDZRequirement-Specifics)\"","returncode":0,"stderr":"","stdout":"Selt version 3.8.5 -- 06/18/25 -- LAAS/CNRS\nktz loaded, 8 states, 7 transitions\n0.001s\nTRUE\n0.000s\n","success":true},"[] (Act_1_sPreRNDZRequirement-Specifics =&gt; () Act_1_sRRNDZWithTarget)":{"command":"selt -p /app/frac_docker/uploads/fiacre_57194901662026255380.ktz -f \"[] (Act_1_sPreRNDZRequirement-Specifics =&gt; () Act_1_sRRNDZWithTarget)\"","returncode":0,"stderr":"","stdout":"Selt version 3.8.5 -- 06/18/25 -- LAAS/CNRS\nktz loaded, 8 states, 7 transitions\n0.001s\nFALSE\n  state 0: L.scc*7 Act_1_sstart\n  -Act_1_t0-&gt;\n  state 1: L.scc*6 Act_1_sCountdown\n  -Act_1_t1-&gt;\n  state 2: L.scc*5 Act_1_sPreRNDZRequirement-Specifics\n  -Act_1_t2-&gt;\n  state 3: L.scc*4 Act_1_sfork1\n  -Act_1_t3-&gt;\n  state 4: L.scc*3 Act_1_sRRNDZWithTarget\n  [accepting all]\n0.000s\n","success":true}}</t>
  </si>
  <si>
    <t>action def ActionCountdown {
}
action def ActionPreRNDZRequirement-Specifics {
}
action def ActionRRNDZWithTarget {
}
action def ActionPostRNDZRequirement-Specifics {
}
action def ActionDebriefCrew {
}
action def act {
    first start;
    then action Countdown : ActionCountdown;
    then action PreRNDZRequirement-Specifics : ActionPreRNDZRequirement-Specifics;
    then action RRNDZWithTarget : ActionRRNDZWithTarget;
    then fork;
        then PostRNDZRequirement-Specifics;
    action PostRNDZRequirement-Specifics : ActionPostRNDZRequirement-Specifics;
    then joinNode;
    join joinNode;
    then action DebriefCrew : ActionDebriefCrew;
    then done;
}</t>
  </si>
  <si>
    <t xml:space="preserve"> {"[] (- dead U Act_1_sdone)":{"command":"selt -p /app/frac_docker/uploads/fiacre_55694434984304131890.ktz -f \"[] (- dead U Act_1_sdone)\"","returncode":0,"stderr":"","stdout":"Selt version 3.8.5 -- 06/18/25 -- LAAS/CNRS\nktz loaded, 9 states, 8 transitions\n0.001s\nTRUE\n0.000s\n","success":true},"[] (Act_1_sCountdown=&gt; () Act_1_sPreRNDZRequirement-Specifics)":{"command":"selt -p /app/frac_docker/uploads/fiacre_55694434984304131890.ktz -f \"[] (Act_1_sCountdown=&gt; () Act_1_sPreRNDZRequirement-Specifics)\"","returncode":0,"stderr":"","stdout":"Selt version 3.8.5 -- 06/18/25 -- LAAS/CNRS\nktz loaded, 9 states, 8 transitions\n0.001s\nTRUE\n0.000s\n","success":true},"[] (Act_1_sPreRNDZRequirement-Specifics =&gt; () Act_1_sRRNDZWithTarget)":{"command":"selt -p /app/frac_docker/uploads/fiacre_55694434984304131890.ktz -f \"[] (Act_1_sPreRNDZRequirement-Specifics =&gt; () Act_1_sRRNDZWithTarget)\"","returncode":0,"stderr":"","stdout":"Selt version 3.8.5 -- 06/18/25 -- LAAS/CNRS\nktz loaded, 9 states, 8 transitions\n0.001s\nTRUE\n0.000s\n","success":true}}</t>
  </si>
  <si>
    <t xml:space="preserve">1-&lt;&gt;SimDataSignal: The system first reads a simulation data signal. 
2-&lt;&gt; IsEnabled: Following the retrieval of the simulation data signal, the system checks if a certain structural feature is enabled. 
3-Decision (result): The output of the IsEnabled check leads to a decision point where the result is evaluated. 
If the result is "yes", the system proceeds to print a message indicating that "Current environment meets the launch conditions". 
If the result is "no" , the system prints a message stating that "Current environment does not meet the launch conditions". </t>
  </si>
  <si>
    <t>[] (- dead U Act_1_sdone)
[] (Act_1_sSimDataSignal =&gt; () Act_1_sIsEna
[] (Act_bled)1_sIsEnabled =&gt; () Act_1_sdecide1)
[] (Act_1_sdecide1 =&gt; () Act_1_sPrintDoesNotMeetLaunchConditions)
[] (Act_1_sPrintDoesNotMeetLaunchConditions =&gt; () Act_1_sEndProcess)</t>
  </si>
  <si>
    <t>action def ActionReadSimDataSignal {
}
action def ActionCheckIsEnabled {
}
action def ActionPrintMeetConditions {
}
action def ActionPrintNotMeetConditions {
}
action def act {
    first start;
    then action ReadSimDataSignal : ActionReadSimDataSignal;
    then action CheckIsEnabled : ActionCheckIsEnabled;
    then decide;
        if "yes" then PrintMeetConditions;
        if "no" then PrintNotMeetConditions;
    action PrintMeetConditions : ActionPrintMeetConditions;
    then merge EndMerge;
    action PrintNotMeetConditions : ActionPrintNotMeetConditions;
    then EndMerge;
    then done;
}</t>
  </si>
  <si>
    <t>{"[] (- dead U Act_1_sdone)":{"command":"selt -p /app/frac_docker/uploads/fiacre_57644853748404069350.ktz -f \"[] (- dead U Act_1_sdone)\"","returncode":0,"stderr":"","stdout":"Selt version 3.8.5 -- 06/18/25 -- LAAS/CNRS\nktz loaded, 7 states, 6 transitions\n0.001s\nTRUE\n0.000s\n","success":true},"[] (Act_1_sPrintDoesNotMeetLaunchConditions =&gt; () Act_1_sEndProcess)":{"command":"selt -p /app/frac_docker/uploads/fiacre_57644853748404069350.ktz -f \"[] (Act_1_sPrintDoesNotMeetLaunchConditions =&gt; () Act_1_sEndProcess)\"","returncode":0,"stderr":"","stdout":"Selt version 3.8.5 -- 06/18/25 -- LAAS/CNRS\nktz loaded, 7 states, 6 transitions\n0.001s\nLTL typing error: unbound propositional variable Act_1_sPrintDoesNotMeetLaunchConditions\n","success":true},"[] (Act_1_sSimDataSignal =&gt; () Act_1_sIsEna":{"command":"selt -p /app/frac_docker/uploads/fiacre_57644853748404069350.ktz -f \"[] (Act_1_sSimDataSignal =&gt; () Act_1_sIsEna\"","returncode":0,"stderr":"","stdout":"Selt version 3.8.5 -- 06/18/25 -- LAAS/CNRS\nktz loaded, 7 states, 6 transitions\n0.001s\nLTL syntax error: parentheses mismatch\n","success":true},"[] (Act_1_sdecide1 =&gt; () Act_1_sPrintDoesNotMeetLaunchConditions)":{"command":"selt -p /app/frac_docker/uploads/fiacre_57644853748404069350.ktz -f \"[] (Act_1_sdecide1 =&gt; () Act_1_sPrintDoesNotMeetLaunchConditions)\"","returncode":0,"stderr":"","stdout":"Selt version 3.8.5 -- 06/18/25 -- LAAS/CNRS\nktz loaded, 7 states, 6 transitions\n0.001s\nLTL typing error: unbound propositional variable Act_1_sPrintDoesNotMeetLaunchConditions\n","success":true}}</t>
  </si>
  <si>
    <t>action def ActionReadSimDataSignal {
}
action def ActionCheckIsEnabled {
}
action def ActionPrintMeetConditions {
}
action def ActionPrintNotMeetConditions {
}
action def act {
    first start;
    then action SimDataSignal : ActionReadSimDataSignal;
    then action IsEnabled : ActionCheckIsEnabled;
    then decide decide1;
        if "yes" then PrintMeetConditions;
        if "no" then PrintNotMeetConditions;
    action PrintMeetConditions : ActionPrintMeetConditions;
    then merge EndProcess;
    action PrintNotMeetConditions : ActionPrintNotMeetConditions;
    then EndProcess;
    then done;
}</t>
  </si>
  <si>
    <t>{"[] (- dead U Act_1_sdone)":{"command":"selt -p /app/frac_docker/uploads/fiacre_28514547616448601720.ktz -f \"[] (- dead U Act_1_sdone)\"","returncode":0,"stderr":"","stdout":"Selt version 3.8.5 -- 06/18/25 -- LAAS/CNRS\nktz loaded, 7 states, 6 transitions\n0.001s\nTRUE\n0.000s\n","success":true},"[] (Act_1_sPrintDoesNotMeetLaunchConditions =&gt; () Act_1_sEndProcess)":{"command":"selt -p /app/frac_docker/uploads/fiacre_28514547616448601720.ktz -f \"[] (Act_1_sPrintDoesNotMeetLaunchConditions =&gt; () Act_1_sEndProcess)\"","returncode":0,"stderr":"","stdout":"Selt version 3.8.5 -- 06/18/25 -- LAAS/CNRS\nktz loaded, 7 states, 6 transitions\n0.001s\nLTL typing error: unbound propositional variable Act_1_sPrintDoesNotMeetLaunchConditions\n","success":true},"[] (Act_1_sSimDataSignal =&gt; () Act_1_sIsEna":{"command":"selt -p /app/frac_docker/uploads/fiacre_28514547616448601720.ktz -f \"[] (Act_1_sSimDataSignal =&gt; () Act_1_sIsEna\"","returncode":0,"stderr":"","stdout":"Selt version 3.8.5 -- 06/18/25 -- LAAS/CNRS\nktz loaded, 7 states, 6 transitions\n0.001s\nLTL syntax error: parentheses mismatch\n","success":true},"[] (Act_1_sdecide1 =&gt; () Act_1_sPrintDoesNotMeetLaunchConditions)":{"command":"selt -p /app/frac_docker/uploads/fiacre_28514547616448601720.ktz -f \"[] (Act_1_sdecide1 =&gt; () Act_1_sPrintDoesNotMeetLaunchConditions)\"","returncode":0,"stderr":"","stdout":"Selt version 3.8.5 -- 06/18/25 -- LAAS/CNRS\nktz loaded, 7 states, 6 transitions\n0.001s\nLTL typing error: unbound propositional variable Act_1_sPrintDoesNotMeetLaunchConditions\n","success":true}}</t>
  </si>
  <si>
    <t>action def ActionMaintainRequirementsTraceability {
}
action def ActionOrganizeTheModel {
}
action def ActionAnalyzeStakeholderNeeds {
}
action def ActionSpecifySystemRequirements {
}
action def ActionSynthesizeAlternativeSystemSolutions {
}
action def ActionPerformTradeoffAnalysis {
}
action def act {
    first start;
    then fork;
        then MaintainRequirementsTraceability;
        then OrganizeTheModel;
        then PerformTradeoffAnalysis;
    action MaintainRequirementsTraceability : ActionMaintainRequirementsTraceability;
    then joinNode;
    action OrganizeTheModel : ActionOrganizeTheModel;
    then AnalyzeStakeholderNeeds;
    action AnalyzeStakeholderNeeds : ActionAnalyzeStakeholderNeeds;
    then SpecifySystemRequirements;
    action SpecifySystemRequirements : ActionSpecifySystemRequirements;
    then SynthesizeAlternativeSystemSolutions;
    action SynthesizeAlternativeSystemSolutions : ActionSynthesizeAlternativeSystemSolutions;
    then joinNode;
    action PerformTradeoffAnalysis : ActionPerformTradeoffAnalysis;
    then joinNode;
    join joinNode;
    then done;
}</t>
  </si>
  <si>
    <t>{"[] (- dead U Act_1_sdone)":{"command":"selt -p /app/frac_docker/uploads/fiacre_176536283069137510950.ktz -f \"[] (- dead U Act_1_sdone)\"","returncode":0,"stderr":"","stdout":"Selt version 3.8.5 -- 06/18/25 -- LAAS/CNRS\nktz loaded, 5 states, 4 transitions\n0.001s\nTRUE\n0.000s\n","success":true},"[] (Act_1_sMaintainRequirementsTraceability=&gt; () Act_1_sjoinNode)":{"command":"selt -p /app/frac_docker/uploads/fiacre_176536283069137510950.ktz -f \"[] (Act_1_sMaintainRequirementsTraceability=&gt; () Act_1_sjoinNode)\"","returncode":0,"stderr":"","stdout":"Selt version 3.8.5 -- 06/18/25 -- LAAS/CNRS\nktz loaded, 5 states, 4 transitions\n0.000s\nTRUE\n0.000s\n","success":true},"[] (Act_1_sfork1 =&gt; () Act_1_sMaintainRequirementsTraceability)":{"command":"selt -p /app/frac_docker/uploads/fiacre_176536283069137510950.ktz -f \"[] (Act_1_sfork1 =&gt; () Act_1_sMaintainRequirementsTraceability)\"","returncode":0,"stderr":"","stdout":"Selt version 3.8.5 -- 06/18/25 -- LAAS/CNRS\nktz loaded, 5 states, 4 transitions\n0.001s\nTRUE\n0.000s\n","success":true}}</t>
  </si>
  <si>
    <t>action def ReadTarget {
}
action def ReadStructuralFeatures {
}
action def DetermineProtocol {
}
action def AllocateSingleTask {
}
action def AllocateMultipleTasks {
}
action def SendToArmorPiercingBomb {
}
action def SendToDrone {
}
action def act {
    first start;
    then action ReadTarget : ReadTarget;
    then action ReadStructuralFeatures : ReadStructuralFeatures;
    then action DetermineProtocol : DetermineProtocol;
    then decide;
        if "prot == 1" then AllocateSingleTask;
        if "prot &gt; 1" then AllocateMultipleTasks;
    action AllocateSingleTask : AllocateSingleTask;
    then merge SendAllocation;
    action AllocateMultipleTasks : AllocateMultipleTasks;
    then SendAllocation;
    then fork;
        then SendToArmorPiercingBomb;
        then SendToDrone;
    action SendToArmorPiercingBomb : SendToArmorPiercingBomb;
    then joinNode;
    action SendToDrone : SendToDrone;
    then joinNode;
    join joinNode;
    then done;
}</t>
  </si>
  <si>
    <t>{"&lt;&gt;  Act_1_sAssignment":{"command":"selt -p /app/frac_docker/uploads/fiacre_150977178762890141620.ktz -f \"&lt;&gt;  Act_1_sAssignment\"","returncode":0,"stderr":"","stdout":"Selt version 3.8.5 -- 06/18/25 -- LAAS/CNRS\nktz loaded, 11 states, 10 transitions\n0.001s\nLTL typing error: unbound propositional variable Act_1_sAssignment\n","success":true},"[] (- dead U Act_1_sdone)":{"command":"selt -p /app/frac_docker/uploads/fiacre_150977178762890141620.ktz -f \"[] (- dead U Act_1_sdone)\"","returncode":0,"stderr":"","stdout":"Selt version 3.8.5 -- 06/18/25 -- LAAS/CNRS\nktz loaded, 11 states, 10 transitions\n0.001s\nTRUE\n0.000s\n","success":true},"[] (Act_1_sDetermineProtocol =&gt; () Act_1_sdecide1)":{"command":"selt -p /app/frac_docker/uploads/fiacre_150977178762890141620.ktz -f \"[] (Act_1_sDetermineProtocol =&gt; () Act_1_sdecide1)\"","returncode":0,"stderr":"","stdout":"Selt version 3.8.5 -- 06/18/25 -- LAAS/CNRS\nktz loaded, 11 states, 10 transitions\n0.001s\nTRUE\n0.001s\n","success":true},"[] (Act_1_sMultipleTaskAssignments =&gt; () Act_1_sAssignment)":{"command":"selt -p /app/frac_docker/uploads/fiacre_150977178762890141620.ktz -f \"[] (Act_1_sMultipleTaskAssignments =&gt; () Act_1_sAssignment)\"","returncode":0,"stderr":"","stdout":"Selt version 3.8.5 -- 06/18/25 -- LAAS/CNRS\nktz loaded, 11 states, 10 transitions\n0.001s\nLTL typing error: unbound propositional variable Act_1_sMultipleTaskAssignments\n","success":true},"[] (Act_1_sReadStructuralFeatures =&gt; () Act_1_sDetermineProtocol)":{"command":"selt -p /app/frac_docker/uploads/fiacre_150977178762890141620.ktz -f \"[] (Act_1_sReadStructuralFeatures =&gt; () Act_1_sDetermineProtocol)\"","returncode":0,"stderr":"","stdout":"Selt version 3.8.5 -- 06/18/25 -- LAAS/CNRS\nktz loaded, 11 states, 10 transitions\n0.001s\nTRUE\n0.000s\n","success":true},"[] (Act_1_sReadTarget =&gt; () Act_1_sReadStructuralFeatures)":{"command":"selt -p /app/frac_docker/uploads/fiacre_150977178762890141620.ktz -f \"[] (Act_1_sReadTarget =&gt; () Act_1_sReadStructuralFeatures)\"","returncode":0,"stderr":"","stdout":"Selt version 3.8.5 -- 06/18/25 -- LAAS/CNRS\nktz loaded, 11 states, 10 transitions\n0.001s\nTRUE\n0.000s\n","success":true}}</t>
  </si>
  <si>
    <t>action def ReadTarget {
}
action def ReadStructuralFeatures {
}
action def DetermineProtocol {
}
action def AllocateSingleTask {
}
action def AllocateMultipleTasks {
}
action def SendToArmorPiercingBomb {
}
action def SendToDrone {
}
action def act {
    first start;
    then action ReadTarget : ReadTarget;
    then action ReadStructuralFeatures : ReadStructuralFeatures;
    then action DetermineProtocol : DetermineProtocol;
    then decide decide1;
        if "prot == 1" then AllocateSingleTask;
        if "prot &gt; 1" then AllocateMultipleTasks;
    action AllocateSingleTask : AllocateSingleTask;
    then merge SendAllocation;
    action AllocateMultipleTasks : AllocateMultipleTasks;
    then SendAllocation;
    then fork;
        then SendToArmorPiercingBomb;
        then SendToDrone;
    action SendToArmorPiercingBomb : SendToArmorPiercingBomb;
    then joinNode;
    action SendToDrone : SendToDrone;
    then joinNode;
    join joinNode;
    then done;
}</t>
  </si>
  <si>
    <t>{"&lt;&gt;  Act_1_sAssignment":{"command":"selt -p /app/frac_docker/uploads/fiacre_74794442192548068140.ktz -f \"&lt;&gt;  Act_1_sAssignment\"","returncode":0,"stderr":"","stdout":"Selt version 3.8.5 -- 06/18/25 -- LAAS/CNRS\nktz loaded, 11 states, 10 transitions\n0.001s\nLTL typing error: unbound propositional variable Act_1_sAssignment\n","success":true},"[] (- dead U Act_1_sdone)":{"command":"selt -p /app/frac_docker/uploads/fiacre_74794442192548068140.ktz -f \"[] (- dead U Act_1_sdone)\"","returncode":0,"stderr":"","stdout":"Selt version 3.8.5 -- 06/18/25 -- LAAS/CNRS\nktz loaded, 11 states, 10 transitions\n0.001s\nTRUE\n0.000s\n","success":true},"[] (Act_1_sDetermineProtocol =&gt; () Act_1_sdecide1)":{"command":"selt -p /app/frac_docker/uploads/fiacre_74794442192548068140.ktz -f \"[] (Act_1_sDetermineProtocol =&gt; () Act_1_sdecide1)\"","returncode":0,"stderr":"","stdout":"Selt version 3.8.5 -- 06/18/25 -- LAAS/CNRS\nktz loaded, 11 states, 10 transitions\n0.001s\nTRUE\n0.000s\n","success":true},"[] (Act_1_sMultipleTaskAssignments =&gt; () Act_1_sAssignment)":{"command":"selt -p /app/frac_docker/uploads/fiacre_74794442192548068140.ktz -f \"[] (Act_1_sMultipleTaskAssignments =&gt; () Act_1_sAssignment)\"","returncode":0,"stderr":"","stdout":"Selt version 3.8.5 -- 06/18/25 -- LAAS/CNRS\nktz loaded, 11 states, 10 transitions\n0.000s\nLTL typing error: unbound propositional variable Act_1_sMultipleTaskAssignments\n","success":true},"[] (Act_1_sReadStructuralFeatures =&gt; () Act_1_sDetermineProtocol)":{"command":"selt -p /app/frac_docker/uploads/fiacre_74794442192548068140.ktz -f \"[] (Act_1_sReadStructuralFeatures =&gt; () Act_1_sDetermineProtocol)\"","returncode":0,"stderr":"","stdout":"Selt version 3.8.5 -- 06/18/25 -- LAAS/CNRS\nktz loaded, 11 states, 10 transitions\n0.001s\nTRUE\n0.000s\n","success":true},"[] (Act_1_sReadTarget =&gt; () Act_1_sReadStructuralFeatures)":{"command":"selt -p /app/frac_docker/uploads/fiacre_74794442192548068140.ktz -f \"[] (Act_1_sReadTarget =&gt; () Act_1_sReadStructuralFeatures)\"","returncode":0,"stderr":"","stdout":"Selt version 3.8.5 -- 06/18/25 -- LAAS/CNRS\nktz loaded, 11 states, 10 transitions\n0.001s\nTRUE\n0.000s\n","success":true}}</t>
  </si>
  <si>
    <t>1- Brake command issue: The process begins when the driver or passenger gives a brake command.
2- Signal geneRaten: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t>
  </si>
  <si>
    <t>action def ActionBrakeCommandIssue {
}
action def ActionNormalBrakingSignal {
}
action def ActionEmergencyBrakingSignal {
}
action def ActionCentralControlSystem {
}
action def ActionCalculation {
}
action def ActionValveOpen {
}
action def ActionCompressedAirCharging {
}
action def ActionBrakeCaliperClosed {
}
action def act {
    first start;
    then action BrakeCommandIssue : ActionBrakeCommandIssue;
    then decide;
        if "normal" then NormalBrakingSignal;
        if "emergency" then EmergencyBrakingSignal;
    action NormalBrakingSignal : ActionNormalBrakingSignal;
    then merge SignalToCentral;
    action EmergencyBrakingSignal : ActionEmergencyBrakingSignal;
    then SignalToCentral;
    then action CentralControlSystem : ActionCentralControlSystem;
    then action Calculation : ActionCalculation;
    then fork;
        then ValveOpen;
        then CompressedAirCharging;
    action ValveOpen : ActionValveOpen;
    then joinNode;
    action CompressedAirCharging : ActionCompressedAirCharging;
    then joinNode;
    join joinNode;
    then action BrakeCaliperClosed : ActionBrakeCaliperClosed;
    then done;
}</t>
  </si>
  <si>
    <t xml:space="preserve"> {"[] (- dead U Act_1_sdone)":{"command":"selt -p /app/frac_docker/uploads/fiacre_165064054517933570030.ktz -f \"[] (- dead U Act_1_sdone)\"","returncode":0,"stderr":"","stdout":"Selt version 3.8.5 -- 06/18/25 -- LAAS/CNRS\nktz loaded, 12 states, 11 transitions\n0.001s\nTRUE\n0.001s\n","success":true},"[] (Act_1_sBrakeCommandIssue =&gt; () Act_1_sdecide1)":{"command":"selt -p /app/frac_docker/uploads/fiacre_165064054517933570030.ktz -f \"[] (Act_1_sBrakeCommandIssue =&gt; () Act_1_sdecide1)\"","returncode":0,"stderr":"","stdout":"Selt version 3.8.5 -- 06/18/25 -- LAAS/CNRS\nktz loaded, 12 states, 11 transitions\n0.001s\nTRUE\n0.000s\n","success":true},"[] (Act_1_sCalculateBrakingForce =&gt; () Act_1_sValveOpen)":{"command":"selt -p /app/frac_docker/uploads/fiacre_165064054517933570030.ktz -f \"[] (Act_1_sCalculateBrakingForce =&gt; () Act_1_sValveOpen)\"","returncode":0,"stderr":"","stdout":"Selt version 3.8.5 -- 06/18/25 -- LAAS/CNRS\nktz loaded, 12 states, 11 transitions\n0.001s\nLTL typing error: unbound propositional variable Act_1_sCalculateBrakingForce\n","success":true},"[] (Act_1_sEmergencyBrakingSignal =&gt; () Act_1_sSignalProcessing)":{"command":"selt -p /app/frac_docker/uploads/fiacre_165064054517933570030.ktz -f \"[] (Act_1_sEmergencyBrakingSignal =&gt; () Act_1_sSignalProcessing)\"","returncode":0,"stderr":"","stdout":"Selt version 3.8.5 -- 06/18/25 -- LAAS/CNRS\nktz loaded, 12 states, 11 transitions\n0.001s\nLTL typing error: unbound propositional variable Act_1_sSignalProcessing\n","success":true},"[] (Act_1_sSignalProcessing =&gt; () Act_1_sCentralControlSystem)":{"command":"selt -p /app/frac_docker/uploads/fiacre_165064054517933570030.ktz -f \"[] (Act_1_sSignalProcessing =&gt; () Act_1_sCentralControlSystem)\"","returncode":0,"stderr":"","stdout":"Selt version 3.8.5 -- 06/18/25 -- LAAS/CNRS\nktz loaded, 12 states, 11 transitions\n0.001s\nLTL typing error: unbound propositional variable Act_1_sSignalProcessing\n","success":true},"[] (Act_1_sValveOpen =&gt; () Act_1_sCompressedAirCharging)":{"command":"selt -p /app/frac_docker/uploads/fiacre_165064054517933570030.ktz -f \"[] (Act_1_sValveOpen =&gt; () Act_1_sCompressedAirCharging)\"","returncode":0,"stderr":"","stdout":"Selt version 3.8.5 -- 06/18/25 -- LAAS/CNRS\nktz loaded, 12 states, 11 transitions\n0.001s\nLTL typing error: unbound propositional variable Act_1_sCompressedAirCharging\n","success":true}}</t>
  </si>
  <si>
    <t xml:space="preserve"> {"[] (- dead U Act_1_sdone)":{"command":"selt -p /app/frac_docker/uploads/fiacre_30729749602036208010.ktz -f \"[] (- dead U Act_1_sdone)\"","returncode":0,"stderr":"","stdout":"Selt version 3.8.5 -- 06/18/25 -- LAAS/CNRS\nktz loaded, 12 states, 11 transitions\n0.001s\nTRUE\n0.000s\n","success":true},"[] (Act_1_sBrakeCommandIssue =&gt; () Act_1_sdecide1)":{"command":"selt -p /app/frac_docker/uploads/fiacre_30729749602036208010.ktz -f \"[] (Act_1_sBrakeCommandIssue =&gt; () Act_1_sdecide1)\"","returncode":0,"stderr":"","stdout":"Selt version 3.8.5 -- 06/18/25 -- LAAS/CNRS\nktz loaded, 12 states, 11 transitions\n0.001s\nTRUE\n0.000s\n","success":true},"[] (Act_1_sCalculateBrakingForce =&gt; () Act_1_sValveOpen)":{"command":"selt -p /app/frac_docker/uploads/fiacre_30729749602036208010.ktz -f \"[] (Act_1_sCalculateBrakingForce =&gt; () Act_1_sValveOpen)\"","returncode":0,"stderr":"","stdout":"Selt version 3.8.5 -- 06/18/25 -- LAAS/CNRS\nktz loaded, 12 states, 11 transitions\n0.001s\nLTL typing error: unbound propositional variable Act_1_sCalculateBrakingForce\n","success":true},"[] (Act_1_sEmergencyBrakingSignal =&gt; () Act_1_sSignalProcessing)":{"command":"selt -p /app/frac_docker/uploads/fiacre_30729749602036208010.ktz -f \"[] (Act_1_sEmergencyBrakingSignal =&gt; () Act_1_sSignalProcessing)\"","returncode":0,"stderr":"","stdout":"Selt version 3.8.5 -- 06/18/25 -- LAAS/CNRS\nktz loaded, 12 states, 11 transitions\n0.001s\nLTL typing error: unbound propositional variable Act_1_sSignalProcessing\n","success":true},"[] (Act_1_sSignalProcessing =&gt; () Act_1_sCentralControlSystem)":{"command":"selt -p /app/frac_docker/uploads/fiacre_30729749602036208010.ktz -f \"[] (Act_1_sSignalProcessing =&gt; () Act_1_sCentralControlSystem)\"","returncode":0,"stderr":"","stdout":"Selt version 3.8.5 -- 06/18/25 -- LAAS/CNRS\nktz loaded, 12 states, 11 transitions\n0.001s\nLTL typing error: unbound propositional variable Act_1_sSignalProcessing\n","success":true},"[] (Act_1_sValveOpen =&gt; () Act_1_sCompressedAirCharging)":{"command":"selt -p /app/frac_docker/uploads/fiacre_30729749602036208010.ktz -f \"[] (Act_1_sValveOpen =&gt; () Act_1_sCompressedAirCharging)\"","returncode":0,"stderr":"","stdout":"Selt version 3.8.5 -- 06/18/25 -- LAAS/CNRS\nktz loaded, 12 states, 11 transitions\n0.001s\nLTL typing error: unbound propositional variable Act_1_sCompressedAirCharging\n","success":true}}</t>
  </si>
  <si>
    <t xml:space="preserve">1-The process starts when a train enters the section, causing the device status to change to "Occupied". 
2-The system checks the status of the rear section. 
If the rear section is "Occupied", the logic state is determined to be "Normal Occupied", and the track circuit encoding is controlled. 
If the rear section is not "Occupied", the logic state is set to "Fault Occupied". 
3-A control signal is sent to activate the indicator light. </t>
  </si>
  <si>
    <t>action def TrainEntersSection {
}
action def CheckRearSectionStatus {
}
action def DetermineNormalOccupied {
}
action def ControlTrackCircuitEncoding {
}
action def SetFaultOccupied {
}
action def SendControlSignal {
}
action def ActivateIndicatorLight {
}
action def act {
    first start;
    then action TrainEntersSection : TrainEntersSection;
    then action CheckRearSectionStatus : CheckRearSectionStatus;
    then decide;
        if "rearSectionOccupied" then DetermineNormalOccupied;
        if "!rearSectionOccupied" then SetFaultOccupied;
    action DetermineNormalOccupied : DetermineNormalOccupied;
    then action ControlTrackCircuitEncoding : ControlTrackCircuitEncoding;
    then merge MergeAfterStatus;
    action SetFaultOccupied : SetFaultOccupied;
    then MergeAfterStatus;
    then action SendControlSignal : SendControlSignal;
    then action ActivateIndicatorLight : ActivateIndicatorLight;
    then done;
}</t>
  </si>
  <si>
    <t>{"[] (- dead U Act_1_sdone)":{"command":"selt -p /app/frac_docker/uploads/fiacre_149851823090912869080.ktz -f \"[] (- dead U Act_1_sdone)\"","returncode":0,"stderr":"","stdout":"Selt version 3.8.5 -- 06/18/25 -- LAAS/CNRS\nktz loaded, 11 states, 11 transitions\n0.001s\nTRUE\n0.000s\n","success":true},"[] (Act_1_sCheckRearSection =&gt; () Act_1_sdecide1)":{"command":"selt -p /app/frac_docker/uploads/fiacre_149851823090912869080.ktz -f \"[] (Act_1_sCheckRearSection =&gt; () Act_1_sdecide1)\"","returncode":0,"stderr":"","stdout":"Selt version 3.8.5 -- 06/18/25 -- LAAS/CNRS\nktz loaded, 11 states, 11 transitions\n0.001s\nLTL typing error: unbound propositional variable Act_1_sCheckRearSection\n","success":true},"[] (Act_1_sEnterSection =&gt; () Act_1_sStatusOccupied)":{"command":"selt -p /app/frac_docker/uploads/fiacre_149851823090912869080.ktz -f \"[] (Act_1_sEnterSection =&gt; () Act_1_sStatusOccupied)\"","returncode":0,"stderr":"","stdout":"Selt version 3.8.5 -- 06/18/25 -- LAAS/CNRS\nktz loaded, 11 states, 11 transitions\n0.001s\nLTL typing error: unbound propositional variable Act_1_sEnterSection\n","success":true},"[] (Act_1_sFaultOccupied =&gt; () Act_1_sActivateIndicatorLight)":{"command":"selt -p /app/frac_docker/uploads/fiacre_149851823090912869080.ktz -f \"[] (Act_1_sFaultOccupied =&gt; () Act_1_sActivateIndicatorLight)\"","returncode":0,"stderr":"","stdout":"Selt version 3.8.5 -- 06/18/25 -- LAAS/CNRS\nktz loaded, 11 states, 11 transitions\n0.001s\nLTL typing error: unbound propositional variable Act_1_sFaultOccupied\n","success":true},"[] (Act_1_sStatusOccupied =&gt; () Act_1_sCheckRearSection)":{"command":"selt -p /app/frac_docker/uploads/fiacre_149851823090912869080.ktz -f \"[] (Act_1_sStatusOccupied =&gt; () Act_1_sCheckRearSection)\"","returncode":0,"stderr":"","stdout":"Selt version 3.8.5 -- 06/18/25 -- LAAS/CNRS\nktz loaded, 11 states, 11 transitions\n0.001s\nLTL typing error: unbound propositional variable Act_1_sStatusOccupied\n","success":true},"[] -(Act_1_sFaultOccupied /\\ Act_1_sControlTrackCircuit)":{"command":"selt -p /app/frac_docker/uploads/fiacre_149851823090912869080.ktz -f \"[] -(Act_1_sFaultOccupied /\\ Act_1_sControlTrackCircuit)\"","returncode":0,"stderr":"","stdout":"Selt version 3.8.5 -- 06/18/25 -- LAAS/CNRS\nktz loaded, 11 states, 11 transitions\n0.000s\nLTL typing error: unbound propositional variable Act_1_sFaultOccupied\n","success":true}}</t>
  </si>
  <si>
    <t>action def TrainEntersSection {
}
action def StatusOccupied {
}
action def CheckRearSection {
}
action def DetermineNormalOccupied {
}
action def ControlTrackCircuit {
}
action def FaultOccupied {
}
action def SendControlSignal {
}
action def ActivateIndicatorLight {
}
action def act {
    first start;
    then action TrainEntersSection : TrainEntersSection;
    then action StatusOccupied : StatusOccupied;
    then action CheckRearSection : CheckRearSection;
    then decide decide1;
        if "rearSectionOccupied" then DetermineNormalOccupied;
        if "!rearSectionOccupied" then FaultOccupied;
    action DetermineNormalOccupied : DetermineNormalOccupied;
    then action ControlTrackCircuit : ControlTrackCircuit;
    then merge MergeAfterStatus;
    action FaultOccupied : FaultOccupied;
    then MergeAfterStatus;
    then action SendControlSignal : SendControlSignal;
    then action ActivateIndicatorLight : ActivateIndicatorLight;
    then done;
}</t>
  </si>
  <si>
    <t>{"[] (- dead U Act_1_sdone)":{"command":"selt -p /app/frac_docker/uploads/fiacre_89816783872486004940.ktz -f \"[] (- dead U Act_1_sdone)\"","returncode":0,"stderr":"","stdout":"Selt version 3.8.5 -- 06/18/25 -- LAAS/CNRS\nktz loaded, 12 states, 12 transitions\n0.001s\nTRUE\n0.000s\n","success":true},"[] (Act_1_sCheckRearSection =&gt; () Act_1_sdecide1)":{"command":"selt -p /app/frac_docker/uploads/fiacre_89816783872486004940.ktz -f \"[] (Act_1_sCheckRearSection =&gt; () Act_1_sdecide1)\"","returncode":0,"stderr":"","stdout":"Selt version 3.8.5 -- 06/18/25 -- LAAS/CNRS\nktz loaded, 12 states, 12 transitions\n0.001s\nTRUE\n0.000s\n","success":true},"[] (Act_1_sEnterSection =&gt; () Act_1_sStatusOccupied)":{"command":"selt -p /app/frac_docker/uploads/fiacre_89816783872486004940.ktz -f \"[] (Act_1_sEnterSection =&gt; () Act_1_sStatusOccupied)\"","returncode":0,"stderr":"","stdout":"Selt version 3.8.5 -- 06/18/25 -- LAAS/CNRS\nktz loaded, 12 states, 12 transitions\n0.001s\nLTL typing error: unbound propositional variable Act_1_sEnterSection\n","success":true},"[] (Act_1_sFaultOccupied =&gt; () Act_1_sActivateIndicatorLight)":{"command":"selt -p /app/frac_docker/uploads/fiacre_89816783872486004940.ktz -f \"[] (Act_1_sFaultOccupied =&gt; () Act_1_sActivateIndicatorLight)\"","returncode":0,"stderr":"","stdout":"Selt version 3.8.5 -- 06/18/25 -- LAAS/CNRS\nktz loaded, 12 states, 12 transitions\n0.001s\nFALSE\n  state 0: L.scc*11 Act_1_sstart\n  -Act_1_t0-&gt;\n  state 1: L.scc*10 Act_1_sTrainEntersSection\n  -Act_1_t1-&gt;\n  state 2: L.scc*9 Act_1_sStatusOccupied\n  -Act_1_t2-&gt;\n  state 3: L.scc*8 Act_1_sCheckRearSection\n  -Act_1_t3-&gt;\n  state 4: L.scc*7 Act_1_sdecide1\n  -Act_1_t5-&gt;\n  state 11: L.scc*6 Act_1_sFaultOccupied\n  -Act_1_t8-&gt;\n  state 12: L.scc*3 Act_1_sMergeAfterStatus\n  -Act_1_t9-&gt;\n  state 13: L.scc*2 Act_1_sSendControlSignal\n  [accepting all]\n0.000s\n","success":true},"[] (Act_1_sStatusOccupied =&gt; () Act_1_sCheckRearSection)":{"command":"selt -p /app/frac_docker/uploads/fiacre_89816783872486004940.ktz -f \"[] (Act_1_sStatusOccupied =&gt; () Act_1_sCheckRearSection)\"","returncode":0,"stderr":"","stdout":"Selt version 3.8.5 -- 06/18/25 -- LAAS/CNRS\nktz loaded, 12 states, 12 transitions\n0.001s\nTRUE\n0.000s\n","success":true},"[] -(Act_1_sFaultOccupied /\\ Act_1_sControlTrackCircuit)":{"command":"selt -p /app/frac_docker/uploads/fiacre_89816783872486004940.ktz -f \"[] -(Act_1_sFaultOccupied /\\ Act_1_sControlTrackCircuit)\"","returncode":0,"stderr":"","stdout":"Selt version 3.8.5 -- 06/18/25 -- LAAS/CNRS\nktz loaded, 12 states, 12 transitions\n0.001s\nTRUE\n0.000s\n","success":true}}</t>
  </si>
  <si>
    <t>action def ReadTargetValues {
}
action def ReadValuTar {
}
action def ReadVelTar {
}
action def ReadThre {
}
action def CalculateImportance {
}
action def DecisionCheck {
}
action def SendCommand {
}
action def act {
    first start;
    then action ReadTargetValues : ReadTargetValues;
    then fork;
        then ReadValuTar;
        then ReadVelTar;
        then ReadThre;
    action ReadValuTar : ReadValuTar;
    then joinNode;
    action ReadVelTar : ReadVelTar;
    then joinNode;
    action ReadThre : ReadThre;
    then joinNode;
    join joinNode;
    then action CalculateImportance : CalculateImportance;
    then action DecisionCheck : DecisionCheck;
    then decide;
        if "importance &gt; d" then SendCommand;
        if "importance &lt;= d" then merge End;
    action SendCommand : SendCommand;
    then merge End;
    then done;
}</t>
  </si>
  <si>
    <t>ERROR:no viable alternative at input 'if' (27.sysml line : 33 column : 9)
ERROR:missing EOF at 'then' (27.sysml line : 35 column : 5)</t>
  </si>
  <si>
    <t>{"&lt;&gt; Act_1_sReadTarget":{"command":"selt -p /app/frac_docker/uploads/fiacre_156735466850156931590.ktz -f \"&lt;&gt; Act_1_sReadTarget\"","returncode":0,"stderr":"","stdout":"Selt version 3.8.5 -- 06/18/25 -- LAAS/CNRS\nktz loaded, 11 states, 10 transitions\n0.001s\nLTL typing error: unbound propositional variable Act_1_sReadTarget\n","success":true},"[] (- dead U Act_1_sdone)":{"command":"selt -p /app/frac_docker/uploads/fiacre_156735466850156931590.ktz -f \"[] (- dead U Act_1_sdone)\"","returncode":0,"stderr":"","stdout":"Selt version 3.8.5 -- 06/18/25 -- LAAS/CNRS\nktz loaded, 11 states, 10 transitions\n0.001s\nTRUE\n0.000s\n","success":true},"[] (Act_1_sCalculateImportance =&gt; () Act_1_sdecide1)":{"command":"selt -p /app/frac_docker/uploads/fiacre_156735466850156931590.ktz -f \"[] (Act_1_sCalculateImportance =&gt; () Act_1_sdecide1)\"","returncode":0,"stderr":"","stdout":"Selt version 3.8.5 -- 06/18/25 -- LAAS/CNRS\nktz loaded, 11 states, 10 transitions\n0.001s\nFALSE\n  state 0: L.scc*10 Act_1_sstart\n  -Act_1_t0-&gt;\n  state 1: L.scc*9 Act_1_sReadTargetValues\n  -Act_1_t1-&gt;\n  state 2: L.scc*8 Act_1_sfork1\n  -Act_1_t2-&gt;\n  state 3: L.scc*7 Act_1_sReadValuTar\n  -Act_1_t3-&gt;\n  state 4: L.scc*6 Act_1_sjoinNode\n  -Act_1_t4-&gt;\n  state 5: L.scc*5 Act_1_sCalculateImportance\n  -Act_1_t5-&gt;\n  state 6: L.scc*4 Act_1_sDecisionCheck\n  -Act_1_t6-&gt;\n  state 7: L.scc*3 Act_1_sdecide1\n  [accepting all]\n0.000s\n","success":true},"[] (Act_1_sReadTarget =&gt; () Act_1_sfork1)":{"command":"selt -p /app/frac_docker/uploads/fiacre_156735466850156931590.ktz -f \"[] (Act_1_sReadTarget =&gt; () Act_1_sfork1)\"","returncode":0,"stderr":"","stdout":"Selt version 3.8.5 -- 06/18/25 -- LAAS/CNRS\nktz loaded, 11 states, 10 transitions\n0.001s\nLTL typing error: unbound propositional variable Act_1_sReadTarget\n","success":true},"[] (Act_1_sSendCommand =&gt; () Act_1_sdone)":{"command":"selt -p /app/frac_docker/uploads/fiacre_156735466850156931590.ktz -f \"[] (Act_1_sSendCommand =&gt; () Act_1_sdone)\"","returncode":0,"stderr":"","stdout":"Selt version 3.8.5 -- 06/18/25 -- LAAS/CNRS\nktz loaded, 11 states, 10 transitions\n0.001s\nFALSE\n  state 0: L.scc*10 Act_1_sstart\n  -Act_1_t0-&gt;\n  state 1: L.scc*9 Act_1_sReadTargetValues\n  -Act_1_t1-&gt;\n  state 2: L.scc*8 Act_1_sfork1\n  -Act_1_t2-&gt;\n  state 3: L.scc*7 Act_1_sReadValuTar\n  -Act_1_t3-&gt;\n  state 4: L.scc*6 Act_1_sjoinNode\n  -Act_1_t4-&gt;\n  state 5: L.scc*5 Act_1_sCalculateImportance\n  -Act_1_t5-&gt;\n  state 6: L.scc*4 Act_1_sDecisionCheck\n  -Act_1_t6-&gt;\n  state 7: L.scc*3 Act_1_sdecide1\n  -Act_1_t7-&gt;\n  state 8: L.scc*2 Act_1_sSendCommand\n  -Act_1_t8-&gt;\n  state 9: L.scc Act_1_sEnd\n  -Act_1_t9-&gt;\n  state 10: L.dead Act_1_sdone\n  [accepting all]\n0.000s\n","success":true},"[] (Act_1_sjoinNode =&gt; () Act_1_sCalculateImportance)":{"command":"selt -p /app/frac_docker/uploads/fiacre_156735466850156931590.ktz -f \"[] (Act_1_sjoinNode =&gt; () Act_1_sCalculateImportance)\"","returncode":0,"stderr":"","stdout":"Selt version 3.8.5 -- 06/18/25 -- LAAS/CNRS\nktz loaded, 11 states, 10 transitions\n0.001s\nTRUE\n0.000s\n","success":true}}</t>
  </si>
  <si>
    <t>action def ReadTargetValues {
}
action def ReadValuTar {
}
action def ReadVelTar {
}
action def ReadThre {
}
action def CalculateImportance {
}
action def DecisionCheck {
}
action def SendCommand {
}
action def act {
    first start;
    then action ReadTargetValues : ReadTargetValues;
    then fork fork1;
        then ReadValuTar;
        then ReadVelTar;
        then ReadThre;
    action ReadValuTar : ReadValuTar;
    then joinNode;
    action ReadVelTar : ReadVelTar;
    then joinNode;
    action ReadThre : ReadThre;
    then joinNode;
    join joinNode;
    then action CalculateImportance : CalculateImportance;
    then decide decide1;
        if "importance &gt; d" then SendCommand;
        if "importance &lt;= d" then merge End;
    action SendCommand : SendCommand;
    then merge End;
    then done;
}</t>
  </si>
  <si>
    <t>ERROR:no viable alternative at input 'if' (30.sysml line : 32 column : 9)
ERROR:missing EOF at 'then' (30.sysml line : 34 column : 5)</t>
  </si>
  <si>
    <t>{"&lt;&gt; Act_1_sReadTarget":{"command":"selt -p /app/frac_docker/uploads/fiacre_146552895037739658060.ktz -f \"&lt;&gt; Act_1_sReadTarget\"","returncode":0,"stderr":"","stdout":"Selt version 3.8.5 -- 06/18/25 -- LAAS/CNRS\nktz loaded, 10 states, 9 transitions\n0.001s\nLTL typing error: unbound propositional variable Act_1_sReadTarget\n","success":true},"[] (- dead U Act_1_sdone)":{"command":"selt -p /app/frac_docker/uploads/fiacre_146552895037739658060.ktz -f \"[] (- dead U Act_1_sdone)\"","returncode":0,"stderr":"","stdout":"Selt version 3.8.5 -- 06/18/25 -- LAAS/CNRS\nktz loaded, 10 states, 9 transitions\n0.001s\nTRUE\n0.000s\n","success":true},"[] (Act_1_sCalculateImportance =&gt; () Act_1_sdecide1)":{"command":"selt -p /app/frac_docker/uploads/fiacre_146552895037739658060.ktz -f \"[] (Act_1_sCalculateImportance =&gt; () Act_1_sdecide1)\"","returncode":0,"stderr":"","stdout":"Selt version 3.8.5 -- 06/18/25 -- LAAS/CNRS\nktz loaded, 10 states, 9 transitions\n0.001s\nTRUE\n0.000s\n","success":true},"[] (Act_1_sReadTarget =&gt; () Act_1_sfork1)":{"command":"selt -p /app/frac_docker/uploads/fiacre_146552895037739658060.ktz -f \"[] (Act_1_sReadTarget =&gt; () Act_1_sfork1)\"","returncode":0,"stderr":"","stdout":"Selt version 3.8.5 -- 06/18/25 -- LAAS/CNRS\nktz loaded, 10 states, 9 transitions\n0.001s\nLTL typing error: unbound propositional variable Act_1_sReadTarget\n","success":true},"[] (Act_1_sSendCommand =&gt; () Act_1_sdone)":{"command":"selt -p /app/frac_docker/uploads/fiacre_146552895037739658060.ktz -f \"[] (Act_1_sSendCommand =&gt; () Act_1_sdone)\"","returncode":0,"stderr":"","stdout":"Selt version 3.8.5 -- 06/18/25 -- LAAS/CNRS\nktz loaded, 10 states, 9 transitions\n0.000s\nFALSE\n  state 0: L.scc*9 Act_1_sstart\n  -Act_1_t0-&gt;\n  state 1: L.scc*8 Act_1_sReadTargetValues\n  -Act_1_t1-&gt;\n  state 2: L.scc*7 Act_1_sfork1\n  -Act_1_t2-&gt;\n  state 3: L.scc*6 Act_1_sReadValuTar\n  -Act_1_t3-&gt;\n  state 4: L.scc*5 Act_1_sjoinNode\n  -Act_1_t4-&gt;\n  state 5: L.scc*4 Act_1_sCalculateImportance\n  -Act_1_t5-&gt;\n  state 6: L.scc*3 Act_1_sdecide1\n  -Act_1_t6-&gt;\n  state 7: L.scc*2 Act_1_sSendCommand\n  -Act_1_t7-&gt;\n  state 8: L.scc Act_1_sEnd\n  -Act_1_t8-&gt;\n  state 9: L.dead Act_1_sdone\n  [accepting all]\n0.000s\n","success":true},"[] (Act_1_sjoinNode =&gt; () Act_1_sCalculateImportance)":{"command":"selt -p /app/frac_docker/uploads/fiacre_146552895037739658060.ktz -f \"[] (Act_1_sjoinNode =&gt; () Act_1_sCalculateImportance)\"","returncode":0,"stderr":"","stdout":"Selt version 3.8.5 -- 06/18/25 -- LAAS/CNRS\nktz loaded, 10 states, 9 transitions\n0.001s\nTRUE\n0.000s\n","success":true}}</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</si>
  <si>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ActionShowSuccessMessage {
}
action def ActionShowFailureReason {
}
action def ActionSaveRecordToDatabase {
}
action def act {
    first start;
    then action TaskAssignment : ActionTaskAssignment;
    then action ParseTaskData : ActionParseTaskData;
    then decide;
        if "isOutbound" then RawMaterialOutbound;
        if "isInbound" then FinishedProductInbound;
    action RawMaterialOutbound : ActionRawMaterialOutbound;
    then action StoreRawMaterial : ActionStoreRawMaterial;
    then action RawMaterialInWarehouse : ActionRawMaterialInWarehouse;
    then merge PlaceFinished;
    action FinishedProductInbound : ActionFinishedProductInbound;
    then action RetrieveFinishedProduct : ActionRetrieveFinishedProduct;
    then action FinishedProductDelivered : ActionFinishedProductDelivered;
    then merge PlaceFinished;
    action PlaceFinished : ActionPlaceFinished;
    then decide;
        if "isSuccess" then ShowSuccessMessage;
        if "!isSuccess" then ShowFailureReason;
    action ShowSuccessMessage : ActionShowSuccessMessage;
    then merge SaveRecordToDatabase;
    action ShowFailureReason : ActionShowFailureReason;
    then merge SaveRecordToDatabase;
    action SaveRecordToDatabase : ActionSaveRecordToDatabase;
    then done;
}</t>
  </si>
  <si>
    <t>{"&lt;&gt; Act_1_sdecide1":{"command":"selt -p /app/frac_docker/uploads/fiacre_170027743477694181170.ktz -f \"&lt;&gt; Act_1_sdecide1\"","returncode":0,"stderr":"","stdout":"Selt version 3.8.5 -- 06/18/25 -- LAAS/CNRS\nktz loaded, 12 states, 11 transitions\n0.001s\nTRUE\n0.000s\n","success":true},"&lt;&gt; Act_1_sdecide2":{"command":"selt -p /app/frac_docker/uploads/fiacre_170027743477694181170.ktz -f \"&lt;&gt; Act_1_sdecide2\"","returncode":0,"stderr":"","stdout":"Selt version 3.8.5 -- 06/18/25 -- LAAS/CNRS\nktz loaded, 12 states, 11 transitions\n0.001s\nTRUE\n0.000s\n","success":true},"[] (- dead U Act_1_sdone)":{"command":"selt -p /app/frac_docker/uploads/fiacre_170027743477694181170.ktz -f \"[] (- dead U Act_1_sdone)\"","returncode":0,"stderr":"","stdout":"Selt version 3.8.5 -- 06/18/25 -- LAAS/CNRS\nktz loaded, 12 states, 11 transitions\n0.001s\nTRUE\n0.001s\n","success":true},"[] (Act_1_sPlaceFinished =&gt; () Act_1_sdecide2)":{"command":"selt -p /app/frac_docker/uploads/fiacre_170027743477694181170.ktz -f \"[] (Act_1_sPlaceFinished =&gt; () Act_1_sdecide2)\"","returncode":0,"stderr":"","stdout":"Selt version 3.8.5 -- 06/18/25 -- LAAS/CNRS\nktz loaded, 12 states, 11 transitions\n0.001s\nTRUE\n0.000s\n","success":true},"[] (Act_1_sSaveRecord =&gt; () Act_1_sSaveRecordToDatabase)":{"command":"selt -p /app/frac_docker/uploads/fiacre_170027743477694181170.ktz -f \"[] (Act_1_sSaveRecord =&gt; () Act_1_sSaveRecordToDatabase)\"","returncode":0,"stderr":"","stdout":"Selt version 3.8.5 -- 06/18/25 -- LAAS/CNRS\nktz loaded, 12 states, 11 transitions\n0.001s\nLTL typing error: unbound propositional variable Act_1_sSaveRecord\n","success":true},"[] -(Act_1_sRawMaterialOutbound /\\ Act_1_sFinishedProductInbound)":{"command":"selt -p /app/frac_docker/uploads/fiacre_170027743477694181170.ktz -f \"[] -(Act_1_sRawMaterialOutbound /\\ Act_1_sFinishedProductInbound)\"","returncode":0,"stderr":"","stdout":"Selt version 3.8.5 -- 06/18/25 -- LAAS/CNRS\nktz loaded, 12 states, 11 transitions\n0.001s\nTRUE\n0.000s\n","success":true},"[] -(Act_1_sTaskSuccess /\\ Act_1_sTaskFailure)":{"command":"selt -p /app/frac_docker/uploads/fiacre_170027743477694181170.ktz -f \"[] -(Act_1_sTaskSuccess /\\ Act_1_sTaskFailure)\"","returncode":0,"stderr":"","stdout":"Selt version 3.8.5 -- 06/18/25 -- LAAS/CNRS\nktz loaded, 12 states, 11 transitions\n0.001s\nLTL typing error: unbound propositional variable Act_1_sTaskSuccess\n","success":true}}</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</si>
  <si>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ActionShowSuccessMessage {
}
action def ActionShowFailureReason {
}
action def ActionSaveRecordToDatabase {
}
action def act {
    first start;
    then action TaskAssignment : ActionTaskAssignment;
    then action ParseTaskData : ActionParseTaskData;
    then decide decide1;
        if "isOutbound" then RawMaterialOutbound;
        if "isInbound" then FinishedProductInbound;
    action RawMaterialOutbound : ActionRawMaterialOutbound;
    then action StoreRawMaterial : ActionStoreRawMaterial;
    then action RawMaterialInWarehouse : ActionRawMaterialInWarehouse;
    then merge PlaceFinished;
    action FinishedProductInbound : ActionFinishedProductInbound;
    then action RetrieveFinishedProduct : ActionRetrieveFinishedProduct;
    then action FinishedProductDelivered : ActionFinishedProductDelivered;
    then merge PlaceFinished;
    action PlaceFinished : ActionPlaceFinished;
    then decide decide2;
        if "isSuccess" then ShowSuccessMessage;
        if "!isSuccess" then ShowFailureReason;
    action ShowSuccessMessage : ActionShowSuccessMessage;
    then merge SaveRecordToDatabase;
    action ShowFailureReason : ActionShowFailureReason;
    then merge SaveRecordToDatabase;
    action SaveRecordToDatabase : ActionSaveRecordToDatabase;
    then done;
}action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ActionShowSuccessMessage {
}
action def ActionShowFailureReason {
}
action def ActionSaveRecordToDatabase {
}
action def act {
    first start;
    then action TaskAssignment : ActionTaskAssignment;
    then action ParseTaskData : ActionParseTaskData;
    then decide decide1;
        if "isOutbound" then RawMaterialOutbound;
        if "isInbound" then FinishedProductInbound;
    action RawMaterialOutbound : ActionRawMaterialOutbound;
    then action StoreRawMaterial : ActionStoreRawMaterial;
    then action RawMaterialInWarehouse : ActionRawMaterialInWarehouse;
    then merge PlaceFinished;
    action FinishedProductInbound : ActionFinishedProductInbound;
    then action RetrieveFinishedProduct : ActionRetrieveFinishedProduct;
    then action FinishedProductDelivered : ActionFinishedProductDelivered;
    then merge PlaceFinished;
    action PlaceFinished : ActionPlaceFinished;
    then decide decide2;
        if "isSuccess" then ShowSuccessMessage;
        if "!isSuccess" then ShowFailureReason;
    action ShowSuccessMessage : ActionShowSuccessMessage;
    then merge SaveRecordToDatabase;
    action ShowFailureReason : ActionShowFailureReason;
    then merge SaveRecordToDatabase;
    action SaveRecordToDatabase : ActionSaveRecordToDatabase;
    then done;
}</t>
  </si>
  <si>
    <t>{"&lt;&gt; Act_1_sdecide1":{"command":"selt -p /app/frac_docker/uploads/fiacre_73161289823349281590.ktz -f \"&lt;&gt; Act_1_sdecide1\"","returncode":0,"stderr":"","stdout":"Selt version 3.8.5 -- 06/18/25 -- LAAS/CNRS\nktz loaded, 12 states, 11 transitions\n0.001s\nTRUE\n0.000s\n","success":true},"&lt;&gt; Act_1_sdecide2":{"command":"selt -p /app/frac_docker/uploads/fiacre_73161289823349281590.ktz -f \"&lt;&gt; Act_1_sdecide2\"","returncode":0,"stderr":"","stdout":"Selt version 3.8.5 -- 06/18/25 -- LAAS/CNRS\nktz loaded, 12 states, 11 transitions\n0.001s\nTRUE\n0.000s\n","success":true},"[] (- dead U Act_1_sdone)":{"command":"selt -p /app/frac_docker/uploads/fiacre_73161289823349281590.ktz -f \"[] (- dead U Act_1_sdone)\"","returncode":0,"stderr":"","stdout":"Selt version 3.8.5 -- 06/18/25 -- LAAS/CNRS\nktz loaded, 12 states, 11 transitions\n0.001s\nTRUE\n0.000s\n","success":true},"[] (Act_1_sPlaceFinished =&gt; () Act_1_sdecide2)":{"command":"selt -p /app/frac_docker/uploads/fiacre_73161289823349281590.ktz -f \"[] (Act_1_sPlaceFinished =&gt; () Act_1_sdecide2)\"","returncode":0,"stderr":"","stdout":"Selt version 3.8.5 -- 06/18/25 -- LAAS/CNRS\nktz loaded, 12 states, 11 transitions\n0.001s\nTRUE\n0.000s\n","success":true},"[] (Act_1_sSaveRecord =&gt; () Act_1_sSaveRecordToDatabase)":{"command":"selt -p /app/frac_docker/uploads/fiacre_73161289823349281590.ktz -f \"[] (Act_1_sSaveRecord =&gt; () Act_1_sSaveRecordToDatabase)\"","returncode":0,"stderr":"","stdout":"Selt version 3.8.5 -- 06/18/25 -- LAAS/CNRS\nktz loaded, 12 states, 11 transitions\n0.001s\nLTL typing error: unbound propositional variable Act_1_sSaveRecord\n","success":true},"[] -(Act_1_sRawMaterialOutbound /\\ Act_1_sFinishedProductInbound)":{"command":"selt -p /app/frac_docker/uploads/fiacre_73161289823349281590.ktz -f \"[] -(Act_1_sRawMaterialOutbound /\\ Act_1_sFinishedProductInbound)\"","returncode":0,"stderr":"","stdout":"Selt version 3.8.5 -- 06/18/25 -- LAAS/CNRS\nktz loaded, 12 states, 11 transitions\n0.001s\nTRUE\n0.000s\n","success":true},"[] -(Act_1_sTaskSuccess /\\ Act_1_sTaskFailure)":{"command":"selt -p /app/frac_docker/uploads/fiacre_73161289823349281590.ktz -f \"[] -(Act_1_sTaskSuccess /\\ Act_1_sTaskFailure)\"","returncode":0,"stderr":"","stdout":"Selt version 3.8.5 -- 06/18/25 -- LAAS/CNRS\nktz loaded, 12 states, 11 transitions\n0.001s\nLTL typing error: unbound propositional variable Act_1_sTaskSuccess\n","success":true}}</t>
  </si>
  <si>
    <t xml:space="preserve">1-This Activity diagram includes Manual Loading, Heat Aluminum Ingot, Receive Ingot, Transport Ingot, V-Roller Conveyor, Maintain Temperature, Start Frequency Conversion Motor Control, Measure Temperature. 
2-checks if the ingot's temperature is within the qualified range. 
If Yes: The process continues to measure the length of the ingot. 
If No: The ingot is returned to the previous stage, process stop. 
3-Precise Positioning: The ingot is precisely positioned for the next steps. 
4-Clamp Ingot and Feed into Inlet: The ingot is clamped and fed into the inlet of the extrusion machine. 
5-Lubricate End, Reduce Friction: The end of the ingot is lubricated to reduce friction. 
6-Feed into Extrusion Center: Finally, the ingot is fed into the extrusion center for further processing. </t>
  </si>
  <si>
    <t>action def ActionManualLoading {
}
action def ActionHeatAluminumIngot {
}
action def ActionReceiveIngot {
}
action def ActionTransportIngot {
}
action def ActionVRollerConveyor {
}
action def ActionMaintainTemperature {
}
action def ActionStartFrequencyConversionMotorControl {
}
action def ActionMeasureTemperature {
}
action def ActionReturnAndStop {
}
action def ActionMeasureLength {
}
action def ActionPrecisePositioning {
}
action def ActionClampIngotAndFeed {
}
action def ActionLubricateEndReduceFriction {
}
action def ActionFeedIntoExtrusionCenter {
}
action def act {
    first start;
    then action ManualLoading : ActionManualLoading;
    then action HeatAluminumIngot : ActionHeatAluminumIngot;
    then action MaintainTemperature : ActionMaintainTemperature;
    then action ReceiveIngot : ActionReceiveIngot;
    then action TransportIngot : ActionTransportIngot;
    then action VRollerConveyor : ActionVRollerConveyor;
    then action StartFrequencyConversionMotorControl : ActionStartFrequencyConversionMotorControl;
    then action MeasureTemperature : ActionMeasureTemperature;
    then decide;
        if "isTemperatureQualified" then MeasureLength;
        if "!isTemperatureQualified" then ReturnAndStop;
    action MeasureLength : ActionMeasureLength;
    then action PrecisePositioning : ActionPrecisePositioning;
    then action ClampIngotAndFeed : ActionClampIngotAndFeed;
    then action LubricateEndReduceFriction : ActionLubricateEndReduceFriction;
    then action FeedIntoExtrusionCenter : ActionFeedIntoExtrusionCenter;
    then done;
    action ReturnAndStop : ActionReturnAndStop;
    then done;
}</t>
  </si>
  <si>
    <t xml:space="preserve">##Role: You are an expert in SysML modeling.
##Instruction: Generate an activity diagram model compliant with the SysML V2 specification based on the provided SysML V2 activity diagram code example and model requirement description information.
Please strictly follow the syntax format of the code example to generate the model Sysml V2 activity diagram code. The name of each node must not contain spaces, and no content other than code should be generated. The code needs to be enclosed in begin and end tags, just like in the example.
When encountering parallel or diverging activities, use the fork syntax
The "then" statement directly following "decide" or "fork" only needs to be followed by the node name, such as "then action1".
When deciding to merge branches of a node, the "then merge *" syntax should be used
When fork branches need to converge, the syntax "then join node_name" should be used. After all branches point to the join node, the syntax "join join_node_name" must be added
##Sample:The code example for the activity diagram model SysML V2 is as follows:
begin
action def ActionRequirementsAnalysis {
}
action def ActionSystemDesign {
}
action def ActionReady {
}
action def ActionCheckDesign {
}
action def ActionFrontendDevelopment {
}
action def ActionBackendDevelopment {
}
action def ActionReport {
}
action def ActionFix {
}
action def act {
    first start;
    then action RequirementsAnalysis : ActionRequirementsAnalysis;
    then action SystemDesign : ActionSystemDesign;
    then decide;
        if "isReviewPass" then Ready;
        if "!isReviewPass" then CheckDesign;
    action Ready : ActionReady;
    then merge Development;
    action CheckDesign : ActionCheckDesign;
    then Development;
    then fork;
        then FrontendDevelopment;
        then BackendDevelopment;
    action FrontendDevelopment : ActionFrontendDevelopment;
    then joinNode;
    action BackendDevelopment : ActionBackendDevelopment;
    then joinNode;
    join joinNode;
    then decide;
        if "ispass" then Report;
        if "!ispass" then Fix;
    action Report : ActionReport;
    then merge Release;
    action Fix : ActionFix;
    then Release;
    then done;
}
end
##Requirement: 
1-This Activity diagram includes Manual Loading, Heat Aluminum Ingot, Receive Ingot, Transport Ingot, V-Roller Conveyor, Maintain Temperature, Start Frequency Conversion Motor Control, Measure Temperature. 
2-checks if the ingot's temperature is within the qualified range. 
If Yes: The process continues to measure the length of the ingot. 
If No: The ingot is returned to the previous stage, process stop. 
3-Precise Positioning: The ingot is precisely positioned for the next steps. 
4-Clamp Ingot and Feed into Inlet: The ingot is clamped and fed into the inlet of the extrusion machine. 
5-Lubricate End, Reduce Friction: The end of the ingot is lubricated to reduce friction. 
6-Feed into Extrusion Center: Finally, the ingot is fed into the extrusion center for further processing. </t>
  </si>
  <si>
    <t>action def ManualLoading {
}
action def HeatAluminumIngot {
}
action def ReceiveIngot {
}
action def TransportIngot {
}
action def VRollerConveyor {
}
action def MaintainTemperature {
}
action def StartFrequencyConversionMotorControl {
}
action def MeasureTemperature {
}
action def CheckTemperatureQualified {
}
action def MeasureLength {
}
action def ReturnIngot {
}
action def PrecisePositioning {
}
action def ClampIngotAndFeedIntoInlet {
}
action def LubricateEndReduceFriction {
}
action def FeedIntoExtrusionCenter {
}
action def act {
    first start;
    then action ManualLoading : ManualLoading;
    then action HeatAluminumIngot : HeatAluminumIngot;
    then action ReceiveIngot : ReceiveIngot;
    then action TransportIngot : TransportIngot;
    then action VRollerConveyor : VRollerConveyor;
    then action MaintainTemperature : MaintainTemperature;
    then action StartFrequencyConversionMotorControl : StartFrequencyConversionMotorControl;
    then action MeasureTemperature : MeasureTemperature;
    then decide;
        if "isTemperatureQualified" then CheckTemperatureQualified;
        if "!isTemperatureQualified" then ReturnIngot;
    action CheckTemperatureQualified : CheckTemperatureQualified;
    then merge TemperatureCheckMerge;
    action ReturnIngot : ReturnIngot;
    then TemperatureCheckMerge;
    then action MeasureLength : MeasureLength;
    then action PrecisePositioning : PrecisePositioning;
    then fork;
        then ClampIngotAndFeedIntoInlet;
        then LubricateEndReduceFriction;
    action ClampIngotAndFeedIntoInlet : ClampIngotAndFeedIntoInlet;
    then joinForkJoin;
    action LubricateEndReduceFriction : LubricateEndReduceFriction;
    then joinForkJoin;
    join joinForkJoin;
    then action FeedIntoExtrusionCenter : FeedIntoExtrusionCenter;
    then done;
}</t>
  </si>
  <si>
    <t xml:space="preserve"> {"[] (- dead U Act_1_sdone)":{"command":"selt -p /app/frac_docker/uploads/fiacre_89257725239508471850.ktz -f \"[] (- dead U Act_1_sdone)\"","returncode":0,"stderr":"","stdout":"Selt version 3.8.5 -- 06/18/25 -- LAAS/CNRS\nktz loaded, 19 states, 18 transitions\n0.001s\nTRUE\n0.001s\n","success":true},"[] (Act_1_sMeasureTemperature =&gt; () Act_1_sdecide1)":{"command":"selt -p /app/frac_docker/uploads/fiacre_89257725239508471850.ktz -f \"[] (Act_1_sMeasureTemperature =&gt; () Act_1_sdecide1)\"","returncode":0,"stderr":"","stdout":"Selt version 3.8.5 -- 06/18/25 -- LAAS/CNRS\nktz loaded, 19 states, 18 transitions\n0.001s\nTRUE\n0.000s\n","success":true},"[] (Act_1_sReceiveIngot =&gt; () Act_1_sTransportIngot)":{"command":"selt -p /app/frac_docker/uploads/fiacre_89257725239508471850.ktz -f \"[] (Act_1_sReceiveIngot =&gt; () Act_1_sTransportIngot)\"","returncode":0,"stderr":"","stdout":"Selt version 3.8.5 -- 06/18/25 -- LAAS/CNRS\nktz loaded, 19 states, 18 transitions\n0.001s\nTRUE\n0.000s\n","success":true},"[] (Act_1_sReturnToPreviousStage =&gt; () Act_1_sdone)":{"command":"selt -p /app/frac_docker/uploads/fiacre_89257725239508471850.ktz -f \"[] (Act_1_sReturnToPreviousStage =&gt; () Act_1_sdone)\"","returncode":0,"stderr":"","stdout":"Selt version 3.8.5 -- 06/18/25 -- LAAS/CNRS\nktz loaded, 19 states, 18 transitions\n0.001s\nLTL typing error: unbound propositional variable Act_1_sReturnToPreviousStage\n","success":true},"[] (Act_1_sVRollerConveyor =&gt; () Act_1_sStartFrequencyConversionMotorControl)":{"command":"selt -p /app/frac_docker/uploads/fiacre_89257725239508471850.ktz -f \"[] (Act_1_sVRollerConveyor =&gt; () Act_1_sStartFrequencyConversionMotorControl)\"","returncode":0,"stderr":"","stdout":"Selt version 3.8.5 -- 06/18/25 -- LAAS/CNRS\nktz loaded, 19 states, 18 transitions\n0.001s\nFALSE\n  state 0: L.scc*18 Act_1_sstart\n  -Act_1_t0-&gt;\n  state 1: L.scc*17 Act_1_sManualLoading\n  -Act_1_t1-&gt;\n  state 2: L.scc*16 Act_1_sHeatAluminumIngot\n  -Act_1_t2-&gt;\n  state 3: L.scc*15 Act_1_sReceiveIngot\n  -Act_1_t3-&gt;\n  state 4: L.scc*14 Act_1_sTransportIngot\n  -Act_1_t4-&gt;\n  state 5: L.scc*13 Act_1_sVRollerConveyor\n  -Act_1_t5-&gt;\n  state 6: L.scc*12 Act_1_sMaintainTemperature\n  -Act_1_t6-&gt;\n  state 7: L.scc*11 Act_1_sStartFrequencyConversionMotorControl\n  [accepting all]\n0.001s\n","success":true},"[] -(Act_1_sMeasureLength /\\ Act_1_sReturnToPreviousStage)":{"command":"selt -p /app/frac_docker/uploads/fiacre_89257725239508471850.ktz -f \"[] -(Act_1_sMeasureLength /\\ Act_1_sReturnToPreviousStage)\"","returncode":0,"stderr":"","stdout":"Selt version 3.8.5 -- 06/18/25 -- LAAS/CNRS\nktz loaded, 19 states, 18 transitions\n0.001s\nLTL typing error: unbound propositional variable Act_1_sReturnToPreviousStage\n","success":true},"] (Act_1_sHeatAluminumIngot =&gt; () Act_1_sMaintainTemperature)":{"command":"selt -p /app/frac_docker/uploads/fiacre_89257725239508471850.ktz -f \"] (Act_1_sHeatAluminumIngot =&gt; () Act_1_sMaintainTemperature)\"","returncode":0,"stderr":"","stdout":"Selt version 3.8.5 -- 06/18/25 -- LAAS/CNRS\nktz loaded, 19 states, 18 transitions\n0.001s\nLTL typing error: unbound propositional variable ]\n","success":true}}</t>
  </si>
  <si>
    <t>action def ManualLoading {
}
action def HeatAluminumIngot {
}
action def ReceiveIngot {
}
action def TransportIngot {
}
action def VRollerConveyor {
}
action def MaintainTemperature {
}
action def StartFrequencyConversionMotorControl {
}
action def MeasureTemperature {
}
action def CheckTemperatureQualified {
}
action def MeasureLength {
}
action def ReturnToPreviousStage {
}
action def PrecisePositioning {
}
action def ClampIngotAndFeedIntoInlet {
}
action def LubricateEndReduceFriction {
}
action def FeedIntoExtrusionCenter {
}
action def act {
    first start;
    then action ManualLoading : ManualLoading;
    then action HeatAluminumIngot : HeatAluminumIngot;
    then action MaintainTemperature : MaintainTemperature;
    then action ReceiveIngot : ReceiveIngot;
    then action TransportIngot : TransportIngot;
    then action VRollerConveyor : VRollerConveyor;
    then action StartFrequencyConversionMotorControl : StartFrequencyConversionMotorControl;
    then action MeasureTemperature : MeasureTemperature;
    then decide;
        if "isTemperatureQualified" then CheckTemperatureQualified;
        if "!isTemperatureQualified" then ReturnToPreviousStage;
    action CheckTemperatureQualified : CheckTemperatureQualified;
    then merge TemperatureCheckMerge;
    action ReturnToPreviousStage : ReturnToPreviousStage;
    then done;
    then TemperatureCheckMerge;
    then action MeasureLength : MeasureLength;
    then action PrecisePositioning : PrecisePositioning;
    then fork;
        then ClampIngotAndFeedIntoInlet;
        then LubricateEndReduceFriction;
    action ClampIngotAndFeedIntoInlet : ClampIngotAndFeedIntoInlet;
    then joinForkJoin;
    action LubricateEndReduceFriction : LubricateEndReduceFriction;
    then joinForkJoin;
    join joinForkJoin;
    then action FeedIntoExtrusionCenter : FeedIntoExtrusionCenter;
    then done;
}</t>
  </si>
  <si>
    <t xml:space="preserve"> {"[] (- dead U Act_1_sdone)":{"command":"selt -p /app/frac_docker/uploads/fiacre_66543299046824941280.ktz -f \"[] (- dead U Act_1_sdone)\"","returncode":0,"stderr":"","stdout":"Selt version 3.8.5 -- 06/18/25 -- LAAS/CNRS\nktz loaded, 19 states, 19 transitions\n0.001s\nTRUE\n0.001s\n","success":true},"[] (Act_1_sMeasureTemperature =&gt; () Act_1_sdecide1)":{"command":"selt -p /app/frac_docker/uploads/fiacre_66543299046824941280.ktz -f \"[] (Act_1_sMeasureTemperature =&gt; () Act_1_sdecide1)\"","returncode":0,"stderr":"","stdout":"Selt version 3.8.5 -- 06/18/25 -- LAAS/CNRS\nktz loaded, 19 states, 19 transitions\n0.001s\nTRUE\n0.000s\n","success":true},"[] (Act_1_sReceiveIngot =&gt; () Act_1_sTransportIngot)":{"command":"selt -p /app/frac_docker/uploads/fiacre_66543299046824941280.ktz -f \"[] (Act_1_sReceiveIngot =&gt; () Act_1_sTransportIngot)\"","returncode":0,"stderr":"","stdout":"Selt version 3.8.5 -- 06/18/25 -- LAAS/CNRS\nktz loaded, 19 states, 19 transitions\n0.001s\nTRUE\n0.000s\n","success":true},"[] (Act_1_sReturnToPreviousStage =&gt; () Act_1_sdone)":{"command":"selt -p /app/frac_docker/uploads/fiacre_66543299046824941280.ktz -f \"[] (Act_1_sReturnToPreviousStage =&gt; () Act_1_sdone)\"","returncode":0,"stderr":"","stdout":"Selt version 3.8.5 -- 06/18/25 -- LAAS/CNRS\nktz loaded, 19 states, 19 transitions\n0.001s\nTRUE\n0.000s\n","success":true},"[] (Act_1_sVRollerConveyor =&gt; () Act_1_sStartFrequencyConversionMotorControl)":{"command":"selt -p /app/frac_docker/uploads/fiacre_66543299046824941280.ktz -f \"[] (Act_1_sVRollerConveyor =&gt; () Act_1_sStartFrequencyConversionMotorControl)\"","returncode":0,"stderr":"","stdout":"Selt version 3.8.5 -- 06/18/25 -- LAAS/CNRS\nktz loaded, 19 states, 19 transitions\n0.001s\nTRUE\n0.000s\n","success":true},"[] -(Act_1_sMeasureLength /\\ Act_1_sReturnToPreviousStage)":{"command":"selt -p /app/frac_docker/uploads/fiacre_66543299046824941280.ktz -f \"[] -(Act_1_sMeasureLength /\\ Act_1_sReturnToPreviousStage)\"","returncode":0,"stderr":"","stdout":"Selt version 3.8.5 -- 06/18/25 -- LAAS/CNRS\nktz loaded, 19 states, 19 transitions\n0.001s\nTRUE\n0.000s\n","success":true},"] (Act_1_sHeatAluminumIngot =&gt; () Act_1_sMaintainTemperature)":{"command":"selt -p /app/frac_docker/uploads/fiacre_66543299046824941280.ktz -f \"] (Act_1_sHeatAluminumIngot =&gt; () Act_1_sMaintainTemperature)\"","returncode":0,"stderr":"","stdout":"Selt version 3.8.5 -- 06/18/25 -- LAAS/CNRS\nktz loaded, 19 states, 19 transitions\n0.001s\nLTL typing error: unbound propositional variable ]\n","success":true}}</t>
  </si>
  <si>
    <t>[] (- dead U Act_1_sdone)
[] (Act_1_sStopTakeoff =&gt; () Act_1_sdone)
[] -(Act_1_sStopTakeoff /\ Act_1_sfork1)
[] (Act_1_sDetectSpeed =&gt; () Act_1_sdecide2)
&lt;&gt; Act_1_sReceiveTakeoffCommand
&lt;&gt; Act_1_sCheckHeadingDirection
[] (Act_1_sjoinNode1 =&gt; () Act_1_sdone)</t>
  </si>
  <si>
    <t>action def ActionTakeoffCommandReceived {
}
action def ActionStopTakeoff {
}
action def ActionAdjustTakeoffProcess {
}
action def ActionDetectSpeed {
}
action def ActionLiftWheel {
}
action def ActionAdjustThrustToMax {
}
action def ActionControlClimbGradient {
}
action def ActionHoldFlap {
}
action def ActionIncreaseClimbRate {
}
action def ActionMaintainSpeed {
}
action def ActionDetectAltitude {
}
action def ActionRetractLandingGear {
}
action def ActionAdjustThrust {
}
action def ActionDetectThrust {
}
action def ActionMaintainThrust {
}
action def ActionAdjustAttitude {
}
action def ActionMonitorElevationAngle {
}
action def ActionMaintainAttitude {
}
action def act {
    first start;
    then action TakeoffCommandReceived : ActionTakeoffCommandReceived;
    then decide;
        if "!sameDirection" then StopTakeoff;
        if "sameDirection" then AdjustTakeoffProcess;
    action StopTakeoff : ActionStopTakeoff;
    then done;
    action AdjustTakeoffProcess : ActionAdjustTakeoffProcess;
    then fork;
        then Process1;
        then Process2;
        then Process3;
    action Process1 : ActionDetectSpeed;
    then decide;
        if "windShearBeforeV1" then StopTakeoff;
        if "!windShearBeforeV1" then LiftWheel;
    action LiftWheel : ActionLiftWheel;
    then decide;
        if "windShearDetected" then AdjustThrustToMax;
        if "!windShearDetected" then MaintainSpeed;
    action AdjustThrustToMax : ActionAdjustThrustToMax;
    then action ControlClimbGradient : ActionControlClimbGradient;
    then action HoldFlap : ActionHoldFlap;
    then action IncreaseClimbRate : ActionIncreaseClimbRate;
    then merge Process1Merge;
    action MaintainSpeed : ActionMaintainSpeed;
    then Process1Merge;
    then action DetectAltitude : ActionDetectAltitude;
    then action RetractLandingGear : ActionRetractLandingGear;
    then joinNode;
    action Process2 : ActionAdjustThrust;
    then action DetectThrust : ActionDetectThrust;
    then action MaintainThrust : ActionMaintainThrust;
    then joinNode;
    action Process3 : ActionAdjustAttitude;
    then action MonitorElevationAngle : ActionMonitorElevationAngle;
    then action MaintainAttitude : ActionMaintainAttitude;
    then joinNode;
    join joinNode;
    then done;
}</t>
  </si>
  <si>
    <t>{"&lt;&gt; Act_1_sCheckHeadingDirection":{"command":"selt -p /app/frac_docker/uploads/fiacre_130036445739634691210.ktz -f \"&lt;&gt; Act_1_sCheckHeadingDirection\"","returncode":0,"stderr":"","stdout":"Selt version 3.8.5 -- 06/18/25 -- LAAS/CNRS\nktz loaded, 20 states, 22 transitions\n0.001s\nLTL typing error: unbound propositional variable Act_1_sCheckHeadingDirection\n","success":true},"&lt;&gt; Act_1_sReceiveTakeoffCommand":{"command":"selt -p /app/frac_docker/uploads/fiacre_130036445739634691210.ktz -f \"&lt;&gt; Act_1_sReceiveTakeoffCommand\"","returncode":0,"stderr":"","stdout":"Selt version 3.8.5 -- 06/18/25 -- LAAS/CNRS\nktz loaded, 20 states, 22 transitions\n0.001s\nLTL typing error: unbound propositional variable Act_1_sReceiveTakeoffCommand\n","success":true},"[] (- dead U Act_1_sdone)":{"command":"selt -p /app/frac_docker/uploads/fiacre_130036445739634691210.ktz -f \"[] (- dead U Act_1_sdone)\"","returncode":0,"stderr":"","stdout":"Selt version 3.8.5 -- 06/18/25 -- LAAS/CNRS\nktz loaded, 20 states, 22 transitions\n0.001s\nTRUE\n0.000s\n","success":true},"[] (Act_1_sDetectSpeed =&gt; () Act_1_sdecide2)":{"command":"selt -p /app/frac_docker/uploads/fiacre_130036445739634691210.ktz -f \"[] (Act_1_sDetectSpeed =&gt; () Act_1_sdecide2)\"","returncode":0,"stderr":"","stdout":"Selt version 3.8.5 -- 06/18/25 -- LAAS/CNRS\nktz loaded, 20 states, 22 transitions\n0.001s\nLTL typing error: unbound propositional variable Act_1_sDetectSpeed\n","success":true},"[] (Act_1_sStopTakeoff =&gt; () Act_1_sdone)":{"command":"selt -p /app/frac_docker/uploads/fiacre_130036445739634691210.ktz -f \"[] (Act_1_sStopTakeoff =&gt; () Act_1_sdone)\"","returncode":0,"stderr":"","stdout":"Selt version 3.8.5 -- 06/18/25 -- LAAS/CNRS\nktz loaded, 20 states, 22 transitions\n0.001s\nTRUE\n0.000s\n","success":true},"[] (Act_1_sjoinNode1 =&gt; () Act_1_sdone)":{"command":"selt -p /app/frac_docker/uploads/fiacre_130036445739634691210.ktz -f \"[] (Act_1_sjoinNode1 =&gt; () Act_1_sdone)\"","returncode":0,"stderr":"","stdout":"Selt version 3.8.5 -- 06/18/25 -- LAAS/CNRS\nktz loaded, 20 states, 22 transitions\n0.001s\nLTL typing error: unbound propositional variable Act_1_sjoinNode1\n","success":true},"[] -(Act_1_sStopTakeoff /\\ Act_1_sfork1)":{"command":"selt -p /app/frac_docker/uploads/fiacre_130036445739634691210.ktz -f \"[] -(Act_1_sStopTakeoff /\\ Act_1_sfork1)\"","returncode":0,"stderr":"","stdout":"Selt version 3.8.5 -- 06/18/25 -- LAAS/CNRS\nktz loaded, 20 states, 22 transitions\n0.001s\nTRUE\n0.000s\n","success":true}}</t>
  </si>
  <si>
    <t>action def ActionTakeoffCommandReceived {
}
action def ActionStopTakeoff {
}
action def ActionAdjustTakeoffProcess {
}
action def ActionDetectSpeed {
}
action def ActionLiftWheel {
}
action def ActionAdjustThrustToMax {
}
action def ActionControlClimbGradient {
}
action def ActionHoldFlap {
}
action def ActionIncreaseClimbRate {
}
action def ActionMaintainSpeed {
}
action def ActionDetectAltitude {
}
action def ActionRetractLandingGear {
}
action def ActionAdjustThrust {
}
action def ActionDetectThrust {
}
action def ActionMaintainThrust {
}
action def ActionAdjustAttitude {
}
action def ActionMonitorElevationAngle {
}
action def ActionMaintainAttitude {
}
action def ActionCheckHeadingDirection {
}
action def ActionReceiveTakeoffCommand {
}
action def act {
    first start;
    then action ReceiveTakeoffCommand : ActionReceiveTakeoffCommand;
    then action CheckHeadingDirection : ActionCheckHeadingDirection;
    then decide;
        if "!sameDirection" then StopTakeoff;
        if "sameDirection" then AdjustTakeoffProcess;
    action StopTakeoff : ActionStopTakeoff;
    then done;
    action AdjustTakeoffProcess : ActionAdjustTakeoffProcess;
    then fork;
        then Process1;
        then Process2;
        then Process3;
    action Process1 : ActionDetectSpeed;
    then decide;
        if "windShearBeforeV1" then StopTakeoff;
        if "!windShearBeforeV1" then LiftWheel;
    action LiftWheel : ActionLiftWheel;
    then decide;
        if "windShearDetected" then AdjustThrustToMax;
        if "!windShearDetected" then MaintainSpeed;
    action AdjustThrustToMax : ActionAdjustThrustToMax;
    then action ControlClimbGradient : ActionControlClimbGradient;
    then action HoldFlap : ActionHoldFlap;
    then action IncreaseClimbRate : ActionIncreaseClimbRate;
    then merge Process1Merge;
    action MaintainSpeed : ActionMaintainSpeed;
    then Process1Merge;
    then action DetectAltitude : ActionDetectAltitude;
    then action RetractLandingGear : ActionRetractLandingGear;
    then joinNode;
    action Process2 : ActionAdjustThrust;
    then action DetectThrust : ActionDetectThrust;
    then action MaintainThrust : ActionMaintainThrust;
    then joinNode;
    action Process3 : ActionAdjustAttitude;
    then action MonitorElevationAngle : ActionMonitorElevationAngle;
    then action MaintainAttitude : ActionMaintainAttitude;
    then joinNode;
    join joinNode;
    then done;
}</t>
  </si>
  <si>
    <t>{"&lt;&gt; Act_1_sCheckHeadingDirection":{"command":"selt -p /app/frac_docker/uploads/fiacre_53457231659582330510.ktz -f \"&lt;&gt; Act_1_sCheckHeadingDirection\"","returncode":0,"stderr":"","stdout":"Selt version 3.8.5 -- 06/18/25 -- LAAS/CNRS\nktz loaded, 21 states, 23 transitions\n0.001s\nTRUE\n0.000s\n","success":true},"&lt;&gt; Act_1_sReceiveTakeoffCommand":{"command":"selt -p /app/frac_docker/uploads/fiacre_53457231659582330510.ktz -f \"&lt;&gt; Act_1_sReceiveTakeoffCommand\"","returncode":0,"stderr":"","stdout":"Selt version 3.8.5 -- 06/18/25 -- LAAS/CNRS\nktz loaded, 21 states, 23 transitions\n0.001s\nTRUE\n0.000s\n","success":true},"[] (- dead U Act_1_sdone)":{"command":"selt -p /app/frac_docker/uploads/fiacre_53457231659582330510.ktz -f \"[] (- dead U Act_1_sdone)\"","returncode":0,"stderr":"","stdout":"Selt version 3.8.5 -- 06/18/25 -- LAAS/CNRS\nktz loaded, 21 states, 23 transitions\n0.001s\nTRUE\n0.001s\n","success":true},"[] (Act_1_sDetectSpeed =&gt; () Act_1_sdecide2)":{"command":"selt -p /app/frac_docker/uploads/fiacre_53457231659582330510.ktz -f \"[] (Act_1_sDetectSpeed =&gt; () Act_1_sdecide2)\"","returncode":0,"stderr":"","stdout":"Selt version 3.8.5 -- 06/18/25 -- LAAS/CNRS\nktz loaded, 21 states, 23 transitions\n0.001s\nLTL typing error: unbound propositional variable Act_1_sDetectSpeed\n","success":true},"[] (Act_1_sStopTakeoff =&gt; () Act_1_sdone)":{"command":"selt -p /app/frac_docker/uploads/fiacre_53457231659582330510.ktz -f \"[] (Act_1_sStopTakeoff =&gt; () Act_1_sdone)\"","returncode":0,"stderr":"","stdout":"Selt version 3.8.5 -- 06/18/25 -- LAAS/CNRS\nktz loaded, 21 states, 23 transitions\n0.001s\nTRUE\n0.000s\n","success":true},"[] (Act_1_sjoinNode1 =&gt; () Act_1_sdone)":{"command":"selt -p /app/frac_docker/uploads/fiacre_53457231659582330510.ktz -f \"[] (Act_1_sjoinNode1 =&gt; () Act_1_sdone)\"","returncode":0,"stderr":"","stdout":"Selt version 3.8.5 -- 06/18/25 -- LAAS/CNRS\nktz loaded, 21 states, 23 transitions\n0.001s\nLTL typing error: unbound propositional variable Act_1_sjoinNode1\n","success":true},"[] -(Act_1_sStopTakeoff /\\ Act_1_sfork1)":{"command":"selt -p /app/frac_docker/uploads/fiacre_53457231659582330510.ktz -f \"[] -(Act_1_sStopTakeoff /\\ Act_1_sfork1)\"","returncode":0,"stderr":"","stdout":"Selt version 3.8.5 -- 06/18/25 -- LAAS/CNRS\nktz loaded, 21 states, 23 transitions\n0.001s\nTRUE\n0.000s\n","success":true}}</t>
  </si>
  <si>
    <t>action def ActionCountdown {
}
action def ActionPreRNDZ {
}
action def ActionRRNDZWithTarget {
}
action def ActionPostRNDZ {
}
action def ActionDebrief {
}
action def ActionSystemsCheck {
}
action def ActionCrewPrep {
}
action def ActionPayloadConfig {
}
action def ActionAbortMission {
}
action def act {
    first start;
    then action Countdown : ActionCountdown;
    then action PreRNDZRequirement-Specifics : ActionPreRNDZ;
    then fork;
        then SystemsCheck;
        then CrewPrep;
        then PayloadConfig;
    action SystemsCheck : ActionSystemsCheck;
    then joinPreRNDZ;
    action CrewPrep : ActionCrewPrep;
    then joinPreRNDZ;
    action PayloadConfig : ActionPayloadConfig;
    then joinPreRNDZ;
    join joinPreRNDZ;
    then action RRNDZWithTarget : ActionRRNDZWithTarget;
    then decide;
        if "isRNDZSuccess" then PostRNDZRequirement-Specifics;
        if "!isRNDZSuccess" then AbortMission;
    action PostRNDZRequirement-Specifics : ActionPostRNDZ;
    then merge AfterRNDZ;
    action AbortMission : ActionAbortMission;
    then AfterRNDZ;
    then action DebriefCrew : ActionDebrief;
    then done;
}</t>
  </si>
  <si>
    <t>{"[] (- dead U Act_1_sdone)":{"command":"selt -p /app/frac_docker/uploads/fiacre_135420035656136057790.ktz -f \"[] (- dead U Act_1_sdone)\"","returncode":0,"stderr":"","stdout":"Selt version 3.8.5 -- 06/18/25 -- LAAS/CNRS\nktz loaded, 12 states, 11 transitions\n0.001s\nTRUE\n0.000s\n","success":true},"[] (Act_1_sCountdown=&gt; () Act_1_sPreRNDZRequirement-Specifics)":{"command":"selt -p /app/frac_docker/uploads/fiacre_135420035656136057790.ktz -f \"[] (Act_1_sCountdown=&gt; () Act_1_sPreRNDZRequirement-Specifics)\"","returncode":0,"stderr":"","stdout":"Selt version 3.8.5 -- 06/18/25 -- LAAS/CNRS\nktz loaded, 12 states, 11 transitions\n0.001s\nTRUE\n0.000s\n","success":true},"[] (Act_1_sPreRNDZRequirement-Specifics =&gt; () Act_1_sRRNDZWithTarget)":{"command":"selt -p /app/frac_docker/uploads/fiacre_135420035656136057790.ktz -f \"[] (Act_1_sPreRNDZRequirement-Specifics =&gt; () Act_1_sRRNDZWithTarget)\"","returncode":0,"stderr":"","stdout":"Selt version 3.8.5 -- 06/18/25 -- LAAS/CNRS\nktz loaded, 12 states, 11 transitions\n0.001s\nFALSE\n  state 0: L.scc*11 Act_1_sstart\n  -Act_1_t0-&gt;\n  state 1: L.scc*10 Act_1_sCountdown\n  -Act_1_t1-&gt;\n  state 2: L.scc*9 Act_1_sPreRNDZRequirement-Specifics\n  -Act_1_t2-&gt;\n  state 3: L.scc*8 Act_1_sfork1\n  -Act_1_t3-&gt;\n  state 4: L.scc*7 Act_1_sSystemsCheck\n  [accepting all]\n0.000s\n","success":true}}</t>
  </si>
  <si>
    <t>action def ActionCountdown {
}
action def ActionPreRNDZ {
}
action def ActionRRNDZWithTarget {
}
action def ActionPostRNDZ {
}
action def ActionDebrief {
}
action def ActionSystemsCheck {
}
action def ActionCrewPrep {
}
action def ActionPayloadConfig {
}
action def ActionAbortMission {
}
action def act {
    first start;
    then action Countdown : ActionCountdown;
    then action PreRNDZRequirement-Specifics : ActionPreRNDZ;
    then action RRNDZWithTarget : ActionRRNDZWithTarget;
    then fork;
        then SystemsCheck;
        then CrewPrep;
        then PayloadConfig;
    action SystemsCheck : ActionSystemsCheck;
    then joinPreRNDZ;
    action CrewPrep : ActionCrewPrep;
    then joinPreRNDZ;
    action PayloadConfig : ActionPayloadConfig;
    then joinPreRNDZ;
    join joinPreRNDZ;
    then decide;
        if "isRNDZSuccess" then PostRNDZRequirement-Specifics;
        if "!isRNDZSuccess" then AbortMission;
    action PostRNDZRequirement-Specifics : ActionPostRNDZ;
    then merge AfterRNDZ;
    action AbortMission : ActionAbortMission;
    then AfterRNDZ;
    then action DebriefCrew : ActionDebrief;
    then done;
}</t>
  </si>
  <si>
    <t xml:space="preserve"> {"[] (- dead U Act_1_sdone)":{"command":"selt -p /app/frac_docker/uploads/fiacre_146064502279492393160.ktz -f \"[] (- dead U Act_1_sdone)\"","returncode":0,"stderr":"","stdout":"Selt version 3.8.5 -- 06/18/25 -- LAAS/CNRS\nktz loaded, 12 states, 11 transitions\n0.001s\nTRUE\n0.000s\n","success":true},"[] (Act_1_sCountdown=&gt; () Act_1_sPreRNDZRequirement-Specifics)":{"command":"selt -p /app/frac_docker/uploads/fiacre_146064502279492393160.ktz -f \"[] (Act_1_sCountdown=&gt; () Act_1_sPreRNDZRequirement-Specifics)\"","returncode":0,"stderr":"","stdout":"Selt version 3.8.5 -- 06/18/25 -- LAAS/CNRS\nktz loaded, 12 states, 11 transitions\n0.001s\nTRUE\n0.000s\n","success":true},"[] (Act_1_sPreRNDZRequirement-Specifics =&gt; () Act_1_sRRNDZWithTarget)":{"command":"selt -p /app/frac_docker/uploads/fiacre_146064502279492393160.ktz -f \"[] (Act_1_sPreRNDZRequirement-Specifics =&gt; () Act_1_sRRNDZWithTarget)\"","returncode":0,"stderr":"","stdout":"Selt version 3.8.5 -- 06/18/25 -- LAAS/CNRS\nktz loaded, 12 states, 11 transitions\n0.001s\nTRUE\n0.000s\n","success":true}}</t>
  </si>
  <si>
    <t>action def ActionSimDataSignal {
}
action def ActionIsEnabledCheck {
}
action def ActionPrintYes {
}
action def ActionPrintNo {
}
action def act {
    first start;
    then action SimDataSignal : ActionSimDataSignal;
    then action IsEnabledCheck : ActionIsEnabledCheck;
    then decide;
        if "result == yes" then PrintYes;
        if "result == no" then PrintNo;
    action PrintYes : ActionPrintYes;
    then merge AfterDecision;
    action PrintNo : ActionPrintNo;
    then AfterDecision;
    then done;
}</t>
  </si>
  <si>
    <t>{"[] (- dead U Act_1_sdone)":{"command":"selt -p /app/frac_docker/uploads/fiacre_126197175838392048240.ktz -f \"[] (- dead U Act_1_sdone)\"","returncode":0,"stderr":"","stdout":"Selt version 3.8.5 -- 06/18/25 -- LAAS/CNRS\nktz loaded, 8 states, 8 transitions\n0.001s\nTRUE\n0.000s\n","success":true},"[] (Act_1_sIsEnabled =&gt; () Act_1_sdecide1)":{"command":"selt -p /app/frac_docker/uploads/fiacre_126197175838392048240.ktz -f \"[] (Act_1_sIsEnabled =&gt; () Act_1_sdecide1)\"","returncode":0,"stderr":"","stdout":"Selt version 3.8.5 -- 06/18/25 -- LAAS/CNRS\nktz loaded, 8 states, 8 transitions\n0.001s\nLTL typing error: unbound propositional variable Act_1_sIsEnabled\n","success":true},"[] (Act_1_sPrintDoesNotMeetLaunchConditions =&gt; () Act_1_sEndProcess)":{"command":"selt -p /app/frac_docker/uploads/fiacre_126197175838392048240.ktz -f \"[] (Act_1_sPrintDoesNotMeetLaunchConditions =&gt; () Act_1_sEndProcess)\"","returncode":0,"stderr":"","stdout":"Selt version 3.8.5 -- 06/18/25 -- LAAS/CNRS\nktz loaded, 8 states, 8 transitions\n0.001s\nLTL typing error: unbound propositional variable Act_1_sPrintDoesNotMeetLaunchConditions\n","success":true},"[] (Act_1_sSimDataSignal =&gt; () Act_1_sIsEnabled)":{"command":"selt -p /app/frac_docker/uploads/fiacre_126197175838392048240.ktz -f \"[] (Act_1_sSimDataSignal =&gt; () Act_1_sIsEnabled)\"","returncode":0,"stderr":"","stdout":"Selt version 3.8.5 -- 06/18/25 -- LAAS/CNRS\nktz loaded, 8 states, 8 transitions\n0.001s\nLTL typing error: unbound propositional variable Act_1_sIsEnabled\n","success":true},"[] (Act_1_sdecide1 =&gt; () Act_1_sPrintDoesNotMeetLaunchConditions)":{"command":"selt -p /app/frac_docker/uploads/fiacre_126197175838392048240.ktz -f \"[] (Act_1_sdecide1 =&gt; () Act_1_sPrintDoesNotMeetLaunchConditions)\"","returncode":0,"stderr":"","stdout":"Selt version 3.8.5 -- 06/18/25 -- LAAS/CNRS\nktz loaded, 8 states, 8 transitions\n0.001s\nLTL typing error: unbound propositional variable Act_1_sPrintDoesNotMeetLaunchConditions\n","success":true}}</t>
  </si>
  <si>
    <t>action def ActionSimDataSignal {
}
action def ActionIsEnabled {
}
action def ActionPrintMeetsLaunchConditions {
}
action def ActionPrintDoesNotMeetLaunchConditions {
}
action def ActionEndProcess {
}
action def act {
    first start;
    then action SimDataSignal : ActionSimDataSignal;
    then action IsEnabled : ActionIsEnabled;
    then decide;
        if "result == yes" then PrintMeetsLaunchConditions;
        if "result == no" then PrintDoesNotMeetLaunchConditions;
    action PrintMeetsLaunchConditions : ActionPrintMeetsLaunchConditions;
    then merge AfterDecision;
    action PrintDoesNotMeetLaunchConditions : ActionPrintDoesNotMeetLaunchConditions;
    then AfterDecision;
    action EndProcess : ActionEndProcess;
    then done;
}</t>
  </si>
  <si>
    <t>{"[] (- dead U Act_1_sdone)":{"command":"selt -p /app/frac_docker/uploads/fiacre_183771553134684897510.ktz -f \"[] (- dead U Act_1_sdone)\"","returncode":0,"stderr":"","stdout":"Selt version 3.8.5 -- 06/18/25 -- LAAS/CNRS\nktz loaded, 8 states, 8 transitions\n0.001s\nTRUE\n0.000s\n","success":true},"[] (Act_1_sIsEnabled =&gt; () Act_1_sdecide1)":{"command":"selt -p /app/frac_docker/uploads/fiacre_183771553134684897510.ktz -f \"[] (Act_1_sIsEnabled =&gt; () Act_1_sdecide1)\"","returncode":0,"stderr":"","stdout":"Selt version 3.8.5 -- 06/18/25 -- LAAS/CNRS\nktz loaded, 8 states, 8 transitions\n0.000s\nTRUE\n0.000s\n","success":true},"[] (Act_1_sPrintDoesNotMeetLaunchConditions =&gt; () Act_1_sEndProcess)":{"command":"selt -p /app/frac_docker/uploads/fiacre_183771553134684897510.ktz -f \"[] (Act_1_sPrintDoesNotMeetLaunchConditions =&gt; () Act_1_sEndProcess)\"","returncode":0,"stderr":"","stdout":"Selt version 3.8.5 -- 06/18/25 -- LAAS/CNRS\nktz loaded, 8 states, 8 transitions\n0.001s\nLTL typing error: unbound propositional variable Act_1_sEndProcess\n","success":true},"[] (Act_1_sSimDataSignal =&gt; () Act_1_sIsEnabled)":{"command":"selt -p /app/frac_docker/uploads/fiacre_183771553134684897510.ktz -f \"[] (Act_1_sSimDataSignal =&gt; () Act_1_sIsEnabled)\"","returncode":0,"stderr":"","stdout":"Selt version 3.8.5 -- 06/18/25 -- LAAS/CNRS\nktz loaded, 8 states, 8 transitions\n0.001s\nTRUE\n0.000s\n","success":true},"[] (Act_1_sdecide1 =&gt; () Act_1_sPrintDoesNotMeetLaunchConditions)":{"command":"selt -p /app/frac_docker/uploads/fiacre_183771553134684897510.ktz -f \"[] (Act_1_sdecide1 =&gt; () Act_1_sPrintDoesNotMeetLaunchConditions)\"","returncode":0,"stderr":"","stdout":"Selt version 3.8.5 -- 06/18/25 -- LAAS/CNRS\nktz loaded, 8 states, 8 transitions\n0.001s\nFALSE\n  state 0: L.scc*7 Act_1_sstart\n  -Act_1_t0-&gt;\n  state 1: L.scc*6 Act_1_sSimDataSignal\n  -Act_1_t1-&gt;\n  state 2: L.scc*5 Act_1_sIsEnabled\n  -Act_1_t2-&gt;\n  state 3: L.scc*4 Act_1_sdecide1\n  -Act_1_t3-&gt;\n  state 4: L.scc*2 Act_1_sPrintMeetsLaunchConditions\n  -Act_1_t5-&gt;\n  state 5: L.scc Act_1_sAfterDecision\n  [accepting all]\n0.000s\n","success":true}}</t>
  </si>
  <si>
    <t>action def ActionMaintainRequirementsTraceability {
}
action def ActionOrganizeModel {
}
action def ActionAnalyzeStakeholderNeeds {
}
action def ActionSpecifySystemRequirements {
}
action def ActionSynthesizeAlternativeSystemSolutions {
}
action def ActionPerformTradeoffAnalysis {
}
action def act {
    first start;
    then fork;
        then MaintainRequirementsTraceability;
        then OrganizeModel;
        then PerformTradeoffAnalysis;
    action MaintainRequirementsTraceability : ActionMaintainRequirementsTraceability;
    then joinParallel;
    action OrganizeModel : ActionOrganizeModel;
    then AnalyzeStakeholderNeeds;
    action AnalyzeStakeholderNeeds : ActionAnalyzeStakeholderNeeds;
    then SpecifySystemRequirements;
    action SpecifySystemRequirements : ActionSpecifySystemRequirements;
    then SynthesizeAlternativeSystemSolutions;
    action SynthesizeAlternativeSystemSolutions : ActionSynthesizeAlternativeSystemSolutions;
    then joinParallel;
    action PerformTradeoffAnalysis : ActionPerformTradeoffAnalysis;
    then joinParallel;
    join joinParallel;
    then done;
}</t>
  </si>
  <si>
    <t xml:space="preserve"> {"[] (- dead U Act_1_sdone)":{"command":"selt -p /app/frac_docker/uploads/fiacre_74731795899429490450.ktz -f \"[] (- dead U Act_1_sdone)\"","returncode":0,"stderr":"","stdout":"Selt version 3.8.5 -- 06/18/25 -- LAAS/CNRS\nktz loaded, 5 states, 4 transitions\n0.001s\nTRUE\n0.000s\n","success":true},"[] (Act_1_sMaintainRequirementsTraceability=&gt; () Act_1_sjoinNode)":{"command":"selt -p /app/frac_docker/uploads/fiacre_74731795899429490450.ktz -f \"[] (Act_1_sMaintainRequirementsTraceability=&gt; () Act_1_sjoinNode)\"","returncode":0,"stderr":"","stdout":"Selt version 3.8.5 -- 06/18/25 -- LAAS/CNRS\nktz loaded, 5 states, 4 transitions\n0.001s\nLTL typing error: unbound propositional variable Act_1_sjoinNode\n","success":true},"[] (Act_1_sfork1 =&gt; () Act_1_sMaintainRequirementsTraceability)":{"command":"selt -p /app/frac_docker/uploads/fiacre_74731795899429490450.ktz -f \"[] (Act_1_sfork1 =&gt; () Act_1_sMaintainRequirementsTraceability)\"","returncode":0,"stderr":"","stdout":"Selt version 3.8.5 -- 06/18/25 -- LAAS/CNRS\nktz loaded, 5 states, 4 transitions\n0.001s\nTRUE\n0.000s\n","success":true}}</t>
  </si>
  <si>
    <t xml:space="preserve"> {"[] (- dead U Act_1_sdone)":{"command":"selt -p /app/frac_docker/uploads/fiacre_89312187079776190650.ktz -f \"[] (- dead U Act_1_sdone)\"","returncode":0,"stderr":"","stdout":"Selt version 3.8.5 -- 06/18/25 -- LAAS/CNRS\nktz loaded, 5 states, 4 transitions\n0.001s\nTRUE\n0.001s\n","success":true},"[] (Act_1_sMaintainRequirementsTraceability=&gt; () Act_1_sjoinNode)":{"command":"selt -p /app/frac_docker/uploads/fiacre_89312187079776190650.ktz -f \"[] (Act_1_sMaintainRequirementsTraceability=&gt; () Act_1_sjoinNode)\"","returncode":0,"stderr":"","stdout":"Selt version 3.8.5 -- 06/18/25 -- LAAS/CNRS\nktz loaded, 5 states, 4 transitions\n0.001s\nTRUE\n0.000s\n","success":true},"[] (Act_1_sfork1 =&gt; () Act_1_sMaintainRequirementsTraceability)":{"command":"selt -p /app/frac_docker/uploads/fiacre_89312187079776190650.ktz -f \"[] (Act_1_sfork1 =&gt; () Act_1_sMaintainRequirementsTraceability)\"","returncode":0,"stderr":"","stdout":"Selt version 3.8.5 -- 06/18/25 -- LAAS/CNRS\nktz loaded, 5 states, 4 transitions\n0.001s\nTRUE\n0.000s\n","success":true}}</t>
  </si>
  <si>
    <t>action def ActionReadTarget {
}
action def ActionReadStructuralFeatures {
}
action def ActionDetermineProtocol {
}
action def ActionAllocateSingleTask {
}
action def ActionAllocateMultipleTasks {
}
action def ActionSendToArmorPiercingBomb {
}
action def ActionSendToDrone {
}
action def act {
    first start;
    then action ReadTarget : ActionReadTarget;
    then action ReadStructuralFeatures : ActionReadStructuralFeatures;
    then action DetermineProtocol : ActionDetermineProtocol;
    then decide;
        if "prot == 1" then AllocateSingleTask;
        if "prot &gt; 1" then AllocateMultipleTasks;
    action AllocateSingleTask : ActionAllocateSingleTask;
    then action SendArmor : ActionSendToArmorPiercingBomb;
    then merge AllocationMerge;
    action AllocateMultipleTasks : ActionAllocateMultipleTaskS;
    then action SendDrone : ActionSendToDrone;
    then AllocationMerge;
    then done;
}</t>
  </si>
  <si>
    <t>{"&lt;&gt;  Act_1_sAssignment":{"command":"selt -p /app/frac_docker/uploads/fiacre_48666934200754269150.ktz -f \"&lt;&gt;  Act_1_sAssignment\"","returncode":0,"stderr":"","stdout":"Selt version 3.8.5 -- 06/18/25 -- LAAS/CNRS\nktz loaded, 9 states, 8 transitions\n0.001s\nLTL typing error: unbound propositional variable Act_1_sAssignment\n","success":true},"[] (- dead U Act_1_sdone)":{"command":"selt -p /app/frac_docker/uploads/fiacre_48666934200754269150.ktz -f \"[] (- dead U Act_1_sdone)\"","returncode":0,"stderr":"","stdout":"Selt version 3.8.5 -- 06/18/25 -- LAAS/CNRS\nktz loaded, 9 states, 8 transitions\n0.001s\nTRUE\n0.001s\n","success":true},"[] (Act_1_sDetermineProtocol =&gt; () Act_1_sdecide1)":{"command":"selt -p /app/frac_docker/uploads/fiacre_48666934200754269150.ktz -f \"[] (Act_1_sDetermineProtocol =&gt; () Act_1_sdecide1)\"","returncode":0,"stderr":"","stdout":"Selt version 3.8.5 -- 06/18/25 -- LAAS/CNRS\nktz loaded, 9 states, 8 transitions\n0.001s\nTRUE\n0.000s\n","success":true},"[] (Act_1_sMultipleTaskAssignments =&gt; () Act_1_sAssignment)":{"command":"selt -p /app/frac_docker/uploads/fiacre_48666934200754269150.ktz -f \"[] (Act_1_sMultipleTaskAssignments =&gt; () Act_1_sAssignment)\"","returncode":0,"stderr":"","stdout":"Selt version 3.8.5 -- 06/18/25 -- LAAS/CNRS\nktz loaded, 9 states, 8 transitions\n0.001s\nLTL typing error: unbound propositional variable Act_1_sMultipleTaskAssignments\n","success":true},"[] (Act_1_sReadStructuralFeatures =&gt; () Act_1_sDetermineProtocol)":{"command":"selt -p /app/frac_docker/uploads/fiacre_48666934200754269150.ktz -f \"[] (Act_1_sReadStructuralFeatures =&gt; () Act_1_sDetermineProtocol)\"","returncode":0,"stderr":"","stdout":"Selt version 3.8.5 -- 06/18/25 -- LAAS/CNRS\nktz loaded, 9 states, 8 transitions\n0.001s\nTRUE\n0.000s\n","success":true},"[] (Act_1_sReadTarget =&gt; () Act_1_sReadStructuralFeatures)":{"command":"selt -p /app/frac_docker/uploads/fiacre_48666934200754269150.ktz -f \"[] (Act_1_sReadTarget =&gt; () Act_1_sReadStructuralFeatures)\"","returncode":0,"stderr":"","stdout":"Selt version 3.8.5 -- 06/18/25 -- LAAS/CNRS\nktz loaded, 9 states, 8 transitions\n0.001s\nTRUE\n0.000s\n","success":true}}</t>
  </si>
  <si>
    <t>action def ActionReadTarget {
}
action def ActionReadStructuralFeatures {
}
action def ActionDetermineProtocol {
}
action def ActionAllocateSingleTask {
}
action def ActionMultipleTaskAssignments {
}
action def ActionAssignment {
}
action def act {
    first start;
    then action ReadTarget : ActionReadTarget;
    then action ReadStructuralFeatures : ActionReadStructuralFeatures;
    then action DetermineProtocol : ActionDetermineProtocol;
    then decide;
        if "prot == 1" then SingleTask;
        if "prot &gt; 1" then MultipleTaskAssignments;
    action SingleTask : ActionAllocateSingleTask;
    then merge AssignMerge;
    action MultipleTaskAssignments : ActionMultipleTaskAssignments;
    then Assignment;
    action Assignment : ActionAssignment;
    then AssignMerge;
    then done;
}</t>
  </si>
  <si>
    <t>{"&lt;&gt;  Act_1_sAssignment":{"command":"selt -p /app/frac_docker/uploads/fiacre_76478688905649653620.ktz -f \"&lt;&gt;  Act_1_sAssignment\"","returncode":0,"stderr":"","stdout":"Selt version 3.8.5 -- 06/18/25 -- LAAS/CNRS\nktz loaded, 9 states, 8 transitions\n0.000s\nTRUE\n0.000s\n","success":true},"[] (- dead U Act_1_sdone)":{"command":"selt -p /app/frac_docker/uploads/fiacre_76478688905649653620.ktz -f \"[] (- dead U Act_1_sdone)\"","returncode":0,"stderr":"","stdout":"Selt version 3.8.5 -- 06/18/25 -- LAAS/CNRS\nktz loaded, 9 states, 8 transitions\n0.001s\nTRUE\n0.000s\n","success":true},"[] (Act_1_sDetermineProtocol =&gt; () Act_1_sdecide1)":{"command":"selt -p /app/frac_docker/uploads/fiacre_76478688905649653620.ktz -f \"[] (Act_1_sDetermineProtocol =&gt; () Act_1_sdecide1)\"","returncode":0,"stderr":"","stdout":"Selt version 3.8.5 -- 06/18/25 -- LAAS/CNRS\nktz loaded, 9 states, 8 transitions\n0.001s\nTRUE\n0.000s\n","success":true},"[] (Act_1_sMultipleTaskAssignments =&gt; () Act_1_sAssignment)":{"command":"selt -p /app/frac_docker/uploads/fiacre_76478688905649653620.ktz -f \"[] (Act_1_sMultipleTaskAssignments =&gt; () Act_1_sAssignment)\"","returncode":0,"stderr":"","stdout":"Selt version 3.8.5 -- 06/18/25 -- LAAS/CNRS\nktz loaded, 9 states, 8 transitions\n0.001s\nTRUE\n0.000s\n","success":true},"[] (Act_1_sReadStructuralFeatures =&gt; () Act_1_sDetermineProtocol)":{"command":"selt -p /app/frac_docker/uploads/fiacre_76478688905649653620.ktz -f \"[] (Act_1_sReadStructuralFeatures =&gt; () Act_1_sDetermineProtocol)\"","returncode":0,"stderr":"","stdout":"Selt version 3.8.5 -- 06/18/25 -- LAAS/CNRS\nktz loaded, 9 states, 8 transitions\n0.001s\nTRUE\n0.000s\n","success":true},"[] (Act_1_sReadTarget =&gt; () Act_1_sReadStructuralFeatures)":{"command":"selt -p /app/frac_docker/uploads/fiacre_76478688905649653620.ktz -f \"[] (Act_1_sReadTarget =&gt; () Act_1_sReadStructuralFeatures)\"","returncode":0,"stderr":"","stdout":"Selt version 3.8.5 -- 06/18/25 -- LAAS/CNRS\nktz loaded, 9 states, 8 transitions\n0.001s\nTRUE\n0.000s\n","success":true}}</t>
  </si>
  <si>
    <t>action def ActionBrakeCommand {
}
action def ActionNormalSignal {
}
action def ActionEmergencySignal {
}
action def ActionCentralControl {
}
action def ActionCalculationBrakingForce {
}
action def ActionValveOpen {
}
action def ActionCompressedAirCharging {
}
action def ActionBrakeCaliperClose {
}
action def act {
    first start;
    then action BrakeCommandIssue : ActionBrakeCommand;
    then decide;
        if "isEmergency" then EmergencySignal;
        if "!isEmergency" then NormalSignal;
    action EmergencySignal : ActionEmergencySignal;
    then merge ToCentral;
    action NormalSignal : ActionNormalSignal;
    then ToCentral;
    then action CentralControl : ActionCentralControl;
    then action CalculationBrakingForce : ActionCalculationBrakingForce;
    then action ValveOpen : ActionValveOpen;
    then action CompressedAirCharging : ActionCompressedAirCharging;
    then action BrakeCaliperClose : ActionBrakeCaliperClose;
    then done;
}</t>
  </si>
  <si>
    <t xml:space="preserve"> {"[] (- dead U Act_1_sdone)":{"command":"selt -p /app/frac_docker/uploads/fiacre_66079163799131875630.ktz -f \"[] (- dead U Act_1_sdone)\"","returncode":0,"stderr":"","stdout":"Selt version 3.8.5 -- 06/18/25 -- LAAS/CNRS\nktz loaded, 11 states, 10 transitions\n0.001s\nTRUE\n0.000s\n","success":true},"[] (Act_1_sBrakeCommandIssue =&gt; () Act_1_sdecide1)":{"command":"selt -p /app/frac_docker/uploads/fiacre_66079163799131875630.ktz -f \"[] (Act_1_sBrakeCommandIssue =&gt; () Act_1_sdecide1)\"","returncode":0,"stderr":"","stdout":"Selt version 3.8.5 -- 06/18/25 -- LAAS/CNRS\nktz loaded, 11 states, 10 transitions\n0.001s\nTRUE\n0.000s\n","success":true},"[] (Act_1_sCalculateBrakingForce =&gt; () Act_1_sValveOpen)":{"command":"selt -p /app/frac_docker/uploads/fiacre_66079163799131875630.ktz -f \"[] (Act_1_sCalculateBrakingForce =&gt; () Act_1_sValveOpen)\"","returncode":0,"stderr":"","stdout":"Selt version 3.8.5 -- 06/18/25 -- LAAS/CNRS\nktz loaded, 11 states, 10 transitions\n0.001s\nLTL typing error: unbound propositional variable Act_1_sCalculateBrakingForce\n","success":true},"[] (Act_1_sEmergencyBrakingSignal =&gt; () Act_1_sSignalProcessing)":{"command":"selt -p /app/frac_docker/uploads/fiacre_66079163799131875630.ktz -f \"[] (Act_1_sEmergencyBrakingSignal =&gt; () Act_1_sSignalProcessing)\"","returncode":0,"stderr":"","stdout":"Selt version 3.8.5 -- 06/18/25 -- LAAS/CNRS\nktz loaded, 11 states, 10 transitions\n0.000s\nLTL typing error: unbound propositional variable Act_1_sEmergencyBrakingSignal\n","success":true},"[] (Act_1_sSignalProcessing =&gt; () Act_1_sCentralControlSystem)":{"command":"selt -p /app/frac_docker/uploads/fiacre_66079163799131875630.ktz -f \"[] (Act_1_sSignalProcessing =&gt; () Act_1_sCentralControlSystem)\"","returncode":0,"stderr":"","stdout":"Selt version 3.8.5 -- 06/18/25 -- LAAS/CNRS\nktz loaded, 11 states, 10 transitions\n0.001s\nLTL typing error: unbound propositional variable Act_1_sSignalProcessing\n","success":true},"[] (Act_1_sValveOpen =&gt; () Act_1_sCompressedAirCharging)":{"command":"selt -p /app/frac_docker/uploads/fiacre_66079163799131875630.ktz -f \"[] (Act_1_sValveOpen =&gt; () Act_1_sCompressedAirCharging)\"","returncode":0,"stderr":"","stdout":"Selt version 3.8.5 -- 06/18/25 -- LAAS/CNRS\nktz loaded, 11 states, 10 transitions\n0.001s\nTRUE\n0.000s\n","success":true}}</t>
  </si>
  <si>
    <t>action def ActionBrakeCommand {
}
action def ActionNormalSignal {
}
action def ActionEmergencyBrakingSignal {
}
action def ActionSignalProcessing {
}
action def ActionCentralControlSystem {
}
action def ActionCalculateBrakingForce {
}
action def ActionValveOpen {
}
action def ActionCompressedAirCharging {
}
action def ActionBrakeCaliperClose {
}
action def act {
    first start;
    then action BrakeCommandIssue : ActionBrakeCommand;
    then decide;
        if "isEmergency" then EmergencyBrakingSignal;
        if "!isEmergency" then NormalSignal;
    action EmergencyBrakingSignal : ActionEmergencyBrakingSignal;
    then merge ToCentral;
    action NormalSignal : ActionNormalSignal;
    then ToCentral;
    then action SignalProcessing : ActionSignalProcessing;
    then action CentralControlSystem : ActionCentralControlSystem;
    then action CalculateBrakingForce : ActionCalculateBrakingForce;
    then action ValveOpen : ActionValveOpen;
    then action CompressedAirCharging : ActionCompressedAirCharging;
    then action BrakeCaliperClose : ActionBrakeCaliperClose;
    then done;
}</t>
  </si>
  <si>
    <t xml:space="preserve"> {"[] (- dead U Act_1_sdone)":{"command":"selt -p /app/frac_docker/uploads/fiacre_112103768634456579620.ktz -f \"[] (- dead U Act_1_sdone)\"","returncode":0,"stderr":"","stdout":"Selt version 3.8.5 -- 06/18/25 -- LAAS/CNRS\nktz loaded, 12 states, 11 transitions\n0.001s\nTRUE\n0.000s\n","success":true},"[] (Act_1_sBrakeCommandIssue =&gt; () Act_1_sdecide1)":{"command":"selt -p /app/frac_docker/uploads/fiacre_112103768634456579620.ktz -f \"[] (Act_1_sBrakeCommandIssue =&gt; () Act_1_sdecide1)\"","returncode":0,"stderr":"","stdout":"Selt version 3.8.5 -- 06/18/25 -- LAAS/CNRS\nktz loaded, 12 states, 11 transitions\n0.001s\nTRUE\n0.001s\n","success":true},"[] (Act_1_sCalculateBrakingForce =&gt; () Act_1_sValveOpen)":{"command":"selt -p /app/frac_docker/uploads/fiacre_112103768634456579620.ktz -f \"[] (Act_1_sCalculateBrakingForce =&gt; () Act_1_sValveOpen)\"","returncode":0,"stderr":"","stdout":"Selt version 3.8.5 -- 06/18/25 -- LAAS/CNRS\nktz loaded, 12 states, 11 transitions\n0.001s\nTRUE\n0.000s\n","success":true},"[] (Act_1_sEmergencyBrakingSignal =&gt; () Act_1_sSignalProcessing)":{"command":"selt -p /app/frac_docker/uploads/fiacre_112103768634456579620.ktz -f \"[] (Act_1_sEmergencyBrakingSignal =&gt; () Act_1_sSignalProcessing)\"","returncode":0,"stderr":"","stdout":"Selt version 3.8.5 -- 06/18/25 -- LAAS/CNRS\nktz loaded, 12 states, 11 transitions\n0.001s\nTRUE\n0.000s\n","success":true},"[] (Act_1_sSignalProcessing =&gt; () Act_1_sCentralControlSystem)":{"command":"selt -p /app/frac_docker/uploads/fiacre_112103768634456579620.ktz -f \"[] (Act_1_sSignalProcessing =&gt; () Act_1_sCentralControlSystem)\"","returncode":0,"stderr":"","stdout":"Selt version 3.8.5 -- 06/18/25 -- LAAS/CNRS\nktz loaded, 12 states, 11 transitions\n0.001s\nTRUE\n0.000s\n","success":true},"[] (Act_1_sValveOpen =&gt; () Act_1_sCompressedAirCharging)":{"command":"selt -p /app/frac_docker/uploads/fiacre_112103768634456579620.ktz -f \"[] (Act_1_sValveOpen =&gt; () Act_1_sCompressedAirCharging)\"","returncode":0,"stderr":"","stdout":"Selt version 3.8.5 -- 06/18/25 -- LAAS/CNRS\nktz loaded, 12 states, 11 transitions\n0.001s\nTRUE\n0.000s\n","success":true}}</t>
  </si>
  <si>
    <t>action def ActionTrainEnter {
}
action def ActionCheckRearSection {
}
action def ActionNormalOccupied {
}
action def ActionFaultOccupied {
}
action def ActionControlTrackCircuitEncoding {
}
action def ActionSendControlSignal {
}
action def ActionActivateIndicator {
}
action def act {
    first start;
    then action TrainEnter : ActionTrainEnter;
    then action CheckRearSection : ActionCheckRearSection;
    then decide;
        if "rearOccupied" then NormalOccupied;
        if "!rearOccupied" then FaultOccupied;
    action NormalOccupied : ActionNormalOccupied;
    then merge StateMerge;
    action FaultOccupied : ActionFaultOccupied;
    then StateMerge;
    then action ControlEncoding : ActionControlTrackCircuitEncoding;
    then action SendControlSignal : ActionSendControlSignal;
    then action ActivateIndicator : ActionActivateIndicator;
    then done;
}</t>
  </si>
  <si>
    <t>{"[] (- dead U Act_1_sdone)":{"command":"selt -p /app/frac_docker/uploads/fiacre_143876029672947377750.ktz -f \"[] (- dead U Act_1_sdone)\"","returncode":0,"stderr":"","stdout":"Selt version 3.8.5 -- 06/18/25 -- LAAS/CNRS\nktz loaded, 11 states, 11 transitions\n0.001s\nTRUE\n0.001s\n","success":true},"[] (Act_1_sCheckRearSection =&gt; () Act_1_sdecide1)":{"command":"selt -p /app/frac_docker/uploads/fiacre_143876029672947377750.ktz -f \"[] (Act_1_sCheckRearSection =&gt; () Act_1_sdecide1)\"","returncode":0,"stderr":"","stdout":"Selt version 3.8.5 -- 06/18/25 -- LAAS/CNRS\nktz loaded, 11 states, 11 transitions\n0.001s\nTRUE\n0.000s\n","success":true},"[] (Act_1_sEnterSection =&gt; () Act_1_sStatusOccupied)":{"command":"selt -p /app/frac_docker/uploads/fiacre_143876029672947377750.ktz -f \"[] (Act_1_sEnterSection =&gt; () Act_1_sStatusOccupied)\"","returncode":0,"stderr":"","stdout":"Selt version 3.8.5 -- 06/18/25 -- LAAS/CNRS\nktz loaded, 11 states, 11 transitions\n0.001s\nLTL typing error: unbound propositional variable Act_1_sEnterSection\n","success":true},"[] (Act_1_sFaultOccupied =&gt; () Act_1_sActivateIndicatorLight)":{"command":"selt -p /app/frac_docker/uploads/fiacre_143876029672947377750.ktz -f \"[] (Act_1_sFaultOccupied =&gt; () Act_1_sActivateIndicatorLight)\"","returncode":0,"stderr":"","stdout":"Selt version 3.8.5 -- 06/18/25 -- LAAS/CNRS\nktz loaded, 11 states, 11 transitions\n0.001s\nLTL typing error: unbound propositional variable Act_1_sActivateIndicatorLight\n","success":true},"[] (Act_1_sStatusOccupied =&gt; () Act_1_sCheckRearSection)":{"command":"selt -p /app/frac_docker/uploads/fiacre_143876029672947377750.ktz -f \"[] (Act_1_sStatusOccupied =&gt; () Act_1_sCheckRearSection)\"","returncode":0,"stderr":"","stdout":"Selt version 3.8.5 -- 06/18/25 -- LAAS/CNRS\nktz loaded, 11 states, 11 transitions\n0.001s\nLTL typing error: unbound propositional variable Act_1_sStatusOccupied\n","success":true},"[] -(Act_1_sFaultOccupied /\\ Act_1_sControlTrackCircuit)":{"command":"selt -p /app/frac_docker/uploads/fiacre_143876029672947377750.ktz -f \"[] -(Act_1_sFaultOccupied /\\ Act_1_sControlTrackCircuit)\"","returncode":0,"stderr":"","stdout":"Selt version 3.8.5 -- 06/18/25 -- LAAS/CNRS\nktz loaded, 11 states, 11 transitions\n0.001s\nLTL typing error: unbound propositional variable Act_1_sControlTrackCircuit\n","success":true}}</t>
  </si>
  <si>
    <t>action def ActionEnterSection {
}
action def ActionCheckRearSection {
}
action def ActionStatusOccupied {
}
action def ActionFaultOccupied {
}
action def ActionControlTrackCircuit {
}
action def ActionSendControlSignal {
}
action def ActionActivateIndicatorLight {
}
action def act {
    first start;
    then action EnterSection : ActionEnterSection;
    then action CheckRearSection : ActionCheckRearSection;
    then decide;
        if "rearOccupied" then StatusOccupied;
        if "!rearOccupied" then FaultOccupied;
    action StatusOccupied : ActionStatusOccupied;
    then merge OccupiedMerge;
    action FaultOccupied : ActionFaultOccupied;
    then OccupiedMerge;
    then action ControlTrackCircuit : ActionControlTrackCircuit;
    then action SendControlSignal : ActionSendControlSignal;
    then action ActivateIndicatorLight : ActionActivateIndicatorLight;
    then done;
}</t>
  </si>
  <si>
    <t>{"[] (- dead U Act_1_sdone)":{"command":"selt -p /app/frac_docker/uploads/fiacre_104946152509852356140.ktz -f \"[] (- dead U Act_1_sdone)\"","returncode":0,"stderr":"","stdout":"Selt version 3.8.5 -- 06/18/25 -- LAAS/CNRS\nktz loaded, 11 states, 11 transitions\n0.001s\nTRUE\n0.001s\n","success":true},"[] (Act_1_sCheckRearSection =&gt; () Act_1_sdecide1)":{"command":"selt -p /app/frac_docker/uploads/fiacre_104946152509852356140.ktz -f \"[] (Act_1_sCheckRearSection =&gt; () Act_1_sdecide1)\"","returncode":0,"stderr":"","stdout":"Selt version 3.8.5 -- 06/18/25 -- LAAS/CNRS\nktz loaded, 11 states, 11 transitions\n0.001s\nTRUE\n0.001s\n","success":true},"[] (Act_1_sEnterSection =&gt; () Act_1_sStatusOccupied)":{"command":"selt -p /app/frac_docker/uploads/fiacre_104946152509852356140.ktz -f \"[] (Act_1_sEnterSection =&gt; () Act_1_sStatusOccupied)\"","returncode":0,"stderr":"","stdout":"Selt version 3.8.5 -- 06/18/25 -- LAAS/CNRS\nktz loaded, 11 states, 11 transitions\n0.001s\nFALSE\n  state 0: L.scc*10 Act_1_sstart\n  -Act_1_t0-&gt;\n  state 1: L.scc*9 Act_1_sEnterSection\n  -Act_1_t1-&gt;\n  state 2: L.scc*8 Act_1_sCheckRearSection\n  -Act_1_t2-&gt;\n  state 3: L.scc*7 Act_1_sdecide1\n  [accepting all]\n0.000s\n","success":true},"[] (Act_1_sFaultOccupied =&gt; () Act_1_sActivateIndicatorLight)":{"command":"selt -p /app/frac_docker/uploads/fiacre_104946152509852356140.ktz -f \"[] (Act_1_sFaultOccupied =&gt; () Act_1_sActivateIndicatorLight)\"","returncode":0,"stderr":"","stdout":"Selt version 3.8.5 -- 06/18/25 -- LAAS/CNRS\nktz loaded, 11 states, 11 transitions\n0.001s\nFALSE\n  state 0: L.scc*10 Act_1_sstart\n  -Act_1_t0-&gt;\n  state 1: L.scc*9 Act_1_sEnterSection\n  -Act_1_t1-&gt;\n  state 2: L.scc*8 Act_1_sCheckRearSection\n  -Act_1_t2-&gt;\n  state 3: L.scc*7 Act_1_sdecide1\n  -Act_1_t4-&gt;\n  state 10: L.scc*6 Act_1_sFaultOccupied\n  -Act_1_t6-&gt;\n  state 11: L.scc*4 Act_1_sOccupiedMerge\n  -Act_1_t7-&gt;\n  state 12: L.scc*3 Act_1_sControlTrackCircuit\n  [accepting all]\n0.000s\n","success":true},"[] (Act_1_sStatusOccupied =&gt; () Act_1_sCheckRearSection)":{"command":"selt -p /app/frac_docker/uploads/fiacre_104946152509852356140.ktz -f \"[] (Act_1_sStatusOccupied =&gt; () Act_1_sCheckRearSection)\"","returncode":0,"stderr":"","stdout":"Selt version 3.8.5 -- 06/18/25 -- LAAS/CNRS\nktz loaded, 11 states, 11 transitions\n0.001s\nFALSE\n  state 0: L.scc*10 Act_1_sstart\n  -Act_1_t0-&gt;\n  state 1: L.scc*9 Act_1_sEnterSection\n  -Act_1_t1-&gt;\n  state 2: L.scc*8 Act_1_sCheckRearSection\n  -Act_1_t2-&gt;\n  state 3: L.scc*7 Act_1_sdecide1\n  -Act_1_t3-&gt;\n  state 4: L.scc*5 Act_1_sStatusOccupied\n  -Act_1_t5-&gt;\n  state 5: L.scc*4 Act_1_sOccupiedMerge\n  -Act_1_t7-&gt;\n  state 6: L.scc*3 Act_1_sControlTrackCircuit\n  [accepting all]\n0.000s\n","success":true},"[] -(Act_1_sFaultOccupied /\\ Act_1_sControlTrackCircuit)":{"command":"selt -p /app/frac_docker/uploads/fiacre_104946152509852356140.ktz -f \"[] -(Act_1_sFaultOccupied /\\ Act_1_sControlTrackCircuit)\"","returncode":0,"stderr":"","stdout":"Selt version 3.8.5 -- 06/18/25 -- LAAS/CNRS\nktz loaded, 11 states, 11 transitions\n0.001s\nTRUE\n0.000s\n","success":true}}</t>
  </si>
  <si>
    <t>action def ActionReadValuTar {
}
action def ActionReadVelTar {
}
action def ActionReadthre {
}
action def ActionComputeImportance {
}
action def ActionSendCommand {
}
action def ActionNoCommand {
}
action def act {
    first start;
    then fork;
        then ReadValuTar;
        then ReadVelTar;
        then Readthre;
    action ReadValuTar : ActionReadValuTar;
    then joinRead;
    action ReadVelTar : ActionReadVelTar;
    then joinRead;
    action Readthre : ActionReadthre;
    then joinRead;
    join joinRead;
    then action ComputeImportance : ActionComputeImportance;
    then decide;
        if "importance &gt; d" then SendCommand;
        if "importance &lt;= d" then NoCommand;
    action SendCommand : ActionSendCommand;
    then merge ContinueFlow;
    action NoCommand : ActionNoCommand;
    then ContinueFlow;
    then done;
}</t>
  </si>
  <si>
    <t>{"&lt;&gt; Act_1_sReadTarget":{"command":"selt -p /app/frac_docker/uploads/fiacre_169515522945625948650.ktz -f \"&lt;&gt; Act_1_sReadTarget\"","returncode":0,"stderr":"","stdout":"Selt version 3.8.5 -- 06/18/25 -- LAAS/CNRS\nktz loaded, 10 states, 10 transitions\n0.001s\nLTL typing error: unbound propositional variable Act_1_sReadTarget\n","success":true},"[] (- dead U Act_1_sdone)":{"command":"selt -p /app/frac_docker/uploads/fiacre_169515522945625948650.ktz -f \"[] (- dead U Act_1_sdone)\"","returncode":0,"stderr":"","stdout":"Selt version 3.8.5 -- 06/18/25 -- LAAS/CNRS\nktz loaded, 10 states, 10 transitions\n0.001s\nTRUE\n0.001s\n","success":true},"[] (Act_1_sCalculateImportance =&gt; () Act_1_sdecide1)":{"command":"selt -p /app/frac_docker/uploads/fiacre_169515522945625948650.ktz -f \"[] (Act_1_sCalculateImportance =&gt; () Act_1_sdecide1)\"","returncode":0,"stderr":"","stdout":"Selt version 3.8.5 -- 06/18/25 -- LAAS/CNRS\nktz loaded, 10 states, 10 transitions\n0.001s\nLTL typing error: unbound propositional variable Act_1_sCalculateImportance\n","success":true},"[] (Act_1_sReadTarget =&gt; () Act_1_sfork1)":{"command":"selt -p /app/frac_docker/uploads/fiacre_169515522945625948650.ktz -f \"[] (Act_1_sReadTarget =&gt; () Act_1_sfork1)\"","returncode":0,"stderr":"","stdout":"Selt version 3.8.5 -- 06/18/25 -- LAAS/CNRS\nktz loaded, 10 states, 10 transitions\n0.001s\nLTL typing error: unbound propositional variable Act_1_sReadTarget\n","success":true},"[] (Act_1_sSendCommand =&gt; () Act_1_sdone)":{"command":"selt -p /app/frac_docker/uploads/fiacre_169515522945625948650.ktz -f \"[] (Act_1_sSendCommand =&gt; () Act_1_sdone)\"","returncode":0,"stderr":"","stdout":"Selt version 3.8.5 -- 06/18/25 -- LAAS/CNRS\nktz loaded, 10 states, 10 transitions\n0.001s\nFALSE\n  state 0: L.scc*9 Act_1_sstart\n  -Act_1_t0-&gt;\n  state 1: L.scc*8 Act_1_sfork1\n  -Act_1_t1-&gt;\n  state 2: L.scc*7 Act_1_sReadValuTar\n  -Act_1_t2-&gt;\n  state 3: L.scc*6 Act_1_sjoinRead\n  -Act_1_t3-&gt;\n  state 4: L.scc*5 Act_1_sComputeImportance\n  -Act_1_t4-&gt;\n  state 5: L.scc*4 Act_1_sdecide1\n  -Act_1_t5-&gt;\n  state 6: L.scc*2 Act_1_sSendCommand\n  -Act_1_t7-&gt;\n  state 7: L.scc Act_1_sContinueFlow\n  -Act_1_t9-&gt;\n  state 8: L.dead Act_1_sdone\n  [accepting all]\n0.000s\n","success":true},"[] (Act_1_sjoinNode =&gt; () Act_1_sCalculateImportance)":{"command":"selt -p /app/frac_docker/uploads/fiacre_169515522945625948650.ktz -f \"[] (Act_1_sjoinNode =&gt; () Act_1_sCalculateImportance)\"","returncode":0,"stderr":"","stdout":"Selt version 3.8.5 -- 06/18/25 -- LAAS/CNRS\nktz loaded, 10 states, 10 transitions\n0.001s\nLTL typing error: unbound propositional variable Act_1_sjoinNode\n","success":true}}</t>
  </si>
  <si>
    <t>action def ActionReadTarget {
}
action def ActionReadValuTar {
}
action def ActionReadVelTar {
}
action def ActionReadthre {
}
action def ActionjoinNode {
}
action def ActionCalculateImportance {
}
action def ActionSendCommand {
}
action def ActionNoCommand {
}
action def act {
    first start;
    then action ReadTarget : ActionReadTarget;
    then fork;
        then ReadValuTar;
        then ReadVelTar;
        then Readthre;
    action ReadValuTar : ActionReadValuTar;
    then joinNode;
    action ReadVelTar : ActionReadVelTar;
    then joinNode;
    action Readthre : ActionReadthre;
    then joinNode;
    join joinNode;
    action joinNode : ActionjoinNode;
    then action CalculateImportance : ActionCalculateImportance;
    then decide;
        if "importance &gt; d" then SendCommand;
        if "importance &lt;= d" then NoCommand;
    action SendCommand : ActionSendCommand;
    then done;
    action NoCommand : ActionNoCommand;
    then done;
}</t>
  </si>
  <si>
    <t>{"&lt;&gt; Act_1_sReadTarget":{"command":"selt -p /app/frac_docker/uploads/fiacre_2734483886667750110.ktz -f \"&lt;&gt; Act_1_sReadTarget\"","returncode":0,"stderr":"","stdout":"Selt version 3.8.5 -- 06/18/25 -- LAAS/CNRS\nktz loaded, 10 states, 10 transitions\n0.001s\nTRUE\n0.000s\n","success":true},"[] (- dead U Act_1_sdone)":{"command":"selt -p /app/frac_docker/uploads/fiacre_2734483886667750110.ktz -f \"[] (- dead U Act_1_sdone)\"","returncode":0,"stderr":"","stdout":"Selt version 3.8.5 -- 06/18/25 -- LAAS/CNRS\nktz loaded, 10 states, 10 transitions\n0.001s\nTRUE\n0.000s\n","success":true},"[] (Act_1_sCalculateImportance =&gt; () Act_1_sdecide1)":{"command":"selt -p /app/frac_docker/uploads/fiacre_2734483886667750110.ktz -f \"[] (Act_1_sCalculateImportance =&gt; () Act_1_sdecide1)\"","returncode":0,"stderr":"","stdout":"Selt version 3.8.5 -- 06/18/25 -- LAAS/CNRS\nktz loaded, 10 states, 10 transitions\n0.001s\nTRUE\n0.000s\n","success":true},"[] (Act_1_sReadTarget =&gt; () Act_1_sfork1)":{"command":"selt -p /app/frac_docker/uploads/fiacre_2734483886667750110.ktz -f \"[] (Act_1_sReadTarget =&gt; () Act_1_sfork1)\"","returncode":0,"stderr":"","stdout":"Selt version 3.8.5 -- 06/18/25 -- LAAS/CNRS\nktz loaded, 10 states, 10 transitions\n0.001s\nTRUE\n0.000s\n","success":true},"[] (Act_1_sSendCommand =&gt; () Act_1_sdone)":{"command":"selt -p /app/frac_docker/uploads/fiacre_2734483886667750110.ktz -f \"[] (Act_1_sSendCommand =&gt; () Act_1_sdone)\"","returncode":0,"stderr":"","stdout":"Selt version 3.8.5 -- 06/18/25 -- LAAS/CNRS\nktz loaded, 10 states, 10 transitions\n0.001s\nTRUE\n0.000s\n","success":true},"[] (Act_1_sjoinNode =&gt; () Act_1_sCalculateImportance)":{"command":"selt -p /app/frac_docker/uploads/fiacre_2734483886667750110.ktz -f \"[] (Act_1_sjoinNode =&gt; () Act_1_sCalculateImportance)\"","returncode":0,"stderr":"","stdout":"Selt version 3.8.5 -- 06/18/25 -- LAAS/CNRS\nktz loaded, 10 states, 10 transitions\n0.001s\nTRUE\n0.000s\n","success":true}}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</si>
  <si>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 (CalculateImportance =&gt; () decide)
结果: 失败
错误: LTL typing error: unbound propositional variable CalculateImportance
规约: [] (- dead U done)
结果: 通过
规约: &lt;&gt; ReadTarget
结果: 失败
错误: LTL typing error: unbound propositional variable ReadTarget
规约: [] (ReadTarget =&gt; () fork)
结果: 失败
错误: LTL typing error: unbound propositional variable ReadTarget
规约: [] (SendCommand =&gt; () done)
结果: 失败
反例: start-&gt;fork-&gt;ReadValuTar-&gt;joinRead-&gt;ComputeImportance-&gt;decide-&gt;SendCommand-&gt;ContinueFlow-&gt;done
规约: [] (joinNode =&gt; () CalculateImportance)
结果: 失败
错误: LTL typing error: unbound propositional variable joinNode
}]</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</si>
  <si>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ActionTaskSuccess {
}
action def ActionTaskFailure {
}
action def ActionSaveRecord {
}
action def ActionSaveRecordToDatabase {
}
action def act {
    first start;
    then action TaskAssignment : ActionTaskAssignment;
    then action ParseTaskData : ActionParseTaskData;
    then decide;
        if "isOutbound" then RawMaterialOutbound;
        if "!isOutbound" then FinishedProductInbound;
    action RawMaterialOutbound : ActionRawMaterialOutbound;
    then StoreRawMaterial;
    action StoreRawMaterial : ActionStoreRawMaterial;
    then RawMaterialInWarehouse;
    action RawMaterialInWarehouse : ActionRawMaterialInWarehouse;
    then merge PlaceFinished;
    action FinishedProductInbound : ActionFinishedProductInbound;
    then RetrieveFinishedProduct;
    action RetrieveFinishedProduct : ActionRetrieveFinishedProduct;
    then FinishedProductDelivered;
    action FinishedProductDelivered : ActionFinishedProductDelivered;
    then PlaceFinished;
    then decide;
        if "isTaskSuccess" then TaskSuccess;
        if "!isTaskSuccess" then TaskFailure;
    action TaskSuccess : ActionTaskSuccess;
    then merge SaveRecord;
    action TaskFailure : ActionTaskFailure;
    then SaveRecord;
    then action SaveRecordToDatabase : ActionSaveRecordToDatabase;
    then done;
}</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</si>
  <si>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ActionCheckTaskSuccess {
}
action def ActionShowSuccessMessage {
}
action def ActionShowFailureReason {
}
action def ActionSaveRecordDB {
}
action def act {
    first start;
    then action TaskAssignment : ActionTaskAssignment;
    then action ParseTaskData : ActionParseTaskData;
    then decide;
        if "isOutbound" then RawMaterialOutbound;
        if "!isOutbound" then FinishedProductInbound;
    action RawMaterialOutbound : ActionRawMaterialOutbound;
    then action StoreRawMaterial : ActionStoreRawMaterial;
    then action RawMaterialInWarehouse : ActionRawMaterialInWarehouse;
    then merge PlaceConvergence;
    action FinishedProductInbound : ActionFinishedProductInbound;
    then action RetrieveFinishedProduct : ActionRetrieveFinishedProduct;
    then action FinishedProductDelivered : ActionFinishedProductDelivered;
    then PlaceConvergence;
    action PlaceFinished : ActionPlaceFinished;
    then action CheckTaskSuccess : ActionCheckTaskSuccess;
    then decide;
        if "isSuccess" then ShowSuccessMessage;
        if "!isSuccess" then ShowFailureReason;
    action ShowSuccessMessage : ActionShowSuccessMessage;
    then merge Save;
    action ShowFailureReason : ActionShowFailureReason;
    then Save;
    action SaveRecordDB : ActionSaveRecordDB;
    then done;
}</t>
  </si>
  <si>
    <t>{"&lt;&gt; Act_1_sdecide1":{"command":"selt -p /app/frac_docker/uploads/fiacre_6132973058789853010.ktz -f \"&lt;&gt; Act_1_sdecide1\"","returncode":0,"stderr":"","stdout":"Selt version 3.8.5 -- 06/18/25 -- LAAS/CNRS\nktz loaded, 13 states, 12 transitions\n0.001s\nTRUE\n0.000s\n","success":true},"&lt;&gt; Act_1_sdecide2":{"command":"selt -p /app/frac_docker/uploads/fiacre_6132973058789853010.ktz -f \"&lt;&gt; Act_1_sdecide2\"","returncode":0,"stderr":"","stdout":"Selt version 3.8.5 -- 06/18/25 -- LAAS/CNRS\nktz loaded, 13 states, 12 transitions\n0.001s\nTRUE\n0.000s\n","success":true},"[] (- dead U Act_1_sdone)":{"command":"selt -p /app/frac_docker/uploads/fiacre_6132973058789853010.ktz -f \"[] (- dead U Act_1_sdone)\"","returncode":0,"stderr":"","stdout":"Selt version 3.8.5 -- 06/18/25 -- LAAS/CNRS\nktz loaded, 13 states, 12 transitions\n0.001s\nTRUE\n0.001s\n","success":true},"[] (Act_1_sPlaceFinished =&gt; () Act_1_sdecide2)":{"command":"selt -p /app/frac_docker/uploads/fiacre_6132973058789853010.ktz -f \"[] (Act_1_sPlaceFinished =&gt; () Act_1_sdecide2)\"","returncode":0,"stderr":"","stdout":"Selt version 3.8.5 -- 06/18/25 -- LAAS/CNRS\nktz loaded, 13 states, 12 transitions\n0.001s\nLTL typing error: unbound propositional variable Act_1_sPlaceFinished\n","success":true},"[] (Act_1_sSaveRecord =&gt; () Act_1_sSaveRecordToDatabase)":{"command":"selt -p /app/frac_docker/uploads/fiacre_6132973058789853010.ktz -f \"[] (Act_1_sSaveRecord =&gt; () Act_1_sSaveRecordToDatabase)\"","returncode":0,"stderr":"","stdout":"Selt version 3.8.5 -- 06/18/25 -- LAAS/CNRS\nktz loaded, 13 states, 12 transitions\n0.001s\nLTL typing error: unbound propositional variable Act_1_sSaveRecord\n","success":true},"[] -(Act_1_sRawMaterialOutbound /\\ Act_1_sFinishedProductInbound)":{"command":"selt -p /app/frac_docker/uploads/fiacre_6132973058789853010.ktz -f \"[] -(Act_1_sRawMaterialOutbound /\\ Act_1_sFinishedProductInbound)\"","returncode":0,"stderr":"","stdout":"Selt version 3.8.5 -- 06/18/25 -- LAAS/CNRS\nktz loaded, 13 states, 12 transitions\n0.001s\nTRUE\n0.000s\n","success":true},"[] -(Act_1_sTaskSuccess /\\ Act_1_sTaskFailure)":{"command":"selt -p /app/frac_docker/uploads/fiacre_6132973058789853010.ktz -f \"[] -(Act_1_sTaskSuccess /\\ Act_1_sTaskFailure)\"","returncode":0,"stderr":"","stdout":"Selt version 3.8.5 -- 06/18/25 -- LAAS/CNRS\nktz loaded, 13 states, 12 transitions\n0.001s\nLTL typing error: unbound propositional variable Act_1_sTaskSuccess\n","success":true}}</t>
  </si>
  <si>
    <t>action def TaskAssignment {
}
action def ParseTaskData {
}
action def RawMaterialOutbound {
}
action def StoreRawMaterial {
}
action def RawMaterialInWarehouse {
}
action def FinishedProductInbound {
}
action def RetrieveFinishedProduct {
}
action def FinishedProductDelivered {
}
action def PlaceFinished {
}
action def TaskSuccess {
}
action def TaskFailure {
}
action def SaveRecord {
}
action def SaveRecordToDatabase {
}
action def act {
    first start;
    then action TaskAssignment : TaskAssignment;
    then action ParseTaskData : ParseTaskData;
    then decide decide1;
        if "isOutbound" then RawMaterialOutbound;
        if "!isOutbound" then FinishedProductInbound;
    action RawMaterialOutbound : RawMaterialOutbound;
    then action StoreRawMaterial : StoreRawMaterial;
    then action RawMaterialInWarehouse : RawMaterialInWarehouse;
    then merge PlaceConvergence;
    action FinishedProductInbound : FinishedProductInbound;
    then action RetrieveFinishedProduct : RetrieveFinishedProduct;
    then action FinishedProductDelivered : FinishedProductDelivered;
    then PlaceConvergence;
    then action PlaceFinished : PlaceFinished;
    then decide decide2;
        if "isSuccess" then TaskSuccess;
        if "!isSuccess" then TaskFailure;
    action TaskSuccess : TaskSuccess;
    then merge SaveMerge;
    action TaskFailure : TaskFailure;
    then SaveMerge;
    then action SaveRecord : SaveRecord;
    then action SaveRecordToDatabase : SaveRecordToDatabase;
    then done;
}</t>
  </si>
  <si>
    <t xml:space="preserve"> {"&lt;&gt; Act_1_sdecide1":{"command":"selt -p /app/frac_docker/uploads/fiacre_121909931208774860120.ktz -f \"&lt;&gt; Act_1_sdecide1\"","returncode":0,"stderr":"","stdout":"Selt version 3.8.5 -- 06/18/25 -- LAAS/CNRS\nktz loaded, 14 states, 13 transitions\n0.001s\nTRUE\n0.000s\n","success":true},"&lt;&gt; Act_1_sdecide2":{"command":"selt -p /app/frac_docker/uploads/fiacre_121909931208774860120.ktz -f \"&lt;&gt; Act_1_sdecide2\"","returncode":0,"stderr":"","stdout":"Selt version 3.8.5 -- 06/18/25 -- LAAS/CNRS\nktz loaded, 14 states, 13 transitions\n0.001s\nTRUE\n0.000s\n","success":true},"[] (- dead U Act_1_sdone)":{"command":"selt -p /app/frac_docker/uploads/fiacre_121909931208774860120.ktz -f \"[] (- dead U Act_1_sdone)\"","returncode":0,"stderr":"","stdout":"Selt version 3.8.5 -- 06/18/25 -- LAAS/CNRS\nktz loaded, 14 states, 13 transitions\n0.001s\nTRUE\n0.000s\n","success":true},"[] (Act_1_sPlaceFinished =&gt; () Act_1_sdecide2)":{"command":"selt -p /app/frac_docker/uploads/fiacre_121909931208774860120.ktz -f \"[] (Act_1_sPlaceFinished =&gt; () Act_1_sdecide2)\"","returncode":0,"stderr":"","stdout":"Selt version 3.8.5 -- 06/18/25 -- LAAS/CNRS\nktz loaded, 14 states, 13 transitions\n0.001s\nTRUE\n0.000s\n","success":true},"[] (Act_1_sSaveRecord =&gt; () Act_1_sSaveRecordToDatabase)":{"command":"selt -p /app/frac_docker/uploads/fiacre_121909931208774860120.ktz -f \"[] (Act_1_sSaveRecord =&gt; () Act_1_sSaveRecordToDatabase)\"","returncode":0,"stderr":"","stdout":"Selt version 3.8.5 -- 06/18/25 -- LAAS/CNRS\nktz loaded, 14 states, 13 transitions\n0.001s\nLTL typing error: unbound propositional variable Act_1_sSaveRecord\n","success":true},"[] -(Act_1_sRawMaterialOutbound /\\ Act_1_sFinishedProductInbound)":{"command":"selt -p /app/frac_docker/uploads/fiacre_121909931208774860120.ktz -f \"[] -(Act_1_sRawMaterialOutbound /\\ Act_1_sFinishedProductInbound)\"","returncode":0,"stderr":"","stdout":"Selt version 3.8.5 -- 06/18/25 -- LAAS/CNRS\nktz loaded, 14 states, 13 transitions\n0.001s\nTRUE\n0.000s\n","success":true},"[] -(Act_1_sTaskSuccess /\\ Act_1_sTaskFailure)":{"command":"selt -p /app/frac_docker/uploads/fiacre_121909931208774860120.ktz -f \"[] -(Act_1_sTaskSuccess /\\ Act_1_sTaskFailure)\"","returncode":0,"stderr":"","stdout":"Selt version 3.8.5 -- 06/18/25 -- LAAS/CNRS\nktz loaded, 14 states, 13 transitions\n0.001s\nTRUE\n0.000s\n","success":true}}</t>
  </si>
  <si>
    <t>action def ActionManualLoading {
}
action def ActionReceiveIngot {
}
action def ActionTransportIngot {
}
action def ActionVRollerConveyor {
}
action def ActionStartFrequencyConversionMotorControl {
}
action def ActionHeatAluminumIngot {
}
action def ActionMaintainTemperature {
}
action def ActionMeasureTemperature {
}
action def ActionReturnToPreviousStage {
}
action def ActionMeasureLength {
}
action def ActionPrecisePositioning {
}
action def ActionClampAndFeedInlet {
}
action def ActionLubricateEndReduceFriction {
}
action def ActionFeedIntoExtrusionCenter {
}
action def act {
    first start;
    then action ManualLoading : ActionManualLoading;
    then action ReceiveIngot : ActionReceiveIngot;
    then action TransportIngot : ActionTransportIngot;
    then action VRollerConveyor : ActionVRollerConveyor;
    then action StartFrequencyConversionMotorControl : ActionStartFrequencyConversionMotorControl;
    then action HeatAluminumIngot : ActionHeatAluminumIngot;
    then action MaintainTemperature : ActionMaintainTemperature;
    then action MeasureTemperature : ActionMeasureTemperature;
    then decide;
        if "temperatureInRange" then MeasureLength;
        if "!temperatureInRange" then ReturnToPreviousStage;
    action MeasureLength : ActionMeasureLength;
    then PrecisePositioning;
    action ReturnToPreviousStage : ActionReturnToPreviousStage;
    then done;
    action PrecisePositioning : ActionPrecisePositioning;
    then action ClampAndFeedInlet : ActionClampAndFeedInlet;
    then action LubricateEndReduceFriction : ActionLubricateEndReduceFriction;
    then action FeedIntoExtrusionCenter : ActionFeedIntoExtrusionCenter;
    then done;
}</t>
  </si>
  <si>
    <t>{"[] (- dead U Act_1_sdone)":{"command":"selt -p /app/frac_docker/uploads/fiacre_41357868213912024980.ktz -f \"[] (- dead U Act_1_sdone)\"","returncode":0,"stderr":"","stdout":"Selt version 3.8.5 -- 06/18/25 -- LAAS/CNRS\nktz loaded, 17 states, 17 transitions\n0.001s\nTRUE\n0.000s\n","success":true},"[] (Act_1_sHeatAluminumIngot =&gt; () Act_1_sMaintainTemperature)":{"command":"selt -p /app/frac_docker/uploads/fiacre_41357868213912024980.ktz -f \"[] (Act_1_sHeatAluminumIngot =&gt; () Act_1_sMaintainTemperature)\"","returncode":0,"stderr":"","stdout":"Selt version 3.8.5 -- 06/18/25 -- LAAS/CNRS\nktz loaded, 17 states, 17 transitions\n0.001s\nTRUE\n0.000s\n","success":true},"[] (Act_1_sMeasureTemperature =&gt; () Act_1_sdecide1)":{"command":"selt -p /app/frac_docker/uploads/fiacre_41357868213912024980.ktz -f \"[] (Act_1_sMeasureTemperature =&gt; () Act_1_sdecide1)\"","returncode":0,"stderr":"","stdout":"Selt version 3.8.5 -- 06/18/25 -- LAAS/CNRS\nktz loaded, 17 states, 17 transitions\n0.001s\nTRUE\n0.000s\n","success":true},"[] (Act_1_sReceiveIngot =&gt; () Act_1_sTransportIngot)":{"command":"selt -p /app/frac_docker/uploads/fiacre_41357868213912024980.ktz -f \"[] (Act_1_sReceiveIngot =&gt; () Act_1_sTransportIngot)\"","returncode":0,"stderr":"","stdout":"Selt version 3.8.5 -- 06/18/25 -- LAAS/CNRS\nktz loaded, 17 states, 17 transitions\n0.000s\nTRUE\n0.000s\n","success":true},"[] (Act_1_sReturnToPreviousStage =&gt; () Act_1_sdone)":{"command":"selt -p /app/frac_docker/uploads/fiacre_41357868213912024980.ktz -f \"[] (Act_1_sReturnToPreviousStage =&gt; () Act_1_sdone)\"","returncode":0,"stderr":"","stdout":"Selt version 3.8.5 -- 06/18/25 -- LAAS/CNRS\nktz loaded, 17 states, 17 transitions\n0.001s\nTRUE\n0.001s\n","success":true},"[] (Act_1_sVRollerConveyor =&gt; () Act_1_sStartFrequencyConversionMotorControl)":{"command":"selt -p /app/frac_docker/uploads/fiacre_41357868213912024980.ktz -f \"[] (Act_1_sVRollerConveyor =&gt; () Act_1_sStartFrequencyConversionMotorControl)\"","returncode":0,"stderr":"","stdout":"Selt version 3.8.5 -- 06/18/25 -- LAAS/CNRS\nktz loaded, 17 states, 17 transitions\n0.001s\nTRUE\n0.000s\n","success":true},"[] -(Act_1_sMeasureLength /\\ Act_1_sReturnToPreviousStage)":{"command":"selt -p /app/frac_docker/uploads/fiacre_41357868213912024980.ktz -f \"[] -(Act_1_sMeasureLength /\\ Act_1_sReturnToPreviousStage)\"","returncode":0,"stderr":"","stdout":"Selt version 3.8.5 -- 06/18/25 -- LAAS/CNRS\nktz loaded, 17 states, 17 transitions\n0.001s\nTRUE\n0.000s\n","success":true}}</t>
  </si>
  <si>
    <t>action def ActionTakeoffCommandReceived {
}
action def ActionStopTakeoff {
}
action def ActionAdjustTakeoff {
}
action def ActionDetectSpeedUntilVR {
}
action def ActionLiftWheel {
}
action def ActionAdjustThrustMax {
}
action def ActionControlClimbToMaxGradient {
}
action def ActionHoldFlapUntilClear {
}
action def ActionIncreaseClimbToNormalProfile {
}
action def ActionMaintainSpeed {
}
action def ActionDetectAltitudeToRatedAltitude {
}
action def ActionRetractLandingGear {
}
action def ActionAdjustThrustSymmetry {
}
action def ActionDetectThrustSymmetry {
}
action def ActionMaintainThrust {
}
action def ActionAdjustAttitude {
}
action def ActionMonitorElevationAngle {
}
action def ActionMaintainAttitude {
}
action def act {
    first start;
    then action TakeoffCommandReceived : ActionTakeoffCommandReceived;
    then decide;
        if "isSameDirection" then AdjustTakeoff;
        if "!isSameDirection" then StopTakeoff;
    action StopTakeoff : ActionStopTakeoff;
    then done;
    action AdjustTakeoff : ActionAdjustTakeoff;
    then fork;
        then DetectSpeedUntilVR;
        then AdjustThrustSymmetry;
        then AdjustAttitude;
    action DetectSpeedUntilVR : ActionDetectSpeedUntilVR;
    then decide;
        if "windShearBeforeV1" then StopTakeoff;
        if "!windShearBeforeV1" then LiftWheel;
    action LiftWheel : ActionLiftWheel;
    then decide;
        if "windShearDetected" then AdjustThrustMax;
        if "!windShearDetected" then MaintainSpeed;
    action AdjustThrustMax : ActionAdjustThrustMax;
    then ControlClimbToMaxGradient;
    action ControlClimbToMaxGradient : ActionControlClimbToMaxGradient;
    then HoldFlapUntilClear;
    action HoldFlapUntilClear : ActionHoldFlapUntilClear;
    then IncreaseClimbToNormalProfile;
    action IncreaseClimbToNormalProfile : ActionIncreaseClimbToNormalProfile;
    then MaintainSpeed;
    action MaintainSpeed : ActionMaintainSpeed;
    then DetectAltitudeToRatedAltitude;
    action DetectAltitudeToRatedAltitude : ActionDetectAltitudeToRatedAltitude;
    then RetractLandingGear;
    action RetractLandingGear : ActionRetractLandingGear;
    then joinFork;
    action AdjustThrustSymmetry : ActionAdjustThrustSymmetry;
    then DetectThrustSymmetry;
    action DetectThrustSymmetry : ActionDetectThrustSymmetry;
    then MaintainThrust;
    action MaintainThrust : ActionMaintainThrust;
    then joinFork;
    action AdjustAttitude : ActionAdjustAttitude;
    then MonitorElevationAngle;
    action MonitorElevationAngle : ActionMonitorElevationAngle;
    then MaintainAttitude;
    action MaintainAttitude : ActionMaintainAttitude;
    then joinFork;
    join joinFork;
    then done;
}</t>
  </si>
  <si>
    <t>{"&lt;&gt; Act_1_sCheckHeadingDirection":{"command":"selt -p /app/frac_docker/uploads/fiacre_34849501149633008860.ktz -f \"&lt;&gt; Act_1_sCheckHeadingDirection\"","returncode":0,"stderr":"","stdout":"Selt version 3.8.5 -- 06/18/25 -- LAAS/CNRS\nktz loaded, 19 states, 21 transitions\n0.001s\nLTL typing error: unbound propositional variable Act_1_sCheckHeadingDirection\n","success":true},"&lt;&gt; Act_1_sReceiveTakeoffCommand":{"command":"selt -p /app/frac_docker/uploads/fiacre_34849501149633008860.ktz -f \"&lt;&gt; Act_1_sReceiveTakeoffCommand\"","returncode":0,"stderr":"","stdout":"Selt version 3.8.5 -- 06/18/25 -- LAAS/CNRS\nktz loaded, 19 states, 21 transitions\n0.001s\nLTL typing error: unbound propositional variable Act_1_sReceiveTakeoffCommand\n","success":true},"[] (- dead U Act_1_sdone)":{"command":"selt -p /app/frac_docker/uploads/fiacre_34849501149633008860.ktz -f \"[] (- dead U Act_1_sdone)\"","returncode":0,"stderr":"","stdout":"Selt version 3.8.5 -- 06/18/25 -- LAAS/CNRS\nktz loaded, 19 states, 21 transitions\n0.001s\nTRUE\n0.001s\n","success":true},"[] (Act_1_sDetectSpeed =&gt; () Act_1_sdecide2)":{"command":"selt -p /app/frac_docker/uploads/fiacre_34849501149633008860.ktz -f \"[] (Act_1_sDetectSpeed =&gt; () Act_1_sdecide2)\"","returncode":0,"stderr":"","stdout":"Selt version 3.8.5 -- 06/18/25 -- LAAS/CNRS\nktz loaded, 19 states, 21 transitions\n0.001s\nLTL typing error: unbound propositional variable Act_1_sDetectSpeed\n","success":true},"[] (Act_1_sStopTakeoff =&gt; () Act_1_sdone)":{"command":"selt -p /app/frac_docker/uploads/fiacre_34849501149633008860.ktz -f \"[] (Act_1_sStopTakeoff =&gt; () Act_1_sdone)\"","returncode":0,"stderr":"","stdout":"Selt version 3.8.5 -- 06/18/25 -- LAAS/CNRS\nktz loaded, 19 states, 21 transitions\n0.001s\nTRUE\n0.000s\n","success":true},"[] (Act_1_sjoinNode1 =&gt; () Act_1_sdone)":{"command":"selt -p /app/frac_docker/uploads/fiacre_34849501149633008860.ktz -f \"[] (Act_1_sjoinNode1 =&gt; () Act_1_sdone)\"","returncode":0,"stderr":"","stdout":"Selt version 3.8.5 -- 06/18/25 -- LAAS/CNRS\nktz loaded, 19 states, 21 transitions\n0.001s\nLTL typing error: unbound propositional variable Act_1_sjoinNode1\n","success":true},"[] -(Act_1_sStopTakeoff /\\ Act_1_sfork1)":{"command":"selt -p /app/frac_docker/uploads/fiacre_34849501149633008860.ktz -f \"[] -(Act_1_sStopTakeoff /\\ Act_1_sfork1)\"","returncode":0,"stderr":"","stdout":"Selt version 3.8.5 -- 06/18/25 -- LAAS/CNRS\nktz loaded, 19 states, 21 transitions\n0.001s\nTRUE\n0.000s\n","success":true}}</t>
  </si>
  <si>
    <t>action def ActionReceiveTakeoffCommand {
}
action def ActionStopTakeoff {
}
action def ActionCheckHeadingDirection {
}
action def ActionAdjustTakeoff {
}
action def ActionDetectSpeed {
}
action def ActionLiftWheel {
}
action def ActionAdjustThrustMax {
}
action def ActionControlClimbToMaxGradient {
}
action def ActionHoldFlapUntilClear {
}
action def ActionIncreaseClimbToNormalProfile {
}
action def ActionMaintainSpeed {
}
action def ActionDetectAltitudeToRatedAltitude {
}
action def ActionRetractLandingGear {
}
action def ActionAdjustThrustSymmetry {
}
action def ActionDetectThrustSymmetry {
}
action def ActionMaintainThrust {
}
action def ActionAdjustAttitude {
}
action def ActionMonitorElevationAngle {
}
action def ActionMaintainAttitude {
}
action def act {
    first start;
    then action ReceiveTakeoffCommand : ActionReceiveTakeoffCommand;
    then decide;
        if "isSameDirection" then CheckHeadingDirection;
        if "!isSameDirection" then StopTakeoff;
    action StopTakeoff : ActionStopTakeoff;
    then done;
    action CheckHeadingDirection : ActionCheckHeadingDirection;
    then AdjustTakeoff;
    action AdjustTakeoff : ActionAdjustTakeoff;
    then fork;
        then DetectSpeed;
        then AdjustThrustSymmetry;
        then AdjustAttitude;
    action DetectSpeed : ActionDetectSpeed;
    then decide;
        if "windShearBeforeV1" then StopTakeoff;
        if "!windShearBeforeV1" then LiftWheel;
    action LiftWheel : ActionLiftWheel;
    then decide;
        if "windShearDetected" then AdjustThrustMax;
        if "!windShearDetected" then MaintainSpeed;
    action AdjustThrustMax : ActionAdjustThrustMax;
    then ControlClimbToMaxGradient;
    action ControlClimbToMaxGradient : ActionControlClimbToMaxGradient;
    then HoldFlapUntilClear;
    action HoldFlapUntilClear : ActionHoldFlapUntilClear;
    then IncreaseClimbToNormalProfile;
    action IncreaseClimbToNormalProfile : ActionIncreaseClimbToNormalProfile;
    then MaintainSpeed;
    action MaintainSpeed : ActionMaintainSpeed;
    then DetectAltitudeToRatedAltitude;
    action DetectAltitudeToRatedAltitude : ActionDetectAltitudeToRatedAltitude;
    then RetractLandingGear;
    action RetractLandingGear : ActionRetractLandingGear;
    then joinNode1;
    action AdjustThrustSymmetry : ActionAdjustThrustSymmetry;
    then DetectThrustSymmetry;
    action DetectThrustSymmetry : ActionDetectThrustSymmetry;
    then MaintainThrust;
    action MaintainThrust : ActionMaintainThrust;
    then joinNode1;
    action AdjustAttitude : ActionAdjustAttitude;
    then MonitorElevationAngle;
    action MonitorElevationAngle : ActionMonitorElevationAngle;
    then MaintainAttitude;
    action MaintainAttitude : ActionMaintainAttitude;
    then joinNode1;
    join joinNode1;
    then done;
}</t>
  </si>
  <si>
    <t>{"&lt;&gt; Act_1_sCheckHeadingDirection":{"command":"selt -p /app/frac_docker/uploads/fiacre_94968646740929796080.ktz -f \"&lt;&gt; Act_1_sCheckHeadingDirection\"","returncode":0,"stderr":"","stdout":"Selt version 3.8.5 -- 06/18/25 -- LAAS/CNRS\nktz loaded, 20 states, 22 transitions\n0.001s\nFALSE\n  state 0: L.scc*19 Act_1_sstart\n  -Act_1_t0-&gt;\n  state 1: L.scc*18 Act_1_sReceiveTakeoffCommand\n  -Act_1_t1-&gt;\n  state 2: L.scc*17 Act_1_sdecide1\n  -Act_1_t3-&gt;\n  state 4: L.scc*11 Act_1_sStopTakeoff\n  -Act_1_t4-&gt;\n* [accepting] state 5: L.dead Act_1_sdone\n  -L.deadlock-&gt;\n  state 5: L.dead Act_1_sdone\n0.000s\n","success":true},"&lt;&gt; Act_1_sReceiveTakeoffCommand":{"command":"selt -p /app/frac_docker/uploads/fiacre_94968646740929796080.ktz -f \"&lt;&gt; Act_1_sReceiveTakeoffCommand\"","returncode":0,"stderr":"","stdout":"Selt version 3.8.5 -- 06/18/25 -- LAAS/CNRS\nktz loaded, 20 states, 22 transitions\n0.001s\nTRUE\n0.000s\n","success":true},"[] (- dead U Act_1_sdone)":{"command":"selt -p /app/frac_docker/uploads/fiacre_94968646740929796080.ktz -f \"[] (- dead U Act_1_sdone)\"","returncode":0,"stderr":"","stdout":"Selt version 3.8.5 -- 06/18/25 -- LAAS/CNRS\nktz loaded, 20 states, 22 transitions\n0.001s\nTRUE\n0.001s\n","success":true},"[] (Act_1_sDetectSpeed =&gt; () Act_1_sdecide2)":{"command":"selt -p /app/frac_docker/uploads/fiacre_94968646740929796080.ktz -f \"[] (Act_1_sDetectSpeed =&gt; () Act_1_sdecide2)\"","returncode":0,"stderr":"","stdout":"Selt version 3.8.5 -- 06/18/25 -- LAAS/CNRS\nktz loaded, 20 states, 22 transitions\n0.001s\nTRUE\n0.000s\n","success":true},"[] (Act_1_sStopTakeoff =&gt; () Act_1_sdone)":{"command":"selt -p /app/frac_docker/uploads/fiacre_94968646740929796080.ktz -f \"[] (Act_1_sStopTakeoff =&gt; () Act_1_sdone)\"","returncode":0,"stderr":"","stdout":"Selt version 3.8.5 -- 06/18/25 -- LAAS/CNRS\nktz loaded, 20 states, 22 transitions\n0.001s\nTRUE\n0.000s\n","success":true},"[] (Act_1_sjoinNode1 =&gt; () Act_1_sdone)":{"command":"selt -p /app/frac_docker/uploads/fiacre_94968646740929796080.ktz -f \"[] (Act_1_sjoinNode1 =&gt; () Act_1_sdone)\"","returncode":0,"stderr":"","stdout":"Selt version 3.8.5 -- 06/18/25 -- LAAS/CNRS\nktz loaded, 20 states, 22 transitions\n0.001s\nTRUE\n0.000s\n","success":true},"[] -(Act_1_sStopTakeoff /\\ Act_1_sfork1)":{"command":"selt -p /app/frac_docker/uploads/fiacre_94968646740929796080.ktz -f \"[] -(Act_1_sStopTakeoff /\\ Act_1_sfork1)\"","returncode":0,"stderr":"","stdout":"Selt version 3.8.5 -- 06/18/25 -- LAAS/CNRS\nktz loaded, 20 states, 22 transitions\n0.001s\nTRUE\n0.000s\n","success":true}}</t>
  </si>
  <si>
    <t>action def ActionCountdown {
}
action def ActionPreRNDZRequirement-Specifics {
}
action def ActionRRNDZWithTarget {
}
action def ActionPostRNDZRequirement-Specifics {
}
action def ActionDebriefCrew {
}
action def act {
    first start;
    then action Countdown : ActionCountdown;
    then action PreRNDZRequirement-Specifics : ActionPreRNDZRequirement-Specifics;
    then action RRNDZWithTarget : ActionRRNDZWithTarget;
    then action PostRNDZRequirement-Specifics : ActionPostRNDZRequirement-Specifics;
    then action DebriefCrew : ActionDebriefCrew;
    then done;
}</t>
  </si>
  <si>
    <t>{"[] (- dead U Act_1_sdone)":{"command":"selt -p /app/frac_docker/uploads/fiacre_112093634785540748880.ktz -f \"[] (- dead U Act_1_sdone)\"","returncode":0,"stderr":"","stdout":"Selt version 3.8.5 -- 06/18/25 -- LAAS/CNRS\nktz loaded, 7 states, 6 transitions\n0.001s\nTRUE\n0.000s\n","success":true},"[] (Act_1_sCountdown=&gt; () Act_1_sPreRNDZRequirement-Specifics)":{"command":"selt -p /app/frac_docker/uploads/fiacre_112093634785540748880.ktz -f \"[] (Act_1_sCountdown=&gt; () Act_1_sPreRNDZRequirement-Specifics)\"","returncode":0,"stderr":"","stdout":"Selt version 3.8.5 -- 06/18/25 -- LAAS/CNRS\nktz loaded, 7 states, 6 transitions\n0.001s\nTRUE\n0.001s\n","success":true},"[] (Act_1_sPreRNDZRequirement-Specifics =&gt; () Act_1_sRRNDZWithTarget)":{"command":"selt -p /app/frac_docker/uploads/fiacre_112093634785540748880.ktz -f \"[] (Act_1_sPreRNDZRequirement-Specifics =&gt; () Act_1_sRRNDZWithTarget)\"","returncode":0,"stderr":"","stdout":"Selt version 3.8.5 -- 06/18/25 -- LAAS/CNRS\nktz loaded, 7 states, 6 transitions\n0.001s\nTRUE\n0.000s\n","success":true}}</t>
  </si>
  <si>
    <t>action def ActionReadSimDataSignal {
}
action def ActionCheckIsEnabled {
}
action def ActionPrintMeetConditions {
}
action def ActionPrintNotMeetConditions {
}
action def act {
    first start;
    then action ReadSimDataSignal : ActionReadSimDataSignal;
    then action CheckIsEnabled : ActionCheckIsEnabled;
    then decide;
        if "isEnabled" then PrintMeetConditions;
        if "!isEnabled" then PrintNotMeetConditions;
    action PrintMeetConditions : ActionPrintMeetConditions;
    then merge AfterDecision;
    action PrintNotMeetConditions : ActionPrintNotMeetConditions;
    then AfterDecision;
    then done;
}</t>
  </si>
  <si>
    <t>{"[] (- dead U Act_1_sdone)":{"command":"selt -p /app/frac_docker/uploads/fiacre_130386340300480676790.ktz -f \"[] (- dead U Act_1_sdone)\"","returncode":0,"stderr":"","stdout":"Selt version 3.8.5 -- 06/18/25 -- LAAS/CNRS\nktz loaded, 8 states, 8 transitions\n0.001s\nTRUE\n0.001s\n","success":true},"[] (Act_1_sIsEnabled =&gt; () Act_1_sdecide1)":{"command":"selt -p /app/frac_docker/uploads/fiacre_130386340300480676790.ktz -f \"[] (Act_1_sIsEnabled =&gt; () Act_1_sdecide1)\"","returncode":0,"stderr":"","stdout":"Selt version 3.8.5 -- 06/18/25 -- LAAS/CNRS\nktz loaded, 8 states, 8 transitions\n0.001s\nLTL typing error: unbound propositional variable Act_1_sIsEnabled\n","success":true},"[] (Act_1_sPrintDoesNotMeetLaunchConditions =&gt; () Act_1_sEndProcess)":{"command":"selt -p /app/frac_docker/uploads/fiacre_130386340300480676790.ktz -f \"[] (Act_1_sPrintDoesNotMeetLaunchConditions =&gt; () Act_1_sEndProcess)\"","returncode":0,"stderr":"","stdout":"Selt version 3.8.5 -- 06/18/25 -- LAAS/CNRS\nktz loaded, 8 states, 8 transitions\n0.001s\nLTL typing error: unbound propositional variable Act_1_sPrintDoesNotMeetLaunchConditions\n","success":true},"[] (Act_1_sSimDataSignal =&gt; () Act_1_sIsEnabled)":{"command":"selt -p /app/frac_docker/uploads/fiacre_130386340300480676790.ktz -f \"[] (Act_1_sSimDataSignal =&gt; () Act_1_sIsEnabled)\"","returncode":0,"stderr":"","stdout":"Selt version 3.8.5 -- 06/18/25 -- LAAS/CNRS\nktz loaded, 8 states, 8 transitions\n0.001s\nLTL typing error: unbound propositional variable Act_1_sSimDataSignal\n","success":true},"[] (Act_1_sdecide1 =&gt; () Act_1_sPrintDoesNotMeetLaunchConditions)":{"command":"selt -p /app/frac_docker/uploads/fiacre_130386340300480676790.ktz -f \"[] (Act_1_sdecide1 =&gt; () Act_1_sPrintDoesNotMeetLaunchConditions)\"","returncode":0,"stderr":"","stdout":"Selt version 3.8.5 -- 06/18/25 -- LAAS/CNRS\nktz loaded, 8 states, 8 transitions\n0.001s\nLTL typing error: unbound propositional variable Act_1_sPrintDoesNotMeetLaunchConditions\n","success":true}}</t>
  </si>
  <si>
    <t>1,2</t>
  </si>
  <si>
    <t>action def ActionSimDataSignal {
}
action def ActionIsEnabled {
}
action def ActionPrintMeetConditions {
}
action def ActionPrintDoesNotMeetLaunchConditions {
}
action def ActionEndProcess {
}
action def act {
    first start;
    then action SimDataSignal : ActionSimDataSignal;
    then action IsEnabled : ActionIsEnabled;
    then decide;
        if "isEnabled" then PrintMeetConditions;
        if "!isEnabled" then PrintDoesNotMeetLaunchConditions;
    action PrintMeetConditions : ActionPrintMeetConditions;
    then merge EndProcess;
    action PrintDoesNotMeetLaunchConditions : ActionPrintDoesNotMeetLaunchConditions;
    then EndProcess;
    action EndProcess : ActionEndProcess;
    then done;
}</t>
  </si>
  <si>
    <t>{"[] (- dead U Act_1_sdone)":{"command":"selt -p /app/frac_docker/uploads/fiacre_129930072507717888880.ktz -f \"[] (- dead U Act_1_sdone)\"","returncode":0,"stderr":"","stdout":"Selt version 3.8.5 -- 06/18/25 -- LAAS/CNRS\nktz loaded, 8 states, 8 transitions\n0.001s\nTRUE\n0.001s\n","success":true},"[] (Act_1_sIsEnabled =&gt; () Act_1_sdecide1)":{"command":"selt -p /app/frac_docker/uploads/fiacre_129930072507717888880.ktz -f \"[] (Act_1_sIsEnabled =&gt; () Act_1_sdecide1)\"","returncode":0,"stderr":"","stdout":"Selt version 3.8.5 -- 06/18/25 -- LAAS/CNRS\nktz loaded, 8 states, 8 transitions\n0.001s\nTRUE\n0.001s\n","success":true},"[] (Act_1_sPrintDoesNotMeetLaunchConditions =&gt; () Act_1_sEndProcess)":{"command":"selt -p /app/frac_docker/uploads/fiacre_129930072507717888880.ktz -f \"[] (Act_1_sPrintDoesNotMeetLaunchConditions =&gt; () Act_1_sEndProcess)\"","returncode":0,"stderr":"","stdout":"Selt version 3.8.5 -- 06/18/25 -- LAAS/CNRS\nktz loaded, 8 states, 8 transitions\n0.001s\nTRUE\n0.000s\n","success":true},"[] (Act_1_sSimDataSignal =&gt; () Act_1_sIsEnabled)":{"command":"selt -p /app/frac_docker/uploads/fiacre_129930072507717888880.ktz -f \"[] (Act_1_sSimDataSignal =&gt; () Act_1_sIsEnabled)\"","returncode":0,"stderr":"","stdout":"Selt version 3.8.5 -- 06/18/25 -- LAAS/CNRS\nktz loaded, 8 states, 8 transitions\n0.001s\nTRUE\n0.000s\n","success":true},"[] (Act_1_sdecide1 =&gt; () Act_1_sPrintDoesNotMeetLaunchConditions)":{"command":"selt -p /app/frac_docker/uploads/fiacre_129930072507717888880.ktz -f \"[] (Act_1_sdecide1 =&gt; () Act_1_sPrintDoesNotMeetLaunchConditions)\"","returncode":0,"stderr":"","stdout":"Selt version 3.8.5 -- 06/18/25 -- LAAS/CNRS\nktz loaded, 8 states, 8 transitions\n0.001s\nFALSE\n  state 0: L.scc*7 Act_1_sstart\n  -Act_1_t0-&gt;\n  state 1: L.scc*6 Act_1_sSimDataSignal\n  -Act_1_t1-&gt;\n  state 2: L.scc*5 Act_1_sIsEnabled\n  -Act_1_t2-&gt;\n  state 3: L.scc*4 Act_1_sdecide1\n  -Act_1_t3-&gt;\n  state 4: L.scc*2 Act_1_sPrintMeetConditions\n  -Act_1_t5-&gt;\n  state 5: L.scc Act_1_sEndProcess\n  [accepting all]\n0.000s\n","success":true}}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</si>
  <si>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 (SimDataSignal =&gt; () IsEnabled)
结果: 失败
错误: LTL typing error: unbound propositional variable SimDataSignal
规约: [] (- dead U done)
结果: 通过
规约: [] (decide =&gt; () PrintDoesNotMeetLaunchConditions)
结果: 失败
错误: LTL typing error: unbound propositional variable PrintDoesNotMeetLaunchConditions
规约: [] (IsEnabled =&gt; () decide)
结果: 失败
错误: LTL typing error: unbound propositional variable IsEnabled
规约: [] (PrintDoesNotMeetLaunchConditions =&gt; () EndProcess)
结果: 失败
错误: LTL typing error: unbound propositional variable PrintDoesNotMeetLaunchConditions
}]</t>
  </si>
  <si>
    <t>action def ActionMaintainRequirementsTraceability {
}
action def ActionOrganizeTheModel {
}
action def ActionAnalyzeStakeholderNeeds {
}
action def ActionSpecifySystemRequirements {
}
action def ActionSynthesizeAlternativeSystemSolutions {
}
action def ActionPerformTradeOffAnalysis {
}
action def act {
    first start;
    then fork;
        then MaintainRequirementsTraceability;
        then OrganizeTheModel;
        then PerformTradeOffAnalysis;
    action MaintainRequirementsTraceability : ActionMaintainRequirementsTraceability;
    then joinNode;
    action OrganizeTheModel : ActionOrganizeTheModel;
    then action AnalyzeStakeholderNeeds : ActionAnalyzeStakeholderNeeds;
    then action SpecifySystemRequirements : ActionSpecifySystemRequirements;
    then action SynthesizeAlternativeSystemSolutions : ActionSynthesizeAlternativeSystemSolutions;
    then joinNode;
    action PerformTradeOffAnalysis : ActionPerformTradeOffAnalysis;
    then joinNode;
    join joinNode;
    then done;
}</t>
  </si>
  <si>
    <t>{"[] (- dead U Act_1_sdone)":{"command":"selt -p /app/frac_docker/uploads/fiacre_93078154749036900170.ktz -f \"[] (- dead U Act_1_sdone)\"","returncode":0,"stderr":"","stdout":"Selt version 3.8.5 -- 06/18/25 -- LAAS/CNRS\nktz loaded, 5 states, 4 transitions\n0.001s\nTRUE\n0.000s\n","success":true},"[] (Act_1_sMaintainRequirementsTraceability=&gt; () Act_1_sjoinNode)":{"command":"selt -p /app/frac_docker/uploads/fiacre_93078154749036900170.ktz -f \"[] (Act_1_sMaintainRequirementsTraceability=&gt; () Act_1_sjoinNode)\"","returncode":0,"stderr":"","stdout":"Selt version 3.8.5 -- 06/18/25 -- LAAS/CNRS\nktz loaded, 5 states, 4 transitions\n0.001s\nTRUE\n0.000s\n","success":true},"[] (Act_1_sfork1 =&gt; () Act_1_sMaintainRequirementsTraceability)":{"command":"selt -p /app/frac_docker/uploads/fiacre_93078154749036900170.ktz -f \"[] (Act_1_sfork1 =&gt; () Act_1_sMaintainRequirementsTraceability)\"","returncode":0,"stderr":"","stdout":"Selt version 3.8.5 -- 06/18/25 -- LAAS/CNRS\nktz loaded, 5 states, 4 transitions\n0.001s\nTRUE\n0.000s\n","success":true}}</t>
  </si>
  <si>
    <t>action def ActionReadTarget {
}
action def ActionReadStructuralFeatures {
}
action def ActionProtocol {
}
action def ActionSingleTaskAllocation {
}
action def ActionMultipleTaskAssignments {
}
action def act {
    first start;
    then action ReadTarget : ActionReadTarget;
    then action ReadStructuralFeatures : ActionReadStructuralFeatures;
    then action Protocol : ActionProtocol;
    then decide;
        if "prot == 1" then SingleTaskAllocation;
        if "prot &gt; 1" then MultipleTaskAssignments;
    action SingleTaskAllocation : ActionSingleTaskAllocation;
    then merge MergeEnd;
    action MultipleTaskAssignments : ActionMultipleTaskAssignments;
    then MergeEnd;
    then done;
}</t>
  </si>
  <si>
    <t>{"&lt;&gt;  Act_1_sAssignment":{"command":"selt -p /app/frac_docker/uploads/fiacre_93795375346321215790.ktz -f \"&lt;&gt;  Act_1_sAssignment\"","returncode":0,"stderr":"","stdout":"Selt version 3.8.5 -- 06/18/25 -- LAAS/CNRS\nktz loaded, 8 states, 7 transitions\n0.001s\nLTL typing error: unbound propositional variable Act_1_sAssignment\n","success":true},"[] (- dead U Act_1_sdone)":{"command":"selt -p /app/frac_docker/uploads/fiacre_93795375346321215790.ktz -f \"[] (- dead U Act_1_sdone)\"","returncode":0,"stderr":"","stdout":"Selt version 3.8.5 -- 06/18/25 -- LAAS/CNRS\nktz loaded, 8 states, 7 transitions\n0.001s\nTRUE\n0.000s\n","success":true},"[] (Act_1_sDetermineProtocol =&gt; () Act_1_sdecide1)":{"command":"selt -p /app/frac_docker/uploads/fiacre_93795375346321215790.ktz -f \"[] (Act_1_sDetermineProtocol =&gt; () Act_1_sdecide1)\"","returncode":0,"stderr":"","stdout":"Selt version 3.8.5 -- 06/18/25 -- LAAS/CNRS\nktz loaded, 8 states, 7 transitions\n0.001s\nLTL typing error: unbound propositional variable Act_1_sDetermineProtocol\n","success":true},"[] (Act_1_sMultipleTaskAssignments =&gt; () Act_1_sAssignment)":{"command":"selt -p /app/frac_docker/uploads/fiacre_93795375346321215790.ktz -f \"[] (Act_1_sMultipleTaskAssignments =&gt; () Act_1_sAssignment)\"","returncode":0,"stderr":"","stdout":"Selt version 3.8.5 -- 06/18/25 -- LAAS/CNRS\nktz loaded, 8 states, 7 transitions\n0.001s\nLTL typing error: unbound propositional variable Act_1_sAssignment\n","success":true},"[] (Act_1_sReadStructuralFeatures =&gt; () Act_1_sDetermineProtocol)":{"command":"selt -p /app/frac_docker/uploads/fiacre_93795375346321215790.ktz -f \"[] (Act_1_sReadStructuralFeatures =&gt; () Act_1_sDetermineProtocol)\"","returncode":0,"stderr":"","stdout":"Selt version 3.8.5 -- 06/18/25 -- LAAS/CNRS\nktz loaded, 8 states, 7 transitions\n0.001s\nLTL typing error: unbound propositional variable Act_1_sDetermineProtocol\n","success":true},"[] (Act_1_sReadTarget =&gt; () Act_1_sReadStructuralFeatures)":{"command":"selt -p /app/frac_docker/uploads/fiacre_93795375346321215790.ktz -f \"[] (Act_1_sReadTarget =&gt; () Act_1_sReadStructuralFeatures)\"","returncode":0,"stderr":"","stdout":"Selt version 3.8.5 -- 06/18/25 -- LAAS/CNRS\nktz loaded, 8 states, 7 transitions\n0.001s\nTRUE\n0.000s\n","success":true}}</t>
  </si>
  <si>
    <t>action def ActionReadTarget {
}
action def ActionReadStructuralFeatures {
}
action def ActionDetermineProtocol {
}
action def ActionBranchJudgment {
}
action def ActionSingleTaskAllocation {
}
action def ActionMultipleTaskAssignments {
}
action def ActionAssignment {
}
action def act {
    first start;
    then action ReadTarget : ActionReadTarget;
    then action ReadStructuralFeatures : ActionReadStructuralFeatures;
    then action DetermineProtocol : ActionDetermineProtocol;
    then action BranchJudgment : ActionBranchJudgment;
    then decide;
        if "prot == 1" then SingleTaskAllocation;
        if "prot &gt; 1" then MultipleTaskAssignments;
    action SingleTaskAllocation : ActionSingleTaskAllocation;
    then merge Assignment;
    action MultipleTaskAssignments : ActionMultipleTaskAssignments;
    then Assignment;
    action Assignment : ActionAssignment;
    then done;
}</t>
  </si>
  <si>
    <t>{"&lt;&gt;  Act_1_sAssignment":{"command":"selt -p /app/frac_docker/uploads/fiacre_59485438412089645720.ktz -f \"&lt;&gt;  Act_1_sAssignment\"","returncode":0,"stderr":"","stdout":"Selt version 3.8.5 -- 06/18/25 -- LAAS/CNRS\nktz loaded, 9 states, 8 transitions\n0.001s\nTRUE\n0.000s\n","success":true},"[] (- dead U Act_1_sdone)":{"command":"selt -p /app/frac_docker/uploads/fiacre_59485438412089645720.ktz -f \"[] (- dead U Act_1_sdone)\"","returncode":0,"stderr":"","stdout":"Selt version 3.8.5 -- 06/18/25 -- LAAS/CNRS\nktz loaded, 9 states, 8 transitions\n0.001s\nTRUE\n0.000s\n","success":true},"[] (Act_1_sDetermineProtocol =&gt; () Act_1_sdecide1)":{"command":"selt -p /app/frac_docker/uploads/fiacre_59485438412089645720.ktz -f \"[] (Act_1_sDetermineProtocol =&gt; () Act_1_sdecide1)\"","returncode":0,"stderr":"","stdout":"Selt version 3.8.5 -- 06/18/25 -- LAAS/CNRS\nktz loaded, 9 states, 8 transitions\n0.001s\nFALSE\n  state 0: L.scc*8 Act_1_sstart\n  -Act_1_t0-&gt;\n  state 1: L.scc*7 Act_1_sReadTarget\n  -Act_1_t1-&gt;\n  state 2: L.scc*6 Act_1_sReadStructuralFeatures\n  -Act_1_t2-&gt;\n  state 3: L.scc*5 Act_1_sDetermineProtocol\n  -Act_1_t3-&gt;\n  state 4: L.scc*4 Act_1_sBranchJudgment\n  -Act_1_t4-&gt;\n  state 5: L.scc*3 Act_1_sdecide1\n  [accepting all]\n0.000s\n","success":true},"[] (Act_1_sMultipleTaskAssignments =&gt; () Act_1_sAssignment)":{"command":"selt -p /app/frac_docker/uploads/fiacre_59485438412089645720.ktz -f \"[] (Act_1_sMultipleTaskAssignments =&gt; () Act_1_sAssignment)\"","returncode":0,"stderr":"","stdout":"Selt version 3.8.5 -- 06/18/25 -- LAAS/CNRS\nktz loaded, 9 states, 8 transitions\n0.001s\nTRUE\n0.000s\n","success":true},"[] (Act_1_sReadStructuralFeatures =&gt; () Act_1_sDetermineProtocol)":{"command":"selt -p /app/frac_docker/uploads/fiacre_59485438412089645720.ktz -f \"[] (Act_1_sReadStructuralFeatures =&gt; () Act_1_sDetermineProtocol)\"","returncode":0,"stderr":"","stdout":"Selt version 3.8.5 -- 06/18/25 -- LAAS/CNRS\nktz loaded, 9 states, 8 transitions\n0.001s\nTRUE\n0.000s\n","success":true},"[] (Act_1_sReadTarget =&gt; () Act_1_sReadStructuralFeatures)":{"command":"selt -p /app/frac_docker/uploads/fiacre_59485438412089645720.ktz -f \"[] (Act_1_sReadTarget =&gt; () Act_1_sReadStructuralFeatures)\"","returncode":0,"stderr":"","stdout":"Selt version 3.8.5 -- 06/18/25 -- LAAS/CNRS\nktz loaded, 9 states, 8 transitions\n0.001s\nTRUE\n0.000s\n","success":true}}</t>
  </si>
  <si>
    <t>action def ActionBrakeCommandIssue {
}
action def ActionGenerateNormalBrakeSignal {
}
action def ActionGenerateEmergencyBrakeSignal {
}
action def ActionCentralControlSystem {
}
action def ActionCalculateBrakingForceAndDistribution {
}
action def ActionOpenValve {
}
action def ActionCompressedAirCharging {
}
action def ActionBrakeCaliperClosed {
}
action def act {
    first start;
    then action BrakeCommandIssue : ActionBrakeCommandIssue;
    then decide;
        if "isEmergency == false" then GenerateNormalBrakeSignal;
        if "isEmergency == true" then GenerateEmergencyBrakeSignal;
    action GenerateNormalBrakeSignal : ActionGenerateNormalBrakeSignal;
    then merge MergeToCentral;
    action GenerateEmergencyBrakeSignal : ActionGenerateEmergencyBrakeSignal;
    then MergeToCentral;
    then action CentralControlSystem : ActionCentralControlSystem;
    then action CalculateBrakingForceAndDistribution : ActionCalculateBrakingForceAndDistribution;
    then action OpenValve : ActionOpenValve;
    then action CompressedAirCharging : ActionCompressedAirCharging;
    then action BrakeCaliperClosed : ActionBrakeCaliperClosed;
    then done;
}</t>
  </si>
  <si>
    <t>{"[] (- dead U Act_1_sdone)":{"command":"selt -p /app/frac_docker/uploads/fiacre_57448476050398391520.ktz -f \"[] (- dead U Act_1_sdone)\"","returncode":0,"stderr":"","stdout":"Selt version 3.8.5 -- 06/18/25 -- LAAS/CNRS\nktz loaded, 12 states, 12 transitions\n0.001s\nTRUE\n0.001s\n","success":true},"[] (Act_1_sBrakeCommandIssue =&gt; () Act_1_sdecide1)":{"command":"selt -p /app/frac_docker/uploads/fiacre_57448476050398391520.ktz -f \"[] (Act_1_sBrakeCommandIssue =&gt; () Act_1_sdecide1)\"","returncode":0,"stderr":"","stdout":"Selt version 3.8.5 -- 06/18/25 -- LAAS/CNRS\nktz loaded, 12 states, 12 transitions\n0.001s\nTRUE\n0.001s\n","success":true},"[] (Act_1_sCalculateBrakingForce =&gt; () Act_1_sValveOpen)":{"command":"selt -p /app/frac_docker/uploads/fiacre_57448476050398391520.ktz -f \"[] (Act_1_sCalculateBrakingForce =&gt; () Act_1_sValveOpen)\"","returncode":0,"stderr":"","stdout":"Selt version 3.8.5 -- 06/18/25 -- LAAS/CNRS\nktz loaded, 12 states, 12 transitions\n0.001s\nLTL typing error: unbound propositional variable Act_1_sCalculateBrakingForce\n","success":true},"[] (Act_1_sEmergencyBrakingSignal =&gt; () Act_1_sSignalProcessing)":{"command":"selt -p /app/frac_docker/uploads/fiacre_57448476050398391520.ktz -f \"[] (Act_1_sEmergencyBrakingSignal =&gt; () Act_1_sSignalProcessing)\"","returncode":0,"stderr":"","stdout":"Selt version 3.8.5 -- 06/18/25 -- LAAS/CNRS\nktz loaded, 12 states, 12 transitions\n0.001s\nLTL typing error: unbound propositional variable Act_1_sEmergencyBrakingSignal\n","success":true},"[] (Act_1_sSignalProcessing =&gt; () Act_1_sCentralControlSystem)":{"command":"selt -p /app/frac_docker/uploads/fiacre_57448476050398391520.ktz -f \"[] (Act_1_sSignalProcessing =&gt; () Act_1_sCentralControlSystem)\"","returncode":0,"stderr":"","stdout":"Selt version 3.8.5 -- 06/18/25 -- LAAS/CNRS\nktz loaded, 12 states, 12 transitions\n0.001s\nLTL typing error: unbound propositional variable Act_1_sSignalProcessing\n","success":true},"[] (Act_1_sValveOpen =&gt; () Act_1_sCompressedAirCharging)":{"command":"selt -p /app/frac_docker/uploads/fiacre_57448476050398391520.ktz -f \"[] (Act_1_sValveOpen =&gt; () Act_1_sCompressedAirCharging)\"","returncode":0,"stderr":"","stdout":"Selt version 3.8.5 -- 06/18/25 -- LAAS/CNRS\nktz loaded, 12 states, 12 transitions\n0.001s\nLTL typing error: unbound propositional variable Act_1_sValveOpen\n","success":true}}</t>
  </si>
  <si>
    <t>action def ActionBrakeCommandIssue {
}
action def ActionNormalBrakingSignal {
}
action def ActionEmergencyBrakingSignal {
}
action def ActionSignalProcessing {
}
action def ActionCentralControlSystem {
}
action def ActionCalculateBrakingForce {
}
action def ActionValveOpen {
}
action def ActionCompressedAirCharging {
}
action def ActionBrakeCaliperClosed {
}
action def act {
    first start;
    then action BrakeCommandIssue : ActionBrakeCommandIssue;
    then decide;
        if "isEmergency == false" then NormalBrakingSignal;
        if "isEmergency == true" then EmergencyBrakingSignal;
    action NormalBrakingSignal : ActionNormalBrakingSignal;
    then merge SignalProcessing;
    action EmergencyBrakingSignal : ActionEmergencyBrakeSignal;
    then SignalProcessing;
    action SignalProcessing : ActionSignalProcessing;
    then action CentralControlSystem : ActionCentralControlSystem;
    then action CalculateBrakingForce : ActionCalculateBrakingForce;
    then action ValveOpen : ActionValveOpen;
    then action CompressedAirCharging : ActionCompressedAirCharging;
    then action BrakeCaliperClosed : ActionBrakeCaliperClosed;
    then done;
}</t>
  </si>
  <si>
    <t>{"[] (- dead U Act_1_sdone)":{"command":"selt -p /app/frac_docker/uploads/fiacre_32194733540389585800.ktz -f \"[] (- dead U Act_1_sdone)\"","returncode":0,"stderr":"","stdout":"Selt version 3.8.5 -- 06/18/25 -- LAAS/CNRS\nktz loaded, 12 states, 12 transitions\n0.001s\nTRUE\n0.001s\n","success":true},"[] (Act_1_sBrakeCommandIssue =&gt; () Act_1_sdecide1)":{"command":"selt -p /app/frac_docker/uploads/fiacre_32194733540389585800.ktz -f \"[] (Act_1_sBrakeCommandIssue =&gt; () Act_1_sdecide1)\"","returncode":0,"stderr":"","stdout":"Selt version 3.8.5 -- 06/18/25 -- LAAS/CNRS\nktz loaded, 12 states, 12 transitions\n0.001s\nTRUE\n0.001s\n","success":true},"[] (Act_1_sCalculateBrakingForce =&gt; () Act_1_sValveOpen)":{"command":"selt -p /app/frac_docker/uploads/fiacre_32194733540389585800.ktz -f \"[] (Act_1_sCalculateBrakingForce =&gt; () Act_1_sValveOpen)\"","returncode":0,"stderr":"","stdout":"Selt version 3.8.5 -- 06/18/25 -- LAAS/CNRS\nktz loaded, 12 states, 12 transitions\n0.001s\nTRUE\n0.000s\n","success":true},"[] (Act_1_sEmergencyBrakingSignal =&gt; () Act_1_sSignalProcessing)":{"command":"selt -p /app/frac_docker/uploads/fiacre_32194733540389585800.ktz -f \"[] (Act_1_sEmergencyBrakingSignal =&gt; () Act_1_sSignalProcessing)\"","returncode":0,"stderr":"","stdout":"Selt version 3.8.5 -- 06/18/25 -- LAAS/CNRS\nktz loaded, 12 states, 12 transitions\n0.001s\nTRUE\n0.001s\n","success":true},"[] (Act_1_sSignalProcessing =&gt; () Act_1_sCentralControlSystem)":{"command":"selt -p /app/frac_docker/uploads/fiacre_32194733540389585800.ktz -f \"[] (Act_1_sSignalProcessing =&gt; () Act_1_sCentralControlSystem)\"","returncode":0,"stderr":"","stdout":"Selt version 3.8.5 -- 06/18/25 -- LAAS/CNRS\nktz loaded, 12 states, 12 transitions\n0.001s\nTRUE\n0.000s\n","success":true},"[] (Act_1_sValveOpen =&gt; () Act_1_sCompressedAirCharging)":{"command":"selt -p /app/frac_docker/uploads/fiacre_32194733540389585800.ktz -f \"[] (Act_1_sValveOpen =&gt; () Act_1_sCompressedAirCharging)\"","returncode":0,"stderr":"","stdout":"Selt version 3.8.5 -- 06/18/25 -- LAAS/CNRS\nktz loaded, 12 states, 12 transitions\n0.001s\nTRUE\n0.000s\n","success":true}}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</si>
  <si>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 (ValveOpen =&gt; () CompressedAirCharging)
结果: 失败
错误: LTL typing error: unbound propositional variable ValveOpen
规约: [] (- dead U done)
结果: 通过
规约: [] (SignalProcessing =&gt; () CentralControlSystem)
结果: 失败
错误: LTL typing error: unbound propositional variable SignalProcessing
规约: [] (BrakeCommandIssue =&gt; () decide)
结果: 通过
规约: [] (CalculateBrakingForce =&gt; () ValveOpen)
结果: 失败
错误: LTL typing error: unbound propositional variable CalculateBrakingForce
规约: [] (EmergencyBrakingSignal =&gt; () SignalProcessing)
结果: 失败
错误: LTL typing error: unbound propositional variable EmergencyBrakingSignal
}]</t>
  </si>
  <si>
    <t>action def ActionTrainEnters {
}
action def ActionCheckStatus {
}
action def ActionNormalOccupied {
}
action def ActionFaultOccupied {
}
action def ActionActivateLight {
}
action def act {
    first start;
    then action TrainEnters : ActionTrainEnters;
    then action CheckStatus : ActionCheckStatus;
    then decide;
        if "rearOccupied" then NormalOccupied;
        if "!rearOccupied" then FaultOccupied;
    action NormalOccupied : ActionNormalOccupied;
    then merge MergePoint;
    action FaultOccupied : ActionFaultOccupied;
    then MergePoint;
    then action ActivateLight : ActionActivateLight;
    then done;
}</t>
  </si>
  <si>
    <t>{"[] (- dead U Act_1_sdone)":{"command":"selt -p /app/frac_docker/uploads/fiacre_75182843352478360090.ktz -f \"[] (- dead U Act_1_sdone)\"","returncode":0,"stderr":"","stdout":"Selt version 3.8.5 -- 06/18/25 -- LAAS/CNRS\nktz loaded, 9 states, 9 transitions\n0.001s\nTRUE\n0.000s\n","success":true},"[] (Act_1_sCheckRearSection =&gt; () Act_1_sdecide1)":{"command":"selt -p /app/frac_docker/uploads/fiacre_75182843352478360090.ktz -f \"[] (Act_1_sCheckRearSection =&gt; () Act_1_sdecide1)\"","returncode":0,"stderr":"","stdout":"Selt version 3.8.5 -- 06/18/25 -- LAAS/CNRS\nktz loaded, 9 states, 9 transitions\n0.000s\nLTL typing error: unbound propositional variable Act_1_sCheckRearSection\n","success":true},"[] (Act_1_sEnterSection =&gt; () Act_1_sStatusOccupied)":{"command":"selt -p /app/frac_docker/uploads/fiacre_75182843352478360090.ktz -f \"[] (Act_1_sEnterSection =&gt; () Act_1_sStatusOccupied)\"","returncode":0,"stderr":"","stdout":"Selt version 3.8.5 -- 06/18/25 -- LAAS/CNRS\nktz loaded, 9 states, 9 transitions\n0.001s\nLTL typing error: unbound propositional variable Act_1_sEnterSection\n","success":true},"[] (Act_1_sFaultOccupied =&gt; () Act_1_sActivateIndicatorLight)":{"command":"selt -p /app/frac_docker/uploads/fiacre_75182843352478360090.ktz -f \"[] (Act_1_sFaultOccupied =&gt; () Act_1_sActivateIndicatorLight)\"","returncode":0,"stderr":"","stdout":"Selt version 3.8.5 -- 06/18/25 -- LAAS/CNRS\nktz loaded, 9 states, 9 transitions\n0.001s\nLTL typing error: unbound propositional variable Act_1_sActivateIndicatorLight\n","success":true},"[] (Act_1_sStatusOccupied =&gt; () Act_1_sCheckRearSection)":{"command":"selt -p /app/frac_docker/uploads/fiacre_75182843352478360090.ktz -f \"[] (Act_1_sStatusOccupied =&gt; () Act_1_sCheckRearSection)\"","returncode":0,"stderr":"","stdout":"Selt version 3.8.5 -- 06/18/25 -- LAAS/CNRS\nktz loaded, 9 states, 9 transitions\n0.001s\nLTL typing error: unbound propositional variable Act_1_sStatusOccupied\n","success":true},"[] -(Act_1_sFaultOccupied /\\ Act_1_sControlTrackCircuit)":{"command":"selt -p /app/frac_docker/uploads/fiacre_75182843352478360090.ktz -f \"[] -(Act_1_sFaultOccupied /\\ Act_1_sControlTrackCircuit)\"","returncode":0,"stderr":"","stdout":"Selt version 3.8.5 -- 06/18/25 -- LAAS/CNRS\nktz loaded, 9 states, 9 transitions\n0.001s\nLTL typing error: unbound propositional variable Act_1_sControlTrackCircuit\n","success":true}}</t>
  </si>
  <si>
    <t>action def ActionEnterSection {
}
action def ActionStatusOccupied {
}
action def ActionCheckRearSection {
}
action def ActionNormalOccupied {
}
action def ActionControlTrackCircuit {
}
action def ActionFaultOccupied {
}
action def ActionActivateIndicatorLight {
}
action def act {
    first start;
    then action EnterSection : ActionEnterSection;
    then action StatusOccupied : ActionStatusOccupied;
    then action CheckRearSection : ActionCheckRearSection;
    then decide;
        if "rearOccupied" then NormalOccupied;
        if "!rearOccupied" then FaultOccupied;
    action NormalOccupied : ActionNormalOccupied;
    then action ControlTrackCircuit : ActionControlTrackCircuit;
    then merge MergePoint;
    action FaultOccupied : ActionFaultOccupied;
    then MergePoint;
    then action ActivateIndicatorLight : ActionActivateIndicatorLight;
    then done;
}</t>
  </si>
  <si>
    <t>{"[] (- dead U Act_1_sdone)":{"command":"selt -p /app/frac_docker/uploads/fiacre_68040933831323096520.ktz -f \"[] (- dead U Act_1_sdone)\"","returncode":0,"stderr":"","stdout":"Selt version 3.8.5 -- 06/18/25 -- LAAS/CNRS\nktz loaded, 11 states, 11 transitions\n0.001s\nTRUE\n0.001s\n","success":true},"[] (Act_1_sCheckRearSection =&gt; () Act_1_sdecide1)":{"command":"selt -p /app/frac_docker/uploads/fiacre_68040933831323096520.ktz -f \"[] (Act_1_sCheckRearSection =&gt; () Act_1_sdecide1)\"","returncode":0,"stderr":"","stdout":"Selt version 3.8.5 -- 06/18/25 -- LAAS/CNRS\nktz loaded, 11 states, 11 transitions\n0.001s\nTRUE\n0.000s\n","success":true},"[] (Act_1_sEnterSection =&gt; () Act_1_sStatusOccupied)":{"command":"selt -p /app/frac_docker/uploads/fiacre_68040933831323096520.ktz -f \"[] (Act_1_sEnterSection =&gt; () Act_1_sStatusOccupied)\"","returncode":0,"stderr":"","stdout":"Selt version 3.8.5 -- 06/18/25 -- LAAS/CNRS\nktz loaded, 11 states, 11 transitions\n0.001s\nTRUE\n0.001s\n","success":true},"[] (Act_1_sFaultOccupied =&gt; () Act_1_sActivateIndicatorLight)":{"command":"selt -p /app/frac_docker/uploads/fiacre_68040933831323096520.ktz -f \"[] (Act_1_sFaultOccupied =&gt; () Act_1_sActivateIndicatorLight)\"","returncode":0,"stderr":"","stdout":"Selt version 3.8.5 -- 06/18/25 -- LAAS/CNRS\nktz loaded, 11 states, 11 transitions\n0.001s\nFALSE\n  state 0: L.scc*10 Act_1_sstart\n  -Act_1_t0-&gt;\n  state 1: L.scc*9 Act_1_sEnterSection\n  -Act_1_t1-&gt;\n  state 2: L.scc*8 Act_1_sStatusOccupied\n  -Act_1_t2-&gt;\n  state 3: L.scc*7 Act_1_sCheckRearSection\n  -Act_1_t3-&gt;\n  state 4: L.scc*6 Act_1_sdecide1\n  -Act_1_t5-&gt;\n  state 10: L.scc*5 Act_1_sFaultOccupied\n  -Act_1_t8-&gt;\n  state 11: L.scc*2 Act_1_sMergePoint\n  -Act_1_t9-&gt;\n  state 12: L.scc Act_1_sActivateIndicatorLight\n  [accepting all]\n0.000s\n","success":true},"[] (Act_1_sStatusOccupied =&gt; () Act_1_sCheckRearSection)":{"command":"selt -p /app/frac_docker/uploads/fiacre_68040933831323096520.ktz -f \"[] (Act_1_sStatusOccupied =&gt; () Act_1_sCheckRearSection)\"","returncode":0,"stderr":"","stdout":"Selt version 3.8.5 -- 06/18/25 -- LAAS/CNRS\nktz loaded, 11 states, 11 transitions\n0.001s\nTRUE\n0.000s\n","success":true},"[] -(Act_1_sFaultOccupied /\\ Act_1_sControlTrackCircuit)":{"command":"selt -p /app/frac_docker/uploads/fiacre_68040933831323096520.ktz -f \"[] -(Act_1_sFaultOccupied /\\ Act_1_sControlTrackCircuit)\"","returncode":0,"stderr":"","stdout":"Selt version 3.8.5 -- 06/18/25 -- LAAS/CNRS\nktz loaded, 11 states, 11 transitions\n0.001s\nTRUE\n0.000s\n","success":true}}</t>
  </si>
  <si>
    <t>action def ActionReadValuTar {
}
action def ActionReadVelTar {
}
action def ActionReadThre {
}
action def ActionCalculateImportance {
}
action def ActionSendCommand {
}
action def ActionNoSend {
}
action def act {
    first start;
    then fork;
        then ReadValuTar;
        then ReadVelTar;
        then ReadThre;
    action ReadValuTar : ActionReadValuTar;
    then joinNode1;
    action ReadVelTar : ActionReadVelTar;
    then joinNode1;
    action ReadThre : ActionReadThre;
    then joinNode1;
    join joinNode1;
    then action CalculateImportance : ActionCalculateImportance;
    then decide;
        if "importance &gt; d" then SendCommand;
        if "importance &lt;= d" then NoSend;
    action SendCommand : ActionSendCommand;
    then merge DecisionMerge;
    action NoSend : ActionNoSend;
    then DecisionMerge;
    then done;
}</t>
  </si>
  <si>
    <t>{"&lt;&gt; Act_1_sReadTarget":{"command":"selt -p /app/frac_docker/uploads/fiacre_180654847833739882680.ktz -f \"&lt;&gt; Act_1_sReadTarget\"","returncode":0,"stderr":"","stdout":"Selt version 3.8.5 -- 06/18/25 -- LAAS/CNRS\nktz loaded, 10 states, 10 transitions\n0.001s\nLTL typing error: unbound propositional variable Act_1_sReadTarget\n","success":true},"[] (- dead U Act_1_sdone)":{"command":"selt -p /app/frac_docker/uploads/fiacre_180654847833739882680.ktz -f \"[] (- dead U Act_1_sdone)\"","returncode":0,"stderr":"","stdout":"Selt version 3.8.5 -- 06/18/25 -- LAAS/CNRS\nktz loaded, 10 states, 10 transitions\n0.001s\nTRUE\n0.001s\n","success":true},"[] (Act_1_sCalculateImportance =&gt; () Act_1_sdecide1)":{"command":"selt -p /app/frac_docker/uploads/fiacre_180654847833739882680.ktz -f \"[] (Act_1_sCalculateImportance =&gt; () Act_1_sdecide1)\"","returncode":0,"stderr":"","stdout":"Selt version 3.8.5 -- 06/18/25 -- LAAS/CNRS\nktz loaded, 10 states, 10 transitions\n0.001s\nTRUE\n0.000s\n","success":true},"[] (Act_1_sReadTarget =&gt; () Act_1_sfork1)":{"command":"selt -p /app/frac_docker/uploads/fiacre_180654847833739882680.ktz -f \"[] (Act_1_sReadTarget =&gt; () Act_1_sfork1)\"","returncode":0,"stderr":"","stdout":"Selt version 3.8.5 -- 06/18/25 -- LAAS/CNRS\nktz loaded, 10 states, 10 transitions\n0.001s\nLTL typing error: unbound propositional variable Act_1_sReadTarget\n","success":true},"[] (Act_1_sSendCommand =&gt; () Act_1_sdone)":{"command":"selt -p /app/frac_docker/uploads/fiacre_180654847833739882680.ktz -f \"[] (Act_1_sSendCommand =&gt; () Act_1_sdone)\"","returncode":0,"stderr":"","stdout":"Selt version 3.8.5 -- 06/18/25 -- LAAS/CNRS\nktz loaded, 10 states, 10 transitions\n0.001s\nFALSE\n  state 0: L.scc*9 Act_1_sstart\n  -Act_1_t0-&gt;\n  state 1: L.scc*8 Act_1_sfork1\n  -Act_1_t1-&gt;\n  state 2: L.scc*7 Act_1_sReadValuTar\n  -Act_1_t2-&gt;\n  state 3: L.scc*6 Act_1_sjoinNode1\n  -Act_1_t3-&gt;\n  state 4: L.scc*5 Act_1_sCalculateImportance\n  -Act_1_t4-&gt;\n  state 5: L.scc*4 Act_1_sdecide1\n  -Act_1_t5-&gt;\n  state 6: L.scc*2 Act_1_sSendCommand\n  -Act_1_t7-&gt;\n  state 7: L.scc Act_1_sDecisionMerge\n  -Act_1_t9-&gt;\n  state 8: L.dead Act_1_sdone\n  [accepting all]\n0.000s\n","success":true},"[] (Act_1_sjoinNode =&gt; () Act_1_sCalculateImportance)":{"command":"selt -p /app/frac_docker/uploads/fiacre_180654847833739882680.ktz -f \"[] (Act_1_sjoinNode =&gt; () Act_1_sCalculateImportance)\"","returncode":0,"stderr":"","stdout":"Selt version 3.8.5 -- 06/18/25 -- LAAS/CNRS\nktz loaded, 10 states, 10 transitions\n0.001s\nLTL typing error: unbound propositional variable Act_1_sjoinNode\n","success":true}}</t>
  </si>
  <si>
    <t>action def ActionReadTarget {
}
action def ActionReadValuTar {
}
action def ActionReadVelTar {
}
action def ActionReadThre {
}
action def ActionCalculateImportance {
}
action def ActionSendCommand {
}
action def ActionNoSend {
}
action def act {
    first start;
    then action ReadTarget : ActionReadTarget;
    then fork;
        then ReadValuTar;
        then ReadVelTar;
        then ReadThre;
    action ReadValuTar : ActionReadValuTar;
    then joinNode;
    action ReadVelTar : ActionReadVelTar;
    then joinNode;
    action ReadThre : ActionReadThre;
    then joinNode;
    join joinNode;
    then action CalculateImportance : ActionCalculateImportance;
    then decide;
        if "importance &gt; d" then SendCommand;
        if "importance &lt;= d" then NoSend;
    action SendCommand : ActionSendCommand;
    then done;
    action NoSend : ActionNoSend;
    then done;
}</t>
  </si>
  <si>
    <t>{"&lt;&gt; Act_1_sReadTarget":{"command":"selt -p /app/frac_docker/uploads/fiacre_104637984626071223940.ktz -f \"&lt;&gt; Act_1_sReadTarget\"","returncode":0,"stderr":"","stdout":"Selt version 3.8.5 -- 06/18/25 -- LAAS/CNRS\nktz loaded, 10 states, 10 transitions\n0.001s\nTRUE\n0.000s\n","success":true},"[] (- dead U Act_1_sdone)":{"command":"selt -p /app/frac_docker/uploads/fiacre_104637984626071223940.ktz -f \"[] (- dead U Act_1_sdone)\"","returncode":0,"stderr":"","stdout":"Selt version 3.8.5 -- 06/18/25 -- LAAS/CNRS\nktz loaded, 10 states, 10 transitions\n0.001s\nTRUE\n0.000s\n","success":true},"[] (Act_1_sCalculateImportance =&gt; () Act_1_sdecide1)":{"command":"selt -p /app/frac_docker/uploads/fiacre_104637984626071223940.ktz -f \"[] (Act_1_sCalculateImportance =&gt; () Act_1_sdecide1)\"","returncode":0,"stderr":"","stdout":"Selt version 3.8.5 -- 06/18/25 -- LAAS/CNRS\nktz loaded, 10 states, 10 transitions\n0.001s\nTRUE\n0.000s\n","success":true},"[] (Act_1_sReadTarget =&gt; () Act_1_sfork1)":{"command":"selt -p /app/frac_docker/uploads/fiacre_104637984626071223940.ktz -f \"[] (Act_1_sReadTarget =&gt; () Act_1_sfork1)\"","returncode":0,"stderr":"","stdout":"Selt version 3.8.5 -- 06/18/25 -- LAAS/CNRS\nktz loaded, 10 states, 10 transitions\n0.001s\nTRUE\n0.000s\n","success":true},"[] (Act_1_sSendCommand =&gt; () Act_1_sdone)":{"command":"selt -p /app/frac_docker/uploads/fiacre_104637984626071223940.ktz -f \"[] (Act_1_sSendCommand =&gt; () Act_1_sdone)\"","returncode":0,"stderr":"","stdout":"Selt version 3.8.5 -- 06/18/25 -- LAAS/CNRS\nktz loaded, 10 states, 10 transitions\n0.001s\nTRUE\n0.000s\n","success":true},"[] (Act_1_sjoinNode =&gt; () Act_1_sCalculateImportance)":{"command":"selt -p /app/frac_docker/uploads/fiacre_104637984626071223940.ktz -f \"[] (Act_1_sjoinNode =&gt; () Act_1_sCalculateImportance)\"","returncode":0,"stderr":"","stdout":"Selt version 3.8.5 -- 06/18/25 -- LAAS/CNRS\nktz loaded, 10 states, 10 transitions\n0.001s\nTRUE\n0.000s\n","success":true}}</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</si>
  <si>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ActionSuccessMessage {
}
action def ActionFailureReason {
}
action def ActionSaveRecordToDatabase {
}
action def act {
    first start;
    then action TaskAssignment : ActionTaskAssignment;
    then action ParseTaskData : ActionParseTaskData;
    then decide;
        if "isOutbound" then RawMaterialOutbound;
        if "isInbound" then FinishedProductInbound;
    action RawMaterialOutbound : ActionRawMaterialOutbound;
    then action StoreRawMaterial : ActionStoreRawMaterial;
    then action RawMaterialInWarehouse : ActionRawMaterialInWarehouse;
    then merge PlaceFinished;
    action FinishedProductInbound : ActionFinishedProductInbound;
    then action RetrieveFinishedProduct : ActionRetrieveFinishedProduct;
    then action FinishedProductDelivered : ActionFinishedProductDelivered;
    then PlaceFinished;
    action PlaceFinished : ActionPlaceFinished;
    then decide;
        if "isSuccess == true" then SuccessMessage;
        if "isSuccess == false" then FailureReason;
    action SuccessMessage : ActionSuccessMessage;
    then merge SaveRecord;
    action FailureReason : ActionFailureReason;
    then SaveRecord;
    then action SaveRecordToDatabase : ActionSaveRecordToDatabase;
    then done;
}</t>
  </si>
  <si>
    <t>{"&lt;&gt; Act_1_sdecide1":{"command":"selt -p /app/frac_docker/uploads/fiacre_3440825509889386240.ktz -f \"&lt;&gt; Act_1_sdecide1\"","returncode":0,"stderr":"","stdout":"Selt version 3.8.5 -- 06/18/25 -- LAAS/CNRS\nktz loaded, 17 states, 18 transitions\n0.001s\nTRUE\n0.000s\n","success":true},"&lt;&gt; Act_1_sdecide2":{"command":"selt -p /app/frac_docker/uploads/fiacre_3440825509889386240.ktz -f \"&lt;&gt; Act_1_sdecide2\"","returncode":0,"stderr":"","stdout":"Selt version 3.8.5 -- 06/18/25 -- LAAS/CNRS\nktz loaded, 17 states, 18 transitions\n0.001s\nTRUE\n0.000s\n","success":true},"[] (- dead U Act_1_sdone)":{"command":"selt -p /app/frac_docker/uploads/fiacre_3440825509889386240.ktz -f \"[] (- dead U Act_1_sdone)\"","returncode":0,"stderr":"","stdout":"Selt version 3.8.5 -- 06/18/25 -- LAAS/CNRS\nktz loaded, 17 states, 18 transitions\n0.001s\nTRUE\n0.000s\n","success":true},"[] (Act_1_sPlaceFinished =&gt; () Act_1_sdecide2)":{"command":"selt -p /app/frac_docker/uploads/fiacre_3440825509889386240.ktz -f \"[] (Act_1_sPlaceFinished =&gt; () Act_1_sdecide2)\"","returncode":0,"stderr":"","stdout":"Selt version 3.8.5 -- 06/18/25 -- LAAS/CNRS\nktz loaded, 17 states, 18 transitions\n0.000s\nTRUE\n0.000s\n","success":true},"[] (Act_1_sSaveRecord =&gt; () Act_1_sSaveRecordToDatabase)":{"command":"selt -p /app/frac_docker/uploads/fiacre_3440825509889386240.ktz -f \"[] (Act_1_sSaveRecord =&gt; () Act_1_sSaveRecordToDatabase)\"","returncode":0,"stderr":"","stdout":"Selt version 3.8.5 -- 06/18/25 -- LAAS/CNRS\nktz loaded, 17 states, 18 transitions\n0.001s\nTRUE\n0.001s\n","success":true},"[] -(Act_1_sRawMaterialOutbound /\\ Act_1_sFinishedProductInbound)":{"command":"selt -p /app/frac_docker/uploads/fiacre_3440825509889386240.ktz -f \"[] -(Act_1_sRawMaterialOutbound /\\ Act_1_sFinishedProductInbound)\"","returncode":0,"stderr":"","stdout":"Selt version 3.8.5 -- 06/18/25 -- LAAS/CNRS\nktz loaded, 17 states, 18 transitions\n0.001s\nTRUE\n0.000s\n","success":true},"[] -(Act_1_sTaskSuccess /\\ Act_1_sTaskFailure)":{"command":"selt -p /app/frac_docker/uploads/fiacre_3440825509889386240.ktz -f \"[] -(Act_1_sTaskSuccess /\\ Act_1_sTaskFailure)\"","returncode":0,"stderr":"","stdout":"Selt version 3.8.5 -- 06/18/25 -- LAAS/CNRS\nktz loaded, 17 states, 18 transitions\n0.001s\nLTL typing error: unbound propositional variable Act_1_sTaskSuccess\n","success":true}}</t>
  </si>
  <si>
    <t>action def ActionTaskAssignment {
}
action def ActionParseTaskData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ActionTaskSuccess {
}
action def ActionTaskFailure {
}
action def ActionSaveRecordToDatabase {
}
action def act {
    first start;
    then action TaskAssignment : ActionTaskAssignment;
    then action ParseTaskData : ActionParseTaskData;
    then decide;
        if "isOutbound" then RawMaterialOutbound;
        if "isInbound" then FinishedProductInbound;
    action RawMaterialOutbound : ActionRawMaterialOutbound;
    then action StoreRawMaterial : ActionStoreRawMaterial;
    then action RawMaterialInWarehouse : ActionRawMaterialInWarehouse;
    then merge PlaceFinished;
    action FinishedProductInbound : ActionFinishedProductInbound;
    then action RetrieveFinishedProduct : ActionRetrieveFinishedProduct;
    then action FinishedProductDelivered : ActionFinishedProductDelivered;
    then PlaceFinished;
    action PlaceFinished : ActionPlaceFinished;
    then decide;
        if "isSuccess == true" then TaskSuccess;
        if "isSuccess == false" then TaskFailure;
    action TaskSuccess : ActionTaskSuccess;
    then merge SaveRecord;
    action TaskFailure : ActionTaskFailure;
    then SaveRecord;
    then action SaveRecordToDatabase : ActionSaveRecordToDatabase;
    then done;
}</t>
  </si>
  <si>
    <t>{"&lt;&gt; Act_1_sdecide1":{"command":"selt -p /app/frac_docker/uploads/fiacre_105007322283127953430.ktz -f \"&lt;&gt; Act_1_sdecide1\"","returncode":0,"stderr":"","stdout":"Selt version 3.8.5 -- 06/18/25 -- LAAS/CNRS\nktz loaded, 17 states, 18 transitions\n0.001s\nTRUE\n0.000s\n","success":true},"&lt;&gt; Act_1_sdecide2":{"command":"selt -p /app/frac_docker/uploads/fiacre_105007322283127953430.ktz -f \"&lt;&gt; Act_1_sdecide2\"","returncode":0,"stderr":"","stdout":"Selt version 3.8.5 -- 06/18/25 -- LAAS/CNRS\nktz loaded, 17 states, 18 transitions\n0.001s\nTRUE\n0.000s\n","success":true},"[] (- dead U Act_1_sdone)":{"command":"selt -p /app/frac_docker/uploads/fiacre_105007322283127953430.ktz -f \"[] (- dead U Act_1_sdone)\"","returncode":0,"stderr":"","stdout":"Selt version 3.8.5 -- 06/18/25 -- LAAS/CNRS\nktz loaded, 17 states, 18 transitions\n0.001s\nTRUE\n0.001s\n","success":true},"[] (Act_1_sPlaceFinished =&gt; () Act_1_sdecide2)":{"command":"selt -p /app/frac_docker/uploads/fiacre_105007322283127953430.ktz -f \"[] (Act_1_sPlaceFinished =&gt; () Act_1_sdecide2)\"","returncode":0,"stderr":"","stdout":"Selt version 3.8.5 -- 06/18/25 -- LAAS/CNRS\nktz loaded, 17 states, 18 transitions\n0.001s\nTRUE\n0.000s\n","success":true},"[] (Act_1_sSaveRecord =&gt; () Act_1_sSaveRecordToDatabase)":{"command":"selt -p /app/frac_docker/uploads/fiacre_105007322283127953430.ktz -f \"[] (Act_1_sSaveRecord =&gt; () Act_1_sSaveRecordToDatabase)\"","returncode":0,"stderr":"","stdout":"Selt version 3.8.5 -- 06/18/25 -- LAAS/CNRS\nktz loaded, 17 states, 18 transitions\n0.001s\nTRUE\n0.001s\n","success":true},"[] -(Act_1_sRawMaterialOutbound /\\ Act_1_sFinishedProductInbound)":{"command":"selt -p /app/frac_docker/uploads/fiacre_105007322283127953430.ktz -f \"[] -(Act_1_sRawMaterialOutbound /\\ Act_1_sFinishedProductInbound)\"","returncode":0,"stderr":"","stdout":"Selt version 3.8.5 -- 06/18/25 -- LAAS/CNRS\nktz loaded, 17 states, 18 transitions\n0.001s\nTRUE\n0.000s\n","success":true},"[] -(Act_1_sTaskSuccess /\\ Act_1_sTaskFailure)":{"command":"selt -p /app/frac_docker/uploads/fiacre_105007322283127953430.ktz -f \"[] -(Act_1_sTaskSuccess /\\ Act_1_sTaskFailure)\"","returncode":0,"stderr":"","stdout":"Selt version 3.8.5 -- 06/18/25 -- LAAS/CNRS\nktz loaded, 17 states, 18 transitions\n0.001s\nTRUE\n0.000s\n","success":true}}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</si>
  <si>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&lt;&gt; decide
结果: 通过
规约: [] (- dead U done)
结果: 通过
规约: [] (PlaceFinished =&gt; () decide)
结果: 通过
规约: [] (SaveRecord =&gt; () SaveRecordToDatabase)
结果: 通过
规约: [] -(RawMaterialOutbound /\ FinishedProductInbound)
结果: 通过
规约: &lt;&gt; decide
结果: 通过
规约: [] -(TaskSuccess /\ TaskFailure)
结果: 失败
错误: LTL typing error: unbound propositional variable TaskSuccess
}]</t>
  </si>
  <si>
    <t>action def ActionManualLoading {
}
action def ActionHeatAluminumIngot {
}
action def ActionReceiveIngot {
}
action def ActionTransportIngot {
}
action def ActionVRollerConveyor {
}
action def ActionMaintainTemperature {
}
action def ActionStartFrequencyConversionMotorControl {
}
action def ActionMeasureTemperature {
}
action def ActionMeasureLength {
}
action def ActionReturnToPreviousStage {
}
action def ActionPrecisePositioning {
}
action def ActionClampIngotAndFeedIntoInlet {
}
action def ActionLubricateEndReduceFriction {
}
action def ActionFeedIntoExtrusionCenter {
}
action def act {
    first start;
    then action ManualLoading : ActionManualLoading;
    then action HeatAluminumIngot : ActionHeatAluminumIngot;
    then action ReceiveIngot : ActionReceiveIngot;
    then action TransportIngot : ActionTransportIngot;
    then action VRollerConveyor : ActionVRollerConveyor;
    then action MaintainTemperature : ActionMaintainTemperature;
    then action StartFrequencyConversionMotorControl : ActionStartFrequencyConversionMotorControl;
    then action MeasureTemperature : ActionMeasureTemperature;
    then decide;
        if "temperatureQualified" then MeasureLength;
        if "!temperatureQualified" then ReturnToPreviousStage;
    action MeasureLength : ActionMeasureLength;
    then action PrecisePositioning : ActionPrecisePositioning;
    then action ClampIngotAndFeedIntoInlet : ActionClampIngotAndFeedIntoInlet;
    then action LubricateEndReduceFriction : ActionLubricateEndReduceFriction;
    then action FeedIntoExtrusionCenter : ActionFeedIntoExtrusionCenter;
    then done;
    action ReturnToPreviousStage : ActionReturnToPreviousStage;
    then done;
}</t>
  </si>
  <si>
    <t>{"[] (- dead U Act_1_sdone)":{"command":"selt -p /app/frac_docker/uploads/fiacre_121440809055736692030.ktz -f \"[] (- dead U Act_1_sdone)\"","returncode":0,"stderr":"","stdout":"Selt version 3.8.5 -- 06/18/25 -- LAAS/CNRS\nktz loaded, 17 states, 17 transitions\n0.001s\nTRUE\n0.000s\n","success":true},"[] (Act_1_sHeatAluminumIngot =&gt; () Act_1_sMaintainTemperature)":{"command":"selt -p /app/frac_docker/uploads/fiacre_121440809055736692030.ktz -f \"[] (Act_1_sHeatAluminumIngot =&gt; () Act_1_sMaintainTemperature)\"","returncode":0,"stderr":"","stdout":"Selt version 3.8.5 -- 06/18/25 -- LAAS/CNRS\nktz loaded, 17 states, 17 transitions\n0.000s\nFALSE\n  state 0: L.scc*16 Act_1_sstart\n  -Act_1_t0-&gt;\n  state 1: L.scc*15 Act_1_sManualLoading\n  -Act_1_t1-&gt;\n  state 2: L.scc*14 Act_1_sHeatAluminumIngot\n  -Act_1_t2-&gt;\n  state 3: L.scc*13 Act_1_sReceiveIngot\n  -Act_1_t3-&gt;\n  state 4: L.scc*12 Act_1_sTransportIngot\n  [accepting all]\n0.000s\n","success":true},"[] (Act_1_sMeasureTemperature =&gt; () Act_1_sdecide1)":{"command":"selt -p /app/frac_docker/uploads/fiacre_121440809055736692030.ktz -f \"[] (Act_1_sMeasureTemperature =&gt; () Act_1_sdecide1)\"","returncode":0,"stderr":"","stdout":"Selt version 3.8.5 -- 06/18/25 -- LAAS/CNRS\nktz loaded, 17 states, 17 transitions\n0.001s\nTRUE\n0.000s\n","success":true},"[] (Act_1_sReceiveIngot =&gt; () Act_1_sTransportIngot)":{"command":"selt -p /app/frac_docker/uploads/fiacre_121440809055736692030.ktz -f \"[] (Act_1_sReceiveIngot =&gt; () Act_1_sTransportIngot)\"","returncode":0,"stderr":"","stdout":"Selt version 3.8.5 -- 06/18/25 -- LAAS/CNRS\nktz loaded, 17 states, 17 transitions\n0.001s\nTRUE\n0.000s\n","success":true},"[] (Act_1_sReturnToPreviousStage =&gt; () Act_1_sdone)":{"command":"selt -p /app/frac_docker/uploads/fiacre_121440809055736692030.ktz -f \"[] (Act_1_sReturnToPreviousStage =&gt; () Act_1_sdone)\"","returncode":0,"stderr":"","stdout":"Selt version 3.8.5 -- 06/18/25 -- LAAS/CNRS\nktz loaded, 17 states, 17 transitions\n0.001s\nTRUE\n0.000s\n","success":true},"[] (Act_1_sVRollerConveyor =&gt; () Act_1_sStartFrequencyConversionMotorControl)":{"command":"selt -p /app/frac_docker/uploads/fiacre_121440809055736692030.ktz -f \"[] (Act_1_sVRollerConveyor =&gt; () Act_1_sStartFrequencyConversionMotorControl)\"","returncode":0,"stderr":"","stdout":"Selt version 3.8.5 -- 06/18/25 -- LAAS/CNRS\nktz loaded, 17 states, 17 transitions\n0.001s\nFALSE\n  state 0: L.scc*16 Act_1_sstart\n  -Act_1_t0-&gt;\n  state 1: L.scc*15 Act_1_sManualLoading\n  -Act_1_t1-&gt;\n  state 2: L.scc*14 Act_1_sHeatAluminumIngot\n  -Act_1_t2-&gt;\n  state 3: L.scc*13 Act_1_sReceiveIngot\n  -Act_1_t3-&gt;\n  state 4: L.scc*12 Act_1_sTransportIngot\n  -Act_1_t4-&gt;\n  state 5: L.scc*11 Act_1_sVRollerConveyor\n  -Act_1_t5-&gt;\n  state 6: L.scc*10 Act_1_sMaintainTemperature\n  -Act_1_t6-&gt;\n  state 7: L.scc*9 Act_1_sStartFrequencyConversionMotorControl\n  [accepting all]\n0.000s\n","success":true},"[] -(Act_1_sMeasureLength /\\ Act_1_sReturnToPreviousStage)":{"command":"selt -p /app/frac_docker/uploads/fiacre_121440809055736692030.ktz -f \"[] -(Act_1_sMeasureLength /\\ Act_1_sReturnToPreviousStage)\"","returncode":0,"stderr":"","stdout":"Selt version 3.8.5 -- 06/18/25 -- LAAS/CNRS\nktz loaded, 17 states, 17 transitions\n0.001s\nTRUE\n0.000s\n","success":true}}</t>
  </si>
  <si>
    <t>action def ActionManualLoading {
}
action def ActionHeatAluminumIngot {
}
action def ActionReceiveIngot {
}
action def ActionTransportIngot {
}
action def ActionVRollerConveyor {
}
action def ActionMaintainTemperature {
}
action def ActionStartFrequencyConversionMotorControl {
}
action def ActionMeasureTemperature {
}
action def ActionMeasureLength {
}
action def ActionReturnToPreviousStage {
}
action def ActionPrecisePositioning {
}
action def ActionClampIngotAndFeedIntoInlet {
}
action def ActionLubricateEndReduceFriction {
}
action def ActionFeedIntoExtrusionCenter {
}
action def act {
    first start;
    then action ManualLoading : ActionManualLoading;
    then action HeatAluminumIngot : ActionHeatAluminumIngot;
    then action MaintainTemperature : ActionMaintainTemperature;
    then action ReceiveIngot : ActionReceiveIngot;
    then action TransportIngot : ActionTransportIngot;
    then action VRollerConveyor : ActionVRollerConveyor;
    then action StartFrequencyConversionMotorControl : ActionStartFrequencyConversionMotorControl;
    then action MeasureTemperature : ActionMeasureTemperature;
    then decide;
        if "temperatureQualified" then MeasureLength;
        if "!temperatureQualified" then ReturnToPreviousStage;
    action MeasureLength : ActionMeasureLength;
    then action PrecisePositioning : ActionPrecisePositioning;
    then action ClampIngotAndFeedIntoInlet : ActionClampIngotAndFeedIntoInlet;
    then action LubricateEndReduceFriction : ActionLubricateEndReduceFriction;
    then action FeedIntoExtrusionCenter : ActionFeedIntoExtrusionCenter;
    then done;
    action ReturnToPreviousStage : ActionReturnToPreviousStage;
    then done;
}</t>
  </si>
  <si>
    <t>{"[] (- dead U Act_1_sdone)":{"command":"selt -p /app/frac_docker/uploads/fiacre_155747900794239617760.ktz -f \"[] (- dead U Act_1_sdone)\"","returncode":0,"stderr":"","stdout":"Selt version 3.8.5 -- 06/18/25 -- LAAS/CNRS\nktz loaded, 17 states, 17 transitions\n0.001s\nTRUE\n0.001s\n","success":true},"[] (Act_1_sHeatAluminumIngot =&gt; () Act_1_sMaintainTemperature)":{"command":"selt -p /app/frac_docker/uploads/fiacre_155747900794239617760.ktz -f \"[] (Act_1_sHeatAluminumIngot =&gt; () Act_1_sMaintainTemperature)\"","returncode":0,"stderr":"","stdout":"Selt version 3.8.5 -- 06/18/25 -- LAAS/CNRS\nktz loaded, 17 states, 17 transitions\n0.001s\nTRUE\n0.001s\n","success":true},"[] (Act_1_sMeasureTemperature =&gt; () Act_1_sdecide1)":{"command":"selt -p /app/frac_docker/uploads/fiacre_155747900794239617760.ktz -f \"[] (Act_1_sMeasureTemperature =&gt; () Act_1_sdecide1)\"","returncode":0,"stderr":"","stdout":"Selt version 3.8.5 -- 06/18/25 -- LAAS/CNRS\nktz loaded, 17 states, 17 transitions\n0.001s\nTRUE\n0.000s\n","success":true},"[] (Act_1_sReceiveIngot =&gt; () Act_1_sTransportIngot)":{"command":"selt -p /app/frac_docker/uploads/fiacre_155747900794239617760.ktz -f \"[] (Act_1_sReceiveIngot =&gt; () Act_1_sTransportIngot)\"","returncode":0,"stderr":"","stdout":"Selt version 3.8.5 -- 06/18/25 -- LAAS/CNRS\nktz loaded, 17 states, 17 transitions\n0.001s\nTRUE\n0.000s\n","success":true},"[] (Act_1_sReturnToPreviousStage =&gt; () Act_1_sdone)":{"command":"selt -p /app/frac_docker/uploads/fiacre_155747900794239617760.ktz -f \"[] (Act_1_sReturnToPreviousStage =&gt; () Act_1_sdone)\"","returncode":0,"stderr":"","stdout":"Selt version 3.8.5 -- 06/18/25 -- LAAS/CNRS\nktz loaded, 17 states, 17 transitions\n0.001s\nTRUE\n0.000s\n","success":true},"[] (Act_1_sVRollerConveyor =&gt; () Act_1_sStartFrequencyConversionMotorControl)":{"command":"selt -p /app/frac_docker/uploads/fiacre_155747900794239617760.ktz -f \"[] (Act_1_sVRollerConveyor =&gt; () Act_1_sStartFrequencyConversionMotorControl)\"","returncode":0,"stderr":"","stdout":"Selt version 3.8.5 -- 06/18/25 -- LAAS/CNRS\nktz loaded, 17 states, 17 transitions\n0.001s\nTRUE\n0.001s\n","success":true},"[] -(Act_1_sMeasureLength /\\ Act_1_sReturnToPreviousStage)":{"command":"selt -p /app/frac_docker/uploads/fiacre_155747900794239617760.ktz -f \"[] -(Act_1_sMeasureLength /\\ Act_1_sReturnToPreviousStage)\"","returncode":0,"stderr":"","stdout":"Selt version 3.8.5 -- 06/18/25 -- LAAS/CNRS\nktz loaded, 17 states, 17 transitions\n0.000s\nTRUE\n0.000s\n","success":true}}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</si>
  <si>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 (HeatAluminumIngot =&gt; () MaintainTemperature)
结果: 失败
反例: start-&gt;ManualLoading-&gt;HeatAluminumIngot-&gt;ReceiveIngot-&gt;TransportIngot
规约: [] (VRollerConveyor =&gt; () StartFrequencyConversionMotorControl)
结果: 失败
反例: start-&gt;ManualLoading-&gt;HeatAluminumIngot-&gt;ReceiveIngot-&gt;TransportIngot-&gt;VRollerConveyor-&gt;MaintainTemperature-&gt;StartFrequencyConversionMotorControl       
规约: [] (- dead U done)
结果: 通过
规约: [] (ReceiveIngot =&gt; () TransportIngot)
结果: 通过
规约: [] (MeasureTemperature =&gt; () decide)
结果: 通过
规约: [] (ReturnToPreviousStage =&gt; () done)
结果: 通过
规约: [] -(MeasureLength /\ ReturnToPreviousStage)
结果: 通过
}]</t>
  </si>
  <si>
    <t>action def ActionReceiveTakeoffCommand {
}
action def ActionStopTakeoff {
}
action def ActionAdjustTakeoffProcess {
}
action def ActionParallelProcess1 {
}
action def ActionParallelProcess2 {
}
action def ActionParallelProcess3 {
}
action def act {
    first start;
    then action ReceiveTakeoffCommand : ActionReceiveTakeoffCommand;
    then decide;
        if "directionNotSame" then StopTakeoff;
        if "directionSame" then AdjustTakeoffProcess;
    action StopTakeoff : ActionStopTakeoff;
    then done;
    action AdjustTakeoffProcess : ActionAdjustTakeoffProcess;
    then fork;
        then ParallelProcess1;
        then ParallelProcess2;
        then ParallelProcess3;
    action ParallelProcess1 : ActionParallelProcess1;
    then joinNode;
    action ParallelProcess2 : ActionParallelProcess2;
    then joinNode;
    action ParallelProcess3 : ActionParallelProcess3;
    then joinNode;
    join joinNode;
    then done;
}</t>
  </si>
  <si>
    <t>{"&lt;&gt; Act_1_sCheckHeadingDirection":{"command":"selt -p /app/frac_docker/uploads/fiacre_171408455008814332120.ktz -f \"&lt;&gt; Act_1_sCheckHeadingDirection\"","returncode":0,"stderr":"","stdout":"Selt version 3.8.5 -- 06/18/25 -- LAAS/CNRS\nktz loaded, 9 states, 9 transitions\n0.001s\nLTL typing error: unbound propositional variable Act_1_sCheckHeadingDirection\n","success":true},"&lt;&gt; Act_1_sReceiveTakeoffCommand":{"command":"selt -p /app/frac_docker/uploads/fiacre_171408455008814332120.ktz -f \"&lt;&gt; Act_1_sReceiveTakeoffCommand\"","returncode":0,"stderr":"","stdout":"Selt version 3.8.5 -- 06/18/25 -- LAAS/CNRS\nktz loaded, 9 states, 9 transitions\n0.001s\nTRUE\n0.000s\n","success":true},"[] (- dead U Act_1_sdone)":{"command":"selt -p /app/frac_docker/uploads/fiacre_171408455008814332120.ktz -f \"[] (- dead U Act_1_sdone)\"","returncode":0,"stderr":"","stdout":"Selt version 3.8.5 -- 06/18/25 -- LAAS/CNRS\nktz loaded, 9 states, 9 transitions\n0.001s\nTRUE\n0.001s\n","success":true},"[] (Act_1_sDetectSpeed =&gt; () Act_1_sdecide2)":{"command":"selt -p /app/frac_docker/uploads/fiacre_171408455008814332120.ktz -f \"[] (Act_1_sDetectSpeed =&gt; () Act_1_sdecide2)\"","returncode":0,"stderr":"","stdout":"Selt version 3.8.5 -- 06/18/25 -- LAAS/CNRS\nktz loaded, 9 states, 9 transitions\n0.001s\nLTL typing error: unbound propositional variable Act_1_sDetectSpeed\n","success":true},"[] (Act_1_sStopTakeoff =&gt; () Act_1_sdone)":{"command":"selt -p /app/frac_docker/uploads/fiacre_171408455008814332120.ktz -f \"[] (Act_1_sStopTakeoff =&gt; () Act_1_sdone)\"","returncode":0,"stderr":"","stdout":"Selt version 3.8.5 -- 06/18/25 -- LAAS/CNRS\nktz loaded, 9 states, 9 transitions\n0.001s\nTRUE\n0.001s\n","success":true},"[] (Act_1_sjoinNode1 =&gt; () Act_1_sdone)":{"command":"selt -p /app/frac_docker/uploads/fiacre_171408455008814332120.ktz -f \"[] (Act_1_sjoinNode1 =&gt; () Act_1_sdone)\"","returncode":0,"stderr":"","stdout":"Selt version 3.8.5 -- 06/18/25 -- LAAS/CNRS\nktz loaded, 9 states, 9 transitions\n0.001s\nLTL typing error: unbound propositional variable Act_1_sjoinNode1\n","success":true},"[] -(Act_1_sStopTakeoff /\\ Act_1_sfork1)":{"command":"selt -p /app/frac_docker/uploads/fiacre_171408455008814332120.ktz -f \"[] -(Act_1_sStopTakeoff /\\ Act_1_sfork1)\"","returncode":0,"stderr":"","stdout":"Selt version 3.8.5 -- 06/18/25 -- LAAS/CNRS\nktz loaded, 9 states, 9 transitions\n0.001s\nTRUE\n0.000s\n","success":true}}</t>
  </si>
  <si>
    <t>action def ActionReceiveTakeoffCommand {
}
action def ActionCheckHeadingDirection {
}
action def ActionStopTakeoff {
}
action def ActionAdjustTakeoffProcess {
}
action def ActionDetectSpeed {
}
action def ActionAdjustThrust {
}
action def ActionAdjustAttitude {
}
action def act {
    first start;
    then action ReceiveTakeoffCommand : ActionReceiveTakeoffCommand;
    then action CheckHeadingDirection : ActionCheckHeadingDirection;
    then decide;
        if "directionNotSame" then StopTakeoff;
        if "directionSame" then AdjustTakeoffProcess;
    action StopTakeoff : ActionStopTakeoff;
    then done;
    action AdjustTakeoffProcess : ActionAdjustTakeoffProcess;
    then fork;
        then DetectSpeed;
        then AdjustThrust;
        then AdjustAttitude;
    action DetectSpeed : ActionDetectSpeed;
    then decide;
        if "windShearBeforeV1" then StopTakeoff;
        if "noWindShear" then joinNode1;
    action AdjustThrust : ActionAdjustThrust;
    then joinNode1;
    action AdjustAttitude : ActionAdjustAttitude;
    then joinNode1;
    join joinNode1;
    then done;
}</t>
  </si>
  <si>
    <t>{"&lt;&gt; Act_1_sCheckHeadingDirection":{"command":"selt -p /app/frac_docker/uploads/fiacre_102417510758985772430.ktz -f \"&lt;&gt; Act_1_sCheckHeadingDirection\"","returncode":0,"stderr":"","stdout":"Selt version 3.8.5 -- 06/18/25 -- LAAS/CNRS\nktz loaded, 11 states, 12 transitions\n0.001s\nTRUE\n0.000s\n","success":true},"&lt;&gt; Act_1_sReceiveTakeoffCommand":{"command":"selt -p /app/frac_docker/uploads/fiacre_102417510758985772430.ktz -f \"&lt;&gt; Act_1_sReceiveTakeoffCommand\"","returncode":0,"stderr":"","stdout":"Selt version 3.8.5 -- 06/18/25 -- LAAS/CNRS\nktz loaded, 11 states, 12 transitions\n0.001s\nTRUE\n0.000s\n","success":true},"[] (- dead U Act_1_sdone)":{"command":"selt -p /app/frac_docker/uploads/fiacre_102417510758985772430.ktz -f \"[] (- dead U Act_1_sdone)\"","returncode":0,"stderr":"","stdout":"Selt version 3.8.5 -- 06/18/25 -- LAAS/CNRS\nktz loaded, 11 states, 12 transitions\n0.001s\nTRUE\n0.001s\n","success":true},"[] (Act_1_sDetectSpeed =&gt; () Act_1_sdecide2)":{"command":"selt -p /app/frac_docker/uploads/fiacre_102417510758985772430.ktz -f \"[] (Act_1_sDetectSpeed =&gt; () Act_1_sdecide2)\"","returncode":0,"stderr":"","stdout":"Selt version 3.8.5 -- 06/18/25 -- LAAS/CNRS\nktz loaded, 11 states, 12 transitions\n0.001s\nTRUE\n0.000s\n","success":true},"[] (Act_1_sStopTakeoff =&gt; () Act_1_sdone)":{"command":"selt -p /app/frac_docker/uploads/fiacre_102417510758985772430.ktz -f \"[] (Act_1_sStopTakeoff =&gt; () Act_1_sdone)\"","returncode":0,"stderr":"","stdout":"Selt version 3.8.5 -- 06/18/25 -- LAAS/CNRS\nktz loaded, 11 states, 12 transitions\n0.001s\nTRUE\n0.000s\n","success":true},"[] (Act_1_sjoinNode1 =&gt; () Act_1_sdone)":{"command":"selt -p /app/frac_docker/uploads/fiacre_102417510758985772430.ktz -f \"[] (Act_1_sjoinNode1 =&gt; () Act_1_sdone)\"","returncode":0,"stderr":"","stdout":"Selt version 3.8.5 -- 06/18/25 -- LAAS/CNRS\nktz loaded, 11 states, 12 transitions\n0.001s\nTRUE\n0.000s\n","success":true},"[] -(Act_1_sStopTakeoff /\\ Act_1_sfork1)":{"command":"selt -p /app/frac_docker/uploads/fiacre_102417510758985772430.ktz -f \"[] -(Act_1_sStopTakeoff /\\ Act_1_sfork1)\"","returncode":0,"stderr":"","stdout":"Selt version 3.8.5 -- 06/18/25 -- LAAS/CNRS\nktz loaded, 11 states, 12 transitions\n0.001s\nTRUE\n0.000s\n","success":true}}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</si>
  <si>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 (joinNode1 =&gt; () done)
结果: 失败
错误: LTL typing error: unbound propositional variable joinNode1
规约: [] (StopTakeoff =&gt; () done)
结果: 通过
规约: [] (- dead U done)
结果: 通过
规约: [] -(StopTakeoff /\ fork)
结果: 通过
规约: &lt;&gt; CheckHeadingDirection
结果: 失败
错误: LTL typing error: unbound propositional variable CheckHeadingDirection
规约: [] (DetectSpeed =&gt; () decide)
结果: 失败
错误: LTL typing error: unbound propositional variable DetectSpeed
规约: &lt;&gt; ReceiveTakeoffCommand
结果: 通过
}]</t>
  </si>
  <si>
    <t>Simplified MBSE Method活动图</t>
  </si>
  <si>
    <t>{"[] (- dead U Act_1_sdone)":{"command":"selt -p /app/frac_docker/uploads/fiacre_66263827082838972490.ktz -f \"[] (- dead U Act_1_sdone)\"","returncode":0,"stderr":"","stdout":"Selt version 3.8.5 -- 06/18/25 -- LAAS/CNRS\nktz loaded, 7 states, 6 transitions\n0.001s\nTRUE\n0.000s\n","success":true},"[] (Act_1_sCountdown=&gt; () Act_1_sPreRNDZRequirement-Specifics)":{"command":"selt -p /app/frac_docker/uploads/fiacre_66263827082838972490.ktz -f \"[] (Act_1_sCountdown=&gt; () Act_1_sPreRNDZRequirement-Specifics)\"","returncode":0,"stderr":"","stdout":"Selt version 3.8.5 -- 06/18/25 -- LAAS/CNRS\nktz loaded, 7 states, 6 transitions\n0.001s\nTRUE\n0.000s\n","success":true},"[] (Act_1_sPreRNDZRequirement-Specifics =&gt; () Act_1_sRRNDZWithTarget)":{"command":"selt -p /app/frac_docker/uploads/fiacre_66263827082838972490.ktz -f \"[] (Act_1_sPreRNDZRequirement-Specifics =&gt; () Act_1_sRRNDZWithTarget)\"","returncode":0,"stderr":"","stdout":"Selt version 3.8.5 -- 06/18/25 -- LAAS/CNRS\nktz loaded, 7 states, 6 transitions\n0.001s\nTRUE\n0.000s\n","success":true}}</t>
  </si>
  <si>
    <t>action def ActionReadSimDataSignal {
}
action def ActionCheckIsEnabled {
}
action def ActionPrintMeetConditions {
}
action def ActionPrintNotMeetConditions {
}
action def act {
    first start;
    then action ReadSimDataSignal : ActionReadSimDataSignal;
    then action CheckIsEnabled : ActionCheckIsEnabled;
    then decide;
        if "IsEnabled" then PrintMeetConditions;
        if "!IsEnabled" then PrintNotMeetConditions;
    action PrintMeetConditions : ActionPrintMeetConditions;
    then done;
    action PrintNotMeetConditions : ActionPrintNotMeetConditions;
    then done;
}</t>
  </si>
  <si>
    <t>{"[] (- dead U Act_1_sdone)":{"command":"selt -p /app/frac_docker/uploads/fiacre_160846126953368120900.ktz -f \"[] (- dead U Act_1_sdone)\"","returncode":0,"stderr":"","stdout":"Selt version 3.8.5 -- 06/18/25 -- LAAS/CNRS\nktz loaded, 6 states, 5 transitions\n0.001s\nTRUE\n0.000s\n","success":true},"[] (Act_1_sIsEnabled =&gt; () Act_1_sdecide1)":{"command":"selt -p /app/frac_docker/uploads/fiacre_160846126953368120900.ktz -f \"[] (Act_1_sIsEnabled =&gt; () Act_1_sdecide1)\"","returncode":0,"stderr":"","stdout":"Selt version 3.8.5 -- 06/18/25 -- LAAS/CNRS\nktz loaded, 6 states, 5 transitions\n0.001s\nLTL typing error: unbound propositional variable Act_1_sIsEnabled\n","success":true},"[] (Act_1_sPrintDoesNotMeetLaunchConditions =&gt; () Act_1_sEndProcess)":{"command":"selt -p /app/frac_docker/uploads/fiacre_160846126953368120900.ktz -f \"[] (Act_1_sPrintDoesNotMeetLaunchConditions =&gt; () Act_1_sEndProcess)\"","returncode":0,"stderr":"","stdout":"Selt version 3.8.5 -- 06/18/25 -- LAAS/CNRS\nktz loaded, 6 states, 5 transitions\n0.001s\nLTL typing error: unbound propositional variable Act_1_sPrintDoesNotMeetLaunchConditions\n","success":true},"[] (Act_1_sSimDataSignal =&gt; () Act_1_sIsEnabled)":{"command":"selt -p /app/frac_docker/uploads/fiacre_160846126953368120900.ktz -f \"[] (Act_1_sSimDataSignal =&gt; () Act_1_sIsEnabled)\"","returncode":0,"stderr":"","stdout":"Selt version 3.8.5 -- 06/18/25 -- LAAS/CNRS\nktz loaded, 6 states, 5 transitions\n0.001s\nLTL typing error: unbound propositional variable Act_1_sSimDataSignal\n","success":true},"[] (Act_1_sdecide1 =&gt; () Act_1_sPrintDoesNotMeetLaunchConditions)":{"command":"selt -p /app/frac_docker/uploads/fiacre_160846126953368120900.ktz -f \"[] (Act_1_sdecide1 =&gt; () Act_1_sPrintDoesNotMeetLaunchConditions)\"","returncode":0,"stderr":"","stdout":"Selt version 3.8.5 -- 06/18/25 -- LAAS/CNRS\nktz loaded, 6 states, 5 transitions\n0.001s\nLTL typing error: unbound propositional variable Act_1_sPrintDoesNotMeetLaunchConditions\n","success":true}}</t>
  </si>
  <si>
    <t>action def ActionReadSimDataSignal {
}
action def ActionCheckIsEnabled {
}
action def ActionDecide {
}
action def ActionPrintMeetConditions {
}
action def ActionPrintNotMeetConditions {
}
action def ActionEndProcess {
}
action def act {
    first start;
    then action ReadSimDataSignal : ActionReadSimDataSignal;
    then action CheckIsEnabled : ActionCheckIsEnabled;
    then action Decide : ActionDecide;
        if "IsEnabled" then PrintMeetConditions;
        if "!IsEnabled" then PrintNotMeetConditions;
    action PrintMeetConditions : ActionPrintMeetConditions;
    then EndProcess;
    action PrintNotMeetConditions : ActionPrintNotMeetConditions;
    then EndProcess;
    then action EndProcess : ActionEndProcess;
    then done;
}</t>
  </si>
  <si>
    <t>{"[] (- dead U Act_1_sdone)":{"command":"selt -p /app/frac_docker/uploads/fiacre_88840008803336996370.ktz -f \"[] (- dead U Act_1_sdone)\"","returncode":0,"stderr":"","stdout":"Selt version 3.8.5 -- 06/18/25 -- LAAS/CNRS\nktz loaded, 4 states, 3 transitions\n0.001s\nLTL typing error: unbound propositional variable Act_1_sdone\n","success":true},"[] (Act_1_sIsEnabled =&gt; () Act_1_sdecide1)":{"command":"selt -p /app/frac_docker/uploads/fiacre_88840008803336996370.ktz -f \"[] (Act_1_sIsEnabled =&gt; () Act_1_sdecide1)\"","returncode":0,"stderr":"","stdout":"Selt version 3.8.5 -- 06/18/25 -- LAAS/CNRS\nktz loaded, 4 states, 3 transitions\n0.001s\nLTL typing error: unbound propositional variable Act_1_sIsEnabled\n","success":true},"[] (Act_1_sPrintDoesNotMeetLaunchConditions =&gt; () Act_1_sEndProcess)":{"command":"selt -p /app/frac_docker/uploads/fiacre_88840008803336996370.ktz -f \"[] (Act_1_sPrintDoesNotMeetLaunchConditions =&gt; () Act_1_sEndProcess)\"","returncode":0,"stderr":"","stdout":"Selt version 3.8.5 -- 06/18/25 -- LAAS/CNRS\nktz loaded, 4 states, 3 transitions\n0.001s\nLTL typing error: unbound propositional variable Act_1_sPrintDoesNotMeetLaunchConditions\n","success":true},"[] (Act_1_sSimDataSignal =&gt; () Act_1_sIsEnabled)":{"command":"selt -p /app/frac_docker/uploads/fiacre_88840008803336996370.ktz -f \"[] (Act_1_sSimDataSignal =&gt; () Act_1_sIsEnabled)\"","returncode":0,"stderr":"","stdout":"Selt version 3.8.5 -- 06/18/25 -- LAAS/CNRS\nktz loaded, 4 states, 3 transitions\n0.001s\nLTL typing error: unbound propositional variable Act_1_sSimDataSignal\n","success":true},"[] (Act_1_sdecide1 =&gt; () Act_1_sPrintDoesNotMeetLaunchConditions)":{"command":"selt -p /app/frac_docker/uploads/fiacre_88840008803336996370.ktz -f \"[] (Act_1_sdecide1 =&gt; () Act_1_sPrintDoesNotMeetLaunchConditions)\"","returncode":0,"stderr":"","stdout":"Selt version 3.8.5 -- 06/18/25 -- LAAS/CNRS\nktz loaded, 4 states, 3 transitions\n0.001s\nLTL typing error: unbound propositional variable Act_1_sdecide1\n","success":true}}</t>
  </si>
  <si>
    <t>action def ActMaintainRequirementsTraceability {
}
action def ActOrganizeModel {
}
action def ActAnalyzeStakeholderNeeds {
}
action def ActSpecifySystemRequirements {
}
action def ActSynthesizeAlternativeSystemSolutions {
}
action def ActPerformTradeoffAnalysis {
}
action def act {
    first start;
    then fork;
        then MaintainRequirementsTraceability;
        then OrganizeModel;
        then AnalyzeStakeholderNeeds;
        then SpecifySystemRequirements;
        then SynthesizeAlternativeSystemSolutions;
        then PerformTradeoffAnalysis;
    action MaintainRequirementsTraceability : ActMaintainRequirementsTraceability;
    then joinNode1;
    action OrganizeModel : ActOrganizeModel;
    then joinNode2;
    action AnalyzeStakeholderNeeds : ActAnalyzeStakeholderNeeds;
    then joinNode2;
    action SpecifySystemRequirements : ActSpecifySystemRequirements;
    then joinNode2;
    action SynthesizeAlternativeSystemSolutions : ActSynthesizeAlternativeSystemSolutions;
    then joinNode2;
    action PerformTradeoffAnalysis : ActPerformTradeoffAnalysis;
    then joinNode3;
    join joinNode1;
    join joinNode2;
    join joinNode3;
    then done;
}</t>
  </si>
  <si>
    <t>{"[] (- dead U Act_1_sdone)":{"command":"selt -p /app/frac_docker/uploads/fiacre_109938636697655726390.ktz -f \"[] (- dead U Act_1_sdone)\"","returncode":0,"stderr":"","stdout":"Selt version 3.8.5 -- 06/18/25 -- LAAS/CNRS\nktz loaded, 5 states, 4 transitions\n0.001s\nTRUE\n0.000s\n","success":true},"[] (Act_1_sMaintainRequirementsTraceability=&gt; () Act_1_sjoinNode)":{"command":"selt -p /app/frac_docker/uploads/fiacre_109938636697655726390.ktz -f \"[] (Act_1_sMaintainRequirementsTraceability=&gt; () Act_1_sjoinNode)\"","returncode":0,"stderr":"","stdout":"Selt version 3.8.5 -- 06/18/25 -- LAAS/CNRS\nktz loaded, 5 states, 4 transitions\n0.001s\nLTL typing error: unbound propositional variable Act_1_sjoinNode\n","success":true},"[] (Act_1_sfork1 =&gt; () Act_1_sMaintainRequirementsTraceability)":{"command":"selt -p /app/frac_docker/uploads/fiacre_109938636697655726390.ktz -f \"[] (Act_1_sfork1 =&gt; () Act_1_sMaintainRequirementsTraceability)\"","returncode":0,"stderr":"","stdout":"Selt version 3.8.5 -- 06/18/25 -- LAAS/CNRS\nktz loaded, 5 states, 4 transitions\n0.001s\nTRUE\n0.000s\n","success":true}}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</si>
  <si>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 (MaintainRequirementsTraceability=&gt; () joinNode)
结果: 失败
错误: LTL typing error: unbound propositional variable joinNode
规约: [] (- dead U done)
结果: 通过
规约: [] (fork =&gt; () MaintainRequirementsTraceability)
结果: 通过
}]</t>
  </si>
  <si>
    <t>action def ActionReadTarget {
}
action def ActionReadStructuralFeatures {
}
action def ActionDetermineProtocol {
}
action def ActionSingleTaskAllocation {
}
action def ActionMultipleTaskAssignments {
}
action def ActionSendAllocationInfo {
}
action def ActionSendAssignmentInfo {
}
action def act {
    first start;
    then action readTarget : ActionReadTarget;
    then action readStructuralFeatures : ActionReadStructuralFeatures;
    then action determineProtocol : ActionDetermineProtocol;
    then decide;
        if "prot == 1" then singleTaskAllocation;
        if "prot &gt; 1" then multipleTaskAssignments;
    action singleTaskAllocation : ActionSingleTaskAllocation;
    then action sendAllocationInfo : ActionSendAllocationInfo;
    then merge taskCompleted;
    action multipleTaskAssignments : ActionMultipleTaskAssignments;
    then fork;
        then assignment1;
        then assignment2;
    action assignment1 : ActionMultipleTaskAssignments;
    then joinNode;
    action assignment2 : ActionMultipleTaskAssignments;
    then joinNode;
    join joinNode;
    then action sendAssignmentInfo : ActionSendAssignmentInfo;
    then taskCompleted;
    then done;
}</t>
  </si>
  <si>
    <t>{"&lt;&gt;  Act_1_sAssignment":{"command":"selt -p /app/frac_docker/uploads/fiacre_93620120758751924740.ktz -f \"&lt;&gt;  Act_1_sAssignment\"","returncode":0,"stderr":"","stdout":"Selt version 3.8.5 -- 06/18/25 -- LAAS/CNRS\nktz loaded, 12 states, 11 transitions\n0.001s\nLTL typing error: unbound propositional variable Act_1_sAssignment\n","success":true},"[] (- dead U Act_1_sdone)":{"command":"selt -p /app/frac_docker/uploads/fiacre_93620120758751924740.ktz -f \"[] (- dead U Act_1_sdone)\"","returncode":0,"stderr":"","stdout":"Selt version 3.8.5 -- 06/18/25 -- LAAS/CNRS\nktz loaded, 12 states, 11 transitions\n0.001s\nTRUE\n0.001s\n","success":true},"[] (Act_1_sDetermineProtocol =&gt; () Act_1_sdecide1)":{"command":"selt -p /app/frac_docker/uploads/fiacre_93620120758751924740.ktz -f \"[] (Act_1_sDetermineProtocol =&gt; () Act_1_sdecide1)\"","returncode":0,"stderr":"","stdout":"Selt version 3.8.5 -- 06/18/25 -- LAAS/CNRS\nktz loaded, 12 states, 11 transitions\n0.001s\nLTL typing error: unbound propositional variable Act_1_sDetermineProtocol\n","success":true},"[] (Act_1_sMultipleTaskAssignments =&gt; () Act_1_sAssignment)":{"command":"selt -p /app/frac_docker/uploads/fiacre_93620120758751924740.ktz -f \"[] (Act_1_sMultipleTaskAssignments =&gt; () Act_1_sAssignment)\"","returncode":0,"stderr":"","stdout":"Selt version 3.8.5 -- 06/18/25 -- LAAS/CNRS\nktz loaded, 12 states, 11 transitions\n0.001s\nLTL typing error: unbound propositional variable Act_1_sMultipleTaskAssignments\n","success":true},"[] (Act_1_sReadStructuralFeatures =&gt; () Act_1_sDetermineProtocol)":{"command":"selt -p /app/frac_docker/uploads/fiacre_93620120758751924740.ktz -f \"[] (Act_1_sReadStructuralFeatures =&gt; () Act_1_sDetermineProtocol)\"","returncode":0,"stderr":"","stdout":"Selt version 3.8.5 -- 06/18/25 -- LAAS/CNRS\nktz loaded, 12 states, 11 transitions\n0.001s\nLTL typing error: unbound propositional variable Act_1_sReadStructuralFeatures\n","success":true},"[] (Act_1_sReadTarget =&gt; () Act_1_sReadStructuralFeatures)":{"command":"selt -p /app/frac_docker/uploads/fiacre_93620120758751924740.ktz -f \"[] (Act_1_sReadTarget =&gt; () Act_1_sReadStructuralFeatures)\"","returncode":0,"stderr":"","stdout":"Selt version 3.8.5 -- 06/18/25 -- LAAS/CNRS\nktz loaded, 12 states, 11 transitions\n0.001s\nLTL typing error: unbound propositional variable Act_1_sReadTarget\n","success":true}}</t>
  </si>
  <si>
    <t>action def ActionReadTarget {
}
action def ActionReadStructuralFeatures {
}
action def ActionDetermineProtocol {
}
action def ActionSingleTaskAllocation {
}
action def ActionMultipleTaskAssignments {
}
action def ActionSendAllocationInfo {
}
action def ActionSendAssignmentInfo {
}
action def ActionAssignment {
}
action def act {
    first start;
    then action ReadTarget : ActionReadTarget;
    then action ReadStructuralFeatures : ActionReadStructuralFeatures;
    then action DetermineProtocol : ActionDetermineProtocol;
    then decide decide1;
        if "prot == 1" then singleTaskAllocation;
        if "prot &gt; 1" then multipleTaskAssignments;
    action singleTaskAllocation : ActionSingleTaskAllocation;
    then action sendAllocationInfo : ActionSendAllocationInfo;
    then merge taskCompleted;
    action multipleTaskAssignments : ActionMultipleTaskAssignments;
    then fork;
        then assignment1;
        then assignment2;
    action assignment1 : ActionAssignment;
    then joinNode;
    action assignment2 : ActionAssignment;
    then joinNode;
    join joinNode;
    then action sendAssignmentInfo : ActionSendAssignmentInfo;
    then taskCompleted;
    then done;
}</t>
  </si>
  <si>
    <t>{"&lt;&gt;  Act_1_sAssignment":{"command":"selt -p /app/frac_docker/uploads/fiacre_119092600476443513040.ktz -f \"&lt;&gt;  Act_1_sAssignment\"","returncode":0,"stderr":"","stdout":"Selt version 3.8.5 -- 06/18/25 -- LAAS/CNRS\nktz loaded, 12 states, 11 transitions\n0.001s\nLTL typing error: unbound propositional variable Act_1_sAssignment\n","success":true},"[] (- dead U Act_1_sdone)":{"command":"selt -p /app/frac_docker/uploads/fiacre_119092600476443513040.ktz -f \"[] (- dead U Act_1_sdone)\"","returncode":0,"stderr":"","stdout":"Selt version 3.8.5 -- 06/18/25 -- LAAS/CNRS\nktz loaded, 12 states, 11 transitions\n0.001s\nTRUE\n0.000s\n","success":true},"[] (Act_1_sDetermineProtocol =&gt; () Act_1_sdecide1)":{"command":"selt -p /app/frac_docker/uploads/fiacre_119092600476443513040.ktz -f \"[] (Act_1_sDetermineProtocol =&gt; () Act_1_sdecide1)\"","returncode":0,"stderr":"","stdout":"Selt version 3.8.5 -- 06/18/25 -- LAAS/CNRS\nktz loaded, 12 states, 11 transitions\n0.001s\nTRUE\n0.000s\n","success":true},"[] (Act_1_sMultipleTaskAssignments =&gt; () Act_1_sAssignment)":{"command":"selt -p /app/frac_docker/uploads/fiacre_119092600476443513040.ktz -f \"[] (Act_1_sMultipleTaskAssignments =&gt; () Act_1_sAssignment)\"","returncode":0,"stderr":"","stdout":"Selt version 3.8.5 -- 06/18/25 -- LAAS/CNRS\nktz loaded, 12 states, 11 transitions\n0.001s\nLTL typing error: unbound propositional variable Act_1_sMultipleTaskAssignments\n","success":true},"[] (Act_1_sReadStructuralFeatures =&gt; () Act_1_sDetermineProtocol)":{"command":"selt -p /app/frac_docker/uploads/fiacre_119092600476443513040.ktz -f \"[] (Act_1_sReadStructuralFeatures =&gt; () Act_1_sDetermineProtocol)\"","returncode":0,"stderr":"","stdout":"Selt version 3.8.5 -- 06/18/25 -- LAAS/CNRS\nktz loaded, 12 states, 11 transitions\n0.001s\nTRUE\n0.000s\n","success":true},"[] (Act_1_sReadTarget =&gt; () Act_1_sReadStructuralFeatures)":{"command":"selt -p /app/frac_docker/uploads/fiacre_119092600476443513040.ktz -f \"[] (Act_1_sReadTarget =&gt; () Act_1_sReadStructuralFeatures)\"","returncode":0,"stderr":"","stdout":"Selt version 3.8.5 -- 06/18/25 -- LAAS/CNRS\nktz loaded, 12 states, 11 transitions\n0.001s\nTRUE\n0.000s\n","success":true}}</t>
  </si>
  <si>
    <t>action def ActionBrakeCommand {
}
action def ActionSignalGeneRaten {
}
action def ActionNormalBrakingSignal {
}
action def ActionEmergencyBrakingSignal {
}
action def ActionCentralControlSystem {
}
action def ActionBrakingForceCalculation {
}
action def ActionElectricPneumaticBrakeDistributionCalculation {
}
action def ActionValveOpen {
}
action def ActionCompressedAirCharging {
}
action def ActionBrakeCaliperClosed {
}
action def act {
    first start;
    then action BrakeCommand : ActionBrakeCommand;
    then decide;
        if "isEmergency" then EmergencyBrakingSignal;
        if "!isEmergency" then NormalBrakingSignal;
    action NormalBrakingSignal : ActionNormalBrakingSignal;
    then CentralControlSystem;
    action EmergencyBrakingSignal : ActionEmergencyBrakingSignal;
    then CentralControlSystem;
    action CentralControlSystem : ActionCentralControlSystem;
    then decide;
        if "isCalculationRequired" then BrakingForceCalculation;
        if "!isCalculationRequired" then ValveOpen;
    action BrakingForceCalculation : ActionBrakingForceCalculation;
    then ElectricPneumaticBrakeDistributionCalculation;
    action ElectricPneumaticBrakeDistributionCalculation : ActionElectricPneumaticBrakeDistributionCalculation;
    then ValveOpen;
    action ValveOpen : ActionValveOpen;
    then fork;
        then CompressedAirCharging;
        then BrakeCaliperClosed;
    action CompressedAirCharging : ActionCompressedAirCharging;
    then joinNode;
    action BrakeCaliperClosed : ActionBrakeCaliperClosed;
    then joinNode;
    join joinNode;
    then done;
}</t>
  </si>
  <si>
    <t>{"[] (- dead U Act_1_sdone)":{"command":"selt -p /app/frac_docker/uploads/fiacre_100948221769517892600.ktz -f \"[] (- dead U Act_1_sdone)\"","returncode":0,"stderr":"","stdout":"Selt version 3.8.5 -- 06/18/25 -- LAAS/CNRS\nktz loaded, 14 states, 15 transitions\n0.001s\nTRUE\n0.001s\n","success":true},"[] (Act_1_sBrakeCommandIssue =&gt; () Act_1_sdecide1)":{"command":"selt -p /app/frac_docker/uploads/fiacre_100948221769517892600.ktz -f \"[] (Act_1_sBrakeCommandIssue =&gt; () Act_1_sdecide1)\"","returncode":0,"stderr":"","stdout":"Selt version 3.8.5 -- 06/18/25 -- LAAS/CNRS\nktz loaded, 14 states, 15 transitions\n0.001s\nLTL typing error: unbound propositional variable Act_1_sBrakeCommandIssue\n","success":true},"[] (Act_1_sCalculateBrakingForce =&gt; () Act_1_sValveOpen)":{"command":"selt -p /app/frac_docker/uploads/fiacre_100948221769517892600.ktz -f \"[] (Act_1_sCalculateBrakingForce =&gt; () Act_1_sValveOpen)\"","returncode":0,"stderr":"","stdout":"Selt version 3.8.5 -- 06/18/25 -- LAAS/CNRS\nktz loaded, 14 states, 15 transitions\n0.001s\nLTL typing error: unbound propositional variable Act_1_sCalculateBrakingForce\n","success":true},"[] (Act_1_sEmergencyBrakingSignal =&gt; () Act_1_sSignalProcessing)":{"command":"selt -p /app/frac_docker/uploads/fiacre_100948221769517892600.ktz -f \"[] (Act_1_sEmergencyBrakingSignal =&gt; () Act_1_sSignalProcessing)\"","returncode":0,"stderr":"","stdout":"Selt version 3.8.5 -- 06/18/25 -- LAAS/CNRS\nktz loaded, 14 states, 15 transitions\n0.001s\nLTL typing error: unbound propositional variable Act_1_sSignalProcessing\n","success":true},"[] (Act_1_sSignalProcessing =&gt; () Act_1_sCentralControlSystem)":{"command":"selt -p /app/frac_docker/uploads/fiacre_100948221769517892600.ktz -f \"[] (Act_1_sSignalProcessing =&gt; () Act_1_sCentralControlSystem)\"","returncode":0,"stderr":"","stdout":"Selt version 3.8.5 -- 06/18/25 -- LAAS/CNRS\nktz loaded, 14 states, 15 transitions\n0.001s\nLTL typing error: unbound propositional variable Act_1_sSignalProcessing\n","success":true},"[] (Act_1_sValveOpen =&gt; () Act_1_sCompressedAirCharging)":{"command":"selt -p /app/frac_docker/uploads/fiacre_100948221769517892600.ktz -f \"[] (Act_1_sValveOpen =&gt; () Act_1_sCompressedAirCharging)\"","returncode":0,"stderr":"","stdout":"Selt version 3.8.5 -- 06/18/25 -- LAAS/CNRS\nktz loaded, 14 states, 15 transitions\n0.001s\nFALSE\n  state 0: L.scc*13 Act_1_sstart\n  -Act_1_t0-&gt;\n  state 1: L.scc*12 Act_1_sBrakeCommand\n  -Act_1_t1-&gt;\n  state 2: L.scc*11 Act_1_sdecide1\n  -Act_1_t2-&gt;\n  state 3: L.scc*9 Act_1_sEmergencyBrakingSignal\n  -Act_1_t5-&gt;\n  state 4: L.scc*8 Act_1_sCentralControlSystem\n  -Act_1_t6-&gt;\n  state 5: L.scc*7 Act_1_sdecide2\n  -Act_1_t7-&gt;\n  state 6: L.scc*6 Act_1_sBrakingForceCalculation\n  -Act_1_t9-&gt;\n  state 7: L.scc*5 Act_1_sElectricPneumaticBrakeDistributionCalculation\n  -Act_1_t10-&gt;\n  state 8: L.scc*4 Act_1_sValveOpen\n  -Act_1_t11-&gt;\n  state 9: L.scc*3 Act_1_sfork1\n  -Act_1_t12-&gt;\n  state 10: L.scc*2 Act_1_sCompressedAirCharging\n  [accepting all]\n0.000s\n","success":true}}</t>
  </si>
  <si>
    <t>action def ActionBrakeCommand {
}
action def ActionSignalGeneRaten {
}
action def ActionNormalBrakingSignal {
}
action def ActionEmergencyBrakingSignal {
}
action def ActionCentralControlSystem {
}
action def ActionBrakingForceCalculation {
}
action def ActionElectricPneumaticBrakeDistributionCalculation {
}
action def ActionValveOpen {
}
action def ActionCompressedAirCharging {
}
action def ActionBrakeCaliperClosed {
}
action def act {
    first start;
    then action BrakeCommand : ActionBrakeCommand;
    then decide;
        if "isEmergency" then EmergencyBrakingSignal;
        if "!isEmergency" then NormalBrakingSignal;
    action NormalBrakingSignal : ActionNormalBrakingSignal;
    then CentralControlSystem;
    action EmergencyBrakingSignal : ActionEmergencyBrakingSignal;
    then CentralControlSystem;
    action CentralControlSystem : ActionCentralControlSystem;
    then decide;
        if "isCalculationRequired" then BrakingForceCalculation;
        if "!isCalculationRequired" then ValveOpen;
    action BrakingForceCalculation : ActionBrakingForceCalculation;
    then ElectricPneumaticBrakeDistributionCalculation;
    action ElectricPneumaticBrakeDistributionCalculation : ActionElectricPneumaticBrakeDistributionCalculation;
    then ValveOpen;
    action ValveOpen : ActionValveOpen;
    then CompressedAirCharging;
    action CompressedAirCharging : ActionCompressedAirCharging;
    then fork;
        then BrakeCaliperClosed;
    action BrakeCaliperClosed : ActionBrakeCaliperClosed;
    then joinNode;
    join joinNode;
    then done;
}</t>
  </si>
  <si>
    <t>{"[] (- dead U Act_1_sdone)":{"command":"selt -p /app/frac_docker/uploads/fiacre_82638362433365049140.ktz -f \"[] (- dead U Act_1_sdone)\"","returncode":0,"stderr":"","stdout":"Selt version 3.8.5 -- 06/18/25 -- LAAS/CNRS\nktz loaded, 15 states, 16 transitions\n0.001s\nTRUE\n0.000s\n","success":true},"[] (Act_1_sBrakeCommandIssue =&gt; () Act_1_sdecide1)":{"command":"selt -p /app/frac_docker/uploads/fiacre_82638362433365049140.ktz -f \"[] (Act_1_sBrakeCommandIssue =&gt; () Act_1_sdecide1)\"","returncode":0,"stderr":"","stdout":"Selt version 3.8.5 -- 06/18/25 -- LAAS/CNRS\nktz loaded, 15 states, 16 transitions\n0.001s\nLTL typing error: unbound propositional variable Act_1_sBrakeCommandIssue\n","success":true},"[] (Act_1_sCalculateBrakingForce =&gt; () Act_1_sValveOpen)":{"command":"selt -p /app/frac_docker/uploads/fiacre_82638362433365049140.ktz -f \"[] (Act_1_sCalculateBrakingForce =&gt; () Act_1_sValveOpen)\"","returncode":0,"stderr":"","stdout":"Selt version 3.8.5 -- 06/18/25 -- LAAS/CNRS\nktz loaded, 15 states, 16 transitions\n0.001s\nLTL typing error: unbound propositional variable Act_1_sCalculateBrakingForce\n","success":true},"[] (Act_1_sEmergencyBrakingSignal =&gt; () Act_1_sSignalProcessing)":{"command":"selt -p /app/frac_docker/uploads/fiacre_82638362433365049140.ktz -f \"[] (Act_1_sEmergencyBrakingSignal =&gt; () Act_1_sSignalProcessing)\"","returncode":0,"stderr":"","stdout":"Selt version 3.8.5 -- 06/18/25 -- LAAS/CNRS\nktz loaded, 15 states, 16 transitions\n0.001s\nLTL typing error: unbound propositional variable Act_1_sSignalProcessing\n","success":true},"[] (Act_1_sSignalProcessing =&gt; () Act_1_sCentralControlSystem)":{"command":"selt -p /app/frac_docker/uploads/fiacre_82638362433365049140.ktz -f \"[] (Act_1_sSignalProcessing =&gt; () Act_1_sCentralControlSystem)\"","returncode":0,"stderr":"","stdout":"Selt version 3.8.5 -- 06/18/25 -- LAAS/CNRS\nktz loaded, 15 states, 16 transitions\n0.001s\nLTL typing error: unbound propositional variable Act_1_sSignalProcessing\n","success":true},"[] (Act_1_sValveOpen =&gt; () Act_1_sCompressedAirCharging)":{"command":"selt -p /app/frac_docker/uploads/fiacre_82638362433365049140.ktz -f \"[] (Act_1_sValveOpen =&gt; () Act_1_sCompressedAirCharging)\"","returncode":0,"stderr":"","stdout":"Selt version 3.8.5 -- 06/18/25 -- LAAS/CNRS\nktz loaded, 15 states, 16 transitions\n0.001s\nTRUE\n0.000s\n","success":true}}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</si>
  <si>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 (ValveOpen =&gt; () CompressedAirCharging)
结果: 失败
反例: start-&gt;BrakeCommand-&gt;decide-&gt;EmergencyBrakingSignal-&gt;CentralControlSystem-&gt;decide-&gt;BrakingForceCalculation-&gt;ElectricPneumaticBrakeDistributionCalculation-&gt;ValveOpen-&gt;fork-&gt;CompressedAirCharging
规约: [] (- dead U done)
结果: 通过
规约: [] (SignalProcessing =&gt; () CentralControlSystem)
结果: 失败
错误: LTL typing error: unbound propositional variable SignalProcessing
规约: [] (BrakeCommandIssue =&gt; () decide)
结果: 失败
错误: LTL typing error: unbound propositional variable BrakeCommandIssue
规约: [] (CalculateBrakingForce =&gt; () ValveOpen)
结果: 失败
错误: LTL typing error: unbound propositional variable CalculateBrakingForce
规约: [] (EmergencyBrakingSignal =&gt; () SignalProcessing)
结果: 失败
错误: LTL typing error: unbound propositional variable SignalProcessing
}]</t>
  </si>
  <si>
    <t>action def ActionTrainEnters {
}
action def ActionCheckRearSection {
}
action def ActionSetNormalOccupied {
}
action def ActionSetFaultOccupied {
}
action def ActionControlIndicatorLight {
}
action def act {
    first start;
    then action TrainEnters : ActionTrainEnters;
    then action CheckRearSection : ActionCheckRearSection;
    then decide;
        if "isRearSectionOccupied" then SetNormalOccupied;
        if "!isRearSectionOccupied" then SetFaultOccupied;
    action SetNormalOccupied : ActionSetNormalOccupied;
    then decide;
        if "isNormalOccupied" then ControlIndicatorLight;
    action SetFaultOccupied : ActionSetFaultOccupied;
    then decide;
        if "isFaultOccupied" then ControlIndicatorLight;
    action ControlIndicatorLight : ActionControlIndicatorLight;
    then done;
}</t>
  </si>
  <si>
    <t>{"[] (- dead U Act_1_sdone)":{"command":"selt -p /app/frac_docker/uploads/fiacre_23746590352354550270.ktz -f \"[] (- dead U Act_1_sdone)\"","returncode":0,"stderr":"","stdout":"Selt version 3.8.5 -- 06/18/25 -- LAAS/CNRS\nktz loaded, 10 states, 10 transitions\n0.001s\nTRUE\n0.000s\n","success":true},"[] (Act_1_sCheckRearSection =&gt; () Act_1_sdecide1)":{"command":"selt -p /app/frac_docker/uploads/fiacre_23746590352354550270.ktz -f \"[] (Act_1_sCheckRearSection =&gt; () Act_1_sdecide1)\"","returncode":0,"stderr":"","stdout":"Selt version 3.8.5 -- 06/18/25 -- LAAS/CNRS\nktz loaded, 10 states, 10 transitions\n0.001s\nTRUE\n0.000s\n","success":true},"[] (Act_1_sEnterSection =&gt; () Act_1_sStatusOccupied)":{"command":"selt -p /app/frac_docker/uploads/fiacre_23746590352354550270.ktz -f \"[] (Act_1_sEnterSection =&gt; () Act_1_sStatusOccupied)\"","returncode":0,"stderr":"","stdout":"Selt version 3.8.5 -- 06/18/25 -- LAAS/CNRS\nktz loaded, 10 states, 10 transitions\n0.001s\nLTL typing error: unbound propositional variable Act_1_sEnterSection\n","success":true},"[] (Act_1_sFaultOccupied =&gt; () Act_1_sActivateIndicatorLight)":{"command":"selt -p /app/frac_docker/uploads/fiacre_23746590352354550270.ktz -f \"[] (Act_1_sFaultOccupied =&gt; () Act_1_sActivateIndicatorLight)\"","returncode":0,"stderr":"","stdout":"Selt version 3.8.5 -- 06/18/25 -- LAAS/CNRS\nktz loaded, 10 states, 10 transitions\n0.001s\nLTL typing error: unbound propositional variable Act_1_sFaultOccupied\n","success":true},"[] (Act_1_sStatusOccupied =&gt; () Act_1_sCheckRearSection)":{"command":"selt -p /app/frac_docker/uploads/fiacre_23746590352354550270.ktz -f \"[] (Act_1_sStatusOccupied =&gt; () Act_1_sCheckRearSection)\"","returncode":0,"stderr":"","stdout":"Selt version 3.8.5 -- 06/18/25 -- LAAS/CNRS\nktz loaded, 10 states, 10 transitions\n0.001s\nLTL typing error: unbound propositional variable Act_1_sStatusOccupied\n","success":true},"[] -(Act_1_sFaultOccupied /\\ Act_1_sControlTrackCircuit)":{"command":"selt -p /app/frac_docker/uploads/fiacre_23746590352354550270.ktz -f \"[] -(Act_1_sFaultOccupied /\\ Act_1_sControlTrackCircuit)\"","returncode":0,"stderr":"","stdout":"Selt version 3.8.5 -- 06/18/25 -- LAAS/CNRS\nktz loaded, 10 states, 10 transitions\n0.001s\nLTL typing error: unbound propositional variable Act_1_sFaultOccupied\n","success":true}}</t>
  </si>
  <si>
    <t>action def ActionTrainEnters {
}
action def ActionCheckRearSection {
}
action def ActionSetNormalOccupied {
}
action def ActionSetFaultOccupied {
}
action def ActionControlIndicatorLight {
}
action def ActionStatusOccupied {
}
action def ActionEnterSection {
}
action def act {
    first start;
    then action EnterSection : ActionEnterSection;
    then action StatusOccupied : ActionStatusOccupied;
    then action CheckRearSection : ActionCheckRearSection;
    then decide decide1;
        if "isRearSectionOccupied" then SetNormalOccupied;
        if "!isRearSectionOccupied" then SetFaultOccupied;
    action SetNormalOccupied : ActionSetNormalOccupied;
    then action ControlIndicatorLight : ActionControlIndicatorLight;
    action SetFaultOccupied : ActionSetFaultOccupied;
    then action ControlIndicatorLight : ActionControlIndicatorLight;
    then done;
}</t>
  </si>
  <si>
    <t>{"[] (- dead U Act_1_sdone)":{"command":"selt -p /app/frac_docker/uploads/fiacre_18977105312512551260.ktz -f \"[] (- dead U Act_1_sdone)\"","returncode":0,"stderr":"","stdout":"Selt version 3.8.5 -- 06/18/25 -- LAAS/CNRS\nktz loaded, 9 states, 9 transitions\n0.001s\nTRUE\n0.001s\n","success":true},"[] (Act_1_sCheckRearSection =&gt; () Act_1_sdecide1)":{"command":"selt -p /app/frac_docker/uploads/fiacre_18977105312512551260.ktz -f \"[] (Act_1_sCheckRearSection =&gt; () Act_1_sdecide1)\"","returncode":0,"stderr":"","stdout":"Selt version 3.8.5 -- 06/18/25 -- LAAS/CNRS\nktz loaded, 9 states, 9 transitions\n0.001s\nTRUE\n0.000s\n","success":true},"[] (Act_1_sEnterSection =&gt; () Act_1_sStatusOccupied)":{"command":"selt -p /app/frac_docker/uploads/fiacre_18977105312512551260.ktz -f \"[] (Act_1_sEnterSection =&gt; () Act_1_sStatusOccupied)\"","returncode":0,"stderr":"","stdout":"Selt version 3.8.5 -- 06/18/25 -- LAAS/CNRS\nktz loaded, 9 states, 9 transitions\n0.001s\nTRUE\n0.001s\n","success":true},"[] (Act_1_sFaultOccupied =&gt; () Act_1_sActivateIndicatorLight)":{"command":"selt -p /app/frac_docker/uploads/fiacre_18977105312512551260.ktz -f \"[] (Act_1_sFaultOccupied =&gt; () Act_1_sActivateIndicatorLight)\"","returncode":0,"stderr":"","stdout":"Selt version 3.8.5 -- 06/18/25 -- LAAS/CNRS\nktz loaded, 9 states, 9 transitions\n0.001s\nLTL typing error: unbound propositional variable Act_1_sFaultOccupied\n","success":true},"[] (Act_1_sStatusOccupied =&gt; () Act_1_sCheckRearSection)":{"command":"selt -p /app/frac_docker/uploads/fiacre_18977105312512551260.ktz -f \"[] (Act_1_sStatusOccupied =&gt; () Act_1_sCheckRearSection)\"","returncode":0,"stderr":"","stdout":"Selt version 3.8.5 -- 06/18/25 -- LAAS/CNRS\nktz loaded, 9 states, 9 transitions\n0.001s\nTRUE\n0.000s\n","success":true},"[] -(Act_1_sFaultOccupied /\\ Act_1_sControlTrackCircuit)":{"command":"selt -p /app/frac_docker/uploads/fiacre_18977105312512551260.ktz -f \"[] -(Act_1_sFaultOccupied /\\ Act_1_sControlTrackCircuit)\"","returncode":0,"stderr":"","stdout":"Selt version 3.8.5 -- 06/18/25 -- LAAS/CNRS\nktz loaded, 9 states, 9 transitions\n0.001s\nLTL typing error: unbound propositional variable Act_1_sFaultOccupied\n","success":true}}</t>
  </si>
  <si>
    <t>action def ActionReadTargetValues {}
action def ActionReadValuTar {}
action def ActionReadVelTar {}
action def ActionReadThre {}
action def ActionCalculateImportance {}
action def ActionDecisionCheck {}
action def ActionSendCommand {}
action def ActionDoNothing {}
action def act {
    first start;
    then action ReadTargetValues : ActionReadTargetValues;
    then fork;
        then ReadValuTar;
        then ReadVelTar;
        then ReadThre;
    action ReadValuTar : ActionReadValuTar;
    then joinNode1;
    action ReadVelTar : ActionReadVelTar;
    then joinNode1;
    action ReadThre : ActionReadThre;
    then joinNode1;
    join joinNode1;
    then action CalculateImportance : ActionCalculateImportance;
    then action DecisionCheck : ActionDecisionCheck;
    then decide;
        if "importance &gt; d" then SendCommand;
        if "importance &lt;= d" then DoNothing;
    action SendCommand : ActionSendCommand;
    then merge End;
    action DoNothing : ActionDoNothing;
    then End;
    then done;
}</t>
  </si>
  <si>
    <t xml:space="preserve"> {"&lt;&gt; Act_1_sReadTarget":{"command":"selt -p /app/frac_docker/uploads/fiacre_169937998841068114230.ktz -f \"&lt;&gt; Act_1_sReadTarget\"","returncode":0,"stderr":"","stdout":"Selt version 3.8.5 -- 06/18/25 -- LAAS/CNRS\nktz loaded, 11 states, 10 transitions\n0.001s\nLTL typing error: unbound propositional variable Act_1_sReadTarget\n","success":true},"[] (- dead U Act_1_sdone)":{"command":"selt -p /app/frac_docker/uploads/fiacre_169937998841068114230.ktz -f \"[] (- dead U Act_1_sdone)\"","returncode":0,"stderr":"","stdout":"Selt version 3.8.5 -- 06/18/25 -- LAAS/CNRS\nktz loaded, 11 states, 10 transitions\n0.001s\nTRUE\n0.001s\n","success":true},"[] (Act_1_sCalculateImportance =&gt; () Act_1_sdecide1)":{"command":"selt -p /app/frac_docker/uploads/fiacre_169937998841068114230.ktz -f \"[] (Act_1_sCalculateImportance =&gt; () Act_1_sdecide1)\"","returncode":0,"stderr":"","stdout":"Selt version 3.8.5 -- 06/18/25 -- LAAS/CNRS\nktz loaded, 11 states, 10 transitions\n0.001s\nFALSE\n  state 0: L.scc*10 Act_1_sstart\n  -Act_1_t0-&gt;\n  state 1: L.scc*9 Act_1_sReadTargetValues\n  -Act_1_t1-&gt;\n  state 2: L.scc*8 Act_1_sfork1\n  -Act_1_t2-&gt;\n  state 3: L.scc*7 Act_1_sReadValuTar\n  -Act_1_t3-&gt;\n  state 4: L.scc*6 Act_1_sjoinNode1\n  -Act_1_t4-&gt;\n  state 5: L.scc*5 Act_1_sCalculateImportance\n  -Act_1_t5-&gt;\n  state 6: L.scc*4 Act_1_sDecisionCheck\n  -Act_1_t6-&gt;\n  state 7: L.scc*3 Act_1_sdecide1\n  [accepting all]\n0.000s\n","success":true},"[] (Act_1_sReadTarget =&gt; () Act_1_sfork1)":{"command":"selt -p /app/frac_docker/uploads/fiacre_169937998841068114230.ktz -f \"[] (Act_1_sReadTarget =&gt; () Act_1_sfork1)\"","returncode":0,"stderr":"","stdout":"Selt version 3.8.5 -- 06/18/25 -- LAAS/CNRS\nktz loaded, 11 states, 10 transitions\n0.001s\nLTL typing error: unbound propositional variable Act_1_sReadTarget\n","success":true},"[] (Act_1_sSendCommand =&gt; () Act_1_sdone)":{"command":"selt -p /app/frac_docker/uploads/fiacre_169937998841068114230.ktz -f \"[] (Act_1_sSendCommand =&gt; () Act_1_sdone)\"","returncode":0,"stderr":"","stdout":"Selt version 3.8.5 -- 06/18/25 -- LAAS/CNRS\nktz loaded, 11 states, 10 transitions\n0.001s\nTRUE\n0.000s\n","success":true},"[] (Act_1_sjoinNode =&gt; () Act_1_sCalculateImportance)":{"command":"selt -p /app/frac_docker/uploads/fiacre_169937998841068114230.ktz -f \"[] (Act_1_sjoinNode =&gt; () Act_1_sCalculateImportance)\"","returncode":0,"stderr":"","stdout":"Selt version 3.8.5 -- 06/18/25 -- LAAS/CNRS\nktz loaded, 11 states, 10 transitions\n0.001s\nLTL typing error: unbound propositional variable Act_1_sjoinNode\n","success":true}}</t>
  </si>
  <si>
    <t>action def ActionReadTargetValues {}
action def ActionReadValuTar {}
action def ActionReadVelTar {}
action def ActionReadThre {}
action def ActionCalculateImportance {}
action def ActionDecisionCheck {}
action def ActionSendCommand {}
action def ActionDoNothing {}
action def act {
    first start;
    then action ReadTargetValues : ActionReadTargetValues;
    then fork;
        then ReadValuTar;
        then ReadVelTar;
        then ReadThre;
    action ReadValuTar : ActionReadValuTar;
    then joinNode1;
    action ReadVelTar : ActionReadVelTar;
    then joinNode1;
    action ReadThre : ActionReadThre;
    then joinNode1;
    join joinNode1;
    then action CalculateImportance : ActionCalculateImportance;
    then decide1;
        if "importance &gt; d" then SendCommand;
        if "importance &lt;= d" then DoNothing;
    action SendCommand : ActionSendCommand;
    then merge End;
    action DoNothing : ActionDoNothing;
    then End;
    then done;
}</t>
  </si>
  <si>
    <t xml:space="preserve"> {"&lt;&gt; Act_1_sReadTarget":{"command":"selt -p /app/frac_docker/uploads/fiacre_115952802130373281640.ktz -f \"&lt;&gt; Act_1_sReadTarget\"","returncode":0,"stderr":"","stdout":"Selt version 3.8.5 -- 06/18/25 -- LAAS/CNRS\nktz loaded, 6 states, 5 transitions\n0.001s\nLTL typing error: unbound propositional variable Act_1_sReadTarget\n","success":true},"[] (- dead U Act_1_sdone)":{"command":"selt -p /app/frac_docker/uploads/fiacre_115952802130373281640.ktz -f \"[] (- dead U Act_1_sdone)\"","returncode":0,"stderr":"","stdout":"Selt version 3.8.5 -- 06/18/25 -- LAAS/CNRS\nktz loaded, 6 states, 5 transitions\n0.001s\nLTL typing error: unbound propositional variable Act_1_sdone\n","success":true},"[] (Act_1_sCalculateImportance =&gt; () Act_1_sdecide1)":{"command":"selt -p /app/frac_docker/uploads/fiacre_115952802130373281640.ktz -f \"[] (Act_1_sCalculateImportance =&gt; () Act_1_sdecide1)\"","returncode":0,"stderr":"","stdout":"Selt version 3.8.5 -- 06/18/25 -- LAAS/CNRS\nktz loaded, 6 states, 5 transitions\n0.001s\nLTL typing error: unbound propositional variable Act_1_sdecide1\n","success":true},"[] (Act_1_sReadTarget =&gt; () Act_1_sfork1)":{"command":"selt -p /app/frac_docker/uploads/fiacre_115952802130373281640.ktz -f \"[] (Act_1_sReadTarget =&gt; () Act_1_sfork1)\"","returncode":0,"stderr":"","stdout":"Selt version 3.8.5 -- 06/18/25 -- LAAS/CNRS\nktz loaded, 6 states, 5 transitions\n0.001s\nLTL typing error: unbound propositional variable Act_1_sReadTarget\n","success":true},"[] (Act_1_sSendCommand =&gt; () Act_1_sdone)":{"command":"selt -p /app/frac_docker/uploads/fiacre_115952802130373281640.ktz -f \"[] (Act_1_sSendCommand =&gt; () Act_1_sdone)\"","returncode":0,"stderr":"","stdout":"Selt version 3.8.5 -- 06/18/25 -- LAAS/CNRS\nktz loaded, 6 states, 5 transitions\n0.001s\nLTL typing error: unbound propositional variable Act_1_sSendCommand\n","success":true},"[] (Act_1_sjoinNode =&gt; () Act_1_sCalculateImportance)":{"command":"selt -p /app/frac_docker/uploads/fiacre_115952802130373281640.ktz -f \"[] (Act_1_sjoinNode =&gt; () Act_1_sCalculateImportance)\"","returncode":0,"stderr":"","stdout":"Selt version 3.8.5 -- 06/18/25 -- LAAS/CNRS\nktz loaded, 6 states, 5 transitions\n0.001s\nLTL typing error: unbound propositional variable Act_1_sjoinNode\n","success":true}}</t>
  </si>
  <si>
    <t>action def ActionTaskAssignment {
}
action def ActionParseTaskData {
}
action def ActionOutboundDecision {
}
action def ActionInboundDecision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ActionTaskSuccessCheck {
}
action def ActionShowSuccess {
}
action def ActionShowFailure {
}
action def ActionSaveRecordToDatabase {
}
action def act {
    first start;
    then action TaskAssignment : ActionTaskAssignment;
    then action ParseTaskData : ActionParseTaskData;
    then decide;
        if "isOutbound" then OutboundPath;
        if "isInbound" then InboundPath;
    action OutboundPath : ActionOutboundDecision;
    then action RawMaterialOutbound : ActionRawMaterialOutbound;
    then action StoreRawMaterial : ActionStoreRawMaterial;
    then action RawMaterialInWarehouse : ActionRawMaterialInWarehouse;
    then join ConvergencePoint;
    action InboundPath : ActionInboundDecision;
    then action FinishedProductInbound : ActionFinishedProductInbound;
    then action RetrieveFinishedProduct : ActionRetrieveFinishedProduct;
    then action FinishedProductDelivered : ActionFinishedProductDelivered;
    then join ConvergencePoint;
    join ConvergencePoint;
    then action PlaceFinished : ActionPlaceFinished;
    then action TaskSuccessCheck : ActionTaskSuccessCheck;
    then decide;
        if "isSuccess" then ShowSuccess;
        if "!isSuccess" then ShowFailure;
    action ShowSuccess : ActionShowSuccess;
    then merge End;
    action ShowFailure : ActionShowFailure;
    then merge End;
    then action SaveRecordToDatabase : ActionSaveRecordToDatabase;
    then done;
}</t>
  </si>
  <si>
    <t>{"&lt;&gt; Act_1_sdecide1":{"command":"selt -p /app/frac_docker/uploads/fiacre_117374965829673601110.ktz -f \"&lt;&gt; Act_1_sdecide1\"","returncode":0,"stderr":"","stdout":"Selt version 3.8.5 -- 06/18/25 -- LAAS/CNRS\nktz loaded, 16 states, 15 transitions\n0.001s\nTRUE\n0.000s\n","success":true},"&lt;&gt; Act_1_sdecide2":{"command":"selt -p /app/frac_docker/uploads/fiacre_117374965829673601110.ktz -f \"&lt;&gt; Act_1_sdecide2\"","returncode":0,"stderr":"","stdout":"Selt version 3.8.5 -- 06/18/25 -- LAAS/CNRS\nktz loaded, 16 states, 15 transitions\n0.001s\nTRUE\n0.000s\n","success":true},"[] (- dead U Act_1_sdone)":{"command":"selt -p /app/frac_docker/uploads/fiacre_117374965829673601110.ktz -f \"[] (- dead U Act_1_sdone)\"","returncode":0,"stderr":"","stdout":"Selt version 3.8.5 -- 06/18/25 -- LAAS/CNRS\nktz loaded, 16 states, 15 transitions\n0.001s\nTRUE\n0.000s\n","success":true},"[] (Act_1_sPlaceFinished =&gt; () Act_1_sdecide2)":{"command":"selt -p /app/frac_docker/uploads/fiacre_117374965829673601110.ktz -f \"[] (Act_1_sPlaceFinished =&gt; () Act_1_sdecide2)\"","returncode":0,"stderr":"","stdout":"Selt version 3.8.5 -- 06/18/25 -- LAAS/CNRS\nktz loaded, 16 states, 15 transitions\n0.001s\nFALSE\n  state 0: L.scc*15 Act_1_sstart\n  -Act_1_t0-&gt;\n  state 1: L.scc*14 Act_1_sTaskAssignment\n  -Act_1_t1-&gt;\n  state 2: L.scc*13 Act_1_sParseTaskData\n  -Act_1_t2-&gt;\n  state 3: L.scc*12 Act_1_sdecide1\n  -Act_1_t4-&gt;\n  state 4: L.scc*11 Act_1_sInboundPath\n  -Act_1_t9-&gt;\n  state 5: L.scc*10 Act_1_sFinishedProductInbound\n  -Act_1_t10-&gt;\n  state 6: L.scc*9 Act_1_sRetrieveFinishedProduct\n  -Act_1_t11-&gt;\n  state 7: L.scc*8 Act_1_sFinishedProductDelivered\n  -Act_1_t12-&gt;\n  state 8: L.scc*7 Act_1_sConvergencePoint\n  -Act_1_t13-&gt;\n  state 9: L.scc*6 Act_1_sPlaceFinished\n  -Act_1_t14-&gt;\n  state 10: L.scc*5 Act_1_sTaskSuccessCheck\n  -Act_1_t15-&gt;\n  state 11: L.scc*4 Act_1_sdecide2\n  [accepting all]\n0.000s\n","success":true},"[] (Act_1_sSaveRecord =&gt; () Act_1_sSaveRecordToDatabase)":{"command":"selt -p /app/frac_docker/uploads/fiacre_117374965829673601110.ktz -f \"[] (Act_1_sSaveRecord =&gt; () Act_1_sSaveRecordToDatabase)\"","returncode":0,"stderr":"","stdout":"Selt version 3.8.5 -- 06/18/25 -- LAAS/CNRS\nktz loaded, 16 states, 15 transitions\n0.001s\nLTL typing error: unbound propositional variable Act_1_sSaveRecord\n","success":true},"[] -(Act_1_sRawMaterialOutbound /\\ Act_1_sFinishedProductInbound)":{"command":"selt -p /app/frac_docker/uploads/fiacre_117374965829673601110.ktz -f \"[] -(Act_1_sRawMaterialOutbound /\\ Act_1_sFinishedProductInbound)\"","returncode":0,"stderr":"","stdout":"Selt version 3.8.5 -- 06/18/25 -- LAAS/CNRS\nktz loaded, 16 states, 15 transitions\n0.001s\nTRUE\n0.000s\n","success":true},"[] -(Act_1_sTaskSuccess /\\ Act_1_sTaskFailure)":{"command":"selt -p /app/frac_docker/uploads/fiacre_117374965829673601110.ktz -f \"[] -(Act_1_sTaskSuccess /\\ Act_1_sTaskFailure)\"","returncode":0,"stderr":"","stdout":"Selt version 3.8.5 -- 06/18/25 -- LAAS/CNRS\nktz loaded, 16 states, 15 transitions\n0.001s\nLTL typing error: unbound propositional variable Act_1_sTaskSuccess\n","success":true}}</t>
  </si>
  <si>
    <t>action def ActionTaskAssignment {
}
action def ActionParseTaskData {
}
action def ActionOutboundDecision {
}
action def ActionInboundDecision {
}
action def ActionRawMaterialOutbound {
}
action def ActionStoreRawMaterial {
}
action def ActionRawMaterialInWarehouse {
}
action def ActionFinishedProductInbound {
}
action def ActionRetrieveFinishedProduct {
}
action def ActionFinishedProductDelivered {
}
action def ActionPlaceFinished {
}
action def ActionTaskSuccessCheck {
}
action def ActionShowSuccess {
}
action def ActionShowFailure {
}
action def ActionSaveRecordToDatabase {
}
action def act {
    first start;
    then action TaskAssignment : ActionTaskAssignment;
    then action ParseTaskData : ActionParseTaskData;
    then decide;
        if "isOutbound" then OutboundPath;
        if "isInbound" then InboundPath;
    action OutboundPath : ActionOutboundDecision;
    then action RawMaterialOutbound : ActionRawMaterialOutbound;
    then action StoreRawMaterial : ActionStoreRawMaterial;
    then action RawMaterialInWarehouse : ActionRawMaterialInWarehouse;
    then join ConvergencePoint;
    action InboundPath : ActionInboundDecision;
    then action FinishedProductInbound : ActionFinishedProductInbound;
    then action RetrieveFinishedProduct : ActionRetrieveFinishedProduct;
    then action FinishedProductDelivered : ActionFinishedProductDelivered;
    then join ConvergencePoint;
    join ConvergencePoint;
    then action PlaceFinished : ActionPlaceFinished;
    then decide2;
    then decide;
        if "isSuccess" then ShowSuccess;
        if "!isSuccess" then ShowFailure;
    action ShowSuccess : ActionShowSuccess;
    then merge End;
    action ShowFailure : ActionShowFailure;
    then merge End;
    then action SaveRecordToDatabase : ActionSaveRecordToDatabase;
    then done;
}</t>
  </si>
  <si>
    <t>{"&lt;&gt; Act_1_sdecide1":{"command":"selt -p /app/frac_docker/uploads/fiacre_59926335742964892530.ktz -f \"&lt;&gt; Act_1_sdecide1\"","returncode":0,"stderr":"","stdout":"Selt version 3.8.5 -- 06/18/25 -- LAAS/CNRS\nktz loaded, 15 states, 14 transitions\n0.000s\nTRUE\n0.000s\n","success":true},"&lt;&gt; Act_1_sdecide2":{"command":"selt -p /app/frac_docker/uploads/fiacre_59926335742964892530.ktz -f \"&lt;&gt; Act_1_sdecide2\"","returncode":0,"stderr":"","stdout":"Selt version 3.8.5 -- 06/18/25 -- LAAS/CNRS\nktz loaded, 15 states, 14 transitions\n0.001s\nTRUE\n0.000s\n","success":true},"[] (- dead U Act_1_sdone)":{"command":"selt -p /app/frac_docker/uploads/fiacre_59926335742964892530.ktz -f \"[] (- dead U Act_1_sdone)\"","returncode":0,"stderr":"","stdout":"Selt version 3.8.5 -- 06/18/25 -- LAAS/CNRS\nktz loaded, 15 states, 14 transitions\n0.001s\nTRUE\n0.001s\n","success":true},"[] (Act_1_sPlaceFinished =&gt; () Act_1_sdecide2)":{"command":"selt -p /app/frac_docker/uploads/fiacre_59926335742964892530.ktz -f \"[] (Act_1_sPlaceFinished =&gt; () Act_1_sdecide2)\"","returncode":0,"stderr":"","stdout":"Selt version 3.8.5 -- 06/18/25 -- LAAS/CNRS\nktz loaded, 15 states, 14 transitions\n0.001s\nTRUE\n0.000s\n","success":true},"[] (Act_1_sSaveRecord =&gt; () Act_1_sSaveRecordToDatabase)":{"command":"selt -p /app/frac_docker/uploads/fiacre_59926335742964892530.ktz -f \"[] (Act_1_sSaveRecord =&gt; () Act_1_sSaveRecordToDatabase)\"","returncode":0,"stderr":"","stdout":"Selt version 3.8.5 -- 06/18/25 -- LAAS/CNRS\nktz loaded, 15 states, 14 transitions\n0.001s\nLTL typing error: unbound propositional variable Act_1_sSaveRecord\n","success":true},"[] -(Act_1_sRawMaterialOutbound /\\ Act_1_sFinishedProductInbound)":{"command":"selt -p /app/frac_docker/uploads/fiacre_59926335742964892530.ktz -f \"[] -(Act_1_sRawMaterialOutbound /\\ Act_1_sFinishedProductInbound)\"","returncode":0,"stderr":"","stdout":"Selt version 3.8.5 -- 06/18/25 -- LAAS/CNRS\nktz loaded, 15 states, 14 transitions\n0.001s\nTRUE\n0.001s\n","success":true},"[] -(Act_1_sTaskSuccess /\\ Act_1_sTaskFailure)":{"command":"selt -p /app/frac_docker/uploads/fiacre_59926335742964892530.ktz -f \"[] -(Act_1_sTaskSuccess /\\ Act_1_sTaskFailure)\"","returncode":0,"stderr":"","stdout":"Selt version 3.8.5 -- 06/18/25 -- LAAS/CNRS\nktz loaded, 15 states, 14 transitions\n0.001s\nLTL typing error: unbound propositional variable Act_1_sTaskSuccess\n","success":true}}</t>
  </si>
  <si>
    <t>action def ActionManualLoading {
}
action def ActionHeatAluminumIngot {
}
action def ActionReceiveIngot {
}
action def ActionTransportIngot {
}
action def ActionVRollerConveyor {
}
action def ActionMaintainTemperature {
}
action def ActionStartFrequencyConversionMotorControl {
}
action def ActionMeasureTemperature {
}
action def ActionPrecisePositioning {
}
action def ActionClampIngotAndFeedIntoInlet {
}
action def ActionLubricateEndReduceFriction {
}
action def ActionFeedIntoExtrusionCenter {
}
action def act {
    first start;
    then action ManualLoading : ActionManualLoading;
    then action HeatAluminumIngot : ActionHeatAluminumIngot;
    then action ReceiveIngot : ActionReceiveIngot;
    then action TransportIngot : ActionTransportIngot;
    then action VRollerConveyor : ActionVRollerConveyor;
    then action MaintainTemperature : ActionMaintainTemperature;
    then action StartFrequencyConversionMotorControl : ActionStartFrequencyConversionMotorControl;
    then action MeasureTemperature : ActionMeasureTemperature;
    then decide;
        if "isTemperatureQualified" then PrecisePositioning;
        if "!isTemperatureQualified" then stop;
    action PrecisePositioning : ActionPrecisePositioning;
    then action ClampIngotAndFeedIntoInlet : ActionClampIngotAndFeedIntoInlet;
    then action LubricateEndReduceFriction : ActionLubricateEndReduceFriction;
    then action FeedIntoExtrusionCenter : ActionFeedIntoExtrusionCenter;
    then done;
}</t>
  </si>
  <si>
    <t>{"[] (- dead U Act_1_sdone)":{"command":"selt -p /app/frac_docker/uploads/fiacre_148380920561769331510.ktz -f \"[] (- dead U Act_1_sdone)\"","returncode":0,"stderr":"","stdout":"Selt version 3.8.5 -- 06/18/25 -- LAAS/CNRS\nktz loaded, 15 states, 14 transitions\n0.001s\nTRUE\n0.000s\n","success":true},"[] (Act_1_sHeatAluminumIngot =&gt; () Act_1_sMaintainTemperature)":{"command":"selt -p /app/frac_docker/uploads/fiacre_148380920561769331510.ktz -f \"[] (Act_1_sHeatAluminumIngot =&gt; () Act_1_sMaintainTemperature)\"","returncode":0,"stderr":"","stdout":"Selt version 3.8.5 -- 06/18/25 -- LAAS/CNRS\nktz loaded, 15 states, 14 transitions\n0.001s\nFALSE\n  state 0: L.scc*14 Act_1_sstart\n  -Act_1_t0-&gt;\n  state 1: L.scc*13 Act_1_sManualLoading\n  -Act_1_t1-&gt;\n  state 2: L.scc*12 Act_1_sHeatAluminumIngot\n  -Act_1_t2-&gt;\n  state 3: L.scc*11 Act_1_sReceiveIngot\n  -Act_1_t3-&gt;\n  state 4: L.scc*10 Act_1_sTransportIngot\n  [accepting all]\n0.000s\n","success":true},"[] (Act_1_sMeasureTemperature =&gt; () Act_1_sdecide1)":{"command":"selt -p /app/frac_docker/uploads/fiacre_148380920561769331510.ktz -f \"[] (Act_1_sMeasureTemperature =&gt; () Act_1_sdecide1)\"","returncode":0,"stderr":"","stdout":"Selt version 3.8.5 -- 06/18/25 -- LAAS/CNRS\nktz loaded, 15 states, 14 transitions\n0.001s\nTRUE\n0.000s\n","success":true},"[] (Act_1_sReceiveIngot =&gt; () Act_1_sTransportIngot)":{"command":"selt -p /app/frac_docker/uploads/fiacre_148380920561769331510.ktz -f \"[] (Act_1_sReceiveIngot =&gt; () Act_1_sTransportIngot)\"","returncode":0,"stderr":"","stdout":"Selt version 3.8.5 -- 06/18/25 -- LAAS/CNRS\nktz loaded, 15 states, 14 transitions\n0.001s\nTRUE\n0.000s\n","success":true},"[] (Act_1_sReturnToPreviousStage =&gt; () Act_1_sdone)":{"command":"selt -p /app/frac_docker/uploads/fiacre_148380920561769331510.ktz -f \"[] (Act_1_sReturnToPreviousStage =&gt; () Act_1_sdone)\"","returncode":0,"stderr":"","stdout":"Selt version 3.8.5 -- 06/18/25 -- LAAS/CNRS\nktz loaded, 15 states, 14 transitions\n0.001s\nLTL typing error: unbound propositional variable Act_1_sReturnToPreviousStage\n","success":true},"[] (Act_1_sVRollerConveyor =&gt; () Act_1_sStartFrequencyConversionMotorControl)":{"command":"selt -p /app/frac_docker/uploads/fiacre_148380920561769331510.ktz -f \"[] (Act_1_sVRollerConveyor =&gt; () Act_1_sStartFrequencyConversionMotorControl)\"","returncode":0,"stderr":"","stdout":"Selt version 3.8.5 -- 06/18/25 -- LAAS/CNRS\nktz loaded, 15 states, 14 transitions\n0.001s\nFALSE\n  state 0: L.scc*14 Act_1_sstart\n  -Act_1_t0-&gt;\n  state 1: L.scc*13 Act_1_sManualLoading\n  -Act_1_t1-&gt;\n  state 2: L.scc*12 Act_1_sHeatAluminumIngot\n  -Act_1_t2-&gt;\n  state 3: L.scc*11 Act_1_sReceiveIngot\n  -Act_1_t3-&gt;\n  state 4: L.scc*10 Act_1_sTransportIngot\n  -Act_1_t4-&gt;\n  state 5: L.scc*9 Act_1_sVRollerConveyor\n  -Act_1_t5-&gt;\n  state 6: L.scc*8 Act_1_sMaintainTemperature\n  -Act_1_t6-&gt;\n  state 7: L.scc*7 Act_1_sStartFrequencyConversionMotorControl\n  [accepting all]\n0.000s\n","success":true},"[] -(Act_1_sMeasureLength /\\ Act_1_sReturnToPreviousStage)":{"command":"selt -p /app/frac_docker/uploads/fiacre_148380920561769331510.ktz -f \"[] -(Act_1_sMeasureLength /\\ Act_1_sReturnToPreviousStage)\"","returncode":0,"stderr":"","stdout":"Selt version 3.8.5 -- 06/18/25 -- LAAS/CNRS\nktz loaded, 15 states, 14 transitions\n0.001s\nLTL typing error: unbound propositional variable Act_1_sMeasureLength\n","success":true}}</t>
  </si>
  <si>
    <t>action def ActionManualLoading {
}
action def ActionHeatAluminumIngot {
}
action def ActionReceiveIngot {
}
action def ActionTransportIngot {
}
action def ActionVRollerConveyor {
}
action def ActionMaintainTemperature {
}
action def ActionStartFrequencyConversionMotorControl {
}
action def ActionMeasureTemperature {
}
action def ActionPrecisePositioning {
}
action def ActionClampIngotAndFeedIntoInlet {
}
action def ActionLubricateEndReduceFriction {
}
action def ActionFeedIntoExtrusionCenter {
}
action def act {
    first start;
    then action ManualLoading : ActionManualLoading;
    then action HeatAluminumIngot : ActionHeatAluminumIngot;
    then action MaintainTemperature : ActionMaintainTemperature;
    then action ReceiveIngot : ActionReceiveIngot;
    then action TransportIngot : ActionTransportIngot;
    then action VRollerConveyor : ActionVRollerConveyor;
    then action StartFrequencyConversionMotorControl : ActionStartFrequencyConversionMotorControl;
    then action MeasureTemperature : ActionMeasureTemperature;
    then decide;
        if "isTemperatureQualified" then PrecisePositioning;
        if "!isTemperatureQualified" then stop;
    action PrecisePositioning : ActionPrecisePositioning;
    then action ClampIngotAndFeedIntoInlet : ActionClampIngotAndFeedIntoInlet;
    then action LubricateEndReduceFriction : ActionLubricateEndReduceFriction;
    then action FeedIntoExtrusionCenter : ActionFeedIntoExtrusionCenter;
    then done;
}</t>
  </si>
  <si>
    <t>{"[] (- dead U Act_1_sdone)":{"command":"selt -p /app/frac_docker/uploads/fiacre_22515928819065010300.ktz -f \"[] (- dead U Act_1_sdone)\"","returncode":0,"stderr":"","stdout":"Selt version 3.8.5 -- 06/18/25 -- LAAS/CNRS\nktz loaded, 15 states, 14 transitions\n0.001s\nTRUE\n0.001s\n","success":true},"[] (Act_1_sHeatAluminumIngot =&gt; () Act_1_sMaintainTemperature)":{"command":"selt -p /app/frac_docker/uploads/fiacre_22515928819065010300.ktz -f \"[] (Act_1_sHeatAluminumIngot =&gt; () Act_1_sMaintainTemperature)\"","returncode":0,"stderr":"","stdout":"Selt version 3.8.5 -- 06/18/25 -- LAAS/CNRS\nktz loaded, 15 states, 14 transitions\n0.001s\nTRUE\n0.000s\n","success":true},"[] (Act_1_sMeasureTemperature =&gt; () Act_1_sdecide1)":{"command":"selt -p /app/frac_docker/uploads/fiacre_22515928819065010300.ktz -f \"[] (Act_1_sMeasureTemperature =&gt; () Act_1_sdecide1)\"","returncode":0,"stderr":"","stdout":"Selt version 3.8.5 -- 06/18/25 -- LAAS/CNRS\nktz loaded, 15 states, 14 transitions\n0.001s\nTRUE\n0.000s\n","success":true},"[] (Act_1_sReceiveIngot =&gt; () Act_1_sTransportIngot)":{"command":"selt -p /app/frac_docker/uploads/fiacre_22515928819065010300.ktz -f \"[] (Act_1_sReceiveIngot =&gt; () Act_1_sTransportIngot)\"","returncode":0,"stderr":"","stdout":"Selt version 3.8.5 -- 06/18/25 -- LAAS/CNRS\nktz loaded, 15 states, 14 transitions\n0.001s\nTRUE\n0.000s\n","success":true},"[] (Act_1_sReturnToPreviousStage =&gt; () Act_1_sdone)":{"command":"selt -p /app/frac_docker/uploads/fiacre_22515928819065010300.ktz -f \"[] (Act_1_sReturnToPreviousStage =&gt; () Act_1_sdone)\"","returncode":0,"stderr":"","stdout":"Selt version 3.8.5 -- 06/18/25 -- LAAS/CNRS\nktz loaded, 15 states, 14 transitions\n0.001s\nLTL typing error: unbound propositional variable Act_1_sReturnToPreviousStage\n","success":true},"[] (Act_1_sVRollerConveyor =&gt; () Act_1_sStartFrequencyConversionMotorControl)":{"command":"selt -p /app/frac_docker/uploads/fiacre_22515928819065010300.ktz -f \"[] (Act_1_sVRollerConveyor =&gt; () Act_1_sStartFrequencyConversionMotorControl)\"","returncode":0,"stderr":"","stdout":"Selt version 3.8.5 -- 06/18/25 -- LAAS/CNRS\nktz loaded, 15 states, 14 transitions\n0.001s\nTRUE\n0.000s\n","success":true},"[] -(Act_1_sMeasureLength /\\ Act_1_sReturnToPreviousStage)":{"command":"selt -p /app/frac_docker/uploads/fiacre_22515928819065010300.ktz -f \"[] -(Act_1_sMeasureLength /\\ Act_1_sReturnToPreviousStage)\"","returncode":0,"stderr":"","stdout":"Selt version 3.8.5 -- 06/18/25 -- LAAS/CNRS\nktz loaded, 15 states, 14 transitions\n0.001s\nLTL typing error: unbound propositional variable Act_1_sMeasureLength\n","success":true}}</t>
  </si>
  <si>
    <t>[{role=system, content=你是一个形式化验证专家。}, {role=user, content=形式化验证使用的是LTL性质表达方法,下面是常用规约和含义
[] p : p始终成立
&lt;&gt; p : p最终成立
() p : p下一状态成立
-p : 不存在p
[] -dead : 不存在死锁
p U q : p在q之前一直成立
-p U q : 在q之前不存在p
[] (p =&gt; () q) : p的下个状态是q
[] -(p /\ q) : p与q不能同时存在
请根据失败的形式化验证结果修改Sysml代码。
形式化验证结果为:
规约: [] (HeatAluminumIngot =&gt; () MaintainTemperature)
结果: 失败
反例: start-&gt;ManualLoading-&gt;HeatAluminumIngot-&gt;ReceiveIngot-&gt;TransportIngot
规约: [] (VRollerConveyor =&gt; () StartFrequencyConversionMotorControl)
结果: 失败
反例: start-&gt;ManualLoading-&gt;HeatAluminumIngot-&gt;ReceiveIngot-&gt;TransportIngot-&gt;VRollerConveyor-&gt;MaintainTemperature-&gt;StartFrequencyConversionMotorControl       
规约: [] (- dead U done)
结果: 通过
规约: [] (ReceiveIngot =&gt; () TransportIngot)
结果: 通过
规约: [] (MeasureTemperature =&gt; () decide)
结果: 通过
规约: [] (ReturnToPreviousStage =&gt; () done)
结果: 失败
错误: LTL typing error: unbound propositional variable ReturnToPreviousStage
规约: [] -(MeasureLength /\ ReturnToPreviousStage)
结果: 失败
错误: LTL typing error: unbound propositional variable MeasureLength
}]</t>
  </si>
  <si>
    <t>action def ActionTakeoffCommand {
}
action def ActionStopTakeoff {
}
action def ActionAdjustTakeoff {
}
action def ActionDetectSpeed {
}
action def ActionLiftWheel {
}
action def ActionAdjustThrust {
}
action def ActionControlClimb {
}
action def ActionHoldFlap {
}
action def ActionIncreaseClimb {
}
action def ActionMaintainSpeed {
}
action def ActionDetectAltitude {
}
action def ActionRetractLandingGear {
}
action def ActionAdjustThrustSymmetry {
}
action def ActionMonitorElevation {
}
action def act {
    first start;
    then action TakeoffCommand : ActionTakeoffCommand;
    then decide;
        if "isSameDirection" then AdjustTakeoff;
        if "!isSameDirection" then StopTakeoff;
    action StopTakeoff : ActionStopTakeoff;
    then done;
    action AdjustTakeoff : ActionAdjustTakeoff;
    then fork;
        then DetectSpeed;
        then AdjustThrustSymmetry;
        then AdjustAttitude;
    action DetectSpeed : ActionDetectSpeed;
    then decide;
        if "isWindShear" then AdjustThrust;
        if "!isWindShear" then LiftWheel;
    action LiftWheel : ActionLiftWheel;
    then ControlClimb;
    action ControlClimb : ActionControlClimb;
    then HoldFlap;
    action HoldFlap : ActionHoldFlap;
    then IncreaseClimb;
    action IncreaseClimb : ActionIncreaseClimb;
    then MaintainSpeed;
    action MaintainSpeed : ActionMaintainSpeed;
    then DetectAltitude;
    action DetectAltitude : ActionDetectAltitude;
    then RetractLandingGear;
    action RetractLandingGear : ActionRetractLandingGear;
    then joinNode1;
    action AdjustThrustSymmetry : ActionAdjustThrustSymmetry;
    then joinNode1;
    action AdjustAttitude : ActionMonitorElevation;
    then joinNode1;
    join joinNode1;
    then done;
}</t>
  </si>
  <si>
    <t>{"&lt;&gt; Act_1_sCheckHeadingDirection":{"command":"selt -p /app/frac_docker/uploads/fiacre_126025212956354789850.ktz -f \"&lt;&gt; Act_1_sCheckHeadingDirection\"","returncode":0,"stderr":"","stdout":"Selt version 3.8.5 -- 06/18/25 -- LAAS/CNRS\nktz loaded, 17 states, 17 transitions\n0.001s\nLTL typing error: unbound propositional variable Act_1_sCheckHeadingDirection\n","success":true},"&lt;&gt; Act_1_sReceiveTakeoffCommand":{"command":"selt -p /app/frac_docker/uploads/fiacre_126025212956354789850.ktz -f \"&lt;&gt; Act_1_sReceiveTakeoffCommand\"","returncode":0,"stderr":"","stdout":"Selt version 3.8.5 -- 06/18/25 -- LAAS/CNRS\nktz loaded, 17 states, 17 transitions\n0.001s\nLTL typing error: unbound propositional variable Act_1_sReceiveTakeoffCommand\n","success":true},"[] (- dead U Act_1_sdone)":{"command":"selt -p /app/frac_docker/uploads/fiacre_126025212956354789850.ktz -f \"[] (- dead U Act_1_sdone)\"","returncode":0,"stderr":"","stdout":"Selt version 3.8.5 -- 06/18/25 -- LAAS/CNRS\nktz loaded, 17 states, 17 transitions\n0.001s\nTRUE\n0.001s\n","success":true},"[] (Act_1_sDetectSpeed =&gt; () Act_1_sdecide2)":{"command":"selt -p /app/frac_docker/uploads/fiacre_126025212956354789850.ktz -f \"[] (Act_1_sDetectSpeed =&gt; () Act_1_sdecide2)\"","returncode":0,"stderr":"","stdout":"Selt version 3.8.5 -- 06/18/25 -- LAAS/CNRS\nktz loaded, 17 states, 17 transitions\n0.001s\nTRUE\n0.000s\n","success":true},"[] (Act_1_sStopTakeoff =&gt; () Act_1_sdone)":{"command":"selt -p /app/frac_docker/uploads/fiacre_126025212956354789850.ktz -f \"[] (Act_1_sStopTakeoff =&gt; () Act_1_sdone)\"","returncode":0,"stderr":"","stdout":"Selt version 3.8.5 -- 06/18/25 -- LAAS/CNRS\nktz loaded, 17 states, 17 transitions\n0.001s\nTRUE\n0.000s\n","success":true},"[] (Act_1_sjoinNode1 =&gt; () Act_1_sdone)":{"command":"selt -p /app/frac_docker/uploads/fiacre_126025212956354789850.ktz -f \"[] (Act_1_sjoinNode1 =&gt; () Act_1_sdone)\"","returncode":0,"stderr":"","stdout":"Selt version 3.8.5 -- 06/18/25 -- LAAS/CNRS\nktz loaded, 17 states, 17 transitions\n0.001s\nTRUE\n0.001s\n","success":true},"[] -(Act_1_sStopTakeoff /\\ Act_1_sfork1)":{"command":"selt -p /app/frac_docker/uploads/fiacre_126025212956354789850.ktz -f \"[] -(Act_1_sStopTakeoff /\\ Act_1_sfork1)\"","returncode":0,"stderr":"","stdout":"Selt version 3.8.5 -- 06/18/25 -- LAAS/CNRS\nktz loaded, 17 states, 17 transitions\n0.001s\nTRUE\n0.000s\n","success":true}}</t>
  </si>
  <si>
    <t>action def ActionTakeoffCommand {
}
action def ActionStopTakeoff {
}
action def ActionAdjustTakeoff {
}
action def ActionDetectSpeed {
}
action def ActionLiftWheel {
}
action def ActionAdjustThrust {
}
action def ActionControlClimb {
}
action def ActionHoldFlap {
}
action def ActionIncreaseClimb {
}
action def ActionMaintainSpeed {
}
action def ActionDetectAltitude {
}
action def ActionRetractLandingGear {
}
action def ActionAdjustThrustSymmetry {
}
action def ActionMonitorElevation {
}
action def ActionCheckHeadingDirection {
}
action def ActionReceiveTakeoffCommand {
}
action def act {
    first start;
    then action ReceiveTakeoffCommand : ActionReceiveTakeoffCommand;
    then action CheckHeadingDirection : ActionCheckHeadingDirection;
    then decide;
        if "isSameDirection" then AdjustTakeoff;
        if "!isSameDirection" then StopTakeoff;
    action StopTakeoff : ActionStopTakeoff;
    then done;
    action AdjustTakeoff : ActionAdjustTakeoff;
    then fork;
        then DetectSpeed;
        then AdjustThrustSymmetry;
        then AdjustAttitude;
    action DetectSpeed : ActionDetectSpeed;
    then decide;
        if "isWindShear" then AdjustThrust;
        if "!isWindShear" then LiftWheel;
    action LiftWheel : ActionLiftWheel;
    then ControlClimb;
    action ControlClimb : ActionControlClimb;
    then HoldFlap;
    action HoldFlap : ActionHoldFlap;
    then IncreaseClimb;
    action IncreaseClimb : ActionIncreaseClimb;
    then MaintainSpeed;
    action MaintainSpeed : ActionMaintainSpeed;
    then DetectAltitude;
    action DetectAltitude : ActionDetectAltitude;
    then RetractLandingGear;
    action RetractLandingGear : ActionRetractLandingGear;
    then joinNode1;
    action AdjustThrustSymmetry : ActionAdjustThrustSymmetry;
    then joinNode1;
    action AdjustAttitude : ActionMonitorElevation;
    then joinNode1;
    join joinNode1;
    then done;
}</t>
  </si>
  <si>
    <t>{"&lt;&gt; Act_1_sCheckHeadingDirection":{"command":"selt -p /app/frac_docker/uploads/fiacre_149306874583973005050.ktz -f \"&lt;&gt; Act_1_sCheckHeadingDirection\"","returncode":0,"stderr":"","stdout":"Selt version 3.8.5 -- 06/18/25 -- LAAS/CNRS\nktz loaded, 18 states, 18 transitions\n0.001s\nTRUE\n0.000s\n","success":true},"&lt;&gt; Act_1_sReceiveTakeoffCommand":{"command":"selt -p /app/frac_docker/uploads/fiacre_149306874583973005050.ktz -f \"&lt;&gt; Act_1_sReceiveTakeoffCommand\"","returncode":0,"stderr":"","stdout":"Selt version 3.8.5 -- 06/18/25 -- LAAS/CNRS\nktz loaded, 18 states, 18 transitions\n0.001s\nTRUE\n0.000s\n","success":true},"[] (- dead U Act_1_sdone)":{"command":"selt -p /app/frac_docker/uploads/fiacre_149306874583973005050.ktz -f \"[] (- dead U Act_1_sdone)\"","returncode":0,"stderr":"","stdout":"Selt version 3.8.5 -- 06/18/25 -- LAAS/CNRS\nktz loaded, 18 states, 18 transitions\n0.001s\nTRUE\n0.000s\n","success":true},"[] (Act_1_sDetectSpeed =&gt; () Act_1_sdecide2)":{"command":"selt -p /app/frac_docker/uploads/fiacre_149306874583973005050.ktz -f \"[] (Act_1_sDetectSpeed =&gt; () Act_1_sdecide2)\"","returncode":0,"stderr":"","stdout":"Selt version 3.8.5 -- 06/18/25 -- LAAS/CNRS\nktz loaded, 18 states, 18 transitions\n0.001s\nTRUE\n0.001s\n","success":true},"[] (Act_1_sStopTakeoff =&gt; () Act_1_sdone)":{"command":"selt -p /app/frac_docker/uploads/fiacre_149306874583973005050.ktz -f \"[] (Act_1_sStopTakeoff =&gt; () Act_1_sdone)\"","returncode":0,"stderr":"","stdout":"Selt version 3.8.5 -- 06/18/25 -- LAAS/CNRS\nktz loaded, 18 states, 18 transitions\n0.001s\nTRUE\n0.000s\n","success":true},"[] (Act_1_sjoinNode1 =&gt; () Act_1_sdone)":{"command":"selt -p /app/frac_docker/uploads/fiacre_149306874583973005050.ktz -f \"[] (Act_1_sjoinNode1 =&gt; () Act_1_sdone)\"","returncode":0,"stderr":"","stdout":"Selt version 3.8.5 -- 06/18/25 -- LAAS/CNRS\nktz loaded, 18 states, 18 transitions\n0.001s\nTRUE\n0.000s\n","success":true},"[] -(Act_1_sStopTakeoff /\\ Act_1_sfork1)":{"command":"selt -p /app/frac_docker/uploads/fiacre_149306874583973005050.ktz -f \"[] -(Act_1_sStopTakeoff /\\ Act_1_sfork1)\"","returncode":0,"stderr":"","stdout":"Selt version 3.8.5 -- 06/18/25 -- LAAS/CNRS\nktz loaded, 18 states, 18 transitions\n0.001s\nTRUE\n0.000s\n","success":true}}</t>
  </si>
  <si>
    <t>A practical guide to SysML</t>
  </si>
  <si>
    <t>Sequence Diagram of Communication between the Security System and the Regional Headquarters</t>
  </si>
  <si>
    <t>There are two participants in total: **Company Security System** and **Regional HQ**.
1 **Company Security System** sends an asynchronous message **System On** to **Regional HQ**.
  **Start Loop Combined Fragment**:
    - The following messages may occur in any order ：
        - **Company Security System** sends an asynchronous message **Stand Down** to **Regional HQ**.
        - **Company Security System** sends an asynchronous message **Alert** to **Regional HQ**.
        -**Company Security System** sends an asynchronous message **System Off** to **Regional HQ**.
2 **End Loop Combined Fragment**.</t>
  </si>
  <si>
    <t>A[] regionalHQ_instance.SystemOff_async_message_received imply deadlock
E&lt;&gt; companySecuritySystem_instance.SystemOn_async_message_sent
A[] ((companySecuritySystem_instance.StandDown_async_message_sent_flag&gt;0) imply (companySecuritySystem_instance.Alert_async_message_sent_flag&gt;0))
A[] ((companySecuritySystem_instance.SystemOff_async_message_sent_flag&gt;0) imply (companySecuritySystem_instance.SystemOn_async_message_sent_flag&gt;0))</t>
  </si>
  <si>
    <t>part def SurveillanceSystem{}
part def CommandCenter{}
occurrence sd_security_monitoring{
    part ss:SurveillanceSystem{
        event occurrence system_on_sent;
        event occurrence alert_sent;
        event occurrence stand_down_sent;
        event occurrence system_off_sent;
    }
    part rhq:CommandCenter{
        event occurrence system_on_received;
        event occurrence alert_received;
        event occurrence stand_down_received;
        event occurrence system_off_received;
    }
    action{
        message system_on_async_message from ss.system_on_sent to rhq.system_on_received;
        then while true {
            message alert_async_message from ss.alert_sent to rhq.alert_received;
            message stand_down_async_message from ss.stand_down_sent to rhq.stand_down_received;
        }
        message system_off_async_message from ss.system_off_sent to rhq.system_off_received;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</si>
  <si>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two participants in total: **Company Security System** and **Regional HQ**.
- **Company Security System** sends an asynchronous message **System On** to **Regional HQ**.
- **Start Loop Combined Fragment**:
    - The following messages may occur in any order ：
        - **Company Security System** sends an asynchronous message **Stand Down** to **Regional HQ**.
        - **Company Security System** sends an asynchronous message **Alert** to **Regional HQ**.
- **End Loop Combined Fragment**.
- **Company Security System** sends an asynchronous message **System Off** to **Regional HQ**.</t>
  </si>
  <si>
    <t>part def CompanySecuritySystem {}
part def RegionalHQ {}
occurrence sd_SecuritySequence{
    part companySecuritySystem:CompanySecuritySystem{
        event occurrence systemOn_sent;
        event occurrence standDown_sent;
        event occurrence alert_sent;
        event occurrence systemOff_sent;
    }
    part regionalHQ:RegionalHQ{
        event occurrence systemOn_received;
        event occurrence standDown_received;
        event occurrence alert_received;
        event occurrence systemOff_received;
    }
    action {
        message SystemOn_async_message from companySecuritySystem.systemOn_sent to regionalHQ.systemOn_received;
        then while true {
            fork;
                message StandDown_async_message from companySecuritySystem.standDown_sent to regionalHQ.standDown_received;
                message Alert_async_message from companySecuritySystem.alert_sent to regionalHQ.alert_received;
        }
        then message SystemOff_async_message from companySecuritySystem.systemOff_sent to regionalHQ.systemOff_received;
    }
}</t>
  </si>
  <si>
    <t>F1：Satisfied
F2：Satisfied
F3：Options for the verification:
  Generating shortest trace
  Search order is breadth first
  Using conservative space optimisation
  Seed is 1765760561
  State space representation uses minimal constraint systems with future testing
  Using HashMap + Compress integers for discrete state storage
Verifying formula 1 at C:\Users\Administrator\AppData\Local\Temp\uppaal_seq_detailed_verify_14887005470642586359\query_2.q:1
 -- Formula is NOT satisfied.
 -- States stored : 3 states
 -- States explored : 3 states
 -- CPU user time used : 0 ms
 -- Virtual memory used : 63256 KiB
 -- Resident memory used : 18096 KiB
 -- Showing witness trace:
State:
( companySecuritySystem_instance.idle regionalHQ_instance.idle )
companySecuritySystem_instance.SystemOn_async_message_sent_flag=0 companySecuritySystem_instance.StandDown_async_message_sent_flag=0 companySecuritySystem_instance.Alert_async_message_sent_flag=0 companySecuritySystem_instance.SystemOff_async_message_sent_flag=0 regionalHQ_instance.SystemOn_async_message_received_flag=0 regionalHQ_instance.StandDown_async_message_received_flag=0 regionalHQ_instance.Alert_async_message_received_flag=0 regionalHQ_instance.SystemOff_async_message_received_flag=0 global_time=0
Transition:
  companySecuritySystem_instance.idle-&gt;companySecuritySystem_instance.SystemOn_async_message_sent { 1, SystemOn_async_message!, SystemOn_async_message_sent_flag++ }
  regionalHQ_instance.idle-&gt;regionalHQ_instance.SystemOn_async_message_received { 1, SystemOn_async_message?, SystemOn_async_message_received_flag++ }
State:
( companySecuritySystem_instance.SystemOn_async_message_sent regionalHQ_instance.SystemOn_async_message_received )
companySecuritySystem_instance.SystemOn_async_message_sent_flag=1 companySecuritySystem_instance.StandDown_async_message_sent_flag=0 companySecuritySystem_instance.Alert_async_message_sent_flag=0 companySecuritySystem_instance.SystemOff_async_message_sent_flag=0 regionalHQ_instance.SystemOn_async_message_received_flag=1 regionalHQ_instance.StandDown_async_message_received_flag=0 regionalHQ_instance.Alert_async_message_received_flag=0 regionalHQ_instance.SystemOff_async_message_received_flag=0 global_time=0
Transition:
  companySecuritySystem_instance.SystemOn_async_message_sent-&gt;companySecuritySystem_instance.StandDown_async_message_sent { 1, StandDown_async_message!, StandDown_async_message_sent_flag++ }
  regionalHQ_instance.SystemOn_async_message_received-&gt;regionalHQ_instance.StandDown_async_message_received { 1, StandDown_async_message?, StandDown_async_message_received_flag++ }
State:
( companySecuritySystem_instance.StandDown_async_message_sent regionalHQ_instance.StandDown_async_message_received )
companySecuritySystem_instance.SystemOn_async_message_sent_flag=1 companySecuritySystem_instance.StandDown_async_message_sent_flag=1 companySecuritySystem_instance.Alert_async_message_sent_flag=0 companySecuritySystem_instance.SystemOff_async_message_sent_flag=0 regionalHQ_instance.SystemOn_async_message_received_flag=1 regionalHQ_instance.StandDown_async_message_received_flag=1 regionalHQ_instance.Alert_async_message_received_flag=0 regionalHQ_instance.SystemOff_async_message_received_flag=0 global_time=0
--------------------------------------------------------------------------------
F4：Satisfied</t>
  </si>
  <si>
    <t>part def CompanySecuritySystem {}
part def RegionalHQ {}
occurrence sd_SecuritySequence{
    part companySecuritySystem:CompanySecuritySystem{
        event occurrence systemOn_sent;
        event occurrence standDown_sent;
        event occurrence alert_sent;
        event occurrence systemOff_sent;
    }
    part regionalHQ:RegionalHQ{
        event occurrence systemOn_received;
        event occurrence standDown_received;
        event occurrence alert_received;
        event occurrence systemOff_received;
    }
    action {
        message SystemOn_async_message from companySecuritySystem.systemOn_sent to regionalHQ.systemOn_received;
        then while true {
            message Alert_async_message from companySecuritySystem.alert_sent to regionalHQ.alert_received;
            message StandDown_async_message from companySecuritySystem.standDown_sent to regionalHQ.standDown_received;
        }
        then message SystemOff_async_message from companySecuritySystem.systemOff_sent to regionalHQ.systemOff_received;
    }
}</t>
  </si>
  <si>
    <t>F1:Satisfied
F2:Satisfied
F3:Satisfied
F4:Satisfied</t>
  </si>
  <si>
    <t>Sequence Diagram of Communication between Security Personnel and the Security System</t>
  </si>
  <si>
    <t>There are two participants in total: Security Guard and Company Security System.
1 Security Guard sends an asynchronous message Select Camera to Company Security System.
   Security Guard sends a synchronous message Get Current Status 1 to Company Security System.
  Security Guard sends an asynchronous message Pan Camera to Company Security System.
  Security Guard sends a synchronous message Get Current Status 2 to Company Security System.
2 Company Security System sends a self-message Get Status 1 and Get Status OK
  Company Security System sends a reply message Get Current Status OK to Security Guard.
Company Security System sends a self-message Get Status 2.
Company Security System sends a self-message Get Status Moving.
Company Security System sends a reply message Get Current Status Moving to Security Guard.</t>
  </si>
  <si>
    <t>A[] securityGuard_instance.GetCurrentStatusMoving_return_message_received imply deadlock
E&lt;&gt; securityGuard_instance.SelectCamera_async_message_sent
A[] (companySecuritySystem_instance.GetStatusOK_self_message_sent_flag&gt;0 imply companySecuritySystem_instance.GetStatus1_self_message_sent)
A[] (companySecuritySystem_instance.GetStatusMoving_self_message_sent imply companySecuritySystem_instance.GetStatus2_self_message_sent)</t>
  </si>
  <si>
    <t xml:space="preserve">part def AdvancedOperator{}
part def SurveillanceSystem{}
occurrence sd_camera_control{
    part elvis:AdvancedOperator{
        event occurrence select_camera_sent;
        event occurrence get_status_request_sent;
        event occurrence pan_camera_sent;
        event occurrence get_status_after_pan_sent;
        event occurrence get_status_ok_received;
    }
    part system:SurveillanceSystem{
        event occurrence select_camera_received;
        event occurrence get_status_request_received;
        event occurrence internal_get_status_sent;
        event occurrence internal_get_status_received;
        event occurrence internal_get_status_ok_sent;
        event occurrence internal_get_status_ok_received;
        event occurrence get_status_ok_sent;
        event occurrence pan_camera_received;
        event occurrence internal_get_status_moving_sent;
        event occurrence internal_get_status_moving_received;
        event occurrence get_status_moving_reply_sent;
        event occurrence get_status_moving_reply_received;
    }
    action{
        message select_camera_async_message from elvis.select_camera_sent to system.select_camera_received;
        message get_status_request_sync_message from elvis.get_status_request_sent to system.get_status_request_received;
        message internal_get_status_self_message from system.internal_get_status_sent to system.internal_get_status_received;
        message internal_get_status_ok_self_message from system.internal_get_status_ok_sent to system.internal_get_status_ok_received;
        message get_status_ok_return_message from system.get_status_ok_sent to elvis.get_status_ok_received;
        message pan_camera_async_message from elvis.pan_camera_sent to system.pan_camera_received;
        message get_status_after_pan_sync_message from elvis.get_status_after_pan_sent to system.get_status_request_received;
        message internal_get_status_self_message2 from system.internal_get_status_sent to system.internal_get_status_received;
        message internal_get_status_moving_return_message from system.internal_get_status_moving_sent to system.internal_get_status_moving_received;
        message get_status_moving_reply_return_message from system.get_status_moving_reply_sent to elvis.get_status_moving_reply_received;
    }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</si>
  <si>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two participants in total: Security Guard and Company Security System.
Security Guard sends an asynchronous message Select Camera to Company Security System.
Security Guard sends a synchronous message Get Current Status 1 to Company Security System.
Company Security System sends a self-message Get Status 1.
Company Security System sends a self-message Get Status OK.
Company Security System sends a reply message Get Current Status OK to Security Guard.
Security Guard sends an asynchronous message Pan Camera to Company Security System.
Security Guard sends a synchronous message Get Current Status 2 to Company Security System.
Company Security System sends a self-message Get Status 2.
Company Security System sends a self-message Get Status Moving.
Company Security System sends a reply message Get Current Status Moving to Security Guard.</t>
  </si>
  <si>
    <t>part def SecurityGuard {}
part def CompanySecuritySystem {}
occurrence sd_selectAndPanCamera{
    part securityGuard:SecurityGuard{
        event occurrence selectCamera_sent;
        event occurrence getCurrentStatus1_sent;
        event occurrence panCamera_sent;
        event occurrence getCurrentStatus2_sent;
        event occurrence getCurrentStatusOK_received;
        event occurrence getCurrentStatusMoving_received;
    }
    part companySecuritySystem:CompanySecuritySystem{
        event occurrence selectCamera_received;
        event occurrence getCurrentStatus1_received;
        event occurrence getStatus1_sent;
        event occurrence getStatusOK_sent;
        event occurrence getCurrentStatusOK_sent;
        event occurrence panCamera_received;
        event occurrence getCurrentStatus2_received;
        event occurrence getStatus2_sent;
        event occurrence getStatusMoving_sent;
        event occurrence getCurrentStatusMoving_sent;
    }
    action{
        message SelectCamera_async_message from securityGuard.selectCamera_sent to companySecuritySystem.selectCamera_received;
        message GetCurrentStatus1_sync_message from securityGuard.getCurrentStatus1_sent to companySecuritySystem.getCurrentStatus1_received;
        message GetStatus1_self_message from companySecuritySystem.getStatus1_sent to companySecuritySystem.getStatus1_sent;
        message GetStatusOK_self_message from companySecuritySystem.getStatusOK_sent to companySecuritySystem.getStatusOK_sent;
        message GetCurrentStatusOK_return_message from companySecuritySystem.getCurrentStatusOK_sent to securityGuard.getCurrentStatusOK_received;
        message PanCamera_async_message from securityGuard.panCamera_sent to companySecuritySystem.panCamera_received;
        message GetCurrentStatus2_sync_message from securityGuard.getCurrentStatus2_sent to companySecuritySystem.getCurrentStatus2_received;
        message GetStatus2_self_message from companySecuritySystem.getStatus2_sent to companySecuritySystem.getStatus2_sent;
        message GetStatusMoving_self_message from companySecuritySystem.getStatusMoving_sent to companySecuritySystem.getStatusMoving_sent;
        message GetCurrentStatusMoving_return_message from companySecuritySystem.getCurrentStatusMoving_sent to securityGuard.getCurrentStatusMoving_received;
    }
}</t>
  </si>
  <si>
    <t>Sequence Diagram of Logging into the Security System</t>
  </si>
  <si>
    <t>There are three participants in total: Security Guard, User Interface, and Monitoring Station.
1 Security Guard sends a synchronous message Login to User Interface.
2 Message order below is not guaranteed.Do not use par fragment .
3 User Interface sends a synchronous message Check Capacity to Monitoring Station.
4 Monitoring Station sends a reply message Check Capacity 3 to User Interface.
5 User Interface sends a synchronous message Verify Login Details to Monitoring Station.
6 Monitoring Station sends a reply message Verify Login Details True to User Interface.
7 User Interface sends a reply message Login OK to Security Guard.</t>
  </si>
  <si>
    <t xml:space="preserve">A[] securityGuard_instance.LoginOK_return_message_received imply deadlock
A[] (userInterface_instance.CheckCapacity_sync_message_sent_flag&gt;0 imply userInterface_instance.VerifyLoginDetails_sync_message_sent_flag&gt;0)
A[] (monitoringStation_instance.CheckCapacity3_return_message_sent_flag&gt;0 imply userInterface_instance.CheckCapacity_sync_message_sent_flag&gt;0) 
A[] (monitoringStation_instance.VerifyLoginDetailsTrue_return_message_sent_flag&gt;0 imply userInterface_instance.VerifyLoginDetails_sync_message_sent_flag&gt;0) </t>
  </si>
  <si>
    <t>part def AdvancedOperator{}
part def UserInterface{}
part def MonitoringStation{}
occurrence sd_login_verification{
    part guard:AdvancedOperator{
        event occurrence login_sent;
        event occurrence login_ok_received;
    }
    part ui:UserInterface{
        event occurrence login_received;
        event occurrence verify_login_sent;
        event occurrence verify_login_received;
        event occurrence verify_login_details_received;
        event occurrence check_capacity_sent;
        event occurrence check_capacity_received;
        event occurrence login_ok_sent;
    }
    part ms:MonitoringStation{
        event occurrence verify_login_received;
        event occurrence verify_login_details_sent;
        event occurrence check_capacity_received;
        event occurrence check_capacity_reply_sent;
    }
    action{
        message login_sync_message from guard.login_sent to ui.login_received;
        message verify_login_sync_message from ui.verify_login_sent to ms.verify_login_received;
        message verify_login_details_return_message from ms.verify_login_details_sent to ui.verify_login_details_received;
        message check_capacity_sync_message from ui.check_capacity_sent to ms.check_capacity_received;
        message check_capacity_reply_return_message from ms.check_capacity_reply_sent to ui.check_capacity_received;
        message login_ok_return_message from ui.login_ok_sent to guard.login_ok_received;</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</si>
  <si>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three participants in total: Security Guard, User Interface, and Monitoring Station.
Security Guard sends a synchronous message Login to User Interface.
Message order below is not guaranteed.Do not use par fragment .
User Interface sends a synchronous message Check Capacity to Monitoring Station.
Monitoring Station sends a reply message Check Capacity 3 to User Interface.
User Interface sends a synchronous message Verify Login Details to Monitoring Station.
Monitoring Station sends a reply message Verify Login Details True to User Interface.
User Interface sends a reply message Login OK to Security Guard.</t>
  </si>
  <si>
    <t>part def SecurityGuard {}
part def UserInterface {}
part def MonitoringStation {}
occurrence sd_model {
    part securityGuard:SecurityGuard {
        event occurrence login_sent;
        event occurrence loginOk_received;
    }
    part userInterface:UserInterface {
        event occurrence login_received;
        event occurrence checkCapacity_sent;
        event occurrence checkCapacity3_received;
        event occurrence verifyLoginDetails_sent;
        event occurrence verifyLoginDetailsTrue_received;
        event occurrence loginOk_sent;
    }
    part monitoringStation:MonitoringStation {
        event occurrence checkCapacity_received;
        event occurrence checkCapacity3_sent;
        event occurrence verifyLoginDetails_received;
        event occurrence verifyLoginDetailsTrue_sent;
    }
    action {
        message Login_sync_message from securityGuard.login_sent to userInterface.login_received;
        message CheckCapacity_sync_message from userInterface.checkCapacity_sent to monitoringStation.checkCapacity_received;
        message CheckCapacity3_return_message from monitoringStation.checkCapacity3_sent to userInterface.checkCapacity3_received;
        message VerifyLoginDetails_sync_message from userInterface.verifyLoginDetails_sent to monitoringStation.verifyLoginDetails_received;
        message VerifyLoginDetailsTrue_return_message from monitoringStation.verifyLoginDetailsTrue_sent to userInterface.verifyLoginDetailsTrue_received;
        message LoginOk_return_message from userInterface.loginOk_sent to securityGuard.loginOk_received;
    }
}</t>
  </si>
  <si>
    <t>F1:Options for the verification:
  Generating shortest trace
  Search order is breadth first
  Using conservative space optimisation
  Seed is 1765761271
  State space representation uses minimal constraint systems with future testing
  Using HashMap + Compress integers for discrete state storage
C:\Users\Administrator\AppData\Local\Temp\uppaal_seq_detailed_verify_9316092269227665162\model.xml::1: [error] has no member named LoginOK_return_message_received.
C:\Users\Administrator\AppData\Local\Temp\uppaal_seq_detailed_verify_9316092269227665162\model.xml::1: [error] Type error.
--------------------------------------------------------------------------------
F2:Options for the verification:
  Generating shortest trace
  Search order is breadth first
  Using conservative space optimisation
  Seed is 1765761271
  State space representation uses minimal constraint systems with future testing
  Using HashMap + Compress integers for discrete state storage
Verifying formula 1 at C:\Users\Administrator\AppData\Local\Temp\uppaal_seq_detailed_verify_9316092269227665162\query_1.q:1
 -- Formula is NOT satisfied.
 -- States stored : 3 states
 -- States explored : 3 states
 -- CPU user time used : 0 ms
 -- Virtual memory used : 63276 KiB
 -- Resident memory used : 18100 KiB
 -- Showing witness trace:
State:
( securityGuard_instance.idle userInterface_instance.idle monitoringStation_instance.idle )
securityGuard_instance.Login_sync_message_sent_flag=0 securityGuard_instance.LoginOk_return_message_received_flag=0 userInterface_instance.Login_sync_message_received_flag=0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securityGuard_instance.idle-&gt;securityGuard_instance.Login_sync_message_sent { 1, Login_sync_message!, Login_sync_message_sent_flag++ }
  userInterface_instance.idle-&gt;userInterface_instance.Login_sync_message_received { 1, Login_sync_message?, Login_sync_message_received_flag++ }
State:
( securityGuard_instance.Login_sync_message_sent userInterface_instance.Login_sync_message_received monitoringStation_instance.idle )
securityGuard_instance.Login_sync_message_sent_flag=1 securityGuard_instance.LoginOk_return_message_received_flag=0 userInterface_instance.Login_sync_message_received_flag=1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userInterface_instance.Login_sync_message_received-&gt;userInterface_instance.CheckCapacity_sync_message_sent { 1, CheckCapacity_sync_message!, CheckCapacity_sync_message_sent_flag++ }
  monitoringStation_instance.idle-&gt;monitoringStation_instance.CheckCapacity_sync_message_received { 1, CheckCapacity_sync_message?, CheckCapacity_sync_message_received_flag++ }
State:
( securityGuard_instance.Login_sync_message_sent userInterface_instance.CheckCapacity_sync_message_sent monitoringStation_instance.CheckCapacity_sync_message_received )
securityGuard_instance.Login_sync_message_sent_flag=1 securityGuard_instance.LoginOk_return_message_received_flag=0 userInterface_instance.Login_sync_message_received_flag=1 userInterface_instance.CheckCapacity_sync_message_sent_flag=1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monitoringStation_instance.CheckCapacity_sync_message_received_flag=1 monitoringStation_instance.CheckCapacity3_return_message_sent_flag=0 monitoringStation_instance.VerifyLoginDetails_sync_message_received_flag=0 monitoringStation_instance.VerifyLoginDetailsTrue_return_message_sent_flag=0 global_time=0
--------------------------------------------------------------------------------
F3:Satisfied
F4:Satisfied</t>
  </si>
  <si>
    <t>part def SecurityGuard {}
part def UserInterface {}
part def MonitoringStation {}
occurrence sd_model {
    part securityGuard:SecurityGuard {
        event occurrence login_sent;
        event occurrence loginOk_received;
    }
    part userInterface:UserInterface {
        event occurrence login_received;
        event occurrence checkCapacity_sent;
        event occurrence verifyLoginDetails_sent;
        event occurrence checkCapacity3_received;
        event occurrence verifyLoginDetailsTrue_received;
        event occurrence loginOk_sent;
    }
    part monitoringStation:MonitoringStation {
        event occurrence checkCapacity_received;
        event occurrence checkCapacity3_sent;
        event occurrence verifyLoginDetails_received;
        event occurrence verifyLoginDetailsTrue_sent;
    }
    action {
        message Login_sync_message from securityGuard.login_sent to userInterface.login_received;
        message VerifyLoginDetails_sync_message from userInterface.verifyLoginDetails_sent to monitoringStation.verifyLoginDetails_received;
        message VerifyLoginDetailsTrue_return_message from monitoringStation.verifyLoginDetailsTrue_sent to userInterface.verifyLoginDetailsTrue_received;
        message CheckCapacity_sync_message from userInterface.checkCapacity_sent to monitoringStation.checkCapacity_received;
        message CheckCapacity3_return_message from monitoringStation.checkCapacity3_sent to userInterface.checkCapacity3_received;
        message LoginOK_return_message from userInterface.loginOk_sent to securityGuard.loginOk_received;
    }
}</t>
  </si>
  <si>
    <t>BGIGS</t>
  </si>
  <si>
    <t>Sequence Diagram of the Personalized Model for Botanical Garden Visitors</t>
  </si>
  <si>
    <t>There are six participants in total: Tourist, Optimization of Model Information, Intelligent Navigation System, System Data Analysis, Personalized Customer Requirements Acquisition, and Botanical Garden System.
1 Tourist sends a synchronous message Personalized Information to Optimization of Model Information.
2 Optimization of Model Information sends a synchronous message Information to Intelligent Navigation System.
3 Intelligent Navigation System sends a self-message Model Analysis.
  Intelligent Navigation System sends a synchronous message Model Data to System Data Analysis.
4 System Data Analysis sends a self-message Data Analysis.
  System Data Analysis sends a synchronous message Data to Personalized Customer Requirements Acquisition.
5 Personalized Customer Requirements Acquisition sends a self-message Model Optimization.
   Personalized Customer Requirements Acquisition sends a synchronous message Model to Botanical Garden System.
6 Botanical Garden System sends a synchronous message Optimized System to Tourist.</t>
  </si>
  <si>
    <t>A[] tourist_instance.OptimizedSystem_sync_message_received_flag&gt;0 imply deadlock
A[] tourist_instance.OptimizedSystem_sync_message_received_flag&gt;0 imply optimizationOfModelInformation_instance.Information_sync_message_sent_flag&gt;0
A[] tourist_instance.OptimizedSystem_sync_message_received_flag&gt;0 imply intelligentNavigationSystem_instance.ModelData_sync_message_sent_flag&gt;0
A[] personalizedCustomerRequirementsAcquisition_instance.Model_sync_message_sent_flag&gt;0 imply personalizedCustomerRequirementsAcquisition_instance.ModelOptimization_self_message_sent_flag&gt;0</t>
  </si>
  <si>
    <t xml:space="preserve">part def Tourist{}
part def OptimizationOfModelInformation{}
part def IntelligentNavigationSystem{}
part def SystemDataAnalysis{}
part def PersonalizedCustomerRequirementsAcquisition{}
part def BotanicalGardenSystem{}
occurrence sd_personalized_navigation{
    part t:Tourist{
        event occurrence personalized_information_sent;
        event occurrence optimized_system_received;
    }
    part omi:OptimizationOfModelInformation{
        event occurrence personalized_information_received;
        event occurrence information_sent;
    }
    part ins:IntelligentNavigationSystem{
        event occurrence information_received;
        event occurrence model_analysis_sent;
        event occurrence model_analysis_received;
        event occurrence model_data_sent;
    }
    part sds:SystemDataAnalysis{
        event occurrence model_data_received;
        event occurrence data_analysis_sent;
        event occurrence data_analysis_received;
        event occurrence data_sent;
    }
    part pcra:PersonalizedCustomerRequirementsAcquisition{
        event occurrence data_received;
        event occurrence model_optimization_sent;
        event occurrence model_optimization_received;
        event occurrence model_sent;
    }
    part bgs:BotanicalGardenSystem{
        event occurrence model_received;
        event occurrence optimized_system_sent;
    }
    action{
        message personalized_information_async_message from t.personalized_information_sent to omi.personalized_information_received;
        then message information_async_message from omi.information_sent to ins.information_received;
        then message model_analysis_self_message from ins.model_analysis_sent to ins.model_analysis_received;
        then message model_data_async_message from ins.model_data_sent to sds.model_data_received;
        then message data_analysis_self_message from sds.data_analysis_sent to sds.data_analysis_received;
        then message data_async_message from sds.data_sent to pcra.data_received;
        then message model_optimization_self_message from pcra.model_optimization_sent to pcra.model_optimization_received;
        then message model_async_message from pcra.model_sent to bgs.model_received;
        then message optimized_system_return_message from bgs.optimized_system_sent to t.optimized_system_received;
    }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</si>
  <si>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six participants in total: Tourist, Optimization of Model Information, Intelligent Navigation System, System Data Analysis, Personalized Customer Requirements Acquisition, and Botanical Garden System.
Tourist sends a synchronous message Personalized Information to Optimization of Model Information.
Optimization of Model Information sends a synchronous message Information to Intelligent Navigation System.
Intelligent Navigation System sends a self-message Model Analysis.
Intelligent Navigation System sends a synchronous message Model Data to System Data Analysis.
System Data Analysis sends a self-message Data Analysis.
System Data Analysis sends a synchronous message Data to Personalized Customer Requirements Acquisition.
Personalized Customer Requirements Acquisition sends a self-message Model Optimization.
Personalized Customer Requirements Acquisition sends a synchronous message Model to Botanical Garden System.
Botanical Garden System sends a synchronous message Optimized System to Tourist.</t>
  </si>
  <si>
    <t>part def Tourist {}
part def OptimizationOfModelInformation {}
part def IntelligentNavigationSystem {}
part def SystemDataAnalysis {}
part def PersonalizedCustomerRequirementsAcquisition {}
part def BotanicalGardenSystem {}
occurrence sd_model{
    part tourist:Tourist{
        event occurrence personalizedInformation_sent;
        event occurrence optimizedSystem_received;
    }
    part optimizationOfModelInformation:OptimizationOfModelInformation{
        event occurrence personalizedInformation_received;
        event occurrence information_sent;
    }
    part intelligentNavigationSystem:IntelligentNavigationSystem{
        event occurrence information_received;
        event occurrence modelAnalysis_sent;
        event occurrence modelData_sent;
    }
    part systemDataAnalysis:SystemDataAnalysis{
        event occurrence modelData_received;
        event occurrence dataAnalysis_sent;
        event occurrence data_sent;
    }
    part personalizedCustomerRequirementsAcquisition:PersonalizedCustomerRequirementsAcquisition{
        event occurrence data_received;
        event occurrence modelOptimization_sent;
        event occurrence model_sent;
    }
    part botanicalGardenSystem:BotanicalGardenSystem{
        event occurrence model_received;
        event occurrence optimizedSystem_sent;
    }
    action{
        message PersonalizedInformation_sync_message from tourist.personalizedInformation_sent to optimizationOfModelInformation.personalizedInformation_received;
        message Information_sync_message from optimizationOfModelInformation.information_sent to intelligentNavigationSystem.information_received;
        message ModelAnalysis_self_message from intelligentNavigationSystem.modelAnalysis_sent to intelligentNavigationSystem.modelAnalysis_sent;
        message ModelData_sync_message from intelligentNavigationSystem.modelData_sent to systemDataAnalysis.modelData_received;
        message DataAnalysis_self_message from systemDataAnalysis.dataAnalysis_sent to systemDataAnalysis.dataAnalysis_sent;
        message Data_sync_message from systemDataAnalysis.data_sent to personalizedCustomerRequirementsAcquisition.data_received;
        message ModelOptimization_self_message from personalizedCustomerRequirementsAcquisition.modelOptimization_sent to personalizedCustomerRequirementsAcquisition.modelOptimization_sent;
        message Model_sync_message from personalizedCustomerRequirementsAcquisition.model_sent to botanicalGardenSystem.model_received;
        message OptimizedSystem_sync_message from botanicalGardenSystem.optimizedSystem_sent to tourist.optimizedSystem_received;
    }
}</t>
  </si>
  <si>
    <t>Interaction Sequence Diagram of the Alarm System</t>
  </si>
  <si>
    <t>There are four participants in total: **External System**, **Alarm Controller**, **Emergency Comms System** (Emergency Communications System), and **Internal PA** (Internal Public Address System).
1 **External System** sends an asynchronous message **Raise Alarm** to **Alarm Controller**.
2 **Alarm Controller** sends an asynchronous message **Announce AlertMsg** to **Internal PA**.
3  **Start Loop Combined Fragment**:
    - **Alarm Controller** sends a synchronous message **Get Next Service 1** to **Emergency Comms System**.
    - **Emergency Comms System** sends a reply message **Alert** to **Alarm Controller**.
4  **End Loop Combined Fragment**.
5 **External System** sends an asynchronous message **Cancel Alarm** to **Alarm Controller**.
6  **Alarm Controller** sends a reply message **Announce StandownMsg** to **Internal PA**.
7  **Start Loop Combined Fragment**:
    - **Alarm Controller** sends a synchronous message **Get Next Service 2** to **Emergency Comms System**.
    - **Emergency Comms System** sends a reply message **Stand Down** to **Alarm Controller**.
8  **End Loop Combined Fragment**.</t>
  </si>
  <si>
    <t>A[] alarmController_instance.AnnounceAlertMsg_async_message_sent_flag&gt;0 imply externalSystem_instance.RaiseAlarm_async_message_sent_flag&gt;0
A[] alarmController_instance.AnnounceStandownMsg_return_message_sent_flag&gt;0 imply externalSystem_instance.CancelAlarm_async_message_sent_flag&gt;0
A[] emergencyCommsSystem_instance.Alert_return_message_sent_flag&gt;0 imply alarmController_instance.GetNextService1_sync_message_sent_flag&gt;0
A[] emergencyCommsSystem_instance.StandDown_return_message_sent_flag&gt;0 imply alarmController_instance.GetNextService2_sync_message_sent_flag&gt;0</t>
  </si>
  <si>
    <t xml:space="preserve">part def ControlSystem{}
part def EmergencyCommsSystem{}
part def PASystem{}
occurrence sd_alarm_handling{
    part alarmcontroller:ControlSystem{
        event occurrence raise_alarm_sent;
        event occurrence announce_alert_sent;
        event occurrence get_next_service_sent;
        event occurrence alert_received;
        event occurrence cancel_alarm_sent;
        event occurrence announce_standown_sent;
        event occurrence get_next_service_standown_sent;
        event occurrence standown_received;
    }
    part ecs:EmergencyCommsSystem{
        event occurrence get_next_service_received;
        event occurrence alert_sent;
        event occurrence get_next_service_standown_received;
        event occurrence standown_sent;
    }
    part pa:PASystem{
        event occurrence announce_alert_received;
        event occurrence announce_standown_received;
    }
    action{
        message raise_alarm_async_message from alarmcontroller.raise_alarm_sent to alarmcontroller.raise_alarm_sent;
        then message announce_alert_async_message from alarmcontroller.announce_alert_sent to pa.announce_alert_received;
        then while true {
            message get_next_service_async_message from alarmcontroller.get_next_service_sent to ecs.get_next_service_received;
            then message alert_return_message from ecs.alert_sent to alarmcontroller.alert_received;
        }
        then message cancel_alarm_async_message from alarmcontroller.cancel_alarm_sent to alarmcontroller.cancel_alarm_sent;
        then message announce_standown_async_message from alarmcontroller.announce_standown_sent to pa.announce_standown_received;
        then while true {
            message get_next_service_standown_async_message from alarmcontroller.get_next_service_standown_sent to ecs.get_next_service_standown_received;
            then message standown_return_message from ecs.standown_sent to alarmcontroller.standown_received;
        }
    }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</si>
  <si>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four participants in total: **External System**, **Alarm Controller**, **Emergency Comms System** (Emergency Communications System), and **Internal PA** (Internal Public Address System).
- **External System** sends an asynchronous message **Raise Alarm** to **Alarm Controller**.
- **Alarm Controller** sends an asynchronous message **Announce AlertMsg** to **Internal PA**.
- **Start Loop Combined Fragment**:
    - **Alarm Controller** sends a synchronous message **Get Next Service 1** to **Emergency Comms System**.
    - **Emergency Comms System** sends a reply message **Alert** to **Alarm Controller**.
- **End Loop Combined Fragment**.
- **External System** sends an asynchronous message **Cancel Alarm** to **Alarm Controller**.
- **Alarm Controller** sends a reply message **Announce StandownMsg** to **Internal PA**.
- **Start Loop Combined Fragment**:
    - **Alarm Controller** sends a synchronous message **Get Next Service 2** to **Emergency Comms System**.
    - **Emergency Comms System** sends a reply message **Stand Down** to **Alarm Controller**.
- **End Loop Combined Fragment**.</t>
  </si>
  <si>
    <t>part def ExternalSystem{}
part def AlarmController{}
part def EmergencyCommsSystem{}
part def InternalPA{}
occurrence sd_alarmSequence{
    part externalSystem:ExternalSystem{
        event occurrence raiseAlarm_sent;
        event occurrence cancelAlarm_sent;
    }
    part alarmController:AlarmController{
        event occurrence raiseAlarm_received;
        event occurrence announceAlertMsg_sent;
        event occurrence getNextService1_sent;
        event occurrence alert_received;
        event occurrence cancelAlarm_received;
        event occurrence announceStandownMsg_sent;
        event occurrence getNextService2_sent;
        event occurrence standDown_received;
    }
    part emergencyCommsSystem:EmergencyCommsSystem{
        event occurrence getNextService1_received;
        event occurrence alert_sent;
        event occurrence getNextService2_received;
        event occurrence standDown_sent;
    }
    part internalPa:InternalPA{
        event occurrence announceAlertMsg_received;
        event occurrence announceStandownMsg_received;
    }
    action{
        message RaiseAlarm_async_message from externalSystem.raiseAlarm_sent to alarmController.raiseAlarm_received;
        message AnnounceAlertMsg_async_message from alarmController.announceAlertMsg_sent to internalPa.announceAlertMsg_received;
        then while true {
            message GetNextService1_sync_message from alarmController.getNextService1_sent to emergencyCommsSystem.getNextService1_received;
            message Alert_return_message from emergencyCommsSystem.alert_sent to alarmController.alert_received;
        }
        message CancelAlarm_async_message from externalSystem.cancelAlarm_sent to alarmController.cancelAlarm_received;
        message AnnounceStandownMsg_return_message from alarmController.announceStandownMsg_sent to internalPa.announceStandownMsg_received;
        then while true {
            message GetNextService2_sync_message from alarmController.getNextService2_sent to emergencyCommsSystem.getNextService2_received;
            message StandDown_return_message from emergencyCommsSystem.standDown_sent to alarmController.standDown_received;
        }
    }
}</t>
  </si>
  <si>
    <t>Sequence Diagram of Intruder Detection and Tracking by the Security System</t>
  </si>
  <si>
    <t>There are three participants in total: **External System**; **Security Guard; **Company Security System**.
1  **External System** sends an asynchronous message **Illegal Entry Detected** to **Company Security System**.
2  **Company Security System** sends an asynchronous message **Intruder Alert** to **Security Guard Elvis**.
3  **Company Security System** sends an asynchronous message **Raise Alarm** to **External System**.
4  **Start Alt Combined Fragment** (Alternative paths):
    - **If automatic mode required:**
        - **Security Guard** sends an asynchronous message **Auto Track** to **Company Security System**.
        - **Start Opt Combined Fragment** (Optional path):
            - **If lost contact:**
                - **Company Security System** sends an asynchronous message **Lost Track** to **Security Guard**.
        - **End Opt Combined Fragment**.
    - **Else if manual mode required:**
        - **Start Loop Combined Fragment**:
            - **Security Guard Elvis** sends an asynchronous message **Pan Camera Control** to **Company Security System**.
            - **Security Guard** sends an asynchronous message **Tilt Camera** to **Company Security System**.
        - **End Loop Combined Fragment**.
5  **End Alt Combined Fragment**.
6  **Security Guard ** sends an asynchronous message **Cancel Alert** to **Company Security System**.
7  **Company Security System** sends an asynchronous message **Cancel Alarm** to **External System**.</t>
  </si>
  <si>
    <t>A[] companySecuritySystem_instance.IntruderAlert_async_message_sent_flag&gt;0 imply externalSystem_instance.IllegalEntryDetected_async_message_sent_flag&gt;0
A[] companySecuritySystem_instance.RaiseAlarm_async_message_sent_flag&gt;0 imply companySecuritySystem_instance.IntruderAlert_async_message_sent_flag&gt;0
E&lt;&gt; securityGuard_instance.AutoTrack_async_message_sent
E&lt;&gt; securityGuard_instance.LostTrack_async_message_received</t>
  </si>
  <si>
    <t xml:space="preserve">part def AdvancedOperator{}
part def SurveillanceSystem{}
occurrence sd_intrusion_response{
    part guard:AdvancedOperator{
        event occurrence intruder_alert_received;
        event occurrence auto_track_sent;
        event occurrence lost_track_received;
        event occurrence pan_camera_sent;
        event occurrence tilt_camera_sent;
        event occurrence cancel_alert_sent;
    }
    part securitysystem:SurveillanceSystem{
        event occurrence illegal_entry_detected_sent;
        event occurrence illegal_entry_detected_received;
        event occurrence intruder_alert_sent;
        event occurrence intruder_alert_received;
        event occurrence raise_alarm_sent;
        event occurrence raise_alarm_received;
        event occurrence auto_track_received;
        event occurrence lost_track_sent;
        event occurrence pan_camera_received;
        event occurrence tilt_camera_received;
        event occurrence cancel_alert_received;
        event occurrence cancel_alarm_sent;
        event occurrence cancel_alarm_received;
    }
    action{
        attribute automatic_mode_required;
        attribute manual_mode_required;
        attribute lost_contact;
        message illegal_entry_detected_async_message from securitysystem.illegal_entry_detected_sent to securitysystem.illegal_entry_detected_received;
        message intruder_alert_async_message from securitysystem.intruder_alert_sent to guard.intruder_alert_received;
        message raise_alarm_async_message from securitysystem.raise_alarm_sent to securitysystem.raise_alarm_received;
        then if automatic_mode_required {
            message auto_track_async_message from guard.auto_track_sent to securitysystem.auto_track_received;
            then if lost_contact {
                message lost_track_return_message from securitysystem.lost_track_sent to guard.lost_track_received;
            }
        } else manual_mode_required{
            while true {
                message pan_camera_async_message from guard.pan_camera_sent to securitysystem.pan_camera_received;
                message tilt_camera_async_message from guard.tilt_camera_sent to securitysystem.tilt_camera_received;
            }
        }
        message cancel_alert_async_message from guard.cancel_alert_sent to securitysystem.cancel_alert_received;
        message cancel_alarm_async_message from securitysystem.cancel_alarm_sent to securitysystem.cancel_alarm_received;
    }
}
</t>
  </si>
  <si>
    <t>part def ExternalSystem{}
part def SecurityGuard{}
part def CompanySecuritySystem{}
occurrence sd_securitySequence{
    part externalSystem:ExternalSystem{
        event occurrence illegalEntryDetected_sent;
        event occurrence cancelAlarm_received;
    }
    part securityGuard:SecurityGuard{
        event occurrence intruderAlert_received;
        event occurrence autoTrack_sent;
        event occurrence lostTrack_received;
        event occurrence panCameraControl_sent;
        event occurrence tiltCamera_sent;
        event occurrence cancelAlert_sent;
    }
    part companySecuritySystem:CompanySecuritySystem{
        event occurrence illegalEntryDetected_received;
        event occurrence intruderAlert_sent;
        event occurrence raiseAlarm_sent;
        event occurrence autoTrack_received;
        event occurrence lostTrack_sent;
        event occurrence panCameraControl_received;
        event occurrence tiltCamera_received;
        event occurrence cancelAlert_received;
        event occurrence cancelAlarm_sent;
    }
    action{
        message IllegalEntryDetected_async_message from externalSystem.illegalEntryDetected_sent to companySecuritySystem.illegalEntryDetected_received;
        message IntruderAlert_async_message from companySecuritySystem.intruderAlert_sent to securityGuard.intruderAlert_received;
        message RaiseAlarm_async_message from companySecuritySystem.raiseAlarm_sent to externalSystem.illegalEntryDetected_sent;
        then if automaticModeRequired {
            message AutoTrack_async_message from securityGuard.autoTrack_sent to companySecuritySystem.autoTrack_received;
            then if lostContact {
                message LostTrack_async_message from companySecuritySystem.lostTrack_sent to securityGuard.lostTrack_received;
            }
        }
        then if manualModeRequired {
            attribute i = 0;
            while i &lt; 3 {
                message PanCameraControl_async_message from securityGuard.panCameraControl_sent to companySecuritySystem.panCameraControl_received;
                message TiltCamera_async_message from securityGuard.tiltCamera_sent to companySecuritySystem.tiltCamera_received;
                i := i + 1;
            }
        }
        message CancelAlert_async_message from securityGuard.cancelAlert_sent to companySecuritySystem.cancelAlert_received;
        message CancelAlarm_async_message from companySecuritySystem.cancelAlarm_sent to externalSystem.cancelAlarm_received;
    }
}</t>
  </si>
  <si>
    <t>EMUTC</t>
  </si>
  <si>
    <t>TCU Rectification Detection Sequence Diagram</t>
  </si>
  <si>
    <t>There are seven participants in total: **CCU** (Central Control Unit); **MVB** (MultiRequirement-Specific Vehicle Bus); **TCU** (Traction Control Unit); **Traction Converter**; **WTB** (Wired Train Bus); **HMI** (Human-Machine Interface); and **Alarm Device**.
1 **CCU** sends a synchronous message **Check Traction Converter Status1** to **MVB**.
    **CCU** sends a synchronous message **Converter Component MalRequirement-Specific4** to **WTB**. 
2 **MVB** sends a synchronous message **Check Traction Converter Status**2 to **TCU**.
  **MVB** sends a synchronous message **Converter Component MalRequirement-Specific3** to **CCU**.
3 **TCU** sends a synchronous message **Check Traction Converter Status3** to **Traction Converter**.     
   **TCU** sends a synchronous message **Converter Component MalRequirement-Specific2** to **MVB**.
 **Traction Converter** sends a synchronous message **Converter Component MalRequirement-Specific1**  to **TCU**. 
4 **WTB** sends a synchronous message **Activate Alarm Device** to **HMI**.
5  **HMI** sends a **Create Message** **Converter Signal MalRequirement-Specific** to **Alarm Device**.
     **HMI** sends a **Delete Message** **Deactivate Alarm**  to **Alarm Device**.</t>
  </si>
  <si>
    <t>A[] (tcu_instance.CheckTractionConverterStatus3_sync_message_sent_flag&gt;0 imply ccu_instance.CheckTractionConverterStatus1_sync_message_sent_flag&gt;0)
A[] (tractionConverter_instance.CheckTractionConverterStatus3_sync_message_received_flag&gt;0 imply ccu_instance.CheckTractionConverterStatus1_sync_message_sent_flag&gt;0)
A[] (ccu_instance.ConverterComponentMalRequirement-Specific4_sync_message_sent_flag&gt;0 imply tractionConverter_instance.ConverterComponentMalRequirement-Specific1_sync_message_sent_flag&gt;0)
A[] not hmi_instance.DeactivateAlarm_sync_message_sent and E&lt;&gt; hmi_instance.DeactivateAlarm_del_message_sent</t>
  </si>
  <si>
    <t xml:space="preserve">part def CCU{}
part def MVB{}
part def TCU{}
part def Rectifier{}
part def WTB{}
part def HMI{}
part def AlarmDevice{}
occurrence sd_rectifier_status_monitoring{
    part ccu:CCU{
        event occurrence detect_status_sent;
        event occurrence abnormal_signal_received;
        event occurrence abnormal_forward_sent;
    }
    part mvb:MVB{
        event occurrence detect_status_received;
        event occurrence detect_status_sent;
        event occurrence abnormal_signal_received;
        event occurrence abnormal_forward_sent;
    }
    part tcu:TCU{
        event occurrence detect_status_received;
        event occurrence detect_status_sent;
        event occurrence abnormal_signal_received;
        event occurrence abnormal_forward_sent;
    }
    part rectifier:Rectifier{
        event occurrence detect_status_received;
        event occurrence abnormal_signal_sent;
    }
    part wtb:WTB{
        event occurrence abnormal_signal_received;
        event occurrence start_alarm_sent;
    }
    part hmi:HMI{
        event occurrence start_alarm_received;
        event occurrence abnormal_signal_sent;
        event occurrence turn_off_alarm_sent;
    }
    part alarmdevice:AlarmDevice{
        event occurrence abnormal_signal_received;
        event occurrence turn_off_alarm_received;
    }
    action{
        message detect_status_sync_message from ccu.detect_status_sent to mvb.detect_status_received;
        message detect_status_sync_message from mvb.detect_status_sent to tcu.detect_status_received;
        message detect_status_sync_message from tcu.detect_status_sent to rectifier.detect_status_received;
        message abnormal_signal_return_message from rectifier.abnormal_signal_sent to tcu.abnormal_signal_received;
        message abnormal_signal_return_message from tcu.abnormal_forward_sent to mvb.abnormal_signal_received;
        message abnormal_signal_return_message from mvb.abnormal_forward_sent to ccu.abnormal_signal_received;
        message abnormal_forward_async_message from ccu.abnormal_forward_sent to wtb.abnormal_signal_received;
        message start_alarm_async_message from wtb.start_alarm_sent to hmi.start_alarm_received;
        message abnormal_signal_cre_message from hmi.abnormal_signal_sent to alarmdevice.abnormal_signal_received;
        message turn_off_alarm_async_message from hmi.turn_off_alarm_sent to alarmdevice.turn_off_alarm_received;
    }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</si>
  <si>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seven participants in total: CCU; MVB; TCU; Traction Converter; WTB; HMI and Alarm Device.
The CCU sends a synchronous message to the MVB to detect the status of the Traction Converter.
The MVB sends a synchronous message to the TCU to detect the status of the Traction Converter.
The TCU sends a synchronous message to the Traction Converter to detect the status of the Traction Converter.
The Traction Converter sends a synchronous message to the TCU regarding abnormal opeRaten of a converter component.
The TCU sends a synchronous message to the MVB regarding abnormal opeRaten of a converter component.
The MVB sends a synchronous message to the CCU regarding abnormal opeRaten of a converter component.
The CCU sends a synchronous message to the WTB regarding abnormal opeRaten of a converter component.
The WTB sends a synchronous message to the HMI to activate the Alarm Device.
The HMI sends a Create message to the Alarm Device with the abnormal opeRaten signal of the converter.
The HMI sends a Delete message to the Alarm Device to turn off the alarm.</t>
  </si>
  <si>
    <t>part def CCU {}
part def MVB {}
part def TCU {}
part def TractionConverter {}
part def WTB {}
part def HMI {}
part def AlarmDevice {}
occurrence sd_tractionConverterStatusCheck {
    part ccu:CCU {
        event occurrence checkTractionConverterStatus1_sent;
        event occurrence converterComponentMalRequirement-Specific4_sent;
    }
    part mvb:MVB {
        event occurrence checkTractionConverterStatus1_received;
        event occurrence checkTractionConverterStatus2_sent;
        event occurrence converterComponentMalRequirement-Specific2_received;
        event occurrence converterComponentMalRequirement-Specific3_sent;
    }
    part tcu:TCU {
        event occurrence checkTractionConverterStatus2_received;
        event occurrence checkTractionConverterStatus3_sent;
        event occurrence converterComponentMalRequirement-Specific1_received;
        event occurrence converterComponentMalRequirement-Specific2_sent;
    }
    part tractionConverter:TractionConverter {
        event occurrence checkTractionConverterStatus3_received;
        event occurrence converterComponentMalRequirement-Specific1_sent;
    }
    part wtb:WTB {
        event occurrence converterComponentMalRequirement-Specific4_received;
        event occurrence activateAlarmDevice_sent;
    }
    part hmi:HMI {
        event occurrence activateAlarmDevice_received;
        event occurrence converterSignalMalRequirement-Specific_sent;
        event occurrence deactivateAlarm_sent;
    }
    part alarmDevice:AlarmDevice {
        event occurrence converterSignalMalRequirement-Specific_received;
        event occurrence deactivateAlarm_received;
    }
    action {
        message CheckTractionConverterStatus1_sync_message from ccu.checkTractionConverterStatus1_sent to mvb.checkTractionConverterStatus1_received;
        message CheckTractionConverterStatus2_sync_message from mvb.checkTractionConverterStatus2_sent to tcu.checkTractionConverterStatus2_received;
        message CheckTractionConverterStatus3_sync_message from tcu.checkTractionConverterStatus3_sent to tractionConverter.checkTractionConverterStatus3_received;
        message ConverterComponentMalRequirement-Specific1_sync_message from tractionConverter.converterComponentMalRequirement-Specific1_sent to tcu.converterComponentMalRequirement-Specific1_received;
        message ConverterComponentMalRequirement-Specific2_sync_message from tcu.converterComponentMalRequirement-Specific2_sent to mvb.converterComponentMalRequirement-Specific2_received;
        message ConverterComponentMalRequirement-Specific3_sync_message from mvb.converterComponentMalRequirement-Specific3_sent to ccu.converterComponentMalRequirement-Specific3_received;
        message ConverterComponentMalRequirement-Specific4_sync_message from ccu.converterComponentMalRequirement-Specific4_sent to wtb.converterComponentMalRequirement-Specific4_received;
        message ActivateAlarmDevice_sync_message from wtb.activateAlarmDevice_sent to hmi.activateAlarmDevice_received;
        message ConverterSignalMalRequirement-Specific_cre_message from hmi.converterSignalMalRequirement-Specific_sent to alarmDevice.converterSignalMalRequirement-Specific_received;
        message DeactivateAlarm_self_message from hmi.deactivateAlarm_sent to alarmDevice.deactivateAlarm_received;
    }
}</t>
  </si>
  <si>
    <t>F1:Satisfied
F2:Satisfied
F3:Satisfied
F4:Options for the verification:
  Generating shortest trace
  Search order is breadth first
  Using conservative space optimisation
  Seed is 1765762521
  State space representation uses minimal constraint systems with future testing
  Using HashMap + Compress integers for discrete state storage
C:\Users\Administrator\AppData\Local\Temp\uppaal_seq_detailed_verify_7685888987496818738\model.xml::1: [error] has no member named DeactivateAlarm_sync_message_sent.
C:\Users\Administrator\AppData\Local\Temp\uppaal_seq_detailed_verify_7685888987496818738\model.xml::1: [error] syntax error: unexpected T_EF.</t>
  </si>
  <si>
    <t>part def CCU {}
part def MVB {}
part def TCU {}
part def TractionConverter {}
part def WTB {}
part def HMI {}
part def AlarmDevice {}
occurrence sd_tractionConverterStatusCheck {
    part ccu:CCU {
        event occurrence checkTractionConverterStatus1_sent;
        event occurrence converterComponentMalRequirement-Specific4_sent;
    }
    part mvb:MVB {
        event occurrence checkTractionConverterStatus1_received;
        event occurrence checkTractionConverterStatus2_sent;
        event occurrence converterComponentMalRequirement-Specific2_received;
        event occurrence converterComponentMalRequirement-Specific3_sent;
    }
    part tcu:TCU {
        event occurrence checkTractionConverterStatus2_received;
        event occurrence checkTractionConverterStatus3_sent;
        event occurrence converterComponentMalRequirement-Specific1_received;
        event occurrence converterComponentMalRequirement-Specific2_sent;
    }
    part tractionConverter:TractionConverter {
        event occurrence checkTractionConverterStatus3_received;
        event occurrence converterComponentMalRequirement-Specific1_sent;
    }
    part wtb:WTB {
        event occurrence converterComponentMalRequirement-Specific4_received;
        event occurrence activateAlarmDevice_sent;
    }
    part hmi:HMI {
        event occurrence activateAlarmDevice_received;
        event occurrence converterSignalMalRequirement-Specific_sent;
        event occurrence deactivateAlarm_sent;
        event occurrence deactivateAlarm_sync_sent;
    }
    part alarmDevice:AlarmDevice {
        event occurrence converterSignalMalRequirement-Specific_received;
        event occurrence deactivateAlarm_received;
    }
    action {
        message CheckTractionConverterStatus1_sync_message from ccu.checkTractionConverterStatus1_sent to mvb.checkTractionConverterStatus1_received;
        message CheckTractionConverterStatus2_sync_message from mvb.checkTractionConverterStatus2_sent to tcu.checkTractionConverterStatus2_received;
        message CheckTractionConverterStatus3_sync_message from tcu.checkTractionConverterStatus3_sent to tractionConverter.checkTractionConverterStatus3_received;
        message ConverterComponentMalRequirement-Specific1_sync_message from tractionConverter.converterComponentMalRequirement-Specific1_sent to tcu.converterComponentMalRequirement-Specific1_received;
        message ConverterComponentMalRequirement-Specific2_sync_message from tcu.converterComponentMalRequirement-Specific2_sent to mvb.converterComponentMalRequirement-Specific2_received;
        message ConverterComponentMalRequirement-Specific3_sync_message from mvb.converterComponentMalRequirement-Specific3_sent to ccu.converterComponentMalRequirement-Specific3_received;
        message ConverterComponentMalRequirement-Specific4_sync_message from ccu.converterComponentMalRequirement-Specific4_sent to wtb.converterComponentMalRequirement-Specific4_received;
        message ActivateAlarmDevice_sync_message from wtb.activateAlarmDevice_sent to hmi.activateAlarmDevice_received;
        message ConverterSignalMalRequirement-Specific_cre_message from hmi.converterSignalMalRequirement-Specific_sent to alarmDevice.converterSignalMalRequirement-Specific_received;
        message DeactivateAlarm_sync_message from hmi.deactivateAlarm_sync_sent to alarmDevice.deactivateAlarm_received;
        message DeactivateAlarm_del_message from hmi.deactivateAlarm_sent to alarmDevice.deactivateAlarm_received;
    }
}</t>
  </si>
  <si>
    <t>F1:Satisfied
F2:Satisfied
F3:Satisfied
F4:Options for the verification:
  Generating shortest trace
  Search order is breadth first
  Using conservative space optimisation
  Seed is 1765762630
  State space representation uses minimal constraint systems with future testing
  Using HashMap + Compress integers for discrete state storage
Verifying formula 1 at C:\Users\Administrator\AppData\Local\Temp\uppaal_seq_detailed_verify_11379577039318296120\query_3.q:1
 -- Formula is satisfied.
 -- States stored : 12 states
 -- States explored : 12 states
 -- CPU user time used : 0 ms
 -- Virtual memory used : 63532 KiB
 -- Resident memory used : 18220 KiB
 -- Showing witness trace:
State:
( ccu_instance.idle mvb_instance.idle tcu_instance.idle tractionConverter_instance.idle wtb_instance.idle hmi_instance.idle alarmDevice_instance.idle )
ccu_instance.CheckTractionConverterStatus1_sync_message_sent_flag=0 ccu_instance.ConverterComponentMalRequirement-Specific3_sync_message_received_flag=0 ccu_instance.ConverterComponentMalRequirement-Specific4_sync_message_sent_flag=0 mvb_instance.CheckTractionConverterStatus1_sync_message_received_flag=0 mvb_instance.CheckTractionConverterStatus2_sync_message_sent_flag=0 mvb_instance.ConverterComponentMalRequirement-Specific2_sync_message_received_flag=0 mvb_instance.ConverterComponentMalRequirement-Specific3_sync_message_sent_flag=0 tcu_instance.CheckTractionConverterStatus2_sync_message_received_flag=0 tcu_instance.CheckTractionConverterStatus3_sync_message_sent_flag=0 tcu_instance.ConverterComponentMalRequirement-Specific1_sync_message_received_flag=0 tcu_instance.ConverterComponentMalRequirement-Specific2_sync_message_sent_flag=0 tractionConverter_instance.CheckTractionConverterStatus3_sync_message_received_flag=0 tractionConverter_instance.ConverterComponentMalRequirement-Specific1_sync_message_sent_flag=0 wtb_instance.ConverterComponentMalRequirement-Specific4_sync_message_received_flag=0 wtb_instance.ActivateAlarmDevice_sync_message_sent_flag=0 hmi_instance.ActivateAlarmDevice_sync_message_received_flag=0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ccu_instance.idle-&gt;ccu_instance.CheckTractionConverterStatus1_sync_message_sent { 1, CheckTractionConverterStatus1_sync_message!, CheckTractionConverterStatus1_sync_message_sent_flag++ }
  mvb_instance.idle-&gt;mvb_instance.CheckTractionConverterStatus1_sync_message_received { 1, CheckTractionConverterStatus1_sync_message?, CheckTractionConverterStatus1_sync_message_received_flag++ }
State:
( ccu_instance.CheckTractionConverterStatus1_sync_message_sent mvb_instance.CheckTractionConverterStatus1_sync_message_received tcu_instance.idle tractionConverter_instance.idle wtb_instance.idle hmi_instance.idle alarmDevice_instance.idle )
ccu_instance.CheckTractionConverterStatus1_sync_message_sent_flag=1 ccu_instance.ConverterComponentMalRequirement-Specific3_sync_message_received_flag=0 ccu_instance.ConverterComponentMalRequirement-Specific4_sync_message_sent_flag=0 mvb_instance.CheckTractionConverterStatus1_sync_message_received_flag=1 mvb_instance.CheckTractionConverterStatus2_sync_message_sent_flag=0 mvb_instance.ConverterComponentMalRequirement-Specific2_sync_message_received_flag=0 mvb_instance.ConverterComponentMalRequirement-Specific3_sync_message_sent_flag=0 tcu_instance.CheckTractionConverterStatus2_sync_message_received_flag=0 tcu_instance.CheckTractionConverterStatus3_sync_message_sent_flag=0 tcu_instance.ConverterComponentMalRequirement-Specific1_sync_message_received_flag=0 tcu_instance.ConverterComponentMalRequirement-Specific2_sync_message_sent_flag=0 tractionConverter_instance.CheckTractionConverterStatus3_sync_message_received_flag=0 tractionConverter_instance.ConverterComponentMalRequirement-Specific1_sync_message_sent_flag=0 wtb_instance.ConverterComponentMalRequirement-Specific4_sync_message_received_flag=0 wtb_instance.ActivateAlarmDevice_sync_message_sent_flag=0 hmi_instance.ActivateAlarmDevice_sync_message_received_flag=0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mvb_instance.CheckTractionConverterStatus1_sync_message_received-&gt;mvb_instance.CheckTractionConverterStatus2_sync_message_sent { 1, CheckTractionConverterStatus2_sync_message!, CheckTractionConverterStatus2_sync_message_sent_flag++ }
  tcu_instance.idle-&gt;tcu_instance.CheckTractionConverterStatus2_sync_message_received { 1, CheckTractionConverterStatus2_sync_message?, CheckTractionConverterStatus2_sync_message_received_flag++ }
State:
( ccu_instance.CheckTractionConverterStatus1_sync_message_sent mvb_instance.CheckTractionConverterStatus2_sync_message_sent tcu_instance.CheckTractionConverterStatus2_sync_message_received tractionConverter_instance.idle wtb_instance.idle hmi_instance.idle alarmDevice_instance.idle )
ccu_instance.CheckTractionConverterStatus1_sync_message_sent_flag=1 ccu_instance.ConverterComponentMalRequirement-Specific3_sync_message_received_flag=0 ccu_instance.ConverterComponentMalRequirement-Specific4_sync_message_sent_flag=0 mvb_instance.CheckTractionConverterStatus1_sync_message_received_flag=1 mvb_instance.CheckTractionConverterStatus2_sync_message_sent_flag=1 mvb_instance.ConverterComponentMalRequirement-Specific2_sync_message_received_flag=0 mvb_instance.ConverterComponentMalRequirement-Specific3_sync_message_sent_flag=0 tcu_instance.CheckTractionConverterStatus2_sync_message_received_flag=1 tcu_instance.CheckTractionConverterStatus3_sync_message_sent_flag=0 tcu_instance.ConverterComponentMalRequirement-Specific1_sync_message_received_flag=0 tcu_instance.ConverterComponentMalRequirement-Specific2_sync_message_sent_flag=0 tractionConverter_instance.CheckTractionConverterStatus3_sync_message_received_flag=0 tractionConverter_instance.ConverterComponentMalRequirement-Specific1_sync_message_sent_flag=0 wtb_instance.ConverterComponentMalRequirement-Specific4_sync_message_received_flag=0 wtb_instance.ActivateAlarmDevice_sync_message_sent_flag=0 hmi_instance.ActivateAlarmDevice_sync_message_received_flag=0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tcu_instance.CheckTractionConverterStatus2_sync_message_received-&gt;tcu_instance.CheckTractionConverterStatus3_sync_message_sent { 1, CheckTractionConverterStatus3_sync_message!, CheckTractionConverterStatus3_sync_message_sent_flag++ }
  tractionConverter_instance.idle-&gt;tractionConverter_instance.CheckTractionConverterStatus3_sync_message_received { 1, CheckTractionConverterStatus3_sync_message?, CheckTractionConverterStatus3_sync_message_received_flag++ }
State:
( ccu_instance.CheckTractionConverterStatus1_sync_message_sent mvb_instance.CheckTractionConverterStatus2_sync_message_sent tcu_instance.CheckTractionConverterStatus3_sync_message_sent tractionConverter_instance.CheckTractionConverterStatus3_sync_message_received wtb_instance.idle hmi_instance.idle alarmDevice_instance.idle )
ccu_instance.CheckTractionConverterStatus1_sync_message_sent_flag=1 ccu_instance.ConverterComponentMalRequirement-Specific3_sync_message_received_flag=0 ccu_instance.ConverterComponentMalRequirement-Specific4_sync_message_sent_flag=0 mvb_instance.CheckTractionConverterStatus1_sync_message_received_flag=1 mvb_instance.CheckTractionConverterStatus2_sync_message_sent_flag=1 mvb_instance.ConverterComponentMalRequirement-Specific2_sync_message_received_flag=0 mvb_instance.ConverterComponentMalRequirement-Specific3_sync_message_sent_flag=0 tcu_instance.CheckTractionConverterStatus2_sync_message_received_flag=1 tcu_instance.CheckTractionConverterStatus3_sync_message_sent_flag=1 tcu_instance.ConverterComponentMalRequirement-Specific1_sync_message_received_flag=0 tcu_instance.ConverterComponentMalRequirement-Specific2_sync_message_sent_flag=0 tractionConverter_instance.CheckTractionConverterStatus3_sync_message_received_flag=1 tractionConverter_instance.ConverterComponentMalRequirement-Specific1_sync_message_sent_flag=0 wtb_instance.ConverterComponentMalRequirement-Specific4_sync_message_received_flag=0 wtb_instance.ActivateAlarmDevice_sync_message_sent_flag=0 hmi_instance.ActivateAlarmDevice_sync_message_received_flag=0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tractionConverter_instance.CheckTractionConverterStatus3_sync_message_received-&gt;tractionConverter_instance.ConverterComponentMalRequirement-Specific1_sync_message_sent { 1, ConverterComponentMalRequirement-Specific1_sync_message!, ConverterComponentMalRequirement-Specific1_sync_message_sent_flag++ }
  tcu_instance.CheckTractionConverterStatus3_sync_message_sent-&gt;tcu_instance.ConverterComponentMalRequirement-Specific1_sync_message_received { 1, ConverterComponentMalRequirement-Specific1_sync_message?, ConverterComponentMalRequirement-Specific1_sync_message_received_flag++ }
State:
( ccu_instance.CheckTractionConverterStatus1_sync_message_sent mvb_instance.CheckTractionConverterStatus2_sync_message_sent tcu_instance.ConverterComponentMalRequirement-Specific1_sync_message_received tractionConverter_instance.ConverterComponentMalRequirement-Specific1_sync_message_sent wtb_instance.idle hmi_instance.idle alarmDevice_instance.idle )
ccu_instance.CheckTractionConverterStatus1_sync_message_sent_flag=1 ccu_instance.ConverterComponentMalRequirement-Specific3_sync_message_received_flag=0 ccu_instance.ConverterComponentMalRequirement-Specific4_sync_message_sent_flag=0 mvb_instance.CheckTractionConverterStatus1_sync_message_received_flag=1 mvb_instance.CheckTractionConverterStatus2_sync_message_sent_flag=1 mvb_instance.ConverterComponentMalRequirement-Specific2_sync_message_received_flag=0 mvb_instance.ConverterComponentMalRequirement-Specific3_sync_message_sent_flag=0 tcu_instance.CheckTractionConverterStatus2_sync_message_received_flag=1 tcu_instance.CheckTractionConverterStatus3_sync_message_sent_flag=1 tcu_instance.ConverterComponentMalRequirement-Specific1_sync_message_received_flag=1 tcu_instance.ConverterComponentMalRequirement-Specific2_sync_message_sent_flag=0 tractionConverter_instance.CheckTractionConverterStatus3_sync_message_received_flag=1 tractionConverter_instance.ConverterComponentMalRequirement-Specific1_sync_message_sent_flag=1 wtb_instance.ConverterComponentMalRequirement-Specific4_sync_message_received_flag=0 wtb_instance.ActivateAlarmDevice_sync_message_sent_flag=0 hmi_instance.ActivateAlarmDevice_sync_message_received_flag=0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tcu_instance.ConverterComponentMalRequirement-Specific1_sync_message_received-&gt;tcu_instance.ConverterComponentMalRequirement-Specific2_sync_message_sent { 1, ConverterComponentMalRequirement-Specific2_sync_message!, ConverterComponentMalRequirement-Specific2_sync_message_sent_flag++ }
  mvb_instance.CheckTractionConverterStatus2_sync_message_sent-&gt;mvb_instance.ConverterComponentMalRequirement-Specific2_sync_message_received { 1, ConverterComponentMalRequirement-Specific2_sync_message?, ConverterComponentMalRequirement-Specific2_sync_message_received_flag++ }
State:
( ccu_instance.CheckTractionConverterStatus1_sync_message_sent mvb_instance.ConverterComponentMalRequirement-Specific2_sync_message_received tcu_instance.ConverterComponentMalRequirement-Specific2_sync_message_sent tractionConverter_instance.ConverterComponentMalRequirement-Specific1_sync_message_sent wtb_instance.idle hmi_instance.idle alarmDevice_instance.idle )
ccu_instance.CheckTractionConverterStatus1_sync_message_sent_flag=1 ccu_instance.ConverterComponentMalRequirement-Specific3_sync_message_received_flag=0 ccu_instance.ConverterComponentMalRequirement-Specific4_sync_message_sent_flag=0 mvb_instance.CheckTractionConverterStatus1_sync_message_received_flag=1 mvb_instance.CheckTractionConverterStatus2_sync_message_sent_flag=1 mvb_instance.ConverterComponentMalRequirement-Specific2_sync_message_received_flag=1 mvb_instance.ConverterComponentMalRequirement-Specific3_sync_message_sent_flag=0 tcu_instance.CheckTractionConverterStatus2_sync_message_received_flag=1 tcu_instance.CheckTractionConverterStatus3_sync_message_sent_flag=1 tcu_instance.ConverterComponentMalRequirement-Specific1_sync_message_received_flag=1 tcu_instance.ConverterComponentMalRequirement-Specific2_sync_message_sent_flag=1 tractionConverter_instance.CheckTractionConverterStatus3_sync_message_received_flag=1 tractionConverter_instance.ConverterComponentMalRequirement-Specific1_sync_message_sent_flag=1 wtb_instance.ConverterComponentMalRequirement-Specific4_sync_message_received_flag=0 wtb_instance.ActivateAlarmDevice_sync_message_sent_flag=0 hmi_instance.ActivateAlarmDevice_sync_message_received_flag=0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mvb_instance.ConverterComponentMalRequirement-Specific2_sync_message_received-&gt;mvb_instance.ConverterComponentMalRequirement-Specific3_sync_message_sent { 1, ConverterComponentMalRequirement-Specific3_sync_message!, ConverterComponentMalRequirement-Specific3_sync_message_sent_flag++ }
  ccu_instance.CheckTractionConverterStatus1_sync_message_sent-&gt;ccu_instance.ConverterComponentMalRequirement-Specific3_sync_message_received { 1, ConverterComponentMalRequirement-Specific3_sync_message?, ConverterComponentMalRequirement-Specific3_sync_message_received_flag++ }
State:
( ccu_instance.ConverterComponentMalRequirement-Specific3_sync_message_received mvb_instance.ConverterComponentMalRequirement-Specific3_sync_message_sent tcu_instance.ConverterComponentMalRequirement-Specific2_sync_message_sent tractionConverter_instance.ConverterComponentMalRequirement-Specific1_sync_message_sent wtb_instance.idle hmi_instance.idle alarmDevice_instance.idle )
ccu_instance.CheckTractionConverterStatus1_sync_message_sent_flag=1 ccu_instance.ConverterComponentMalRequirement-Specific3_sync_message_received_flag=1 ccu_instance.ConverterComponentMalRequirement-Specific4_sync_message_sent_flag=0 mvb_instance.CheckTractionConverterStatus1_sync_message_received_flag=1 mvb_instance.CheckTractionConverterStatus2_sync_message_sent_flag=1 mvb_instance.ConverterComponentMalRequirement-Specific2_sync_message_received_flag=1 mvb_instance.ConverterComponentMalRequirement-Specific3_sync_message_sent_flag=1 tcu_instance.CheckTractionConverterStatus2_sync_message_received_flag=1 tcu_instance.CheckTractionConverterStatus3_sync_message_sent_flag=1 tcu_instance.ConverterComponentMalRequirement-Specific1_sync_message_received_flag=1 tcu_instance.ConverterComponentMalRequirement-Specific2_sync_message_sent_flag=1 tractionConverter_instance.CheckTractionConverterStatus3_sync_message_received_flag=1 tractionConverter_instance.ConverterComponentMalRequirement-Specific1_sync_message_sent_flag=1 wtb_instance.ConverterComponentMalRequirement-Specific4_sync_message_received_flag=0 wtb_instance.ActivateAlarmDevice_sync_message_sent_flag=0 hmi_instance.ActivateAlarmDevice_sync_message_received_flag=0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ccu_instance.ConverterComponentMalRequirement-Specific3_sync_message_received-&gt;ccu_instance.ConverterComponentMalRequirement-Specific4_sync_message_sent { 1, ConverterComponentMalRequirement-Specific4_sync_message!, ConverterComponentMalRequirement-Specific4_sync_message_sent_flag++ }
  wtb_instance.idle-&gt;wtb_instance.ConverterComponentMalRequirement-Specific4_sync_message_received { 1, ConverterComponentMalRequirement-Specific4_sync_message?, ConverterComponentMalRequirement-Specific4_sync_message_received_flag++ }
State:
( ccu_instance.ConverterComponentMalRequirement-Specific4_sync_message_sent mvb_instance.ConverterComponentMalRequirement-Specific3_sync_message_sent tcu_instance.ConverterComponentMalRequirement-Specific2_sync_message_sent tractionConverter_instance.ConverterComponentMalRequirement-Specific1_sync_message_sent wtb_instance.ConverterComponentMalRequirement-Specific4_sync_message_received hmi_instance.idle alarmDevice_instance.idle )
ccu_instance.CheckTractionConverterStatus1_sync_message_sent_flag=1 ccu_instance.ConverterComponentMalRequirement-Specific3_sync_message_received_flag=1 ccu_instance.ConverterComponentMalRequirement-Specific4_sync_message_sent_flag=1 mvb_instance.CheckTractionConverterStatus1_sync_message_received_flag=1 mvb_instance.CheckTractionConverterStatus2_sync_message_sent_flag=1 mvb_instance.ConverterComponentMalRequirement-Specific2_sync_message_received_flag=1 mvb_instance.ConverterComponentMalRequirement-Specific3_sync_message_sent_flag=1 tcu_instance.CheckTractionConverterStatus2_sync_message_received_flag=1 tcu_instance.CheckTractionConverterStatus3_sync_message_sent_flag=1 tcu_instance.ConverterComponentMalRequirement-Specific1_sync_message_received_flag=1 tcu_instance.ConverterComponentMalRequirement-Specific2_sync_message_sent_flag=1 tractionConverter_instance.CheckTractionConverterStatus3_sync_message_received_flag=1 tractionConverter_instance.ConverterComponentMalRequirement-Specific1_sync_message_sent_flag=1 wtb_instance.ConverterComponentMalRequirement-Specific4_sync_message_received_flag=1 wtb_instance.ActivateAlarmDevice_sync_message_sent_flag=0 hmi_instance.ActivateAlarmDevice_sync_message_received_flag=0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wtb_instance.ConverterComponentMalRequirement-Specific4_sync_message_received-&gt;wtb_instance.ActivateAlarmDevice_sync_message_sent { 1, ActivateAlarmDevice_sync_message!, ActivateAlarmDevice_sync_message_sent_flag++ }
  hmi_instance.idle-&gt;hmi_instance.ActivateAlarmDevice_sync_message_received { 1, ActivateAlarmDevice_sync_message?, ActivateAlarmDevice_sync_message_received_flag++ }
State:
( ccu_instance.ConverterComponentMalRequirement-Specific4_sync_message_sent mvb_instance.ConverterComponentMalRequirement-Specific3_sync_message_sent tcu_instance.ConverterComponentMalRequirement-Specific2_sync_message_sent tractionConverter_instance.ConverterComponentMalRequirement-Specific1_sync_message_sent wtb_instance.ActivateAlarmDevice_sync_message_sent hmi_instance.ActivateAlarmDevice_sync_message_received alarmDevice_instance.idle )
ccu_instance.CheckTractionConverterStatus1_sync_message_sent_flag=1 ccu_instance.ConverterComponentMalRequirement-Specific3_sync_message_received_flag=1 ccu_instance.ConverterComponentMalRequirement-Specific4_sync_message_sent_flag=1 mvb_instance.CheckTractionConverterStatus1_sync_message_received_flag=1 mvb_instance.CheckTractionConverterStatus2_sync_message_sent_flag=1 mvb_instance.ConverterComponentMalRequirement-Specific2_sync_message_received_flag=1 mvb_instance.ConverterComponentMalRequirement-Specific3_sync_message_sent_flag=1 tcu_instance.CheckTractionConverterStatus2_sync_message_received_flag=1 tcu_instance.CheckTractionConverterStatus3_sync_message_sent_flag=1 tcu_instance.ConverterComponentMalRequirement-Specific1_sync_message_received_flag=1 tcu_instance.ConverterComponentMalRequirement-Specific2_sync_message_sent_flag=1 tractionConverter_instance.CheckTractionConverterStatus3_sync_message_received_flag=1 tractionConverter_instance.ConverterComponentMalRequirement-Specific1_sync_message_sent_flag=1 wtb_instance.ConverterComponentMalRequirement-Specific4_sync_message_received_flag=1 wtb_instance.ActivateAlarmDevice_sync_message_sent_flag=1 hmi_instance.ActivateAlarmDevice_sync_message_received_flag=1 hmi_instance.ConverterSignalMalRequirement-Specific_cre_message_sent_flag=0 hmi_instance.DeactivateAlarm_sync_message_sent_flag=0 hmi_instance.DeactivateAlarm_del_message_sent_flag=0 alarmDevice_instance.ConverterSignalMalRequirement-Specific_cre_message_received_flag=0 alarmDevice_instance.DeactivateAlarm_sync_message_received_flag=0 alarmDevice_instance.DeactivateAlarm_del_message_received_flag=0 global_time=0
Transition:
  hmi_instance.ActivateAlarmDevice_sync_message_received-&gt;hmi_instance.ConverterSignalMalRequirement-Specific_cre_message_sent { 1, ConverterSignalMalRequirement-Specific_cre_message!, ConverterSignalMalRequirement-Specific_cre_message_sent_flag++ }
  alarmDevice_instance.idle-&gt;alarmDevice_instance.ConverterSignalMalRequirement-Specific_cre_message_received { 1, ConverterSignalMalRequirement-Specific_cre_message?, ConverterSignalMalRequirement-Specific_cre_message_received_flag++ }
State:
( ccu_instance.ConverterComponentMalRequirement-Specific4_sync_message_sent mvb_instance.ConverterComponentMalRequirement-Specific3_sync_message_sent tcu_instance.ConverterComponentMalRequirement-Specific2_sync_message_sent tractionConverter_instance.ConverterComponentMalRequirement-Specific1_sync_message_sent wtb_instance.ActivateAlarmDevice_sync_message_sent hmi_instance.ConverterSignalMalRequirement-Specific_cre_message_sent alarmDevice_instance.ConverterSignalMalRequirement-Specific_cre_message_received )
ccu_instance.CheckTractionConverterStatus1_sync_message_sent_flag=1 ccu_instance.ConverterComponentMalRequirement-Specific3_sync_message_received_flag=1 ccu_instance.ConverterComponentMalRequirement-Specific4_sync_message_sent_flag=1 mvb_instance.CheckTractionConverterStatus1_sync_message_received_flag=1 mvb_instance.CheckTractionConverterStatus2_sync_message_sent_flag=1 mvb_instance.ConverterComponentMalRequirement-Specific2_sync_message_received_flag=1 mvb_instance.ConverterComponentMalRequirement-Specific3_sync_message_sent_flag=1 tcu_instance.CheckTractionConverterStatus2_sync_message_received_flag=1 tcu_instance.CheckTractionConverterStatus3_sync_message_sent_flag=1 tcu_instance.ConverterComponentMalRequirement-Specific1_sync_message_received_flag=1 tcu_instance.ConverterComponentMalRequirement-Specific2_sync_message_sent_flag=1 tractionConverter_instance.CheckTractionConverterStatus3_sync_message_received_flag=1 tractionConverter_instance.ConverterComponentMalRequirement-Specific1_sync_message_sent_flag=1 wtb_instance.ConverterComponentMalRequirement-Specific4_sync_message_received_flag=1 wtb_instance.ActivateAlarmDevice_sync_message_sent_flag=1 hmi_instance.ActivateAlarmDevice_sync_message_received_flag=1 hmi_instance.ConverterSignalMalRequirement-Specific_cre_message_sent_flag=1 hmi_instance.DeactivateAlarm_sync_message_sent_flag=0 hmi_instance.DeactivateAlarm_del_message_sent_flag=0 alarmDevice_instance.ConverterSignalMalRequirement-Specific_cre_message_received_flag=1 alarmDevice_instance.DeactivateAlarm_sync_message_received_flag=0 alarmDevice_instance.DeactivateAlarm_del_message_received_flag=0 global_time=0
Transition:
  hmi_instance.ConverterSignalMalRequirement-Specific_cre_message_sent-&gt;hmi_instance.DeactivateAlarm_sync_message_sent { 1, DeactivateAlarm_sync_message!, DeactivateAlarm_sync_message_sent_flag++ }
  alarmDevice_instance.ConverterSignalMalRequirement-Specific_cre_message_received-&gt;alarmDevice_instance.DeactivateAlarm_sync_message_received { 1, DeactivateAlarm_sync_message?, DeactivateAlarm_sync_message_received_flag++ }
State:
( ccu_instance.ConverterComponentMalRequirement-Specific4_sync_message_sent mvb_instance.ConverterComponentMalRequirement-Specific3_sync_message_sent tcu_instance.ConverterComponentMalRequirement-Specific2_sync_message_sent tractionConverter_instance.ConverterComponentMalRequirement-Specific1_sync_message_sent wtb_instance.ActivateAlarmDevice_sync_message_sent hmi_instance.DeactivateAlarm_sync_message_sent alarmDevice_instance.DeactivateAlarm_sync_message_received )
ccu_instance.CheckTractionConverterStatus1_sync_message_sent_flag=1 ccu_instance.ConverterComponentMalRequirement-Specific3_sync_message_received_flag=1 ccu_instance.ConverterComponentMalRequirement-Specific4_sync_message_sent_flag=1 mvb_instance.CheckTractionConverterStatus1_sync_message_received_flag=1 mvb_instance.CheckTractionConverterStatus2_sync_message_sent_flag=1 mvb_instance.ConverterComponentMalRequirement-Specific2_sync_message_received_flag=1 mvb_instance.ConverterComponentMalRequirement-Specific3_sync_message_sent_flag=1 tcu_instance.CheckTractionConverterStatus2_sync_message_received_flag=1 tcu_instance.CheckTractionConverterStatus3_sync_message_sent_flag=1 tcu_instance.ConverterComponentMalRequirement-Specific1_sync_message_received_flag=1 tcu_instance.ConverterComponentMalRequirement-Specific2_sync_message_sent_flag=1 tractionConverter_instance.CheckTractionConverterStatus3_sync_message_received_flag=1 tractionConverter_instance.ConverterComponentMalRequirement-Specific1_sync_message_sent_flag=1 wtb_instance.ConverterComponentMalRequirement-Specific4_sync_message_received_flag=1 wtb_instance.ActivateAlarmDevice_sync_message_sent_flag=1 hmi_instance.ActivateAlarmDevice_sync_message_received_flag=1 hmi_instance.ConverterSignalMalRequirement-Specific_cre_message_sent_flag=1 hmi_instance.DeactivateAlarm_sync_message_sent_flag=1 hmi_instance.DeactivateAlarm_del_message_sent_flag=0 alarmDevice_instance.ConverterSignalMalRequirement-Specific_cre_message_received_flag=1 alarmDevice_instance.DeactivateAlarm_sync_message_received_flag=1 alarmDevice_instance.DeactivateAlarm_del_message_received_flag=0 global_time=0
Transition:
  hmi_instance.DeactivateAlarm_sync_message_sent-&gt;hmi_instance.DeactivateAlarm_del_message_sent { 1, DeactivateAlarm_del_message!, DeactivateAlarm_del_message_sent_flag++ }
  alarmDevice_instance.DeactivateAlarm_sync_message_received-&gt;alarmDevice_instance.DeactivateAlarm_del_message_received { 1, DeactivateAlarm_del_message?, DeactivateAlarm_del_message_received_flag++ }
State:
( ccu_instance.ConverterComponentMalRequirement-Specific4_sync_message_sent mvb_instance.ConverterComponentMalRequirement-Specific3_sync_message_sent tcu_instance.ConverterComponentMalRequirement-Specific2_sync_message_sent tractionConverter_instance.ConverterComponentMalRequirement-Specific1_sync_message_sent wtb_instance.ActivateAlarmDevice_sync_message_sent hmi_instance.DeactivateAlarm_del_message_sent alarmDevice_instance.DeactivateAlarm_del_message_received )
ccu_instance.CheckTractionConverterStatus1_sync_message_sent_flag=1 ccu_instance.ConverterComponentMalRequirement-Specific3_sync_message_received_flag=1 ccu_instance.ConverterComponentMalRequirement-Specific4_sync_message_sent_flag=1 mvb_instance.CheckTractionConverterStatus1_sync_message_received_flag=1 mvb_instance.CheckTractionConverterStatus2_sync_message_sent_flag=1 mvb_instance.ConverterComponentMalRequirement-Specific2_sync_message_received_flag=1 mvb_instance.ConverterComponentMalRequirement-Specific3_sync_message_sent_flag=1 tcu_instance.CheckTractionConverterStatus2_sync_message_received_flag=1 tcu_instance.CheckTractionConverterStatus3_sync_message_sent_flag=1 tcu_instance.ConverterComponentMalRequirement-Specific1_sync_message_received_flag=1 tcu_instance.ConverterComponentMalRequirement-Specific2_sync_message_sent_flag=1 tractionConverter_instance.CheckTractionConverterStatus3_sync_message_received_flag=1 tractionConverter_instance.ConverterComponentMalRequirement-Specific1_sync_message_sent_flag=1 wtb_instance.ConverterComponentMalRequirement-Specific4_sync_message_received_flag=1 wtb_instance.ActivateAlarmDevice_sync_message_sent_flag=1 hmi_instance.ActivateAlarmDevice_sync_message_received_flag=1 hmi_instance.ConverterSignalMalRequirement-Specific_cre_message_sent_flag=1 hmi_instance.DeactivateAlarm_sync_message_sent_flag=1 hmi_instance.DeactivateAlarm_del_message_sent_flag=1 alarmDevice_instance.ConverterSignalMalRequirement-Specific_cre_message_received_flag=1 alarmDevice_instance.DeactivateAlarm_sync_message_received_flag=1 alarmDevice_instance.DeactivateAlarm_del_message_received_flag=1 global_time=0
--------------------------------------------------------------------------------</t>
  </si>
  <si>
    <t>Scene Diagram of Normal Takeoff OpeRaten</t>
  </si>
  <si>
    <t>There are four participants in total: AirborneEquipment; Captain; AirTrafficController; AirlineCompany.
1 AirborneEquipment sends an asynchronous message Flight Release Procedure1 to AirTrafficController.
AirborneEquipment sends a self-message Flight Recorder.
AirborneEquipment sends an asynchronous message Aircraft Datagram2 to AirTrafficController, requesting fuel and destination.
AirTrafficController sends an asynchronous message Flight Release Procedure2 to Captain.
2 Captain sends an asynchronous message Aircraft Datagram1 to AirborneEquipment.
3 AirTrafficController sends a synchronous message Aircraft Datagram3 to AirlineCompany, requesting fuel and destination.
AirlineCompany sends a reply message Aircraft Datagram3 Reply to AirTrafficController, replying with fuel and destination.
AirTrafficController enters a loop and sends a self-message Takeoff Condition Check (or Takeoff Condition Judgment) until the takeoff conditions are met.
4 Confirm Release:Message order is not guaranteed and do not use par fragment here.AirborneEquipment sends an asynchronous message Confirm Release1 to AirTrafficController.AirTrafficController sends an asynchronous message Confirm Release2 to AirborneEquipment.</t>
  </si>
  <si>
    <t>A[] airborneEquipment_instance.AircraftDatagram1_async_message_received_flag&gt;0 imply airborneEquipment_instance.FlightReleaseProcedure1_async_message_sent_flag&gt;0
A[] airTrafficController_instance.ConfirmRelease1_async_message_received imply deadlock
A[] airTrafficController_instance.ConfirmRelease1_async_message_received_flag&gt;0 imply airTrafficController_instance.ConfirmRelease2_async_message_sent_flag&gt;0
A[] airborneEquipment_instance.ConfirmRelease1_async_message_sent_flag&gt;0 imply airborneEquipment_instance.ConfirmRelease2_async_message_received_flag&gt;0
E&lt;&gt; airlineCompany_instance.AircraftDatagram3Reply_return_message_sent</t>
  </si>
  <si>
    <t xml:space="preserve">part def AirborneEquipment{}
part def Captain{}
part def AirTrafficController{}
part def AirlineCompany{}
occurrence sd_flight_release{
    part abe:AirborneEquipment{
        event occurrence flight_release_sent;
        event occurrence aircraft_datagram_out_sent;
        event occurrence flight_recorder_sent;
        event occurrence flight_recorder_received;
        event occurrence aircraft_datagram_fuel_sent;
        event occurrence confirm_release_sent;
        event occurrence confirm_release_received;
    }
    part c:Captain{
        event occurrence flight_release_received;
        event occurrence aircraft_datagram_out_sent;
    }
    part atc:AirTrafficController{
        event occurrence flight_release_received;
        event occurrence flight_release_sent;
        event occurrence aircraft_datagram_out_received;
        event occurrence aircraft_datagram_fuel_received;
        event occurrence aircraft_datagram_fuel_sent;
        event occurrence confirm_release_received;
        event occurrence confirm_release_sent;
        event occurrence determine_takeoff_sent;
        event occurrence determine_takeoff_received;
    }
    part ac:AirlineCompany{
        event occurrence aircraft_datagram_received;
        event occurrence aircraft_datagram_sent;
    }
    action{
        message flight_release_async_message from abe.flight_release_sent to atc.flight_release_received;
        message aircraft_datagram_out_async_message from c.aircraft_datagram_out_sent to abe.aircraft_datagram_out_sent;
        message flight_release_async_message from atc.flight_release_sent to c.flight_release_received;
        message flight_recorder_self_message from abe.flight_recorder_sent to abe.flight_recorder_received;
        message aircraft_datagram_fuel_async_message from abe.aircraft_datagram_fuel_sent to atc.aircraft_datagram_fuel_received;
        message aircraft_datagram_sync_message from atc.aircraft_datagram_fuel_sent to ac.aircraft_datagram_received;
        message aircraft_datagram_return_message from ac.aircraft_datagram_sent to atc.aircraft_datagram_fuel_received;
        while true {
            message determine_takeoff_self_message from atc.determine_takeoff_sent to atc.determine_takeoff_received;
        }
        message confirm_release_async_message from atc.confirm_release_sent to abe.confirm_release_received;
        message confirm_release_async_message from abe.confirm_release_sent to atc.confirm_release_received;
    }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</si>
  <si>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four participants in total: AirborneEquipment; Captain; AirTrafficController; AirlineCompany.
AirborneEquipment sends an asynchronous message Flight Release Procedure1 to AirTrafficController.
AirTrafficController sends an asynchronous message Flight Release Procedure2 to Captain.
Captain sends an asynchronous message Aircraft Datagram1 to AirborneEquipment.
AirborneEquipment sends a self-message Flight Recorder.
AirborneEquipment sends an asynchronous message Aircraft Datagram2 to AirTrafficController, requesting fuel and destination.
AirTrafficController sends a synchronous message Aircraft Datagram3 to AirlineCompany, requesting fuel and destination.
AirlineCompany sends a reply message Aircraft Datagram3 Reply to AirTrafficController, replying with fuel and destination.
AirTrafficController enters a loop and sends a self-message Takeoff Condition Check (or Takeoff Condition Judgment) until the takeoff conditions are met.
Confirm Release:Message order is not guaranteed and do not use par fragment here.AirborneEquipment sends an asynchronous message Confirm Release1 to AirTrafficController.AirTrafficController sends an asynchronous message Confirm Release2 to AirborneEquipment.</t>
  </si>
  <si>
    <t>part def AirborneEquipment{}
part def Captain{}
part def AirTrafficController{}
part def AirlineCompany{}
occurrence sd_flight_release{
    part airborneEquipment:AirborneEquipment{
        event occurrence flightReleaseProcedure1_sent;
        event occurrence aircraftDatagram2_sent;
        event occurrence flightRecorder_sent;
        event occurrence confirmRelease1_sent;
    }
    part captain:Captain{
        event occurrence aircraftDatagram1_sent;
    }
    part airTrafficController:AirTrafficController{
        event occurrence flightReleaseProcedure1_received;
        event occurrence flightReleaseProcedure2_sent;
        event occurrence aircraftDatagram2_received;
        event occurrence aircraftDatagram3_sent;
        event occurrence aircraftDatagram3Reply_received;
        event occurrence takeoffConditionCheck_sent;
        event occurrence confirmRelease1_received;
        event occurrence confirmRelease2_sent;
    }
    part airlineCompany:AirlineCompany{
        event occurrence aircraftDatagram3_received;
        event occurrence aircraftDatagram3Reply_sent;
    }
    action{
        message FlightReleaseProcedure1_async_message from airborneEquipment.flightReleaseProcedure1_sent to airTrafficController.flightReleaseProcedure1_received;
        message FlightReleaseProcedure2_async_message from airTrafficController.flightReleaseProcedure2_sent to captain.aircraftDatagram1_sent;
        message AircraftDatagram1_async_message from captain.aircraftDatagram1_sent to airborneEquipment.aircraftDatagram2_sent;
        message FlightRecorder_self_message from airborneEquipment.flightRecorder_sent to airborneEquipment.flightRecorder_sent;
        message AircraftDatagram2_async_message from airborneEquipment.aircraftDatagram2_sent to airTrafficController.aircraftDatagram2_received;
        message AircraftDatagram3_sync_message from airTrafficController.aircraftDatagram3_sent to airlineCompany.aircraftDatagram3_received;
        message AircraftDatagram3Reply_return_message from airlineCompany.aircraftDatagram3Reply_sent to airTrafficController.aircraftDatagram3Reply_received;
        then while notTakeoffConditionMet {
            message TakeoffConditionCheck_self_message from airTrafficController.takeoffConditionCheck_sent to airTrafficController.takeoffConditionCheck_sent;
        }
        message ConfirmRelease1_async_message from airborneEquipment.confirmRelease1_sent to airTrafficController.confirmRelease1_received;
        message ConfirmRelease2_async_message from airTrafficController.confirmRelease2_sent to airborneEquipment.confirmRelease2_sent;
    }
}</t>
  </si>
  <si>
    <t>F1:Satisfied
F2:Verifying formula 1 at C:\Users\Administrator\AppData\Local\Temp\uppaal_seq_detailed_verify_2538093663035480476\query_1.q:1
 -- Formula is NOT satisfied.
 -- States stored : 8 states
 -- States explored : 8 states
 -- CPU user time used : 0 ms
 -- Virtual memory used : 63468 KiB
 -- Resident memory used : 18200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F3:Verifying formula 1 at C:\Users\Administrator\AppData\Local\Temp\uppaal_seq_detailed_verify_2538093663035480476\query_2.q:1
 -- Formula is NOT satisfied.
 -- States stored : 8 states
 -- States explored : 8 states
 -- CPU user time used : 0 ms
 -- Virtual memory used : 63412 KiB
 -- Resident memory used : 18176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F4:Verifying formula 1 at C:\Users\Administrator\AppData\Local\Temp\uppaal_seq_detailed_verify_2538093663035480476\query_3.q:1
 -- Formula is NOT satisfied.
 -- States stored : 8 states
 -- States explored : 8 states
 -- CPU user time used : 0 ms
 -- Virtual memory used : 63472 KiB
 -- Resident memory used : 18200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F5:Satisfied</t>
  </si>
  <si>
    <t>part def AirborneEquipment{}
part def Captain{}
part def AirTrafficController{}
part def AirlineCompany{}
occurrence sd_flight_release{
    part airborneEquipment:AirborneEquipment{
        event occurrence flightReleaseProcedure1_sent;
        event occurrence aircraftDatagram2_sent;
        event occurrence flightRecorder_sent;
        event occurrence confirmRelease1_sent;
        event occurrence confirmRelease2_received;
    }
    part captain:Captain{
        event occurrence aircraftDatagram1_sent;
    }
    part airTrafficController:AirTrafficController{
        event occurrence flightReleaseProcedure1_received;
        event occurrence flightReleaseProcedure2_sent;
        event occurrence aircraftDatagram2_received;
        event occurrence aircraftDatagram3_sent;
        event occurrence aircraftDatagram3Reply_received;
        event occurrence takeoffConditionCheck_sent;
        event occurrence confirmRelease1_received;
        event occurrence confirmRelease2_sent;
    }
    part airlineCompany:AirlineCompany{
        event occurrence aircraftDatagram3_received;
        event occurrence aircraftDatagram3Reply_sent;
    }
    action{
        message FlightReleaseProcedure1_async_message from airborneEquipment.flightReleaseProcedure1_sent to airTrafficController.flightReleaseProcedure1_received;
        message FlightReleaseProcedure2_async_message from airTrafficController.flightReleaseProcedure2_sent to captain.aircraftDatagram1_sent;
        message AircraftDatagram1_async_message from captain.aircraftDatagram1_sent to airborneEquipment.aircraftDatagram2_sent;
        message FlightRecorder_self_message from airborneEquipment.flightRecorder_sent to airborneEquipment.flightRecorder_sent;
        message AircraftDatagram2_async_message from airborneEquipment.aircraftDatagram2_sent to airTrafficController.aircraftDatagram2_received;
        message AircraftDatagram3_sync_message from airTrafficController.aircraftDatagram3_sent to airlineCompany.aircraftDatagram3_received;
        message AircraftDatagram3Reply_return_message from airlineCompany.aircraftDatagram3Reply_sent to airTrafficController.aircraftDatagram3Reply_received;
        then while notTakeoffConditionMet {
            message TakeoffConditionCheck_self_message from airTrafficController.takeoffConditionCheck_sent to airTrafficController.takeoffConditionCheck_sent;
        }
        message ConfirmRelease1_async_message from airborneEquipment.confirmRelease1_sent to airTrafficController.confirmRelease1_received;
        message ConfirmRelease2_async_message from airTrafficController.confirmRelease2_sent to airborneEquipment.confirmRelease2_received;
    }
}</t>
  </si>
  <si>
    <t>F1:Satisfied
F2:Verifying formula 1 at C:\Users\Administrator\AppData\Local\Temp\uppaal_seq_detailed_verify_14030754652585373314\query_1.q:1
 -- Formula is NOT satisfied.
 -- States stored : 8 states
 -- States explored : 8 states
 -- CPU user time used : 0 ms
 -- Virtual memory used : 63488 KiB
 -- Resident memory used : 18212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F3:Verifying formula 1 at C:\Users\Administrator\AppData\Local\Temp\uppaal_seq_detailed_verify_14030754652585373314\query_2.q:1
 -- Formula is NOT satisfied.
 -- States stored : 8 states
 -- States explored : 8 states
 -- CPU user time used : 0 ms
 -- Virtual memory used : 63480 KiB
 -- Resident memory used : 18160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F4:Verifying formula 1 at C:\Users\Administrator\AppData\Local\Temp\uppaal_seq_detailed_verify_14030754652585373314\query_3.q:1
 -- Formula is NOT satisfied.
 -- States stored : 8 states
 -- States explored : 8 states
 -- CPU user time used : 0 ms
 -- Virtual memory used : 63488 KiB
 -- Resident memory used : 18172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F5:Satisfied</t>
  </si>
  <si>
    <t>Processing sequence diagram</t>
  </si>
  <si>
    <t>There are seven participants in total: **Operator**; **MES Server**; **WMS Server**; **Industrial PC** ; **Storage Service Unit**; **Mobile Service Unit**; **Execution Service Unit**.
1 **Operator** sends an asynchronous message **Task Issuance** to **MES Server**.
2 **MES Server** sends an asynchronous message **Send Task Command** to **WMS Server**.
3 **WMS Server** sends an asynchronous message **Task Start** to **Industrial PC**.
Task start.Message order in task descreption is not guaranteed.Tasks are excuted in an order while not in a parallel fragment.
- **Industrial PC** sends a synchronous message **Move to Processing Position** to **Mobile Service Unit**.
- **Industrial PC** sends a synchronous message **Material PrepaRaten** to **Storage Service Unit**.
- **Industrial PC** sends a synchronous message **Start Processing** to **Execution Service Unit**.
- **Industrial PC** sends a synchronous message **Storage Entry**  to **Storage Service Unit**.
4 **Storage Service Unit** sends a reply message **PrepaRaten Complete** to **Industrial PC**.
5 **Mobile Service Unit** sends a reply message **Movement Complete** to **Industrial PC**.
6 **Execution Service Unit** sends a reply message **Processing Complete** to **Industrial PC**.
7  **Storage Service Unit** sends a reply message **Storage Entry Complete** to **Industrial PC**.
Task ends.
8 **Industrial PC** sends a reply message **Task Complete1** to **WMS Server**.
9 **WMS Server** sends a reply message **Task Complete2** to **MES Server**.
10 **MES Server** sends a reply message **Task Complete3** to **Operator**.</t>
  </si>
  <si>
    <t>A[] operator_instance.TaskComplete3_return_message_received imply deadlock
A[] industrialPC_instance.MoveToProcessingPosition_sync_message_sent_flag&gt;0 imply industrialPC_instance.MaterialPrepaRaten_sync_message_sent_flag&gt;0
A[] industrialPC_instance.MoveToProcessingPosition_sync_message_sent_flag&gt;0 imply industrialPC_instance.PrepaRatenComplete_return_message_received_flag&gt;0
A[] industrialPC_instance.StartProcessing_sync_message_sent_flag&gt;0 imply industrialPC_instance.MovementComplete_return_message_received_flag&gt;0
A[] industrialPC_instance.StorageEntry_sync_message_sent_flag&gt;0 imply industrialPC_instance.ProcessingComplete_return_message_received_flag&gt;0
A[] industrialPC_instance.TaskStart_async_message_received_flag&gt;0 imply operator_instance.TaskIssuance_async_message_sent_flag&gt;0</t>
  </si>
  <si>
    <t xml:space="preserve">part def Operator{}
part def MES{}
part def WMS{}
part def IndustrialComputer{}
part def WarehouseServiceUnit{}
part def MobileServiceUnit{}
part def ExecutionServiceUnit{}
occurrence sd_task_execution{
    part o:Operator{
        event occurrence task_issuance_sent;
        event occurrence task_completed_received;
    }
    part mes:MES{
        event occurrence task_issuance_received;
        event occurrence send_task_instructions_sent;
        event occurrence task_completed_received;
        event occurrence task_completed_sent;
    }
    part wms:WMS{
        event occurrence send_task_instructions_received;
        event occurrence task_start_sent;
        event occurrence task_completed_received;
        event occurrence task_completed_sent;
    }
    part plc:IndustrialComputer{
        event occurrence task_start_received;
        event occurrence material_prepaRaten_sent;
        event occurrence prepaRaten_completed_received;
        event occurrence move_to_position_sent;
        event occurrence moved_to_position_received;
        event occurrence start_processing_sent;
        event occurrence processing_completed_received;
        event occurrence storage_sent;
        event occurrence storage_completed_received;
        event occurrence task_completed_sent;
        event occurrence task_completed_received;
    }
    part ssu:WarehouseServiceUnit{
        event occurrence material_prepaRaten_received;
        event occurrence prepaRaten_completed_sent;
        event occurrence storage_received;
        event occurrence storage_completed_sent;
    }
    part msu:MobileServiceUnit{
        event occurrence move_to_position_received;
        event occurrence moved_to_position_sent;
    }
    part esu:ExecutionServiceUnit{
        event occurrence start_processing_received;
        event occurrence processing_completed_sent;
    }
    action{
        message task_issuance_async_message from o.task_issuance_sent to mes.task_issuance_received;
        message send_task_instructions_async_message from mes.send_task_instructions_sent to wms.send_task_instructions_received;
        message task_start_async_message from wms.task_start_sent to plc.task_start_received;
        message material_prepaRaten_sync_message from plc.material_prepaRaten_sent to ssu.material_prepaRaten_received;
        message prepaRaten_completed_return_message from ssu.prepaRaten_completed_sent to plc.prepaRaten_completed_received;
        message move_to_position_sync_message from plc.move_to_position_sent to msu.move_to_position_received;
        message moved_to_position_return_message from msu.moved_to_position_sent to plc.moved_to_position_received;
        message start_processing_sync_message from plc.start_processing_sent to esu.start_processing_received;
        message processing_completed_return_message from esu.processing_completed_sent to plc.processing_completed_received;
        message storage_sync_message from plc.storage_sent to ssu.storage_received;
        message storage_completed_return_message from ssu.storage_completed_sent to plc.storage_completed_received;
        message task_completed_return_message from plc.task_completed_sent to wms.task_completed_received;
        message task_completed_return_message from wms.task_completed_sent to mes.task_completed_received;
        message task_completed_return_message from mes.task_completed_sent to o.task_completed_received;
    }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</si>
  <si>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seven participants in total: **Operator**; **MES Server**; **WMS Server**; **Industrial PC** ; **Storage Service Unit**; **Mobile Service Unit**; **Execution Service Unit**.
- **Operator** sends an asynchronous message **Task Issuance** to **MES Server**.
- **MES Server** sends an asynchronous message **Send Task Command** to **WMS Server**.
- **WMS Server** sends an asynchronous message **Task Start** to **Industrial PC**.
Task start.Message order in task descreption is not guaranteed.Tasks are excuted in an order while not in a parallel fragment.
- **Industrial PC** sends a synchronous message **Move to Processing Position** to **Mobile Service Unit**.
- **Industrial PC** sends a synchronous message **Material PrepaRaten** to **Storage Service Unit**.
- **Industrial PC** sends a synchronous message **Start Processing** to **Execution Service Unit**.
- **Industrial PC** sends a synchronous message **Storage Entry**  to **Storage Service Unit**.
- **Storage Service Unit** sends a reply message **PrepaRaten Complete** to **Industrial PC**.
- **Mobile Service Unit** sends a reply message **Movement Complete** to **Industrial PC**.
- **Execution Service Unit** sends a reply message **Processing Complete** to **Industrial PC**.
- **Storage Service Unit** sends a reply message **Storage Entry Complete** to **Industrial PC**.
Task ends.
- **Industrial PC** sends a reply message **Task Complete1** to **WMS Server**.
- **WMS Server** sends a reply message **Task Complete2** to **MES Server**.
- **MES Server** sends a reply message **Task Complete3** to **Operator**.</t>
  </si>
  <si>
    <t>part def Operator {}
part def MESServer {}
part def WMSServer {}
part def IndustrialPC {}
part def StorageServiceUnit {}
part def MobileServiceUnit {}
part def ExecutionServiceUnit {}
occurrence sd_taskFlow {
    part operator:Operator {
        event occurrence taskIssuance_sent;
        event occurrence taskComplete3_received;
    }
    part mesServer:MESServer {
        event occurrence taskIssuance_received;
        event occurrence sendTaskCommand_sent;
        event occurrence taskComplete2_received;
        event occurrence taskComplete3_sent;
    }
    part wmsServer:WMSServer {
        event occurrence sendTaskCommand_received;
        event occurrence taskStart_sent;
        event occurrence taskComplete1_received;
        event occurrence taskComplete2_sent;
    }
    part industrialPC:IndustrialPC {
        event occurrence taskStart_received;
        event occurrence moveToProcessingPosition_sent;
        event occurrence materialPrepaRaten_sent;
        event occurrence startProcessing_sent;
        event occurrence storageEntry_sent;
        event occurrence prepaRatenComplete_received;
        event occurrence movementComplete_received;
        event occurrence processingComplete_received;
        event occurrence storageEntryComplete_received;
        event occurrence taskComplete1_sent;
    }
    part storageServiceUnit:StorageServiceUnit {
        event occurrence materialPrepaRaten_received;
        event occurrence storageEntry_received;
        event occurrence prepaRatenComplete_sent;
        event occurrence storageEntryComplete_sent;
    }
    part mobileServiceUnit:MobileServiceUnit {
        event occurrence moveToProcessingPosition_received;
        event occurrence movementComplete_sent;
    }
    part executionServiceUnit:ExecutionServiceUnit {
        event occurrence startProcessing_received;
        event occurrence processingComplete_sent;
    }
    action {
        message TaskIssuance_async_message from operator.taskIssuance_sent to mesServer.taskIssuance_received;
        then message SendTaskCommand_async_message from mesServer.sendTaskCommand_sent to wmsServer.sendTaskCommand_received;
        then message TaskStart_async_message from wmsServer.taskStart_sent to industrialPC.taskStart_received;
        then message MoveToProcessingPosition_sync_message from industrialPC.moveToProcessingPosition_sent to mobileServiceUnit.moveToProcessingPosition_received;
        message MaterialPrepaRaten_sync_message from industrialPC.materialPrepaRaten_sent to storageServiceUnit.materialPrepaRaten_received;
        message StartProcessing_sync_message from industrialPC.startProcessing_sent to executionServiceUnit.startProcessing_received;
        message StorageEntry_sync_message from industrialPC.storageEntry_sent to storageServiceUnit.storageEntry_received;
        then message PrepaRatenComplete_return_message from storageServiceUnit.prepaRatenComplete_sent to industrialPC.prepaRatenComplete_received;
        message MovementComplete_return_message from mobileServiceUnit.movementComplete_sent to industrialPC.movementComplete_received;
        message ProcessingComplete_return_message from executionServiceUnit.processingComplete_sent to industrialPC.processingComplete_received;
        message StorageEntryComplete_return_message from storageServiceUnit.storageEntryComplete_sent to industrialPC.storageEntryComplete_received;
        then message TaskComplete1_return_message from industrialPC.taskComplete1_sent to wmsServer.taskComplete1_received;
        message TaskComplete2_return_message from wmsServer.taskComplete2_sent to mesServer.taskComplete2_received;
        message TaskComplete3_return_message from mesServer.taskComplete3_sent to operator.taskComplete3_received;
    }
}</t>
  </si>
  <si>
    <t xml:space="preserve">F1:Satisfied
F2:Verifying formula 1 at C:\Users\Administrator\AppData\Local\Temp\uppaal_seq_detailed_verify_1461444766711797153\query_1.q:1
 -- Formula is NOT satisfied.
 -- States stored : 5 states
 -- States explored : 5 states
 -- CPU user time used : 0 ms
 -- Virtual memory used : 63792 KiB
 -- Resident memory used : 18368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
F3:Verifying formula 1 at C:\Users\Administrator\AppData\Local\Temp\uppaal_seq_detailed_verify_1461444766711797153\query_2.q:1
 -- Formula is NOT satisfied.
 -- States stored : 5 states
 -- States explored : 5 states
 -- CPU user time used : 0 ms
 -- Virtual memory used : 63764 KiB
 -- Resident memory used : 18348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
</t>
  </si>
  <si>
    <t>part def Operator {}
part def MESServer {}
part def WMSServer {}
part def IndustrialPC {}
part def StorageServiceUnit {}
part def MobileServiceUnit {}
part def ExecutionServiceUnit {}
occurrence sd_taskFlow {
    part operator:Operator {
        event occurrence taskIssuance_sent;
        event occurrence taskComplete3_received;
    }
    part mesServer:MESServer {
        event occurrence taskIssuance_received;
        event occurrence sendTaskCommand_sent;
        event occurrence taskComplete2_received;
        event occurrence taskComplete3_sent;
    }
    part wmsServer:WMSServer {
        event occurrence sendTaskCommand_received;
        event occurrence taskStart_sent;
        event occurrence taskComplete1_received;
        event occurrence taskComplete2_sent;
    }
    part industrialPC:IndustrialPC {
        event occurrence taskStart_received;
        event occurrence moveToProcessingPosition_sent;
        event occurrence materialPrepaRaten_sent;
        event occurrence startProcessing_sent;
        event occurrence storageEntry_sent;
        event occurrence prepaRatenComplete_received;
        event occurrence movementComplete_received;
        event occurrence processingComplete_received;
        event occurrence storageEntryComplete_received;
        event occurrence taskComplete1_sent;
    }
    part storageServiceUnit:StorageServiceUnit {
        event occurrence materialPrepaRaten_received;
        event occurrence storageEntry_received;
        event occurrence prepaRatenComplete_sent;
        event occurrence storageEntryComplete_sent;
    }
    part mobileServiceUnit:MobileServiceUnit {
        event occurrence moveToProcessingPosition_received;
        event occurrence movementComplete_sent;
    }
    part executionServiceUnit:ExecutionServiceUnit {
        event occurrence startProcessing_received;
        event occurrence processingComplete_sent;
    }
    action {
        message TaskIssuance_async_message from operator.taskIssuance_sent to mesServer.taskIssuance_received;
        then message SendTaskCommand_async_message from mesServer.sendTaskCommand_sent to wmsServer.sendTaskCommand_received;
        then message TaskStart_async_message from wmsServer.taskStart_sent to industrialPC.taskStart_received;
        then message MoveToProcessingPosition_sync_message from industrialPC.moveToProcessingPosition_sent to mobileServiceUnit.moveToProcessingPosition_received;
        then message MovementComplete_return_message from mobileServiceUnit.movementComplete_sent to industrialPC.movementComplete_received;
        then message MaterialPrepaRaten_sync_message from industrialPC.materialPrepaRaten_sent to storageServiceUnit.materialPrepaRaten_received;
        then message PrepaRatenComplete_return_message from storageServiceUnit.prepaRatenComplete_sent to industrialPC.prepaRatenComplete_received;
        then message StartProcessing_sync_message from industrialPC.startProcessing_sent to executionServiceUnit.startProcessing_received;
        then message ProcessingComplete_return_message from executionServiceUnit.processingComplete_sent to industrialPC.processingComplete_received;
        then message StorageEntry_sync_message from industrialPC.storageEntry_sent to storageServiceUnit.storageEntry_received;
        then message StorageEntryComplete_return_message from storageServiceUnit.storageEntryComplete_sent to industrialPC.storageEntryComplete_received;
        then message TaskComplete1_return_message from industrialPC.taskComplete1_sent to wmsServer.taskComplete1_received;
        message TaskComplete2_return_message from wmsServer.taskComplete2_sent to mesServer.taskComplete2_received;
        message TaskComplete3_return_message from mesServer.taskComplete3_sent to operator.taskComplete3_received;
    }
}</t>
  </si>
  <si>
    <t>F1:Satisfied
F2:Options for the verification:
  Generating shortest trace
  Search order is breadth first
  Using conservative space optimisation
  Seed is 1765764153
  State space representation uses minimal constraint systems with future testing
  Using HashMap + Compress integers for discrete state storage
Verifying formula 1 at C:\Users\Administrator\AppData\Local\Temp\uppaal_seq_detailed_verify_269810053360532459\query_1.q:1
 -- Formula is NOT satisfied.
 -- States stored : 5 states
 -- States explored : 5 states
 -- CPU user time used : 0 ms
 -- Virtual memory used : 63764 KiB
 -- Resident memory used : 18344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
F3:Options for the verification:
  Generating shortest trace
  Search order is breadth first
  Using conservative space optimisation
  Seed is 1765764153
  State space representation uses minimal constraint systems with future testing
  Using HashMap + Compress integers for discrete state storage
Verifying formula 1 at C:\Users\Administrator\AppData\Local\Temp\uppaal_seq_detailed_verify_269810053360532459\query_2.q:1
 -- Formula is NOT satisfied.
 -- States stored : 5 states
 -- States explored : 5 states
 -- CPU user time used : 0 ms
 -- Virtual memory used : 63764 KiB
 -- Resident memory used : 18364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industrialPC_instance.MovementComplete_return_message_received_flag=0 industrialPC_instance.MaterialPrepaRaten_sync_message_sent_flag=0 industrialPC_instance.PrepaRatenComplete_return_message_received_flag=0 industrialPC_instance.StartProcessing_sync_message_sent_flag=0 industrialPC_instance.ProcessingComplete_return_message_received_flag=0 industrialPC_instance.StorageEntry_sync_message_sent_flag=0 industrialPC_instance.StorageEntryComplete_return_message_received_flag=0 industrialPC_instance.TaskComplete1_return_message_sent_flag=0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
F4:Satisfied
F5:Satisfied
F6:Satisfied</t>
  </si>
  <si>
    <t>F4:Verifying formula 1 at C:\Users\Administrator\AppData\Local\Temp\uppaal_seq_detailed_verify_1461444766711797153\query_3.q:1
 -- Formula is NOT satisfied.
 -- States stored : 7 states
 -- States explored : 7 states
 -- CPU user time used : 0 ms
 -- Virtual memory used : 63824 KiB
 -- Resident memory used : 18360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storageServiceUnit_instance.MaterialPrepaRaten_sync_message_received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storageServiceUnit_instance.MaterialPrepaRaten_sync_message_received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
F5:Verifying formula 1 at C:\Users\Administrator\AppData\Local\Temp\uppaal_seq_detailed_verify_1461444766711797153\query_4.q:1
 -- Formula is NOT satisfied.
 -- States stored : 8 states
 -- States explored : 8 states
 -- CPU user time used : 0 ms
 -- Virtual memory used : 63768 KiB
 -- Resident memory used : 18364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storageServiceUnit_instance.MaterialPrepaRaten_sync_message_received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storageServiceUnit_instance.MaterialPrepaRaten_sync_message_received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Transition:
  industrialPC_instance.StartProcessing_sync_message_sent-&gt;industrialPC_instance.StorageEntry_sync_message_sent { 1, StorageEntry_sync_message!, StorageEntry_sync_message_sent_flag++ }
  storageServiceUnit_instance.MaterialPrepaRaten_sync_message_received-&gt;storageServiceUnit_instance.StorageEntry_sync_message_received { 1, StorageEntry_sync_message?, StorageEntry_sync_message_received_flag++ }
State:
( operator_instance.TaskIssuance_async_message_sent mesServer_instance.SendTaskCommand_async_message_sent wmsServer_instance.TaskStart_async_message_sent industrialPC_instance.StorageEntry_sync_message_sent storageServiceUnit_instance.StorageEntry_sync_message_received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industrialPC_instance.StorageEntry_sync_message_sent_flag=1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storageServiceUnit_instance.StorageEntry_sync_message_received_flag=1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
F6:Satisfied</t>
  </si>
  <si>
    <t>Sequence Diagram of the Outbound Behavior</t>
  </si>
  <si>
    <t>There are seven participants in total: 1. Operator; 2. WCS; 3. Stacker Crane PLC; 4. Stacker Crane Body; 5. Conveyor PLC; 6. Conveyor Body; 7. Scanner .
Operator sends a synchronous message Initialization to WCS.
Start Parallel Combined Fragment:
WCS sends a synchronous message Query Stacker Crane Status to Stacker Crane PLC.
Stacker Crane PLC sends a reply message Confirm Stacker Crane Idle to WCS.
WCS sends a synchronous message Query Conveyor Status to Conveyor PLC.
Conveyor PLC sends a reply message Confirm Conveyor Idle to WCS.
End Parallel Combined Fragment.
WCS sends a reply message Ready to Work  to Stacker Crane PLC.
Operator sends an asynchronous message Specify Task to WCS.
Start Parallel Combined Fragment:
WCS sends an asynchronous message Specify Start Coordinates to Stacker Crane PLC.
WCS sends an asynchronous message Specify End Coordinates to Stacker Crane PLC.
End Parallel Combined Fragment.
WCS sends an asynchronous message Read Status to Stacker Crane PLC.
Stacker Crane PLC sends an asynchronous message Execute Task1 to Stacker Crane Body.
Stacker Crane Body sends a self-message Move to Start Coordinates.
Stacker Crane Body sends a self-message Pick Up Goods.
Stacker Crane Body sends a self-message Move to End Coordinates.
Stacker Crane Body sends a self-message Put Down Goods .
Stacker Crane Body sends a reply message Task Complete1 to Stacker Crane PLC.
Stacker Crane: PLC sends a reply message Task Complete2 to WCS.
Start Specifying Transfer Task.Message order is not guaranteed .Do not use par fragment
WCS sends an asynchronous message Read Conveyor PLC Status to Conveyor PLC.
WCS sends an asynchronous message Specify Transfer Task to Conveyor PLC.
End Specifying Transfer Task.
Conveyor PLC sends an asynchronous message Execute Task2 to Conveyor Body.
WCS sends an asynchronous message Read ID to Scanner.
Scanner sends a reply message Return ID to WCS.
WCS sends a reply message Task Complete3 to Operator.</t>
  </si>
  <si>
    <t>A[] operator_instance.TaskComplete3_return_message_received_flag&gt;0 imply deadlock
A[] wcs_instance.ReadConveyorPLCStatus_async_message_sent_flag&gt;0 imply wcs_instance.SpecifyTransferTask_async_message_sent_flag&gt;0
A[] operator_instance.TaskComplete3_return_message_received_flag&gt;0 imply scanner_instance.ReturnID_return_message_sent_flag&gt;0
A[] stackerCraneBody_instance.PutDownGoods_self_message_sent_flag&gt;0 imply stackerCraneBody_instance.PickUpGoods_self_message_sent_flag&gt;0</t>
  </si>
  <si>
    <t xml:space="preserve">part def Operator{}
part def WCS{}
part def StackerPLC{}
part def Stacker{}
part def ConveyorPLC{}
part def Conveyor{}
part def BarcodeScanner{}
occurrence sd_material_handling{
    part operator:Operator{
        event occurrence initialize_sent;
        event occurrence assign_task_sent;
        event occurrence task_completed_received;
    }
    part wcs:WCS{
        event occurrence initialize_received;
        event occurrence query_stacker_status_sent;
        event occurrence stacker_idle_received;
        event occurrence query_conveyor_status_sent;
        event occurrence conveyor_idle_received;
        event occurrence ready_to_work_sent;
        event occurrence assign_task_received;
        event occurrence specify_start_sent;
        event occurrence specify_end_sent;
        event occurrence read_stacker_status_sent;
        event occurrence stacker_task_completed_received;
        event occurrence assign_conveyor_task_sent;
        event occurrence read_conveyor_status_sent;
        event occurrence read_number_sent;
        event occurrence return_number_received;
        event occurrence task_completed_sent;
    }
    part stackerplc:StackerPLC{
        event occurrence query_status_received;
        event occurrence confirm_idle_sent;
        event occurrence ready_to_work_received;
        event occurrence specify_start_received;
        event occurrence specify_end_received;
        event occurrence read_status_received;
        event occurrence execute_task_sent;
        event occurrence task_completed_sent;
    }
    part stacker:Stacker{
        event occurrence execute_task_received;
        event occurrence move_start_sent;
        event occurrence move_start_received;
        event occurrence pick_up_sent;
        event occurrence pick_up_received;
        event occurrence move_end_sent;
        event occurrence move_end_received;
        event occurrence put_down_sent;
        event occurrence put_down_received;
        event occurrence task_completed_sent;
    }
    part conveyorplc:ConveyorPLC{
        event occurrence query_status_received;
        event occurrence confirm_idle_sent;
        event occurrence assign_transfer_task_received;
        event occurrence read_status_received;
        event occurrence execute_task_sent;
    }
    part conveyor:Conveyor{
        event occurrence execute_task_received;
    }
    part scanner:BarcodeScanner{
        event occurrence read_number_received;
        event occurrence return_number_sent;
    }
    action{
        message initialize_async_message from operator.initialize_sent to wcs.initialize_received;
        then fork;
            then message query_stacker_status_async_message from wcs.query_stacker_status_sent to stackerplc.query_status_received;
            then message confirm_idle_return_message1 from stackerplc.confirm_idle_sent to wcs.stacker_idle_received;
            then message query_conveyor_status_async_message from wcs.query_conveyor_status_sent to conveyorplc.query_status_received;
            then message confirm_idle_return_message2 from conveyorplc.confirm_idle_sent to wcs.conveyor_idle_received;
        then message ready_to_work_return_message from wcs.ready_to_work_sent to stackerplc.ready_to_work_received;
        then message assign_task_async_message from operator.assign_task_sent to wcs.assign_task_received;
        then fork;
            then message specify_start_async_message from wcs.specify_start_sent to stackerplc.specify_start_received;
            then message specify_end_async_message from wcs.specify_end_sent to stackerplc.specify_end_received;
        then message read_stacker_status_async_message from wcs.read_stacker_status_sent to stackerplc.read_status_received;
        then message execute_task_async_message from stackerplc.execute_task_sent to stacker.execute_task_received;
        then message move_start_self_message from stacker.move_start_sent to stacker.move_start_received;
        then message pick_up_self_message from stacker.pick_up_sent to stacker.pick_up_received;
        then message move_end_self_message from stacker.move_end_sent to stacker.move_end_received;
        then message put_down_self_message from stacker.put_down_sent to stacker.put_down_received;
        then message task_completed_return_message1 from stacker.task_completed_sent to stackerplc.task_completed_sent;
        then message task_completed_return_message2 from stackerplc.task_completed_sent to wcs.stacker_task_completed_received;
        then message assign_conveyor_task_async_message from wcs.assign_conveyor_task_sent to conveyorplc.assign_transfer_task_received;
        then message read_conveyor_status_async_message from wcs.read_conveyor_status_sent to conveyorplc.read_status_received;
        then message execute_conveyor_task_async_message from conveyorplc.execute_task_sent to conveyor.execute_task_received;
        then message read_number_async_message from wcs.read_number_sent to scanner.read_number_received;
        then message return_number_return_message from scanner.return_number_sent to wcs.return_number_received;
        then message task_completed_return_message3 from wcs.task_completed_sent to operator.task_completed_received;
    }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</si>
  <si>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such as RaiseAlarm.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##Requirements：The basic model information:
There are seven participants in total: 1. Operator; 2. WCS; 3. Stacker Crane PLC; 4. Stacker Crane Body; 5. Conveyor PLC; 6. Conveyor Body; 7. Scanner .
Operator sends a synchronous message Initialization to WCS.
Start Parallel Combined Fragment:
WCS sends a synchronous message Query Stacker Crane Status to Stacker Crane PLC.
Stacker Crane PLC sends a reply message Confirm Stacker Crane Idle to WCS.
WCS sends a synchronous message Query Conveyor Status to Conveyor PLC.
Conveyor PLC sends a reply message Confirm Conveyor Idle to WCS.
End Parallel Combined Fragment.
WCS sends a reply message Ready to Work  to Stacker Crane PLC.
Operator sends an asynchronous message Specify Task to WCS.
Start Parallel Combined Fragment:
WCS sends an asynchronous message Specify Start Coordinates to Stacker Crane PLC.
WCS sends an asynchronous message Specify End Coordinates to Stacker Crane PLC.
End Parallel Combined Fragment.
WCS sends an asynchronous message Read Status to Stacker Crane PLC.
Stacker Crane PLC sends an asynchronous message Execute Task1 to Stacker Crane Body.
Stacker Crane Body sends a self-message Move to Start Coordinates.
Stacker Crane Body sends a self-message Pick Up Goods.
Stacker Crane Body sends a self-message Move to End Coordinates.
Stacker Crane Body sends a self-message Put Down Goods .
Stacker Crane Body sends a reply message Task Complete1 to Stacker Crane PLC.
Stacker Crane: PLC sends a reply message Task Complete2 to WCS.
Start Specifying Transfer Task.Message order is not guaranteed .Do not use par fragment
WCS sends an asynchronous message Read Conveyor PLC Status to Conveyor PLC.
WCS sends an asynchronous message Specify Transfer Task to Conveyor PLC.
End Specifying Transfer Task.
Conveyor PLC sends an asynchronous message Execute Task2 to Conveyor Body.
WCS sends an asynchronous message Read ID to Scanner.
Scanner sends a reply message Return ID to WCS.
WCS sends a reply message Task Complete3 to Operator.</t>
  </si>
  <si>
    <t>part def Operator {}
part def WCS {}
part def StackerCranePLC {}
part def StackerCraneBody {}
part def ConveyorPLC {}
part def ConveyorBody {}
part def Scanner {}
occurrence sd_example {
    part operator:Operator {
        event occurrence initialization_sent;
        event occurrence specifyTask_sent;
    }
    part wcs:WCS {
        event occurrence initialization_received;
        event occurrence queryStackerCraneStatus_sent;
        event occurrence confirmStackerCraneIdle_received;
        event occurrence queryConveyorStatus_sent;
        event occurrence confirmConveyorIdle_received;
        event occurrence readyToWork_sent;
        event occurrence specifyStartCoordinates_sent;
        event occurrence specifyEndCoordinates_sent;
        event occurrence readStatus_sent;
        event occurrence taskComplete2_received;
        event occurrence readConveyorPLCStatus_sent;
        event occurrence specifyTransferTask_sent;
        event occurrence readID_sent;
        event occurrence returnID_received;
        event occurrence taskComplete3_sent;
    }
    part stackerCranePLC:StackerCranePLC {
        event occurrence queryStackerCraneStatus_received;
        event occurrence confirmStackerCraneIdle_sent;
        event occurrence queryConveyorStatus_received;
        event occurrence confirmConveyorIdle_sent;
        event occurrence readyToWork_received;
        event occurrence specifyStartCoordinates_received;
        event occurrence specifyEndCoordinates_received;
        event occurrence readStatus_received;
        event occurrence executeTask1_sent;
        event occurrence taskComplete1_received;
        event occurrence taskComplete2_sent;
    }
    part stackerCraneBody:StackerCraneBody {
        event occurrence executeTask1_received;
        event occurrence moveToStartCoordinates_self;
        event occurrence pickUpGoods_self;
        event occurrence moveToEndCoordinates_self;
        event occurrence putDownGoods_self;
        event occurrence taskComplete1_sent;
    }
    part conveyorPLC:ConveyorPLC {
        event occurrence readConveyorPLCStatus_received;
        event occurrence specifyTransferTask_received;
        event occurrence executeTask2_sent;
    }
    part conveyorBody:ConveyorBody {
        event occurrence executeTask2_received;
    }
    part scanner:Scanner {
        event occurrence readID_received;
        event occurrence returnID_sent;
    }
    action {
        message Initialization_sync_message from operator.initialization_sent to wcs.initialization_received;
        then fork;
            message QueryStackerCraneStatus_sync_message from wcs.queryStackerCraneStatus_sent to stackerCranePLC.queryStackerCraneStatus_received;
            message ConfirmStackerCraneIdle_return_message from stackerCranePLC.confirmStackerCraneIdle_sent to wcs.confirmStackerCraneIdle_received;
            message QueryConveyorStatus_sync_message from wcs.queryConveyorStatus_sent to stackerCranePLC.queryConveyorStatus_received;
            message ConfirmConveyorIdle_return_message from stackerCranePLC.confirmConveyorIdle_sent to wcs.confirmConveyorIdle_received;
        then message ReadyToWork_return_message from wcs.readyToWork_sent to stackerCranePLC.readyToWork_received;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then message ReadStatus_async_message from wcs.readStatus_sent to stackerCranePLC.readStatus_received;
        message ExecuteTask1_async_message from stackerCranePLC.executeTask1_sent to stackerCraneBody.executeTask1_received;
        message MoveToStartCoordinates_self_message from stackerCraneBody.moveToStartCoordinates_self to stackerCraneBody.moveToStartCoordinates_self;
        message PickUpGoods_self_message from stackerCraneBody.pickUpGoods_self to stackerCraneBody.pickUpGoods_self;
        message MoveToEndCoordinates_self_message from stackerCraneBody.moveToEndCoordinates_self to stackerCraneBody.moveToEndCoordinates_self;
        message PutDownGoods_self_message from stackerCraneBody.putDownGoods_self to stackerCraneBody.putDownGoods_self;
        message TaskComplete1_return_message from stackerCraneBody.taskComplete1_sent to stackerCranePLC.taskComplete1_received;
        message TaskComplete2_return_message from stackerCranePLC.taskComplete2_sent to wcs.taskComplete2_received;
        message ReadConveyorPLCStatus_async_message from wcs.readConveyorPLCStatus_sent to conveyorPLC.readConveyorPLCStatus_received;
        message SpecifyTransferTask_async_message from wcs.specifyTransferTask_sent to conveyorPLC.specifyTransferTask_received;
        message ExecuteTask2_async_message from conveyorPLC.executeTask2_sent to conveyorBody.executeTask2_received;
        message ReadID_async_message from wcs.readID_sent to scanner.readID_received;
        message ReturnID_return_message from scanner.returnID_sent to wcs.returnID_received;
        message TaskComplete3_return_message from wcs.taskComplete3_sent to operator.taskComplete3_received;
    }
}</t>
  </si>
  <si>
    <t>F1:Options for the verification:
  Generating shortest trace
  Search order is breadth first
  Using conservative space optimisation
  Seed is 1765764943
  State space representation uses minimal constraint systems with future testing
  Using HashMap + Compress integers for discrete state storage
Verifying formula 1 at C:\Users\Administrator\AppData\Local\Temp\uppaal_seq_detailed_verify_9000207652599222404\query_0.q:1
 -- Formula is NOT satisfied.
 -- States stored : 22 states
 -- States explored : 22 states
 -- CPU user time used : 0 ms
 -- Virtual memory used : 63984 KiB
 -- Resident memory used : 18452 KiB
 -- Showing witness trace:
State:
( operator_instance.idle wcs_instance.idle stackerCranePLC_instance.idle stackerCraneBody_instance.idle conveyorPLC_instance.idle conveyorBody_instance.idle scanner_instance.idle )
Transition:
  operator_instance.idle-&gt;operator_instance.Initialization_sync_message_sent { 1, Initialization_sync_message!, Initialization_sync_message_sent_flag++ }
  wcs_instance.idle-&gt;wcs_instance.Initialization_sync_message_received { 1, Initialization_sync_message?, Initialization_sync_message_received_flag++ }
State:
( operator_instance.Initialization_sync_message_sent wcs_instance.Initialization_sync_message_received stackerCranePLC_instance.idle stackerCraneBody_instance.idle conveyorPLC_instance.idle conveyorBody_instance.idle scanner_instance.idle )
Transition:
  wcs_instance.Initialization_sync_message_received-&gt;wcs_instance.QueryStackerCraneStatus_sync_message_sent { 1, QueryStackerCraneStatus_sync_message!, QueryStackerCraneStatus_sync_message_sent_flag++ }
  stackerCranePLC_instance.idle-&gt;stackerCranePLC_instance.QueryStackerCraneStatus_sync_message_received { 1, QueryStackerCraneStatus_sync_message?, QueryStackerCraneStatus_sync_message_received_flag++ }
State:
( operator_instance.Initialization_sync_message_sent wcs_instance.QueryStackerCraneStatus_sync_message_sent stackerCranePLC_instance.QueryStackerCraneStatus_sync_message_received stackerCraneBody_instance.idle conveyorPLC_instance.idle conveyorBody_instance.idle scanner_instance.idle )
Transition:
  stackerCranePLC_instance.QueryStackerCraneStatus_sync_message_received-&gt;stackerCranePLC_instance.ConfirmStackerCraneIdle_return_message_sent { 1, ConfirmStackerCraneIdle_return_message!, ConfirmStackerCraneIdle_return_message_sent_flag++ }
  wcs_instance.QueryStackerCraneStatus_sync_message_sent-&gt;wcs_instance.ConfirmStackerCraneIdle_return_message_received { 1, ConfirmStackerCraneIdle_return_message?, ConfirmStackerCraneIdle_return_message_received_flag++ }
State:
( operator_instance.Initialization_sync_message_sent wcs_instance.ConfirmStackerCraneIdle_return_message_received stackerCranePLC_instance.ConfirmStackerCraneIdle_return_message_sent stackerCraneBody_instance.idle conveyorPLC_instance.idle conveyorBody_instance.idle scanner_instance.idle )
Transition:
  wcs_instance.ConfirmStackerCraneIdle_return_message_received-&gt;wcs_instance.QueryConveyorStatus_sync_message_sent { 1, QueryConveyorStatus_sync_message!, QueryConveyorStatus_sync_message_sent_flag++ }
  stackerCranePLC_instance.ConfirmStackerCraneIdle_return_message_sent-&gt;stackerCranePLC_instance.QueryConveyorStatus_sync_message_received { 1, QueryConveyorStatus_sync_message?, QueryConveyorStatus_sync_message_received_flag++ }
State:
( operator_instance.Initialization_sync_message_sent wcs_instance.QueryConveyorStatus_sync_message_sent stackerCranePLC_instance.QueryConveyorStatus_sync_message_received stackerCraneBody_instance.idle conveyorPLC_instance.idle conveyorBody_instance.idle scanner_instance.idle )
Transition:
  stackerCranePLC_instance.QueryConveyorStatus_sync_message_received-&gt;stackerCranePLC_instance.ConfirmConveyorIdle_return_message_sent { 1, ConfirmConveyorIdle_return_message!, ConfirmConveyorIdle_return_message_sent_flag++ }
  wcs_instance.QueryConveyorStatus_sync_message_sent-&gt;wcs_instance.ConfirmConveyorIdle_return_message_received { 1, ConfirmConveyorIdle_return_message?, ConfirmConveyorIdle_return_message_received_flag++ }
State:
( operator_instance.Initialization_sync_message_sent wcs_instance.ConfirmConveyorIdle_return_message_received stackerCranePLC_instance.ConfirmConveyorIdle_return_message_sent stackerCraneBody_instance.idle conveyorPLC_instance.idle conveyorBody_instance.idle scanner_instance.idle )
Transition:
  wcs_instance.ConfirmConveyorIdle_return_message_received-&gt;wcs_instance.ReadyToWork_return_message_sent { 1, ReadyToWork_return_message!, ReadyToWork_return_message_sent_flag++ }
  stackerCranePLC_instance.ConfirmConveyorIdle_return_message_sent-&gt;stackerCranePLC_instance.ReadyToWork_return_message_received { 1, ReadyToWork_return_message?, ReadyToWork_return_message_received_flag++ }
State:
( operator_instance.Initialization_sync_message_sent wcs_instance.ReadyToWork_return_message_sent stackerCranePLC_instance.ReadyToWork_return_message_received stackerCraneBody_instance.idle conveyorPLC_instance.idle conveyorBody_instance.idle scanner_instance.idle )
operator_instance.Initialization_sync_message_sent_flag=1 operator_instance.SpecifyTask_async_message_sent_flag=0 operator_instance.TaskComplete3_return_message_received_flag=0 
Transition:
  operator_instance.Initialization_sync_message_sent-&gt;operator_instance.SpecifyTask_async_message_sent { 1, SpecifyTask_async_message!, SpecifyTask_async_message_sent_flag++ }
  wcs_instance.ReadyToWork_return_message_sent-&gt;wcs_instance.SpecifyTask_async_message_received { 1, SpecifyTask_async_message?, SpecifyTask_async_message_received_flag++ }
State:
( operator_instance.SpecifyTask_async_message_sent wcs_instance.SpecifyTask_async_message_received stackerCranePLC_instance.ReadyToWork_return_message_received stackerCraneBody_instance.idle conveyorPLC_instance.idle conveyorBody_instance.idle scanner_instance.idle )
Transition:
  wcs_instance.SpecifyTask_async_message_received-&gt;wcs_instance.SpecifyStartCoordinates_async_message_sent { 1, SpecifyStartCoordinates_async_message!, SpecifyStartCoordinates_async_message_sent_flag++ }
  stackerCranePLC_instance.ReadyToWork_return_message_received-&gt;stackerCranePLC_instance.SpecifyStartCoordinates_async_message_received { 1, SpecifyStartCoordinates_async_message?, SpecifyStartCoordinates_async_message_received_flag++ }
State:
( operator_instance.SpecifyTask_async_message_sent wcs_instance.SpecifyStartCoordinates_async_message_sent stackerCranePLC_instance.SpecifyStartCoordinates_async_message_received stackerCraneBody_instance.idle conveyorPLC_instance.idle conveyorBody_instance.idle scanner_instance.idle )
scanner_instance.ReturnID_return_message_sent_flag=0 global_time=0
Transition:
  wcs_instance.SpecifyStartCoordinates_async_message_sent-&gt;wcs_instance.SpecifyEndCoordinates_async_message_sent { 1, SpecifyEndCoordinates_async_message!, SpecifyEndCoordinates_async_message_sent_flag++ }
  stackerCranePLC_instance.SpecifyStartCoordinates_async_message_received-&gt;stackerCranePLC_instance.SpecifyEndCoordinates_async_message_received { 1, SpecifyEndCoordinates_async_message?, SpecifyEndCoordinates_async_message_received_flag++ }
State:
( operator_instance.SpecifyTask_async_message_sent wcs_instance.SpecifyEndCoordinates_async_message_sent stackerCranePLC_instance.SpecifyEndCoordinates_async_message_received stackerCraneBody_instance.idle conveyorPLC_instance.idle conveyorBody_instance.idle scanner_instance.idle )
Transition:
  wcs_instance.SpecifyEndCoordinates_async_message_sent-&gt;wcs_instance.ReadStatus_async_message_sent { 1, ReadStatus_async_message!, ReadStatus_async_message_sent_flag++ }
  stackerCranePLC_instance.SpecifyEndCoordinates_async_message_received-&gt;stackerCranePLC_instance.ReadStatus_async_message_received { 1, ReadStatus_async_message?, ReadStatus_async_message_received_flag++ }
State:
( operator_instance.SpecifyTask_async_message_sent wcs_instance.ReadStatus_async_message_sent stackerCranePLC_instance.ReadStatus_async_message_received stackerCraneBody_instance.idle conveyorPLC_instance.idle conveyorBody_instance.idle scanner_instance.idle )
Transition:
  stackerCranePLC_instance.ReadStatus_async_message_received-&gt;stackerCranePLC_instance.ExecuteTask1_async_message_sent { 1, ExecuteTask1_async_message!, ExecuteTask1_async_message_sent_flag++ }
  stackerCraneBody_instance.idle-&gt;stackerCraneBody_instance.ExecuteTask1_async_message_received { 1, ExecuteTask1_async_message?, ExecuteTask1_async_message_received_flag++ }
State:
( operator_instance.SpecifyTask_async_message_sent wcs_instance.ReadStatus_async_message_sent stackerCranePLC_instance.ExecuteTask1_async_message_sent stackerCraneBody_instance.ExecuteTask1_async_message_received conveyorPLC_instance.idle conveyorBody_instance.idle scanner_instance.idle )
Transition:
  stackerCraneBody_instance.ExecuteTask1_async_message_received-&gt;stackerCraneBody_instance.TaskComplete1_return_message_sent { 1, TaskComplete1_return_message!, TaskComplete1_return_message_sent_flag++ }
  stackerCranePLC_instance.ExecuteTask1_async_message_sent-&gt;stackerCranePLC_instance.TaskComplete1_return_message_received { 1, TaskComplete1_return_message?, TaskComplete1_return_message_received_flag++ }
State:
( operator_instance.SpecifyTask_async_message_sent wcs_instance.ReadStatus_async_message_sent stackerCranePLC_instance.TaskComplete1_return_message_received stackerCraneBody_instance.TaskComplete1_return_message_sent conveyorPLC_instance.idle conveyorBody_instance.idle scanner_instance.idle )
Transition:
  stackerCranePLC_instance.TaskComplete1_return_message_received-&gt;stackerCranePLC_instance.TaskComplete2_return_message_sent { 1, TaskComplete2_return_message!, TaskComplete2_return_message_sent_flag++ }
  wcs_instance.ReadStatus_async_message_sent-&gt;wcs_instance.TaskComplete2_return_message_received { 1, TaskComplete2_return_message?, TaskComplete2_return_message_received_flag++ }
State:
( operator_instance.SpecifyTask_async_message_sent wcs_instance.TaskComplete2_return_message_received stackerCranePLC_instance.TaskComplete2_return_message_sent stackerCraneBody_instance.TaskComplete1_return_message_sent conveyorPLC_instance.idle conveyorBody_instance.idle scanner_instance.idle )
Transition:
  wcs_instance.TaskComplete2_return_message_received-&gt;wcs_instance.ReadConveyorPLCStatus_async_message_sent { 1, ReadConveyorPLCStatus_async_message!, ReadConveyorPLCStatus_async_message_sent_flag++ }
  conveyorPLC_instance.idle-&gt;conveyorPLC_instance.ReadConveyorPLCStatus_async_message_received { 1, ReadConveyorPLCStatus_async_message?, ReadConveyorPLCStatus_async_message_received_flag++ }
State:
( operator_instance.SpecifyTask_async_message_sent wcs_instance.ReadConveyorPLCStatus_async_message_sent stackerCranePLC_instance.TaskComplete2_return_message_sent stackerCraneBody_instance.TaskComplete1_return_message_sent conveyorPLC_instance.ReadConveyorPLCStatus_async_message_received conveyorBody_instance.idle scanner_instance.idle )
Transition:
  wcs_instance.ReadConveyorPLCStatus_async_message_sent-&gt;wcs_instance.SpecifyTransferTask_async_message_sent { 1, SpecifyTransferTask_async_message!, SpecifyTransferTask_async_message_sent_flag++ }
  conveyorPLC_instance.ReadConveyorPLCStatus_async_message_received-&gt;conveyorPLC_instance.SpecifyTransferTask_async_message_received { 1, SpecifyTransferTask_async_message?, SpecifyTransferTask_async_message_received_flag++ }
State:
( operator_instance.SpecifyTask_async_message_sent wcs_instance.SpecifyTransferTask_async_message_sent stackerCranePLC_instance.TaskComplete2_return_message_sent stackerCraneBody_instance.TaskComplete1_return_message_sent conveyorPLC_instance.SpecifyTransferTask_async_message_received conveyorBody_instance.idle scanner_instance.idle )
Transition:
  wcs_instance.SpecifyTransferTask_async_message_sent-&gt;wcs_instance.ReadID_async_message_sent { 1, ReadID_async_message!, ReadID_async_message_sent_flag++ }
  scanner_instance.idle-&gt;scanner_instance.ReadID_async_message_received { 1, ReadID_async_message?, ReadID_async_message_received_flag++ }
State:
( operator_instance.SpecifyTask_async_message_sent wcs_instance.ReadID_async_message_sent stackerCranePLC_instance.TaskComplete2_return_message_sent stackerCraneBody_instance.TaskComplete1_return_message_sent conveyorPLC_instance.SpecifyTransferTask_async_message_received conveyorBody_instance.idle scanner_instance.ReadID_async_message_received )
Transition:
  scanner_instance.ReadID_async_message_received-&gt;scanner_instance.ReturnID_return_message_sent { 1, ReturnID_return_message!, ReturnID_return_message_sent_flag++ }
  wcs_instance.ReadID_async_message_sent-&gt;wcs_instance.ReturnID_return_message_received { 1, ReturnID_return_message?, ReturnID_return_message_received_flag++ }
State:
( operator_instance.SpecifyTask_async_message_sent wcs_instance.ReturnID_return_message_received stackerCranePLC_instance.TaskComplete2_return_message_sent stackerCraneBody_instance.TaskComplete1_return_message_sent conveyorPLC_instance.SpecifyTransferTask_async_message_received conveyorBody_instance.idle scanner_instance.ReturnID_return_message_sent )
Transition:
  wcs_instance.ReturnID_return_message_received-&gt;wcs_instance.TaskComplete3_return_message_sent { 1, TaskComplete3_return_message!, TaskComplete3_return_message_sent_flag++ }
  operator_instance.SpecifyTask_async_message_sent-&gt;operator_instance.TaskComplete3_return_message_received { 1, TaskComplete3_return_message?, TaskComplete3_return_message_received_flag++ }
State:
( operator_instance.TaskComplete3_return_message_received wcs_instance.TaskComplete3_return_message_sent stackerCranePLC_instance.TaskComplete2_return_message_sent stackerCraneBody_instance.TaskComplete1_return_message_sent conveyorPLC_instance.SpecifyTransferTask_async_message_received conveyorBody_instance.idle scanner_instance.ReturnID_return_message_sent )
F2:Options for the verification:
  Generating shortest trace
  Search order is breadth first
  Using conservative space optimisation
  Seed is 1765764943
  State space representation uses minimal constraint systems with future testing
  Using HashMap + Compress integers for discrete state storage
Verifying formula 1 at C:\Users\Administrator\AppData\Local\Temp\uppaal_seq_detailed_verify_9000207652599222404\query_1.q:1
 -- Formula is NOT satisfied.
 -- States stored : 15 states
 -- States explored : 15 states
 -- CPU user time used : 0 ms
 -- Virtual memory used : 63980 KiB
 -- Resident memory used : 18448 KiB
 -- Showing witness trace:
State:
( operator_instance.idle wcs_instance.idle stackerCranePLC_instance.idle stackerCraneBody_instance.idle conveyorPLC_instance.idle conveyorBody_instance.idle scanner_instance.idle )
Transition:
  operator_instance.idle-&gt;operator_instance.Initialization_sync_message_sent { 1, Initialization_sync_message!, Initialization_sync_message_sent_flag++ }
  wcs_instance.idle-&gt;wcs_instance.Initialization_sync_message_received { 1, Initialization_sync_message?, Initialization_sync_message_received_flag++ }
State:
( operator_instance.Initialization_sync_message_sent wcs_instance.Initialization_sync_message_received stackerCranePLC_instance.idle stackerCraneBody_instance.idle conveyorPLC_instance.idle conveyorBody_instance.idle scanner_instance.idle )
Transition:
  wcs_instance.Initialization_sync_message_received-&gt;wcs_instance.QueryStackerCraneStatus_sync_message_sent { 1, QueryStackerCraneStatus_sync_message!, QueryStackerCraneStatus_sync_message_sent_flag++ }
  stackerCranePLC_instance.idle-&gt;stackerCranePLC_instance.QueryStackerCraneStatus_sync_message_received { 1, QueryStackerCraneStatus_sync_message?, QueryStackerCraneStatus_sync_message_received_flag++ }
State:
( operator_instance.Initialization_sync_message_sent wcs_instance.QueryStackerCraneStatus_sync_message_sent stackerCranePLC_instance.QueryStackerCraneStatus_sync_message_received stackerCraneBody_instance.idle conveyorPLC_instance.idle conveyorBody_instance.idle scanner_instance.idle )
Transition:
  stackerCranePLC_instance.QueryStackerCraneStatus_sync_message_received-&gt;stackerCranePLC_instance.ConfirmStackerCraneIdle_return_message_sent { 1, ConfirmStackerCraneIdle_return_message!, ConfirmStackerCraneIdle_return_message_sent_flag++ }
  wcs_instance.QueryStackerCraneStatus_sync_message_sent-&gt;wcs_instance.ConfirmStackerCraneIdle_return_message_received { 1, ConfirmStackerCraneIdle_return_message?, ConfirmStackerCraneIdle_return_message_received_flag++ }
State:
( operator_instance.Initialization_sync_message_sent wcs_instance.ConfirmStackerCraneIdle_return_message_received stackerCranePLC_instance.ConfirmStackerCraneIdle_return_message_sent stackerCraneBody_instance.idle conveyorPLC_instance.idle conveyorBody_instance.idle scanner_instance.idle )
Transition:
  wcs_instance.ConfirmStackerCraneIdle_return_message_received-&gt;wcs_instance.QueryConveyorStatus_sync_message_sent { 1, QueryConveyorStatus_sync_message!, QueryConveyorStatus_sync_message_sent_flag++ }
  stackerCranePLC_instance.ConfirmStackerCraneIdle_return_message_sent-&gt;stackerCranePLC_instance.QueryConveyorStatus_sync_message_received { 1, QueryConveyorStatus_sync_message?, QueryConveyorStatus_sync_message_received_flag++ }
State:
( operator_instance.Initialization_sync_message_sent wcs_instance.QueryConveyorStatus_sync_message_sent stackerCranePLC_instance.QueryConveyorStatus_sync_message_received stackerCraneBody_instance.idle conveyorPLC_instance.idle conveyorBody_instance.idle scanner_instance.idle )
Transition:
  stackerCranePLC_instance.QueryConveyorStatus_sync_message_received-&gt;stackerCranePLC_instance.ConfirmConveyorIdle_return_message_sent { 1, ConfirmConveyorIdle_return_message!, ConfirmConveyorIdle_return_message_sent_flag++ }
  wcs_instance.QueryConveyorStatus_sync_message_sent-&gt;wcs_instance.ConfirmConveyorIdle_return_message_received { 1, ConfirmConveyorIdle_return_message?, ConfirmConveyorIdle_return_message_received_flag++ }
State:
( operator_instance.Initialization_sync_message_sent wcs_instance.ConfirmConveyorIdle_return_message_received stackerCranePLC_instance.ConfirmConveyorIdle_return_message_sent stackerCraneBody_instance.idle conveyorPLC_instance.idle conveyorBody_instance.idle scanner_instance.idle )
Transition:
  wcs_instance.ConfirmConveyorIdle_return_message_received-&gt;wcs_instance.ReadyToWork_return_message_sent { 1, ReadyToWork_return_message!, ReadyToWork_return_message_sent_flag++ }
  stackerCranePLC_instance.ConfirmConveyorIdle_return_message_sent-&gt;stackerCranePLC_instance.ReadyToWork_return_message_received { 1, ReadyToWork_return_message?, ReadyToWork_return_message_received_flag++ }
State:
( operator_instance.Initialization_sync_message_sent wcs_instance.ReadyToWork_return_message_sent stackerCranePLC_instance.ReadyToWork_return_message_received stackerCraneBody_instance.idle conveyorPLC_instance.idle conveyorBody_instance.idle scanner_instance.idle )
Transition:
  operator_instance.Initialization_sync_message_sent-&gt;operator_instance.SpecifyTask_async_message_sent { 1, SpecifyTask_async_message!, SpecifyTask_async_message_sent_flag++ }
  wcs_instance.ReadyToWork_return_message_sent-&gt;wcs_instance.SpecifyTask_async_message_received { 1, SpecifyTask_async_message?, SpecifyTask_async_message_received_flag++ }
State:
( operator_instance.SpecifyTask_async_message_sent wcs_instance.SpecifyTask_async_message_received stackerCranePLC_instance.ReadyToWork_return_message_received stackerCraneBody_instance.idle conveyorPLC_instance.idle conveyorBody_instance.idle scanner_instance.idle )
Transition:
  wcs_instance.SpecifyTask_async_message_received-&gt;wcs_instance.SpecifyStartCoordinates_async_message_sent { 1, SpecifyStartCoordinates_async_message!, SpecifyStartCoordinates_async_message_sent_flag++ }
  stackerCranePLC_instance.ReadyToWork_return_message_received-&gt;stackerCranePLC_instance.SpecifyStartCoordinates_async_message_received { 1, SpecifyStartCoordinates_async_message?, SpecifyStartCoordinates_async_message_received_flag++ }
State:
( operator_instance.SpecifyTask_async_message_sent wcs_instance.SpecifyStartCoordinates_async_message_sent stackerCranePLC_instance.SpecifyStartCoordinates_async_message_received stackerCraneBody_instance.idle conveyorPLC_instance.idle conveyorBody_instance.idle scanner_instance.idle )
Transition:
  wcs_instance.SpecifyStartCoordinates_async_message_sent-&gt;wcs_instance.SpecifyEndCoordinates_async_message_sent { 1, SpecifyEndCoordinates_async_message!, SpecifyEndCoordinates_async_message_sent_flag++ }
  stackerCranePLC_instance.SpecifyStartCoordinates_async_message_received-&gt;stackerCranePLC_instance.SpecifyEndCoordinates_async_message_received { 1, SpecifyEndCoordinates_async_message?, SpecifyEndCoordinates_async_message_received_flag++ }
State:
( operator_instance.SpecifyTask_async_message_sent wcs_instance.SpecifyEndCoordinates_async_message_sent stackerCranePLC_instance.SpecifyEndCoordinates_async_message_received stackerCraneBody_instance.idle conveyorPLC_instance.idle conveyorBody_instance.idle scanner_instance.idle )
Transition:
  wcs_instance.SpecifyEndCoordinates_async_message_sent-&gt;wcs_instance.ReadStatus_async_message_sent { 1, ReadStatus_async_message!, ReadStatus_async_message_sent_flag++ }
  stackerCranePLC_instance.SpecifyEndCoordinates_async_message_received-&gt;stackerCranePLC_instance.ReadStatus_async_message_received { 1, ReadStatus_async_message?, ReadStatus_async_message_received_flag++ }
State:
( operator_instance.SpecifyTask_async_message_sent wcs_instance.ReadStatus_async_message_sent stackerCranePLC_instance.ReadStatus_async_message_received stackerCraneBody_instance.idle conveyorPLC_instance.idle conveyorBody_instance.idle scanner_instance.idle )
Transition:
  stackerCranePLC_instance.ReadStatus_async_message_received-&gt;stackerCranePLC_instance.ExecuteTask1_async_message_sent { 1, ExecuteTask1_async_message!, ExecuteTask1_async_message_sent_flag++ }
  stackerCraneBody_instance.idle-&gt;stackerCraneBody_instance.ExecuteTask1_async_message_received { 1, ExecuteTask1_async_message?, ExecuteTask1_async_message_received_flag++ }
State:
( operator_instance.SpecifyTask_async_message_sent wcs_instance.ReadStatus_async_message_sent stackerCranePLC_instance.ExecuteTask1_async_message_sent stackerCraneBody_instance.ExecuteTask1_async_message_received conveyorPLC_instance.idle conveyorBody_instance.idle scanner_instance.idle )
Transition:
  stackerCraneBody_instance.ExecuteTask1_async_message_received-&gt;stackerCraneBody_instance.TaskComplete1_return_message_sent { 1, TaskComplete1_return_message!, TaskComplete1_return_message_sent_flag++ }
  stackerCranePLC_instance.ExecuteTask1_async_message_sent-&gt;stackerCranePLC_instance.TaskComplete1_return_message_received { 1, TaskComplete1_return_message?, TaskComplete1_return_message_received_flag++ }
State:
( operator_instance.SpecifyTask_async_message_sent wcs_instance.ReadStatus_async_message_sent stackerCranePLC_instance.TaskComplete1_return_message_received stackerCraneBody_instance.TaskComplete1_return_message_sent conveyorPLC_instance.idle conveyorBody_instance.idle scanner_instance.idle )
Transition:
  stackerCranePLC_instance.TaskComplete1_return_message_received-&gt;stackerCranePLC_instance.TaskComplete2_return_message_sent { 1, TaskComplete2_return_message!, TaskComplete2_return_message_sent_flag++ }
  wcs_instance.ReadStatus_async_message_sent-&gt;wcs_instance.TaskComplete2_return_message_received { 1, TaskComplete2_return_message?, TaskComplete2_return_message_received_flag++ }
State:
( operator_instance.SpecifyTask_async_message_sent wcs_instance.TaskComplete2_return_message_received stackerCranePLC_instance.TaskComplete2_return_message_sent stackerCraneBody_instance.TaskComplete1_return_message_sent conveyorPLC_instance.idle conveyorBody_instance.idle scanner_instance.idle )
Transition:
  wcs_instance.TaskComplete2_return_message_received-&gt;wcs_instance.ReadConveyorPLCStatus_async_message_sent { 1, ReadConveyorPLCStatus_async_message!, ReadConveyorPLCStatus_async_message_sent_flag++ }
  conveyorPLC_instance.idle-&gt;conveyorPLC_instance.ReadConveyorPLCStatus_async_message_received { 1, ReadConveyorPLCStatus_async_message?, ReadConveyorPLCStatus_async_message_received_flag++ }
State:
( operator_instance.SpecifyTask_async_message_sent wcs_instance.ReadConveyorPLCStatus_async_message_sent stackerCranePLC_instance.TaskComplete2_return_message_sent stackerCraneBody_instance.TaskComplete1_return_message_sent conveyorPLC_instance.ReadConveyorPLCStatus_async_message_received conveyorBody_instance.idle scanner_instance.idle )
--------------------------------------------------------------------------------
F3:Satisfied
F4:Satisfied</t>
  </si>
  <si>
    <t>part def Operator {}
part def WCS {}
part def StackerCranePLC {}
part def StackerCraneBody {}
part def ConveyorPLC {}
part def ConveyorBody {}
part def Scanner {}
occurrence sd_example {
    part operator:Operator {
        event occurrence initialization_sent;
        event occurrence specifyTask_sent;
        event occurrence taskComplete3_received;
    }
    part wcs:WCS {
        event occurrence initialization_received;
        event occurrence queryStackerCraneStatus_sent;
        event occurrence confirmStackerCraneIdle_received;
        event occurrence queryConveyorStatus_sent;
        event occurrence confirmConveyorIdle_received;
        event occurrence readyToWork_sent;
        event occurrence specifyStartCoordinates_sent;
        event occurrence specifyEndCoordinates_sent;
        event occurrence readStatus_sent;
        event occurrence taskComplete2_received;
        event occurrence readConveyorPLCStatus_sent;
        event occurrence specifyTransferTask_sent;
        event occurrence readID_sent;
        event occurrence returnID_received;
        event occurrence taskComplete3_sent;
    }
    part stackerCranePLC:StackerCranePLC {
        event occurrence queryStackerCraneStatus_received;
        event occurrence confirmStackerCraneIdle_sent;
        event occurrence queryConveyorStatus_received;
        event occurrence confirmConveyorIdle_sent;
        event occurrence readyToWork_received;
        event occurrence specifyStartCoordinates_received;
        event occurrence specifyEndCoordinates_received;
        event occurrence readStatus_received;
        event occurrence executeTask1_sent;
        event occurrence taskComplete1_received;
        event occurrence taskComplete2_sent;
    }
    part stackerCraneBody:StackerCraneBody {
        event occurrence executeTask1_received;
        event occurrence moveToStartCoordinates_self;
        event occurrence pickUpGoods_self;
        event occurrence moveToEndCoordinates_self;
        event occurrence putDownGoods_self;
        event occurrence taskComplete1_sent;
    }
    part conveyorPLC:ConveyorPLC {
        event occurrence readConveyorPLCStatus_received;
        event occurrence specifyTransferTask_received;
        event occurrence executeTask2_sent;
    }
    part conveyorBody:ConveyorBody {
        event occurrence executeTask2_received;
    }
    part scanner:Scanner {
        event occurrence readID_received;
        event occurrence returnID_sent;
    }
    action {
        message Initialization_sync_message from operator.initialization_sent to wcs.initialization_received;
        then fork;
            message QueryStackerCraneStatus_sync_message from wcs.queryStackerCraneStatus_sent to stackerCranePLC.queryStackerCraneStatus_received;
            message ConfirmStackerCraneIdle_return_message from stackerCranePLC.confirmStackerCraneIdle_sent to wcs.confirmStackerCraneIdle_received;
            message QueryConveyorStatus_sync_message from wcs.queryConveyorStatus_sent to stackerCranePLC.queryConveyorStatus_received;
            message ConfirmConveyorIdle_return_message from stackerCranePLC.confirmConveyorIdle_sent to wcs.confirmConveyorIdle_received;
        then message ReadyToWork_return_message from wcs.readyToWork_sent to stackerCranePLC.readyToWork_received;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then message ReadStatus_async_message from wcs.readStatus_sent to stackerCranePLC.readStatus_received;
        message ExecuteTask1_async_message from stackerCranePLC.executeTask1_sent to stackerCraneBody.executeTask1_received;
        message MoveToStartCoordinates_self_message from stackerCraneBody.moveToStartCoordinates_self to stackerCraneBody.moveToStartCoordinates_self;
        message PickUpGoods_self_message from stackerCraneBody.pickUpGoods_self to stackerCraneBody.pickUpGoods_self;
        message MoveToEndCoordinates_self_message from stackerCraneBody.moveToEndCoordinates_self to stackerCraneBody.moveToEndCoordinates_self;
        message PutDownGoods_self_message from stackerCraneBody.putDownGoods_self to stackerCraneBody.putDownGoods_self;
        message TaskComplete1_return_message from stackerCraneBody.taskComplete1_sent to stackerCranePLC.taskComplete1_received;
        message TaskComplete2_return_message from stackerCranePLC.taskComplete2_sent to wcs.taskComplete2_received;
        then message SpecifyTransferTask_async_message from wcs.specifyTransferTask_sent to conveyorPLC.specifyTransferTask_received;
        message ReadConveyorPLCStatus_async_message from wcs.readConveyorPLCStatus_sent to conveyorPLC.readConveyorPLCStatus_received;
        message ExecuteTask2_async_message from conveyorPLC.executeTask2_sent to conveyorBody.executeTask2_received;
        message ReadID_async_message from wcs.readID_sent to scanner.readID_received;
        message ReturnID_return_message from scanner.returnID_sent to wcs.returnID_received;
        message TaskComplete3_return_message from wcs.taskComplete3_sent to operator.taskComplete3_received;
    }
}</t>
  </si>
  <si>
    <t xml:space="preserve">1.A[] regionalHQ_instance.SystemOff_async_message_received imply deadlock
2.E&lt;&gt; companySecuritySystem_instance.SystemOn_async_message_sent
3.A[] ((companySecuritySystem_instance.StandDown_async_message_sent_flag&gt;0) imply (companySecuritySystem_instance.Alert_async_message_sent_flag&gt;0))
4.A[] ((companySecuritySystem_instance.SystemOff_async_message_sent_flag&gt;0) imply (companySecuritySystem_instance.SystemOn_async_message_sent_flag&gt;0))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</si>
  <si>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two participants in total: **Company Security System** and **Regional HQ**.
- **Company Security System** sends an asynchronous message **System On** to **Regional HQ**.
- **Start Loop Combined Fragment**:
    - The following messages may occur in any order ：
        - **Company Security System** sends an asynchronous message **Stand Down** to **Regional HQ**.
        - **Company Security System** sends an asynchronous message **Alert** to **Regional HQ**.
- **End Loop Combined Fragment**.
- **Company Security System** sends an asynchronous message **System Off** to **Regional HQ**.</t>
  </si>
  <si>
    <t>part def CompanySecuritySystem{}
part def RegionalHQ{}
occurrence sd_company_regional{
    part companySecuritySystem:CompanySecuritySystem{
        event occurrence systemOn_sent;
        event occurrence standDown_sent;
        event occurrence alert_sent;
        event occurrence systemOff_sent;
    }
    part regionalHQ:RegionalHQ{
        event occurrence systemOn_received;
        event occurrence standDown_received;
        event occurrence alert_received;
        event occurrence systemOff_received;
    }
    action{
        attribute i = 1;
        message SystemOn_async_message from companySecuritySystem.systemOn_sent to regionalHQ.systemOn_received;
        then while i &gt; 0 {
            then fork;
                message StandDown_async_message from companySecuritySystem.standDown_sent to regionalHQ.standDown_received;
                message Alert_async_message from companySecuritySystem.alert_sent to regionalHQ.alert_received;
            i := 0;
        }
        message SystemOff_async_message from companySecuritySystem.systemOff_sent to regionalHQ.systemOff_received;
    }
}</t>
  </si>
  <si>
    <t>F1：Satisfied
F2：Satisfied
F3：Options for the verification:
  Generating shortest trace
  Search order is breadth first
  Using conservative space optimisation
  Seed is 1765367239
  State space representation uses minimal constraint systems with future testing
  Using HashMap + Compress integers for discrete state storage
Verifying formula 1 at C:\Users\Administrator\AppData\Local\Temp\uppaal_seq_detailed_verify_7719691973140171664\query_1.q:1
 -- Formula is NOT satisfied.
 -- States stored : 3 states
 -- States explored : 3 states
 -- CPU user time used : 0 ms
 -- Virtual memory used : 63060 KiB
 -- Resident memory used : 17940 KiB
 -- Showing witness trace:
State:
( companySecuritySystem_instance.idle regionalHQ_instance.idle )
companySecuritySystem_instance.SystemOn_async_message_sent_flag=0 companySecuritySystem_instance.StandDown_async_message_sent_flag=0 companySecuritySystem_instance.Alert_async_message_sent_flag=0 companySecuritySystem_instance.SystemOff_async_message_sent_flag=0 regionalHQ_instance.SystemOn_async_message_received_flag=0 regionalHQ_instance.StandDown_async_message_received_flag=0 regionalHQ_instance.Alert_async_message_received_flag=0 regionalHQ_instance.SystemOff_async_message_received_flag=0 global_time=0
Transition:
  companySecuritySystem_instance.idle-&gt;companySecuritySystem_instance.SystemOn_async_message_sent { 1, SystemOn_async_message!, SystemOn_async_message_sent_flag++ }
  regionalHQ_instance.idle-&gt;regionalHQ_instance.SystemOn_async_message_received { 1, SystemOn_async_message?, SystemOn_async_message_received_flag++ }
State:
( companySecuritySystem_instance.SystemOn_async_message_sent regionalHQ_instance.SystemOn_async_message_received )
companySecuritySystem_instance.SystemOn_async_message_sent_flag=1 companySecuritySystem_instance.StandDown_async_message_sent_flag=0 companySecuritySystem_instance.Alert_async_message_sent_flag=0 companySecuritySystem_instance.SystemOff_async_message_sent_flag=0 regionalHQ_instance.SystemOn_async_message_received_flag=1 regionalHQ_instance.StandDown_async_message_received_flag=0 regionalHQ_instance.Alert_async_message_received_flag=0 regionalHQ_instance.SystemOff_async_message_received_flag=0 global_time=0
Transition:
  companySecuritySystem_instance.SystemOn_async_message_sent-&gt;companySecuritySystem_instance.StandDown_async_message_sent { 1, StandDown_async_message!, StandDown_async_message_sent_flag++ }
  regionalHQ_instance.SystemOn_async_message_received-&gt;regionalHQ_instance.StandDown_async_message_received { 1, StandDown_async_message?, StandDown_async_message_received_flag++ }
State:
( companySecuritySystem_instance.StandDown_async_message_sent regionalHQ_instance.StandDown_async_message_received )
companySecuritySystem_instance.SystemOn_async_message_sent_flag=1 companySecuritySystem_instance.StandDown_async_message_sent_flag=1 companySecuritySystem_instance.Alert_async_message_sent_flag=0 companySecuritySystem_instance.SystemOff_async_message_sent_flag=0 regionalHQ_instance.SystemOn_async_message_received_flag=1 regionalHQ_instance.StandDown_async_message_received_flag=1 regionalHQ_instance.Alert_async_message_received_flag=0 regionalHQ_instance.SystemOff_async_message_received_flag=0 global_time=0
F4：Satisfied</t>
  </si>
  <si>
    <t>part def CompanySecuritySystem{}
part def RegionalHQ{}
occurrence sd_company_regional{
    part companySecuritySystem:CompanySecuritySystem{
        event occurrence systemOn_sent;
        event occurrence standDown_sent;
        event occurrence alert_sent;
        event occurrence systemOff_sent;
    }
    part regionalHQ:RegionalHQ{
        event occurrence systemOn_received;
        event occurrence standDown_received;
        event occurrence alert_received;
        event occurrence systemOff_received;
    }
    action{
        attribute i = 1;
        message SystemOn_async_message from companySecuritySystem.systemOn_sent to regionalHQ.systemOn_received;
        then while i &gt; 0 {
            then fork;
                message Alert_async_message from companySecuritySystem.alert_sent to regionalHQ.alert_received;
                then message StandDown_async_message from companySecuritySystem.standDown_sent to regionalHQ.standDown_received;
            i := 0;
        }
        message SystemOff_async_message from companySecuritySystem.systemOff_sent to regionalHQ.systemOff_received;
    }
}</t>
  </si>
  <si>
    <t>1.A[] securityGuard_instance.getCurrentStatusMoving_return_message_received imply deadlock
2.E&lt;&gt; securityGuard_instance.selectCamera_async_message_sent
3.A[] (companySecuritySystem_instance.getStatusOK_self_message_sent_flag&gt;0 imply companySecuritySystem_instance.getStatus1_self_message_sent)
4.A[] (companySecuritySystem_instance.getStatusMoving_self_message_sent imply companySecuritySystem_instance.getStatus2_self_message_sent)</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</si>
  <si>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two participants in total: Security Guard and Company Security System.
Security Guard sends an asynchronous message Select Camera to Company Security System.
Security Guard sends a synchronous message Get Current Status 1 to Company Security System.
Company Security System sends a self-message Get Status 1.
Company Security System sends a self-message Get Status OK.
Company Security System sends a reply message Get Current Status OK to Security Guard.
Security Guard sends an asynchronous message Pan Camera to Company Security System.
Security Guard sends a synchronous message Get Current Status 2 to Company Security System.
Company Security System sends a self-message Get Status 2.
Company Security System sends a self-message Get Status Moving.
Company Security System sends a reply message Get Current Status Moving to Security Guard.</t>
  </si>
  <si>
    <t>part def SecurityGuard{}
part def CompanySecuritySystem{}
occurrence sd_securitySequence{
    part securityGuard:SecurityGuard{
        event occurrence selectCamera_sent;
        event occurrence getCurrentStatus1_sent;
        event occurrence getCurrentStatusOK_received;
        event occurrence panCamera_sent;
        event occurrence getCurrentStatus2_sent;
        event occurrence getCurrentStatusMoving_received;
    }
    part companySecuritySystem:CompanySecuritySystem{
        event occurrence selectCamera_received;
        event occurrence getCurrentStatus1_received;
        event occurrence getStatus1_sent;
        event occurrence getStatus1_received;
        event occurrence getStatusOK_sent;
        event occurrence getStatusOK_received;
        event occurrence getCurrentStatusOK_sent;
        event occurrence panCamera_received;
        event occurrence getCurrentStatus2_received;
        event occurrence getStatus2_sent;
        event occurrence getStatus2_received;
        event occurrence getStatusMoving_sent;
        event occurrence getStatusMoving_received;
        event occurrence getCurrentStatusMoving_sent;
    }
    action{
        message selectCamera_async_message from securityGuard.selectCamera_sent to companySecuritySystem.selectCamera_received;
        message getCurrentStatus1_sync_message from securityGuard.getCurrentStatus1_sent to companySecuritySystem.getCurrentStatus1_received;
        message getStatus1_self_message from companySecuritySystem.getStatus1_sent to companySecuritySystem.getStatus1_received;
        message getStatusOK_self_message from companySecuritySystem.getStatusOK_sent to companySecuritySystem.getStatusOK_received;
        message getCurrentStatusOK_return_message from companySecuritySystem.getCurrentStatusOK_sent to securityGuard.getCurrentStatusOK_received;
        message panCamera_async_message from securityGuard.panCamera_sent to companySecuritySystem.panCamera_received;
        message getCurrentStatus2_sync_message from securityGuard.getCurrentStatus2_sent to companySecuritySystem.getCurrentStatus2_received;
        message getStatus2_self_message from companySecuritySystem.getStatus2_sent to companySecuritySystem.getStatus2_received;
        message getStatusMoving_self_message from companySecuritySystem.getStatusMoving_sent to companySecuritySystem.getStatusMoving_received;
        message getCurrentStatusMoving_return_message from companySecuritySystem.getCurrentStatusMoving_sent to securityGuard.getCurrentStatusMoving_received;
    }
}</t>
  </si>
  <si>
    <t>F1：Satisfied
F2：Satisfied
F3：Satisfied
F4：Satisfied</t>
  </si>
  <si>
    <t xml:space="preserve">1.A[] securityGuard_instance.LoginOK_return_message_received imply deadlock
2.A[] (userInterface_instance.CheckCapacity_sync_message_sent_flag&gt;0 imply userInterface_instance.VerifyLoginDetails_sync_message_sent_flag&gt;0)
3.A[] (monitoringStation_instance.CheckCapacity3_return_message_sent_flag&gt;0 imply userInterface_instance.CheckCapacity_sync_message_sent_flag&gt;0) 
4.A[] (monitoringStation_instance.VerifyLoginDetailsTrue_return_message_sent_flag&gt;0 imply userInterface_instance.VerifyLoginDetails_sync_message_sent_flag&gt;0)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</si>
  <si>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three participants in total: Security Guard, User Interface, and Monitoring Station.
Security Guard sends a synchronous message Login to User Interface.
Message order below is not guaranteed.Do not use par fragment .
User Interface sends a synchronous message Check Capacity to Monitoring Station.
Monitoring Station sends a reply message Check Capacity 3 to User Interface.
User Interface sends a synchronous message Verify Login Details to Monitoring Station.
Monitoring Station sends a reply message Verify Login Details True to User Interface.
User Interface sends a reply message Login OK to Security Guard.</t>
  </si>
  <si>
    <t>part def SecurityGuard{}
part def UserInterface{}
part def MonitoringStation{}
occurrence sd_login{
    part securityGuard:SecurityGuard{
        event occurrence Login_sent;
        event occurrence LoginOK_received;
    }
    part userInterface:UserInterface{
        event occurrence Login_received;
        event occurrence CheckCapacity_sent;
        event occurrence CheckCapacity3_received;
        event occurrence VerifyLoginDetails_sent;
        event occurrence VerifyLoginDetailsTrue_received;
        event occurrence LoginOK_sent;
    }
    part monitoringStation:MonitoringStation{
        event occurrence CheckCapacity_received;
        event occurrence CheckCapacity3_sent;
        event occurrence VerifyLoginDetails_received;
        event occurrence VerifyLoginDetailsTrue_sent;
    }
    action{
        message Login_sync_message from securityGuard.Login_sent to userInterface.Login_received;
        message CheckCapacity_sync_message from userInterface.CheckCapacity_sent to monitoringStation.CheckCapacity_received;
        message CheckCapacity3_return_message from monitoringStation.CheckCapacity3_sent to userInterface.CheckCapacity3_received;
        message VerifyLoginDetails_sync_message from userInterface.VerifyLoginDetails_sent to monitoringStation.VerifyLoginDetails_received;
        message VerifyLoginDetailsTrue_return_message from monitoringStation.VerifyLoginDetailsTrue_sent to userInterface.VerifyLoginDetailsTrue_received;
        message LoginOK_return_message from userInterface.LoginOK_sent to securityGuard.LoginOK_received;
    }
}</t>
  </si>
  <si>
    <t>F1：Satisfied
F2：Options for the verification:
  Generating shortest trace
  Search order is breadth first
  Using conservative space optimisation
  Seed is 1765433401
  State space representation uses minimal constraint systems with future testing
  Using HashMap + Compress integers for discrete state storage
Verifying formula 1 at C:\Users\Administrator\AppData\Local\Temp\uppaal_seq_detailed_verify_11044139404181231689\query_1.q:1
 -- Formula is NOT satisfied.
 -- States stored : 3 states
 -- States explored : 3 states
 -- CPU user time used : 0 ms
 -- Virtual memory used : 63328 KiB
 -- Resident memory used : 18036 KiB
 -- Showing witness trace:
State:
( securityGuard_instance.idle userInterface_instance.idle monitoringStation_instance.idle )
securityGuard_instance.Login_sync_message_sent_flag=0 securityGuard_instance.LoginOK_return_message_received_flag=0 userInterface_instance.Login_sync_message_received_flag=0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securityGuard_instance.idle-&gt;securityGuard_instance.Login_sync_message_sent { 1, Login_sync_message!, Login_sync_message_sent_flag++ }
  userInterface_instance.idle-&gt;userInterface_instance.Login_sync_message_received { 1, Login_sync_message?, Login_sync_message_received_flag++ }
State:
( securityGuard_instance.Login_sync_message_sent userInterface_instance.Login_sync_message_received monitoringStation_instance.idle )
securityGuard_instance.Login_sync_message_sent_flag=1 securityGuard_instance.LoginOK_return_message_received_flag=0 userInterface_instance.Login_sync_message_received_flag=1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userInterface_instance.Login_sync_message_received-&gt;userInterface_instance.CheckCapacity_sync_message_sent { 1, CheckCapacity_sync_message!, CheckCapacity_sync_message_sent_flag++ }
  monitoringStation_instance.idle-&gt;monitoringStation_instance.CheckCapacity_sync_message_received { 1, CheckCapacity_sync_message?, CheckCapacity_sync_message_received_flag++ }
State:
( securityGuard_instance.Login_sync_message_sent userInterface_instance.CheckCapacity_sync_message_sent monitoringStation_instance.CheckCapacity_sync_message_received )
securityGuard_instance.Login_sync_message_sent_flag=1 securityGuard_instance.LoginOK_return_message_received_flag=0 userInterface_instance.Login_sync_message_received_flag=1 userInterface_instance.CheckCapacity_sync_message_sent_flag=1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monitoringStation_instance.CheckCapacity_sync_message_received_flag=1 monitoringStation_instance.CheckCapacity3_return_message_sent_flag=0 monitoringStation_instance.VerifyLoginDetails_sync_message_received_flag=0 monitoringStation_instance.VerifyLoginDetailsTrue_return_message_sent_flag=0 global_time=0
F3：Satisfied
F4：Satisfied</t>
  </si>
  <si>
    <t>part def SecurityGuard{}
part def UserInterface{}
part def MonitoringStation{}
occurrence sd_login{
    part securityGuard:SecurityGuard{
        event occurrence Login_sent;
        event occurrence LoginOK_received;
    }
    part userInterface:UserInterface{
        event occurrence Login_received;
        event occurrence VerifyLoginDetails_sent;
        event occurrence VerifyLoginDetailsTrue_received;
        event occurrence CheckCapacity_sent;
        event occurrence CheckCapacity3_received;
        event occurrence LoginOK_sent;
    }
    part monitoringStation:MonitoringStation{
        event occurrence VerifyLoginDetails_received;
        event occurrence VerifyLoginDetailsTrue_sent;
        event occurrence CheckCapacity_received;
        event occurrence CheckCapacity3_sent;
    }
    action{
        message Login_sync_message from securityGuard.Login_sent to userInterface.Login_received;
        message VerifyLoginDetails_sync_message from userInterface.VerifyLoginDetails_sent to monitoringStation.VerifyLoginDetails_received;
        message VerifyLoginDetailsTrue_return_message from monitoringStation.VerifyLoginDetailsTrue_sent to userInterface.VerifyLoginDetailsTrue_received;
        message CheckCapacity_sync_message from userInterface.CheckCapacity_sent to monitoringStation.CheckCapacity_received;
        message CheckCapacity3_return_message from monitoringStation.CheckCapacity3_sent to userInterface.CheckCapacity3_received;
        message LoginOK_return_message from userInterface.LoginOK_sent to securityGuard.LoginOK_received;
    }
}</t>
  </si>
  <si>
    <t>1.A[] tourist_instance.OptimizedSystem_sync_message_received_flag&gt;0 imply deadlock
2.A[] tourist_instance.OptimizedSystem_sync_message_received_flag&gt;0 imply optimizationOfModelInformation_instance.Information_sync_message_sent_flag&gt;0
3.A[] tourist_instance.OptimizedSystem_sync_message_received_flag&gt;0 imply intelligentNavigationSystem_instance.ModelData_sync_message_sent_flag&gt;0
4.A[] personalizedCustomerRequirementsAcquisition_instance.Model_sync_message_sent_flag&gt;0 imply personalizedCustomerRequirementsAcquisition_instance.ModelOptimization_self_message_sent_flag&gt;0</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</si>
  <si>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six participants in total: Tourist, Optimization of Model Information, Intelligent Navigation System, System Data Analysis, Personalized Customer Requirements Acquisition, and Botanical Garden System.
Tourist sends a synchronous message Personalized Information to Optimization of Model Information.
Optimization of Model Information sends a synchronous message Information to Intelligent Navigation System.
Intelligent Navigation System sends a self-message Model Analysis.
Intelligent Navigation System sends a synchronous message Model Data to System Data Analysis.
System Data Analysis sends a self-message Data Analysis.
System Data Analysis sends a synchronous message Data to Personalized Customer Requirements Acquisition.
Personalized Customer Requirements Acquisition sends a self-message Model Optimization.
Personalized Customer Requirements Acquisition sends a synchronous message Model to Botanical Garden System.
Botanical Garden System sends a synchronous message Optimized System to Tourist.</t>
  </si>
  <si>
    <t>part def Tourist{}
part def OptimizationOfModelInformation{}
part def IntelligentNavigationSystem{}
part def SystemDataAnalysis{}
part def PersonalizedCustomerRequirementsAcquisition{}
part def BotanicalGardenSystem{}
occurrence sd_tourist_flow{
    part tourist:Tourist{
        event occurrence PersonalizedInformation_sent;
        event occurrence OptimizedSystem_received;
    }
    part optimizationOfModelInformation:OptimizationOfModelInformation{
        event occurrence PersonalizedInformation_received;
        event occurrence Information_sent;
    }
    part intelligentNavigationSystem:IntelligentNavigationSystem{
        event occurrence Information_received;
        event occurrence ModelAnalysis_sent;
        event occurrence ModelAnalysis_received;
        event occurrence ModelData_sent;
    }
    part systemDataAnalysis:SystemDataAnalysis{
        event occurrence ModelData_received;
        event occurrence DataAnalysis_sent;
        event occurrence DataAnalysis_received;
        event occurrence Data_sent;
    }
    part personalizedCustomerRequirementsAcquisition:PersonalizedCustomerRequirementsAcquisition{
        event occurrence Data_received;
        event occurrence ModelOptimization_sent;
        event occurrence ModelOptimization_received;
        event occurrence Model_sent;
    }
    part botanicalGardenSystem:BotanicalGardenSystem{
        event occurrence Model_received;
        event occurrence OptimizedSystem_sent;
    }
    action{
        message PersonalizedInformation_sync_message from tourist.PersonalizedInformation_sent to optimizationOfModelInformation.PersonalizedInformation_received;
        message Information_sync_message from optimizationOfModelInformation.Information_sent to intelligentNavigationSystem.Information_received;
        message ModelAnalysis_self_message from intelligentNavigationSystem.ModelAnalysis_sent to intelligentNavigationSystem.ModelAnalysis_received;
        message ModelData_sync_message from intelligentNavigationSystem.ModelData_sent to systemDataAnalysis.ModelData_received;
        message DataAnalysis_self_message from systemDataAnalysis.DataAnalysis_sent to systemDataAnalysis.DataAnalysis_received;
        message Data_sync_message from systemDataAnalysis.Data_sent to personalizedCustomerRequirementsAcquisition.Data_received;
        message ModelOptimization_self_message from personalizedCustomerRequirementsAcquisition.ModelOptimization_sent to personalizedCustomerRequirementsAcquisition.ModelOptimization_received;
        message Model_sync_message from personalizedCustomerRequirementsAcquisition.Model_sent to botanicalGardenSystem.Model_received;
        message OptimizedSystem_sync_message from botanicalGardenSystem.OptimizedSystem_sent to tourist.OptimizedSystem_received;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</si>
  <si>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four participants in total: **External System**, **Alarm Controller**, **Emergency Comms System** (Emergency Communications System), and **Internal PA** (Internal Public Address System).
- **External System** sends an asynchronous message **Raise Alarm** to **Alarm Controller**.
- **Alarm Controller** sends an asynchronous message **Announce AlertMsg** to **Internal PA**.
- **Start Loop Combined Fragment**:
    - **Alarm Controller** sends a synchronous message **Get Next Service 1** to **Emergency Comms System**.
    - **Emergency Comms System** sends a reply message **Alert** to **Alarm Controller**.
- **End Loop Combined Fragment**.
- **External System** sends an asynchronous message **Cancel Alarm** to **Alarm Controller**.
- **Alarm Controller** sends a reply message **Announce StandownMsg** to **Internal PA**.
- **Start Loop Combined Fragment**:
    - **Alarm Controller** sends a synchronous message **Get Next Service 2** to **Emergency Comms System**.
    - **Emergency Comms System** sends a reply message **Stand Down** to **Alarm Controller**.
- **End Loop Combined Fragment**.</t>
  </si>
  <si>
    <t>part def ExternalSystem{}
part def AlarmController{}
part def EmergencyCommsSystem{}
part def InternalPA{}
occurrence sd_alarmHandling{
    part externalSystem:ExternalSystem{
        event occurrence RaiseAlarm_sent;
        event occurrence CancelAlarm_sent;
    }
    part alarmController:AlarmController{
        event occurrence RaiseAlarm_received;
        event occurrence AnnounceAlertMsg_sent;
        event occurrence GetNextService1_sent;
        event occurrence Alert_received;
        event occurrence AnnounceStandownMsg_sent;
        event occurrence CancelAlarm_received;
        event occurrence GetNextService2_sent;
        event occurrence StandDown_received;
    }
    part emergencyCommsSystem:EmergencyCommsSystem{
        event occurrence GetNextService1_received;
        event occurrence Alert_sent;
        event occurrence GetNextService2_received;
        event occurrence StandDown_sent;
    }
    part internalPA:InternalPA{
        event occurrence AnnounceAlertMsg_received;
        event occurrence AnnounceStandownMsg_received;
    }
    action{
        attribute i = 1;
        attribute j = 1;
        message RaiseAlarm_async_message from externalSystem.RaiseAlarm_sent to alarmController.RaiseAlarm_received;
        message AnnounceAlertMsg_async_message from alarmController.AnnounceAlertMsg_sent to internalPA.AnnounceAlertMsg_received;
        then while i &gt; 0 {
            message GetNextService1_sync_message from alarmController.GetNextService1_sent to emergencyCommsSystem.GetNextService1_received;
            message Alert_return_message from emergencyCommsSystem.Alert_sent to alarmController.Alert_received;
            i := 0;
        }
        message CancelAlarm_async_message from externalSystem.CancelAlarm_sent to alarmController.CancelAlarm_received;
        message AnnounceStandownMsg_return_message from alarmController.AnnounceStandownMsg_sent to internalPA.AnnounceStandownMsg_received;
        then while j &gt; 0 {
            message GetNextService2_sync_message from alarmController.GetNextService2_sent to emergencyCommsSystem.GetNextService2_received;
            message StandDown_return_message from emergencyCommsSystem.StandDown_sent to alarmController.StandDown_received;
            j := 0;
        }
    }
}</t>
  </si>
  <si>
    <t>part def ExternalSystem{}
part def SecurityGuardElvis{}
part def CompanySecuritySystem{}
occurrence sd_securityScenario{
    part externalSystem:ExternalSystem{
        event occurrence IllegalEntryDetected_sent;
        event occurrence RaiseAlarm_received;
        event occurrence CancelAlarm_received;
    }
    part securityGuardElvis:SecurityGuardElvis{
        event occurrence IntruderAlert_received;
        event occurrence AutoTrack_sent;
        event occurrence LostTrack_received;
        event occurrence TiltCamera_sent;
        event occurrence PanCameraControl_sent;
        event occurrence CancelAlert_sent;
    }
    part companySecuritySystem:CompanySecuritySystem{
        event occurrence IllegalEntryDetected_received;
        event occurrence IntruderAlert_sent;
        event occurrence RaiseAlarm_sent;
        event occurrence AutoTrack_received;
        event occurrence LostTrack_sent;
        event occurrence TiltCamera_received;
        event occurrence PanCameraControl_received;
        event occurrence CancelAlert_received;
        event occurrence CancelAlarm_sent;
    }
    action{
        message IllegalEntryDetected_async_message from externalSystem.IllegalEntryDetected_sent to companySecuritySystem.IllegalEntryDetected_received;
        then message IntruderAlert_async_message from companySecuritySystem.IntruderAlert_sent to securityGuardElvis.IntruderAlert_received;
        then message RaiseAlarm_async_message from companySecuritySystem.RaiseAlarm_sent to externalSystem.RaiseAlarm_received;
        then if automaticModeRequired {
            message AutoTrack_async_message from securityGuardElvis.AutoTrack_sent to companySecuritySystem.AutoTrack_received;
            then opt {
                message LostTrack_async_message from companySecuritySystem.LostTrack_sent to securityGuardElvis.LostTrack_received;
            }
        }
        then if manualModeRequired {
            attribute loopCount = 1;
            then while loopCount &gt; 0 {
                message TiltCamera_async_message from securityGuardElvis.TiltCamera_sent to companySecuritySystem.TiltCamera_received;
                message PanCameraControl_async_message from securityGuardElvis.PanCameraControl_sent to companySecuritySystem.PanCameraControl_received;
                loopCount := 0;
            }
        }
        then message CancelAlert_async_message from securityGuardElvis.CancelAlert_sent to companySecuritySystem.CancelAlert_received;
        then message CancelAlarm_async_message from companySecuritySystem.CancelAlarm_sent to externalSystem.CancelAlarm_received;
    }
}</t>
  </si>
  <si>
    <t>F1：Satisfied
F2：Satisfied
F3：Options for the verification:
  Generating shortest trace
  Search order is breadth first
  Using conservative space optimisation
  Seed is 1765443663
  State space representation uses minimal constraint systems with future testing
  Using HashMap + Compress integers for discrete state storage
C:\Users\Administrator\AppData\Local\Temp\uppaal_seq_detailed_verify_6646215275627720261\model.xml::1: [error] Unknown identifier: securityGuard_instance.
C:\Users\Administrator\AppData\Local\Temp\uppaal_seq_detailed_verify_6646215275627720261\model.xml::1: [error] false is not a structure.
F4：Options for the verification:
  Generating shortest trace
  Search order is breadth first
  Using conservative space optimisation
  Seed is 1765443663
  State space representation uses minimal constraint systems with future testing
  Using HashMap + Compress integers for discrete state storage
C:\Users\Administrator\AppData\Local\Temp\uppaal_seq_detailed_verify_6646215275627720261\model.xml::1: [error] Unknown identifier: securityGuard_instance.
C:\Users\Administrator\AppData\Local\Temp\uppaal_seq_detailed_verify_6646215275627720261\model.xml::1: [error] false is not a structure.</t>
  </si>
  <si>
    <t>part def securityGuard{}
part def companySecuritySystem{}
occurrence sd_securityScenario{
    part externalSystem:externalSystem{
        event occurrence IllegalEntryDetected_sent;
        event occurrence RaiseAlarm_received;
        event occurrence CancelAlarm_received;
    }
    part securityGuard:securityGuard{
        event occurrence IntruderAlert_received;
        event occurrence AutoTrack_sent;
        event occurrence LostTrack_received;
        event occurrence TiltCamera_sent;
        event occurrence PanCameraControl_sent;
        event occurrence CancelAlert_sent;
    }
    part companySecuritySystem:companySecuritySystem{
        event occurrence IllegalEntryDetected_received;
        event occurrence IntruderAlert_sent;
        event occurrence RaiseAlarm_sent;
        event occurrence AutoTrack_received;
        event occurrence LostTrack_sent;
        event occurrence TiltCamera_received;
        event occurrence PanCameraControl_received;
        event occurrence CancelAlert_received;
        event occurrence CancelAlarm_sent;
    }
    action{
        attribute automaticModeRequired = 1;
        attribute lostContact = 1;
        attribute manualModeRequired = 0;
        attribute loopCount = 1;
        message IllegalEntryDetected_async_message from externalSystem.IllegalEntryDetected_sent to companySecuritySystem.IllegalEntryDetected_received;
        then message IntruderAlert_async_message from companySecuritySystem.IntruderAlert_sent to securityGuard.IntruderAlert_received;
        then message RaiseAlarm_async_message from companySecuritySystem.RaiseAlarm_sent to externalSystem.RaiseAlarm_received;
        then if automaticModeRequired {
            message AutoTrack_async_message from securityGuard.AutoTrack_sent to companySecuritySystem.AutoTrack_received;
            then if lostContact {
                message LostTrack_async_message from companySecuritySystem.LostTrack_sent to securityGuard.LostTrack_received;
            }
        }
        then if manualModeRequired {
            then while loopCount &gt; 0 {
                message TiltCamera_async_message from securityGuard.TiltCamera_sent to companySecuritySystem.TiltCamera_received;
                message PanCameraControl_async_message from securityGuard.PanCameraControl_sent to companySecuritySystem.PanCameraControl_received;
                loopCount := 0;
            }
        }
        then message CancelAlert_async_message from securityGuard.CancelAlert_sent to companySecuritySystem.CancelAlert_received;
        then message CancelAlarm_async_message from companySecuritySystem.CancelAlarm_sent to externalSystem.CancelAlarm_received;
    }
}</t>
  </si>
  <si>
    <t>A[] (tcu_instance.CheckTractionConverterStatus3_sync_message_sent_flag&gt;0 imply ccu_instance.CheckTractionConverterStatus1_sync_message_sent_flag&gt;0)
A[] (tractionConverter_instance.CheckTractionConverterStatus3_sync_message_received_flag&gt;0 imply ccu_instance.CheckTractionConverterStatus1_sync_message_sent_flag&gt;0)
A[] (ccu_instance.ConverterComponentMalRequirement-Specific4_sync_message_sent_flag&gt;0 imply tractionConverter_instance.ConverterComponentMalRequirement-Specific1_sync_message_sent_flag&gt;0)
A[] not hmi_instance.DeactivateAlarm_cre_message_sent and E&lt;&gt; hmi_instance..DeactivateAlarm_del_message_sent</t>
  </si>
  <si>
    <t xml:space="preserve">part def CCU{}
part def MVB{}
part def TCU{}
part def Rectifier{}
part def WTB{}
part def HMI{}
part def AlarmDevice{}
occurrence sd_rectifier_status_monitoring{
    part ccu:CCU{
        event occurrence detect_status_sent;
        event occurrence abnormal_signal_received;
        event occurrence abnormal_forward_sent;
    }
    part mvb:MVB{
        event occurrence detect_status_received;
        event occurrence detect_status_sent;
        event occurrence abnormal_signal_received;
        event occurrence abnormal_forward_sent;
    }
    part tcu:TCU{
        event occurrence detect_status_received;
        event occurrence detect_status_sent;
        event occurrence abnormal_signal_received;
        event occurrence abnormal_forward_sent;
    }
    part rectifier:Rectifier{
        event occurrence detect_status_received;
        event occurrence abnormal_signal_sent;
    }
    part wtb:WTB{
        event occurrence abnormal_signal_received;
        event occurrence start_alarm_sent;
    }
    part hmi:HMI{
        event occurrence start_alarm_received;
        event occurrence abnormal_signal_sent;
        event occurrence turn_off_alarm_sent;
    }
    part alarmdevice:AlarmDevice{
        event occurrence abnormal_signal_received;
        event occurrence turn_off_alarm_received;
    }
    action{
        message detect_status_sync_message from ccu.detect_status_sent to mvb.detect_status_received;
        message detect_status_sync_message from mvb.detect_status_sent to tcu.detect_status_received;
        message detect_status_sync_message from tcu.detect_status_sent to rectifier.detect_status_received;
        message abnormal_signal_return_message from rectifier.abnormal_signal_sent to tcu.abnormal_signal_received;
        message abnormal_signal_return_message from tcu.abnormal_forward_sent to mvb.abnormal_signal_received;
        message abnormal_signal_return_message from mvb.abnormal_forward_sent to ccu.abnormal_signal_received;
        message abnormal_forward_async_message from ccu.abnormal_forward_sent to wtb.abnormal_signal_received;
        message start_alarm_async_message from wtb.start_alarm_sent to hmi.start_alarm_received;
        message abnormal_signal_cre_message from hmi.abnormal_signal_sent to alarmdevice.abnormal_signal_received;
        message turn_off_alarm_async_message from hmi.turn_off_alarm_sent to alarmdevice.turn_off_alarm_received;
    }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</si>
  <si>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seven participants in total: CCU; MVB; TCU; Traction Converter; WTB; HMI and Alarm Device.
The CCU sends a synchronous message to the MVB to detect the status of the Traction Converter.
The MVB sends a synchronous message to the TCU to detect the status of the Traction Converter.
The TCU sends a synchronous message to the Traction Converter to detect the status of the Traction Converter.
The Traction Converter sends a synchronous message to the TCU regarding abnormal opeRaten of a converter component.
The TCU sends a synchronous message to the MVB regarding abnormal opeRaten of a converter component.
The MVB sends a synchronous message to the CCU regarding abnormal opeRaten of a converter component.
The CCU sends a synchronous message to the WTB regarding abnormal opeRaten of a converter component.
The WTB sends a synchronous message to the HMI to activate the Alarm Device.
The HMI sends a Create message to the Alarm Device with the abnormal opeRaten signal of the converter.
The HMI sends a Delete message to the Alarm Device to turn off the alarm.</t>
  </si>
  <si>
    <t>part def CCU{}
part def MVB{}
part def TCU{}
part def TractionConverter{}
part def WTB{}
part def HMI{}
part def AlarmDevice{}
occurrence sd_converter_sequence{
    part ccu:CCU{
        event occurrence CheckTractionConverterStatus1_sent;
        event occurrence ConverterComponentMalRequirement-Specific3_received;
        event occurrence ConverterComponentMalRequirement-Specific4_sent;
    }
    part mvb:MVB{
        event occurrence CheckTractionConverterStatus1_received;
        event occurrence CheckTractionConverterStatus2_sent;
        event occurrence ConverterComponentMalRequirement-Specific2_received;
        event occurrence ConverterComponentMalRequirement-Specific3_sent;
    }
    part tcu:TCU{
        event occurrence CheckTractionConverterStatus2_received;
        event occurrence CheckTractionConverterStatus3_sent;
        event occurrence ConverterComponentMalRequirement-Specific1_received;
        event occurrence ConverterComponentMalRequirement-Specific2_sent;
    }
    part tractionConverter:TractionConverter{
        event occurrence CheckTractionConverterStatus3_received;
        event occurrence ConverterComponentMalRequirement-Specific1_sent;
    }
    part wtb:WTB{
        event occurrence ConverterComponentMalRequirement-Specific4_received;
        event occurrence ActivateAlarmDevice_sent;
    }
    part hmi:HMI{
        event occurrence ActivateAlarmDevice_received;
        event occurrence ConverterSignalMalRequirement-Specific_sent;
        event occurrence DeactivateAlarm_sent;
    }
    part alarmDevice:AlarmDevice{
        event occurrence ConverterSignalMalRequirement-Specific_received;
        event occurrence DeactivateAlarm_received;
    }
    action{
        message CheckTractionConverterStatus1_sync_message from ccu.CheckTractionConverterStatus1_sent to mvb.CheckTractionConverterStatus1_received;
        message CheckTractionConverterStatus2_sync_message from mvb.CheckTractionConverterStatus2_sent to tcu.CheckTractionConverterStatus2_received;
        message CheckTractionConverterStatus3_sync_message from tcu.CheckTractionConverterStatus3_sent to tractionConverter.CheckTractionConverterStatus3_received;
        message ConverterComponentMalRequirement-Specific1_sync_message from tractionConverter.ConverterComponentMalRequirement-Specific1_sent to tcu.ConverterComponentMalRequirement-Specific1_received;
        message ConverterComponentMalRequirement-Specific2_sync_message from tcu.ConverterComponentMalRequirement-Specific2_sent to mvb.ConverterComponentMalRequirement-Specific2_received;
        message ConverterComponentMalRequirement-Specific3_sync_message from mvb.ConverterComponentMalRequirement-Specific3_sent to ccu.ConverterComponentMalRequirement-Specific3_received;
        message ConverterComponentMalRequirement-Specific4_sync_message from ccu.ConverterComponentMalRequirement-Specific4_sent to wtb.ConverterComponentMalRequirement-Specific4_received;
        message ActivateAlarmDevice_sync_message from wtb.ActivateAlarmDevice_sent to hmi.ActivateAlarmDevice_received;
        message ConverterSignalMalRequirement-Specific_cre_message from hmi.ConverterSignalMalRequirement-Specific_sent to alarmDevice.ConverterSignalMalRequirement-Specific_received;
        message DeactivateAlarm_sync_message from hmi.DeactivateAlarm_sent to alarmDevice.DeactivateAlarm_received;
    }
}</t>
  </si>
  <si>
    <t>F1：Satisfied
F2：Satisfied
F3：Satisfied
F4：Options for the verification:
  Generating shortest trace
  Search order is breadth first
  Using conservative space optimisation
  Seed is 1765448025
  State space representation uses minimal constraint systems with future testing
  Using HashMap + Compress integers for discrete state storage
C:\Users\Administrator\AppData\Local\Temp\uppaal_seq_detailed_verify_2540729718142729727\model.xml::1: [error] has no member named DeactivateAlarm_del_message_received.
C:\Users\Administrator\AppData\Local\Temp\uppaal_seq_detailed_verify_2540729718142729727\model.xml::1: [error] Type error.</t>
  </si>
  <si>
    <t>part def MVB{}
part def TCU{}
part def TractionConverter{}
part def WTB{}
part def HMI{}
part def AlarmDevice{}
occurrence sd_converter_sequence{
    part ccu:CCU{
        event occurrence CheckTractionConverterStatus1_sent;
        event occurrence ConverterComponentMalRequirement-Specific3_received;
        event occurrence ConverterComponentMalRequirement-Specific4_sent;
    }
    part mvb:MVB{
        event occurrence CheckTractionConverterStatus1_received;
        event occurrence CheckTractionConverterStatus2_sent;
        event occurrence ConverterComponentMalRequirement-Specific2_received;
        event occurrence ConverterComponentMalRequirement-Specific3_sent;
    }
    part tcu:TCU{
        event occurrence CheckTractionConverterStatus2_received;
        event occurrence CheckTractionConverterStatus3_sent;
        event occurrence ConverterComponentMalRequirement-Specific1_received;
        event occurrence ConverterComponentMalRequirement-Specific2_sent;
    }
    part tractionConverter:TractionConverter{
        event occurrence CheckTractionConverterStatus3_received;
        event occurrence ConverterComponentMalRequirement-Specific1_sent;
    }
    part wtb:WTB{
        event occurrence ConverterComponentMalRequirement-Specific4_received;
        event occurrence ActivateAlarmDevice_sent;
    }
    part hmi:HMI{
        event occurrence ActivateAlarmDevice_received;
        event occurrence ConverterSignalMalRequirement-Specific_sent;
        event occurrence DeactivateAlarm_del_sent;
    }
    part alarmDevice:AlarmDevice{
        event occurrence ConverterSignalMalRequirement-Specific_received;
        event occurrence DeactivateAlarm_del_received;
    }
    action{
        message CheckTractionConverterStatus1_sync_message from ccu.CheckTractionConverterStatus1_sent to mvb.CheckTractionConverterStatus1_received;
        message CheckTractionConverterStatus2_sync_message from mvb.CheckTractionConverterStatus2_sent to tcu.CheckTractionConverterStatus2_received;
        message CheckTractionConverterStatus3_sync_message from tcu.CheckTractionConverterStatus3_sent to tractionConverter.CheckTractionConverterStatus3_received;
        message ConverterComponentMalRequirement-Specific1_sync_message from tractionConverter.ConverterComponentMalRequirement-Specific1_sent to tcu.ConverterComponentMalRequirement-Specific1_received;
        message ConverterComponentMalRequirement-Specific2_sync_message from tcu.ConverterComponentMalRequirement-Specific2_sent to mvb.ConverterComponentMalRequirement-Specific2_received;
        message ConverterComponentMalRequirement-Specific3_sync_message from mvb.ConverterComponentMalRequirement-Specific3_sent to ccu.ConverterComponentMalRequirement-Specific3_received;
        message ConverterComponentMalRequirement-Specific4_sync_message from ccu.ConverterComponentMalRequirement-Specific4_sent to wtb.ConverterComponentMalRequirement-Specific4_received;
        message ActivateAlarmDevice_sync_message from wtb.ActivateAlarmDevice_sent to hmi.ActivateAlarmDevice_received;
        message ConverterSignalMalRequirement-Specific_cre_message from hmi.ConverterSignalMalRequirement-Specific_sent to alarmDevice.ConverterSignalMalRequirement-Specific_received;
        message DeactivateAlarm_del_message from hmi.DeactivateAlarm_del_sent to alarmDevice.DeactivateAlarm_del_received;
    }
}</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</si>
  <si>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four participants in total: AirborneEquipment; Captain; AirTrafficController; AirlineCompany.
AirborneEquipment sends an asynchronous message Flight Release Procedure1 to AirTrafficController.
AirTrafficController sends an asynchronous message Flight Release Procedure2 to Captain.
Captain sends an asynchronous message Aircraft Datagram1 to AirborneEquipment.
AirborneEquipment sends a self-message Flight Recorder.
AirborneEquipment sends an asynchronous message Aircraft Datagram2 to AirTrafficController, requesting fuel and destination.
AirTrafficController sends a synchronous message Aircraft Datagram3 to AirlineCompany, requesting fuel and destination.
AirlineCompany sends a reply message Aircraft Datagram3 Reply to AirTrafficController, replying with fuel and destination.
AirTrafficController enters a loop and sends a self-message Takeoff Condition Check (or Takeoff Condition Judgment) until the takeoff conditions are met.
Confirm Release:Message order is not guaranteed and do not use par fragment here.AirborneEquipment sends an asynchronous message Confirm Release1 to AirTrafficController.AirTrafficController sends an asynchronous message Confirm Release2 to AirborneEquipment.</t>
  </si>
  <si>
    <t>def AirborneEquipment{}
part def Captain{}
part def AirTrafficController{}
part def AirlineCompany{}
occurrence sd_flightReleaseProcedure{
    part airborneEquipment:AirborneEquipment{
        event occurrence FlightReleaseProcedure1_sent;
        event occurrence AircraftDatagram1_received;
        event occurrence FlightRecorder_sent;
        event occurrence FlightRecorder_received;
        event occurrence AircraftDatagram2_sent;
        event occurrence ConfirmRelease1_sent;
        event occurrence ConfirmRelease2_received;
    }
    part captain:Captain{
        event occurrence FlightReleaseProcedure2_received;
        event occurrence AircraftDatagram1_sent;
    }
    part airTrafficController:AirTrafficController{
        event occurrence FlightReleaseProcedure1_received;
        event occurrence FlightReleaseProcedure2_sent;
        event occurrence AircraftDatagram2_received;
        event occurrence AircraftDatagram3_sent;
        event occurrence AircraftDatagram3Reply_received;
        event occurrence TakeoffConditionCheck_sent;
        event occurrence TakeoffConditionCheck_received;
        event occurrence ConfirmRelease1_received;
        event occurrence ConfirmRelease2_sent;
    }
    part airlineCompany:AirlineCompany{
        event occurrence AircraftDatagram3_received;
        event occurrence AircraftDatagram3Reply_sent;
    }
    action{
        message FlightReleaseProcedure1_async_message from airborneEquipment.FlightReleaseProcedure1_sent to airTrafficController.FlightReleaseProcedure1_received;
        message FlightReleaseProcedure2_async_message from airTrafficController.FlightReleaseProcedure2_sent to captain.FlightReleaseProcedure2_received;
        message AircraftDatagram1_async_message from captain.AircraftDatagram1_sent to airborneEquipment.AircraftDatagram1_received;
        message FlightRecorder_self_message from airborneEquipment.FlightRecorder_sent to airborneEquipment.FlightRecorder_received;
        message AircraftDatagram2_async_message from airborneEquipment.AircraftDatagram2_sent to airTrafficController.AircraftDatagram2_received;
        message AircraftDatagram3_sync_message from airTrafficController.AircraftDatagram3_sent to airlineCompany.AircraftDatagram3_received;
        message AircraftDatagram3Reply_return_message from airlineCompany.AircraftDatagram3Reply_sent to airTrafficController.AircraftDatagram3Reply_received;
        attribute i = 1;
        then while i &gt; 0 {
            message TakeoffConditionCheck_self_message from airTrafficController.TakeoffConditionCheck_sent to airTrafficController.TakeoffConditionCheck_received;
            i := 0;
        }
        message ConfirmRelease1_async_message from airborneEquipment.ConfirmRelease1_sent to airTrafficController.ConfirmRelease1_received;
        message ConfirmRelease2_async_message from airTrafficController.ConfirmRelease2_sent to airborneEquipment.ConfirmRelease2_received;
    }
}</t>
  </si>
  <si>
    <t>F1：Satisfied
F2：Satisfied
F3：Satisfied
F4：Satisfied
F5：Options for the verification:
  Generating shortest trace
  Search order is breadth first
  Using conservative space optimisation
  Seed is 1765458196
  State space representation uses minimal constraint systems with future testing
  Using HashMap + Compress integers for discrete state storage
Verifying formula 1 at C:\Users\Administrator\AppData\Local\Temp\uppaal_seq_detailed_verify_7503952503646518199\query_4.q:1
 -- Formula is NOT satisfied.
 -- States stored : 4 states
 -- States explored : 4 states
 -- CPU user time used : 0 ms
 -- Virtual memory used : 63460 KiB
 -- Resident memory used : 18108 KiB</t>
  </si>
  <si>
    <t>part def Captain{}
part def AirTrafficController{}
part def AirlineCompany{}
occurrence sd_flightReleaseProcedure{
    part airborneEquipment:AirborneEquipment{
        event occurrence FlightReleaseProcedure1_sent;
        event occurrence AircraftDatagram1_received;
        event occurrence FlightRecorder_sent;
        event occurrence FlightRecorder_received;
        event occurrence AircraftDatagram2_sent;
        event occurrence AircraftDatagram3Reply_received;
        event occurrence ConfirmRelease1_sent;
        event occurrence ConfirmRelease2_received;
    }
    part captain:Captain{
        event occurrence FlightReleaseProcedure2_received;
        event occurrence AircraftDatagram1_sent;
    }
    part airTrafficController:AirTrafficController{
        event occurrence FlightReleaseProcedure1_received;
        event occurrence FlightReleaseProcedure2_sent;
        event occurrence AircraftDatagram2_received;
        event occurrence AircraftDatagram3_sent;
        event occurrence AircraftDatagram3Reply_received;
        event occurrence TakeoffConditionCheck_sent;
        event occurrence TakeoffConditionCheck_received;
        event occurrence ConfirmRelease1_received;
        event occurrence ConfirmRelease2_sent;
    }
    part airlineCompany:AirlineCompany{
        event occurrence AircraftDatagram3_received;
        event occurrence AircraftDatagram3Reply_sent;
    }
    action{
        message FlightReleaseProcedure1_async_message from airborneEquipment.FlightReleaseProcedure1_sent to airTrafficController.FlightReleaseProcedure1_received;
        message FlightReleaseProcedure2_async_message from airTrafficController.FlightReleaseProcedure2_sent to captain.FlightReleaseProcedure2_received;
        message AircraftDatagram1_async_message from captain.AircraftDatagram1_sent to airborneEquipment.AircraftDatagram1_received;
        message FlightRecorder_self_message from airborneEquipment.FlightRecorder_sent to airborneEquipment.FlightRecorder_received;
        message AircraftDatagram2_async_message from airborneEquipment.AircraftDatagram2_sent to airTrafficController.AircraftDatagram2_received;
        message AircraftDatagram3_sync_message from airTrafficController.AircraftDatagram3_sent to airlineCompany.AircraftDatagram3_received;
        message AircraftDatagram3Reply_return_message from airlineCompany.AircraftDatagram3Reply_sent to airTrafficController.AircraftDatagram3Reply_received;
        attribute i = 1;
        then while i &gt; 0 {
            message TakeoffConditionCheck_self_message from airTrafficController.TakeoffConditionCheck_sent to airTrafficController.TakeoffConditionCheck_received;
            i := 0;
        }
        message ConfirmRelease1_async_message from airborneEquipment.ConfirmRelease1_sent to airTrafficController.ConfirmRelease1_received;
        message ConfirmRelease2_async_message from airTrafficController.ConfirmRelease2_sent to airborneEquipment.ConfirmRelease2_received;
    }
}</t>
  </si>
  <si>
    <t>F1:Satisfied
F2:Satisfied
F3:Options for the verification:
  Generating shortest trace
  Search order is breadth first
  Using conservative space optimisation
  Seed is 1765458540
  State space representation uses minimal constraint systems with future testing
  Using HashMap + Compress integers for discrete state storage
C:\Users\Administrator\AppData\Local\Temp\uppaal_seq_detailed_verify_2368877578401165942\model.xml::1: [error] has no member named ConfirmRelease1_async_message_sent_flag.
C:\Users\Administrator\AppData\Local\Temp\uppaal_seq_detailed_verify_2368877578401165942\model.xml::1: [error] Type error.
F4:Satisfied
F5:Options for the verification:
  Generating shortest trace
  Search order is breadth first
  Using conservative space optimisation
  Seed is 1765458540
  State space representation uses minimal constraint systems with future testing
  Using HashMap + Compress integers for discrete state storage
Verifying formula 1 at C:\Users\Administrator\AppData\Local\Temp\uppaal_seq_detailed_verify_2368877578401165942\query_4.q:1
 -- Formula is NOT satisfied.
 -- States stored : 4 states
 -- States explored : 4 states
 -- CPU user time used : 0 ms
 -- Virtual memory used : 63416 KiB
 -- Resident memory used : 18076 KiB</t>
  </si>
  <si>
    <t>A[] operator_instance.TaskComplete3_return_message_received imply deadlock
A[] industrialPc_instance.MoveToProcessingPosition_sync_message_sent_flag&gt;0 imply industrialPc_instance.MaterialPrepaRaten_sync_message_sent_flag&gt;0
A[] industrialPc_instance.MoveToProcessingPosition_sync_message_sent_flag&gt;0 imply industrialPc_instance.PrepaRatenComplete_return_message_received_flag&gt;0
A[] industrialPc_instance.StartProcessing_sync_message_sent_flag&gt;0 imply industrialPc_instance.MovementComplete_return_message_received_flag&gt;0
A[] industrialPc_instance.StorageEntry_sync_message_sent_flag&gt;0 imply industrialPc_instance.ProcessingComplete_return_message_received_flag&gt;0
A[] industrialPc_instance.TaskStart_async_message_received_flag&gt;0 imply operator_instance.TaskIssuance_async_message_sent_flag&gt;0</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</si>
  <si>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seven participants in total: **Operator**; **MES Server**; **WMS Server**; **Industrial PC** ; **Storage Service Unit**; **Mobile Service Unit**; **Execution Service Unit**.
- **Operator** sends an asynchronous message **Task Issuance** to **MES Server**.
- **MES Server** sends an asynchronous message **Send Task Command** to **WMS Server**.
- **WMS Server** sends an asynchronous message **Task Start** to **Industrial PC**.
Task start.Message order in task descreption is not guaranteed.Tasks are excuted in an order while not in a parallel fragment.
- **Industrial PC** sends a synchronous message **Move to Processing Position** to **Mobile Service Unit**.
- **Industrial PC** sends a synchronous message **Material PrepaRaten** to **Storage Service Unit**.
- **Industrial PC** sends a synchronous message **Start Processing** to **Execution Service Unit**.
- **Industrial PC** sends a synchronous message **Storage Entry**  to **Storage Service Unit**.
- **Storage Service Unit** sends a reply message **PrepaRaten Complete** to **Industrial PC**.
- **Mobile Service Unit** sends a reply message **Movement Complete** to **Industrial PC**.
- **Execution Service Unit** sends a reply message **Processing Complete** to **Industrial PC**.
- **Storage Service Unit** sends a reply message **Storage Entry Complete** to **Industrial PC**.
Task ends.
- **Industrial PC** sends a reply message **Task Complete1** to **WMS Server**.
- **WMS Server** sends a reply message **Task Complete2** to **MES Server**.
- **MES Server** sends a reply message **Task Complete3** to **Operator**.</t>
  </si>
  <si>
    <t>part def Operator{}
part def MESServer{}
part def WMSServer{}
part def IndustrialPC{}
part def StorageServiceUnit{}
part def MobileServiceUnit{}
part def ExecutionServiceUnit{}
occurrence sd_task{
    part operator:Operator{
        event occurrence taskIssuance_sent;
        event occurrence taskComplete3_received;
    }
    part mesServer:MESServer{
        event occurrence taskIssuance_received;
        event occurrence sendTaskCommand_sent;
        event occurrence taskComplete2_received;
        event occurrence taskComplete3_sent;
    }
    part wmsServer:WMSServer{
        event occurrence sendTaskCommand_received;
        event occurrence taskStart_sent;
        event occurrence taskComplete1_received;
        event occurrence taskComplete2_sent;
    }
    part industrialPc:IndustrialPC{
        event occurrence taskStart_received;
        event occurrence moveToProcessingPosition_sent;
        event occurrence materialPrepaRaten_sent;
        event occurrence startProcessing_sent;
        event occurrence storageEntry_sent;
        event occurrence prepaRatenComplete_received;
        event occurrence movementComplete_received;
        event occurrence processingComplete_received;
        event occurrence storageEntryComplete_received;
        event occurrence taskComplete1_sent;
    }
    part storageServiceUnit:StorageServiceUnit{
        event occurrence materialPrepaRaten_received;
        event occurrence storageEntry_received;
        event occurrence prepaRatenComplete_sent;
        event occurrence storageEntryComplete_sent;
    }
    part mobileServiceUnit:MobileServiceUnit{
        event occurrence moveToProcessingPosition_received;
        event occurrence movementComplete_sent;
    }
    part executionServiceUnit:ExecutionServiceUnit{
        event occurrence startProcessing_received;
        event occurrence processingComplete_sent;
    }
    action{
        message TaskIssuance_async_message from operator.taskIssuance_sent to mesServer.taskIssuance_received;
        message SendTaskCommand_async_message from mesServer.sendTaskCommand_sent to wmsServer.sendTaskCommand_received;
        message TaskStart_async_message from wmsServer.taskStart_sent to industrialPc.taskStart_received;
        message MoveToProcessingPosition_sync_message from industrialPc.moveToProcessingPosition_sent to mobileServiceUnit.moveToProcessingPosition_received;
        message MaterialPrepaRaten_sync_message from industrialPc.materialPrepaRaten_sent to storageServiceUnit.materialPrepaRaten_received;
        message StartProcessing_sync_message from industrialPc.startProcessing_sent to executionServiceUnit.startProcessing_received;
        message StorageEntry_sync_message from industrialPc.storageEntry_sent to storageServiceUnit.storageEntry_received;
        message PrepaRatenComplete_return_message from storageServiceUnit.prepaRatenComplete_sent to industrialPc.prepaRatenComplete_received;
        message MovementComplete_return_message from mobileServiceUnit.movementComplete_sent to industrialPc.movementComplete_received;
        message ProcessingComplete_return_message from executionServiceUnit.processingComplete_sent to industrialPc.processingComplete_received;
        message StorageEntryComplete_return_message from storageServiceUnit.storageEntryComplete_sent to industrialPc.storageEntryComplete_received;
        message TaskComplete1_return_message from industrialPc.taskComplete1_sent to wmsServer.taskComplete1_received;
        message TaskComplete2_return_message from wmsServer.taskComplete2_sent to mesServer.taskComplete2_received;
        message TaskComplete3_return_message from mesServer.taskComplete3_sent to operator.taskComplete3_received;
    }
}</t>
  </si>
  <si>
    <t>F1：Satisfied
F2：Options for the verification:
  Generating shortest trace
  Search order is breadth first
  Using conservative space optimisation
  Seed is 1765506751
  State space representation uses minimal constraint systems with future testing
  Using HashMap + Compress integers for discrete state storage
Verifying formula 1 at C:\Users\Administrator\AppData\Local\Temp\uppaal_seq_detailed_verify_11698962608488063592\query_1.q:1
 -- Formula is NOT satisfied.
 -- States stored : 5 states
 -- States explored : 5 states
 -- CPU user time used : 0 ms
 -- Virtual memory used : 63736 KiB
 -- Resident memory used : 18272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F3：Options for the verification:
  Generating shortest trace
  Search order is breadth first
  Using conservative space optimisation
  Seed is 1765506751
  State space representation uses minimal constraint systems with future testing
  Using HashMap + Compress integers for discrete state storage
Verifying formula 1 at C:\Users\Administrator\AppData\Local\Temp\uppaal_seq_detailed_verify_11698962608488063592\query_2.q:1
 -- Formula is NOT satisfied.
 -- States stored : 5 states
 -- States explored : 5 states
 -- CPU user time used : 15 ms
 -- Virtual memory used : 63684 KiB
 -- Resident memory used : 18248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t>
  </si>
  <si>
    <t>part def MESServer{}
part def WMSServer{}
part def IndustrialPC{}
part def StorageServiceUnit{}
part def MobileServiceUnit{}
part def ExecutionServiceUnit{}
occurrence sd_task{
    part operator:Operator{
        event occurrence taskIssuance_sent;
        event occurrence taskComplete3_received;
    }
    part mesServer:MESServer{
        event occurrence taskIssuance_received;
        event occurrence sendTaskCommand_sent;
        event occurrence taskComplete2_received;
        event occurrence taskComplete3_sent;
    }
    part wmsServer:WMSServer{
        event occurrence sendTaskCommand_received;
        event occurrence taskStart_sent;
        event occurrence taskComplete1_received;
        event occurrence taskComplete2_sent;
    }
    part industrialPc:IndustrialPC{
        event occurrence taskStart_received;
        event occurrence materialPrepaRaten_sent;
        event occurrence moveToProcessingPosition_sent;
        event occurrence startProcessing_sent;
        event occurrence storageEntry_sent;
        event occurrence prepaRatenComplete_received;
        event occurrence movementComplete_received;
        event occurrence processingComplete_received;
        event occurrence storageEntryComplete_received;
        event occurrence taskComplete1_sent;
    }
    part storageServiceUnit:StorageServiceUnit{
        event occurrence materialPrepaRaten_received;
        event occurrence storageEntry_received;
        event occurrence prepaRatenComplete_sent;
        event occurrence storageEntryComplete_sent;
    }
    part mobileServiceUnit:MobileServiceUnit{
        event occurrence moveToProcessingPosition_received;
        event occurrence movementComplete_sent;
    }
    part executionServiceUnit:ExecutionServiceUnit{
        event occurrence startProcessing_received;
        event occurrence processingComplete_sent;
    }
    action{
        message TaskIssuance_async_message from operator.taskIssuance_sent to mesServer.taskIssuance_received;
        message SendTaskCommand_async_message from mesServer.sendTaskCommand_sent to wmsServer.sendTaskCommand_received;
        message TaskStart_async_message from wmsServer.taskStart_sent to industrialPc.taskStart_received;
        message MaterialPrepaRaten_sync_message from industrialPc.materialPrepaRaten_sent to storageServiceUnit.materialPrepaRaten_received;
        message PrepaRatenComplete_return_message from storageServiceUnit.prepaRatenComplete_sent to industrialPc.prepaRatenComplete_received;
        message MoveToProcessingPosition_sync_message from industrialPc.moveToProcessingPosition_sent to mobileServiceUnit.moveToProcessingPosition_received;
        message MovementComplete_return_message from mobileServiceUnit.movementComplete_sent to industrialPc.movementComplete_received;
        message StartProcessing_sync_message from industrialPc.startProcessing_sent to executionServiceUnit.startProcessing_received;
        message ProcessingComplete_return_message from executionServiceUnit.processingComplete_sent to industrialPc.processingComplete_received;
        message StorageEntry_sync_message from industrialPc.storageEntry_sent to storageServiceUnit.storageEntry_received;
        message StorageEntryComplete_return_message from storageServiceUnit.storageEntryComplete_sent to industrialPc.storageEntryComplete_received;
        message TaskComplete1_return_message from industrialPc.taskComplete1_sent to wmsServer.taskComplete1_received;
        message TaskComplete2_return_message from wmsServer.taskComplete2_sent to mesServer.taskComplete2_received;
        message TaskComplete3_return_message from mesServer.taskComplete3_sent to operator.taskComplete3_received;
    }
}</t>
  </si>
  <si>
    <t>F1：Satisfied
F2：Satisfied
F3：Satisfied
F4：Satisfied
F5：Satisfied
F6：Satisfied</t>
  </si>
  <si>
    <t>F4：Verifying formula 1 at C:\Users\Administrator\AppData\Local\Temp\uppaal_seq_detailed_verify_11698962608488063592\query_3.q:1
 -- Formula is NOT satisfied.
 -- States stored : 7 states
 -- States explored : 7 states
 -- CPU user time used : 15 ms
 -- Virtual memory used : 63664 KiB
 -- Resident memory used : 18260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storageServiceUnit_instance.MaterialPrepaRaten_sync_message_received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storageServiceUnit_instance.MaterialPrepaRaten_sync_message_received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F5：Verifying formula 1 at C:\Users\Administrator\AppData\Local\Temp\uppaal_seq_detailed_verify_11698962608488063592\query_4.q:1
 -- Formula is NOT satisfied.
 -- States stored : 8 states
 -- States explored : 8 states
 -- CPU user time used : 0 ms
 -- Virtual memory used : 63760 KiB
 -- Resident memory used : 18276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storageServiceUnit_instance.MaterialPrepaRaten_sync_message_received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storageServiceUnit_instance.MaterialPrepaRaten_sync_message_received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Transition:
  industrialPc_instance.StartProcessing_sync_message_sent-&gt;industrialPc_instance.StorageEntry_sync_message_sent { 1, StorageEntry_sync_message!, StorageEntry_sync_message_sent_flag++ }
  storageServiceUnit_instance.MaterialPrepaRaten_sync_message_received-&gt;storageServiceUnit_instance.StorageEntry_sync_message_received { 1, StorageEntry_sync_message?, StorageEntry_sync_message_received_flag++ }
State:
( operator_instance.TaskIssuance_async_message_sent mesServer_instance.SendTaskCommand_async_message_sent wmsServer_instance.TaskStart_async_message_sent industrialPc_instance.StorageEntry_sync_message_sent storageServiceUnit_instance.StorageEntry_sync_message_received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industrialPc_instance.StorageEntry_sync_message_sent_flag=1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storageServiceUnit_instance.StorageEntry_sync_message_received_flag=1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F6：Satisfied</t>
  </si>
  <si>
    <t>A[] operator_instance.TaskComplete3_return_message_received_flag&gt;0 imply deadlock
A[] wcs_instance.ReadStatusToConveyor_async_message_sent_flag&gt;0 imply wcs_instance.SpecifyTransferTask_async_message_sent_flag&gt;0
A[] operator_instance.TaskComplete3_return_message_received_flag&gt;0 imply scanner_instance.ReturnID_return_message_sent_flag&gt;0
A[] stackerCraneBody_instance.PutDownGoods_self_message_sent_flag&gt;0 imply stackerCraneBody_instance.PickUpGoods_self_message_sent_flag&gt;0</t>
  </si>
  <si>
    <t>##Role：You are an expert in SysML v2 modeling.
##Instruction：Generate a sequence diagram model conforming to the SysML V2 specification based on the given sequence diagram model SysML V2 code example and model basic information. Strictly follow the format of the code example to generate the SysML V2 code for the model, element names must not contain spaces, and no content other than the code should be generated, do not enclose the code in ''' and no comments are needed. Participants must first be defined as part def, and then instantiated in an occurrence. If a participant is the only instance of that category, do not add a number after it when declaring it. Instance naming uses lowerCamelCase, and definition uses UpperCamelCamelCase. Message interactions are implemented by defining a message within an occurrence. A message needs to define a name (msg_name) and a type (msg_type). The sender of the message must declare an event occurrence msg_name_sent, and the receiver of the message must declare an event occurrence msg_name_received. The message is declared as message Msg_name_msg_type_message from sender.msg_name_sent to receiver.msg_name_received. Use UpperCamelCase for msg_name during declaRaten. The temporal order between messages is represented from top to bottom. To represent control structures, declare the message within an action, use while for a loop, if for a branch, and fork for parallelism. The control structure keyword needs to be prefixed with "then ". No then connection is needed between messages. The types of messages are as follows, with the msg_type value in parentheses during declaRaten: Synchronous message (sync); Asynchronous message (async); Return message (return); Create message (cre); Self message (self). The SysML V2 code example for the sequence diagram model is
##Sample：The SysML V2 code example of the sequence diagram model is:
part def Client{}
part def Server{}
occurrence sd_example{
    part client1:Client{
        event occurrence req1_sent;
        event occurrence req2_sent;
        event occurrence req3_sent;
        event occurrence par_req1_sent;
    }
    part client2:Client{
        event occurrence par_req2_sent;
    }
    part server1:Server{
        event occurrence req1_received;
        event occurrence req2_received;
        event occurrence req3_received;
        event occurrence par_req1_received;
        event occurrence par_req2_received;
    }
    action{
        attribute i = 1;
        message req1_async_message from client1.req1_sent to server1.req1_received;
        then while i &gt; 0 {
            message req2_async_message from client1.req2_sent to server1.req2_received;
            i := 0;
        }
        then if i == 0 {
            message req3_async_message from client1.req3_sent to server1.req3_received;
        }
        then fork;
            message par_req1_async_message from client1.par_req1_sent to server1.par_req1_received;
            message par_req2_async_message from client2.par_req2_sent to server1.par_req2_received;
    }
}
##Requirements：The basic model information:
There are seven participants in total: 1. Operator; 2. WCS; 3. Stacker Crane PLC; 4. Stacker Crane Body; 5. Conveyor PLC; 6. Conveyor Body; 7. Scanner .
Operator sends a synchronous message Initialization to WCS.
Start Parallel Combined Fragment:
WCS sends a synchronous message Query Stacker Crane Status to Stacker Crane PLC.
Stacker Crane PLC sends a reply message Confirm Stacker Crane Idle to WCS.
WCS sends a synchronous message Query Conveyor Status to Conveyor PLC.
Conveyor PLC sends a reply message Confirm Conveyor Idle to WCS.
End Parallel Combined Fragment.
WCS sends a reply message Ready to Work  to Stacker Crane PLC.
Operator sends an asynchronous message Specify Task to WCS.
Start Parallel Combined Fragment:
WCS sends an asynchronous message Specify Start Coordinates to Stacker Crane PLC.
WCS sends an asynchronous message Specify End Coordinates to Stacker Crane PLC.
End Parallel Combined Fragment.
WCS sends an asynchronous message Read Status1 to Stacker Crane PLC.
Stacker Crane PLC sends an asynchronous message Execute Task1 to Stacker Crane Body.
Stacker Crane Body sends a self-message Move to Start Coordinates.
Stacker Crane Body sends a self-message Pick Up Goods.
Stacker Crane Body sends a self-message Move to End Coordinates.
Stacker Crane Body sends a self-message Put Down Goods .
Stacker Crane Body sends a reply message Task Complete1 to Stacker Crane PLC.
Stacker Crane: PLC sends a reply message Task Complete2 to WCS.
Start Specifying Transfer Task.Message order is not guaranteed .Do not use par fragment
WCS sends an asynchronous message Read Status2 to Conveyor PLC.
WCS sends an asynchronous message Specify Transfer Task to Conveyor PLC.
End Specifying Transfer Task.
Conveyor PLC sends an asynchronous message Execute Task2 to Conveyor Body.
WCS sends an asynchronous message Read ID to Scanner.
Scanner sends a reply message Return ID to WCS.
WCS sends a reply message Task Complete3 to Operator.</t>
  </si>
  <si>
    <t>part def Operator{}
part def WCS{}
part def StackerCranePLC{}
part def StackerCraneBody{}
part def ConveyorPLC{}
part def ConveyorBody{}
part def Scanner{}
occurrence sd_model{
    part operator:Operator{
        event occurrence Initialization_sent;
        event occurrence SpecifyTask_sent;
        event occurrence TaskComplete3_received;
    }
    part wcs:WCS{
        event occurrence Initialization_received;
        event occurrence QueryStackerCraneStatus_sent;
        event occurrence ConfirmStackerCraneIdle_received;
        event occurrence QueryConveyorStatus_sent;
        event occurrence ConfirmConveyorIdle_received;
        event occurrence ReadyToWork_sent;
        event occurrence SpecifyTask_received;
        event occurrence SpecifyStartCoordinates_sent;
        event occurrence SpecifyEndCoordinates_sent;
        event occurrence ReadStatus_sent;
        event occurrence TaskComplete2_received;
        event occurrence ReadStatusToConveyor_sent;
        event occurrence SpecifyTransferTask_sent;
        event occurrence ReadID_sent;
        event occurrence ReturnID_received;
        event occurrence TaskComplete3_sent;
    }
    part stackerCranePLC:StackerCranePLC{
        event occurrence QueryStackerCraneStatus_received;
        event occurrence ConfirmStackerCraneIdle_sent;
        event occurrence ReadyToWork_received;
        event occurrence SpecifyStartCoordinates_received;
        event occurrence SpecifyEndCoordinates_received;
        event occurrence ReadStatus_received;
        event occurrence ExecuteTask_sent;
        event occurrence TaskComplete1_received;
        event occurrence TaskComplete2_sent;
    }
    part stackerCraneBody:StackerCraneBody{
        event occurrence ExecuteTask_received;
        event occurrence MoveToStartCoordinates_sent;
        event occurrence MoveToStartCoordinates_received;
        event occurrence PickUpGoods_sent;
        event occurrence PickUpGoods_received;
        event occurrence MoveToEndCoordinates_sent;
        event occurrence MoveToEndCoordinates_received;
        event occurrence PutDownGoods_sent;
        event occurrence PutDownGoods_received;
        event occurrence TaskComplete1_sent;
    }
    part conveyorPLC:ConveyorPLC{
        event occurrence QueryConveyorStatus_received;
        event occurrence ConfirmConveyorIdle_sent;
        event occurrence ReadStatusToConveyor_received;
        event occurrence SpecifyTransferTask_received;
        event occurrence ExecuteTask_sent;
    }
    part conveyorBody:ConveyorBody{
        event occurrence ExecuteTask_received;
    }
    part scanner:Scanner{
        event occurrence ReadID_received;
        event occurrence ReturnID_sent;
    }
    action{
        message Initialization_sync_message from operator.Initialization_sent to wcs.Initialization_received;
        then fork;
            message QueryStackerCraneStatus_sync_message from wcs.QueryStackerCraneStatus_sent to stackerCranePLC.QueryStackerCraneStatus_received;
            message ConfirmStackerCraneIdle_return_message from stackerCranePLC.ConfirmStackerCraneIdle_sent to wcs.ConfirmStackerCraneIdle_received;
            message QueryConveyorStatus_sync_message from wcs.QueryConveyorStatus_sent to conveyorPLC.QueryConveyorStatus_received;
            message ConfirmConveyorIdle_return_message from conveyorPLC.ConfirmConveyorIdle_sent to wcs.ConfirmConveyorIdle_received;
        message ReadyToWork_return_message from wcs.ReadyToWork_sent to stackerCranePLC.ReadyToWork_received;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message ReadStatus_async_message from wcs.ReadStatus_sent to stackerCranePLC.ReadStatus_received;
        message ExecuteTask_async_message from stackerCranePLC.ExecuteTask_sent to stackerCraneBody.ExecuteTask_received;
        message MoveToStartCoordinates_self_message from stackerCraneBody.MoveToStartCoordinates_sent to stackerCraneBody.MoveToStartCoordinates_received;
        message PickUpGoods_self_message from stackerCraneBody.PickUpGoods_sent to stackerCraneBody.PickUpGoods_received;
        message MoveToEndCoordinates_self_message from stackerCraneBody.MoveToEndCoordinates_sent to stackerCraneBody.MoveToEndCoordinates_received;
        message PutDownGoods_self_message from stackerCraneBody.PutDownGoods_sent to stackerCraneBody.PutDownGoods_received;
        message TaskComplete1_return_message from stackerCraneBody.TaskComplete1_sent to stackerCranePLC.TaskComplete1_received;
        message TaskComplete2_return_message from stackerCranePLC.TaskComplete2_sent to wcs.TaskComplete2_received;
        message ReadStatusToConveyor_async_message from wcs.ReadStatusToConveyor_sent to conveyorPLC.ReadStatusToConveyor_received;
        message SpecifyTransferTask_async_message from wcs.SpecifyTransferTask_sent to conveyorPLC.SpecifyTransferTask_received;
        message ExecuteTask_async_message from conveyorPLC.ExecuteTask_sent to conveyorBody.ExecuteTask_received;
        message ReadID_async_message from wcs.ReadID_sent to scanner.ReadID_received;
        message ReturnID_return_message from scanner.ReturnID_sent to wcs.ReturnID_received;
        message TaskComplete3_return_message from wcs.TaskComplete3_sent to operator.TaskComplete3_received;
    }
}</t>
  </si>
  <si>
    <t>F1:Statisfied
F2:Options for the verification:
  Generating shortest trace
  Search order is breadth first
  Using conservative space optimisation
  Seed is 1765515805
  State space representation uses minimal constraint systems with future testing
  Using HashMap + Compress integers for discrete state storage
Verifying formula 1 at C:\Users\Administrator\AppData\Local\Temp\uppaal_seq_detailed_verify_9643721552516774260\query_0.q:1
 -- Formula is NOT satisfied.
 -- States stored : 15 states
 -- States explored : 15 states
 -- CPU user time used : 0 ms
 -- Virtual memory used : 64060 KiB
 -- Resident memory used : 18432 KiB
 -- Showing witness trace:
State:
( operator_instance.idle wcs_instance.idle stackerCranePLC_instance.idle stackerCraneBody_instance.idle conveyorPLC_instance.idle conveyorBody_instance.idle scanner_instance.idle )
operator_instance.Initialization_sync_message_sent_flag=0 operator_instance.SpecifyTask_async_message_sent_flag=0 operator_instance.TaskComplete3_return_message_received_flag=0 wcs_instance.Initialization_sync_message_received_flag=0 wcs_instance.QueryStackerCraneStatus_sync_message_sent_flag=0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stackerCranePLC_instance.QueryStackerCraneStatus_sync_message_received_flag=0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operator_instance.idle-&gt;operator_instance.Initialization_sync_message_sent { 1, Initialization_sync_message!, Initialization_sync_message_sent_flag++ }
  wcs_instance.idle-&gt;wcs_instance.Initialization_sync_message_received { 1, Initialization_sync_message?, Initialization_sync_message_received_flag++ }
State:
( operator_instance.Initialization_sync_message_sent wcs_instance.Initialization_sync_message_received stackerCranePLC_instance.idle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wcs_instance.QueryStackerCraneStatus_sync_message_sent_flag=0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stackerCranePLC_instance.QueryStackerCraneStatus_sync_message_received_flag=0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wcs_instance.Initialization_sync_message_received-&gt;wcs_instance.QueryStackerCraneStatus_sync_message_sent { 1, QueryStackerCraneStatus_sync_message!, QueryStackerCraneStatus_sync_message_sent_flag++ }
  stackerCranePLC_instance.idle-&gt;stackerCranePLC_instance.QueryStackerCraneStatus_sync_message_received { 1, QueryStackerCraneStatus_sync_message?, QueryStackerCraneStatus_sync_message_received_flag++ }
State:
( operator_instance.Initialization_sync_message_sent wcs_instance.QueryStackerCraneStatus_sync_message_sent stackerCranePLC_instance.QueryStackerCraneStatus_sync_message_received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stackerCranePLC_instance.QueryStackerCraneStatus_sync_message_received-&gt;stackerCranePLC_instance.ConfirmStackerCraneIdle_return_message_sent { 1, ConfirmStackerCraneIdle_return_message!, ConfirmStackerCraneIdle_return_message_sent_flag++ }
  wcs_instance.QueryStackerCraneStatus_sync_message_sent-&gt;wcs_instance.ConfirmStackerCraneIdle_return_message_received { 1, ConfirmStackerCraneIdle_return_message?, ConfirmStackerCraneIdle_return_message_received_flag++ }
State:
( operator_instance.Initialization_sync_message_sent wcs_instance.ConfirmStackerCraneIdle_return_message_received stackerCranePLC_instance.ConfirmStackerCraneIdle_return_message_sent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wcs_instance.ConfirmStackerCraneIdle_return_message_received-&gt;wcs_instance.QueryConveyorStatus_sync_message_sent { 1, QueryConveyorStatus_sync_message!, QueryConveyorStatus_sync_message_sent_flag++ }
  conveyorPLC_instance.idle-&gt;conveyorPLC_instance.QueryConveyorStatus_sync_message_received { 1, QueryConveyorStatus_sync_message?, QueryConveyorStatus_sync_message_received_flag++ }
State:
( operator_instance.Initialization_sync_message_sent wcs_instance.QueryConveyorStatus_sync_message_sent stackerCranePLC_instance.ConfirmStackerCraneIdle_return_message_sent stackerCraneBody_instance.idle conveyorPLC_instance.QueryConveyorStatus_sync_message_received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conveyorPLC_instance.ConfirmConveyorIdle_return_message_sent_flag=0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conveyorPLC_instance.QueryConveyorStatus_sync_message_received-&gt;conveyorPLC_instance.ConfirmConveyorIdle_return_message_sent { 1, ConfirmConveyorIdle_return_message!, ConfirmConveyorIdle_return_message_sent_flag++ }
  wcs_instance.QueryConveyorStatus_sync_message_sent-&gt;wcs_instance.ConfirmConveyorIdle_return_message_received { 1, ConfirmConveyorIdle_return_message?, ConfirmConveyorIdle_return_message_received_flag++ }
State:
( operator_instance.Initialization_sync_message_sent wcs_instance.ConfirmConveyorIdle_return_message_received stackerCranePLC_instance.ConfirmStackerCraneIdle_return_message_sent stackerCraneBody_instance.idle conveyorPLC_instance.ConfirmConveyorIdle_return_message_sent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wcs_instance.ConfirmConveyorIdle_return_message_received-&gt;wcs_instance.ReadyToWork_return_message_sent { 1, ReadyToWork_return_message!, ReadyToWork_return_message_sent_flag++ }
  stackerCranePLC_instance.ConfirmStackerCraneIdle_return_message_sent-&gt;stackerCranePLC_instance.ReadyToWork_return_message_received { 1, ReadyToWork_return_message?, ReadyToWork_return_message_received_flag++ }
State:
( operator_instance.Initialization_sync_message_sent wcs_instance.ReadyToWork_return_message_sent stackerCranePLC_instance.ReadyToWork_return_message_received stackerCraneBody_instance.idle conveyorPLC_instance.ConfirmConveyorIdle_return_message_sent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operator_instance.Initialization_sync_message_sent-&gt;operator_instance.SpecifyTask_async_message_sent { 1, SpecifyTask_async_message!, SpecifyTask_async_message_sent_flag++ }
  wcs_instance.ReadyToWork_return_message_sent-&gt;wcs_instance.SpecifyTask_async_message_received { 1, SpecifyTask_async_message?, SpecifyTask_async_message_received_flag++ }
State:
( operator_instance.SpecifyTask_async_message_sent wcs_instance.SpecifyTask_async_message_received stackerCranePLC_instance.ReadyToWork_return_message_received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wcs_instance.SpecifyStartCoordinates_async_message_sent_flag=0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wcs_instance.SpecifyTask_async_message_received-&gt;wcs_instance.SpecifyStartCoordinates_async_message_sent { 1, SpecifyStartCoordinates_async_message!, SpecifyStartCoordinates_async_message_sent_flag++ }
  stackerCranePLC_instance.ReadyToWork_return_message_received-&gt;stackerCranePLC_instance.SpecifyStartCoordinates_async_message_received { 1, SpecifyStartCoordinates_async_message?, SpecifyStartCoordinates_async_message_received_flag++ }
State:
( operator_instance.SpecifyTask_async_message_sent wcs_instance.SpecifyStartCoordinates_async_message_sent stackerCranePLC_instance.SpecifyStartCoordinates_async_message_received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wcs_instance.SpecifyEndCoordinates_async_message_sent_flag=0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wcs_instance.SpecifyStartCoordinates_async_message_sent-&gt;wcs_instance.SpecifyEndCoordinates_async_message_sent { 1, SpecifyEndCoordinates_async_message!, SpecifyEndCoordinates_async_message_sent_flag++ }
  stackerCranePLC_instance.SpecifyStartCoordinates_async_message_received-&gt;stackerCranePLC_instance.SpecifyEndCoordinates_async_message_received { 1, SpecifyEndCoordinates_async_message?, SpecifyEndCoordinates_async_message_received_flag++ }
State:
( operator_instance.SpecifyTask_async_message_sent wcs_instance.SpecifyEndCoordinates_async_message_sent stackerCranePLC_instance.SpecifyEndCoordinates_async_message_received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wcs_instance.ReadStatus_async_message_sent_flag=0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wcs_instance.SpecifyEndCoordinates_async_message_sent-&gt;wcs_instance.ReadStatus_async_message_sent { 1, ReadStatus_async_message!, ReadStatus_async_message_sent_flag++ }
  stackerCranePLC_instance.SpecifyEndCoordinates_async_message_received-&gt;stackerCranePLC_instance.ReadStatus_async_message_received { 1, ReadStatus_async_message?, ReadStatus_async_message_received_flag++ }
State:
( operator_instance.SpecifyTask_async_message_sent wcs_instance.ReadStatus_async_message_sent stackerCranePLC_instance.ReadStatus_async_message_received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stackerCranePLC_instance.ReadStatus_async_message_received-&gt;stackerCranePLC_instance.ExecuteTask1_async_message_sent { 1, ExecuteTask1_async_message!, ExecuteTask1_async_message_sent_flag++ }
  stackerCraneBody_instance.idle-&gt;stackerCraneBody_instance.ExecuteTask1_async_message_received { 1, ExecuteTask1_async_message?, ExecuteTask1_async_message_received_flag++ }
State:
( operator_instance.SpecifyTask_async_message_sent wcs_instance.ReadStatus_async_message_sent stackerCranePLC_instance.ExecuteTask1_async_message_sent stackerCraneBody_instance.ExecuteTask1_async_message_received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stackerCranePLC_instance.TaskComplete1_return_message_received_flag=0 stackerCranePLC_instance.TaskComplete2_return_message_sent_flag=0 stackerCraneBody_instance.ExecuteTask1_async_message_received_flag=1 stackerCraneBody_instance.TaskComplete1_return_message_sent_flag=0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stackerCraneBody_instance.ExecuteTask1_async_message_received-&gt;stackerCraneBody_instance.TaskComplete1_return_message_sent { 1, TaskComplete1_return_message!, TaskComplete1_return_message_sent_flag++ }
  stackerCranePLC_instance.ExecuteTask1_async_message_sent-&gt;stackerCranePLC_instance.TaskComplete1_return_message_received { 1, TaskComplete1_return_message?, TaskComplete1_return_message_received_flag++ }
State:
( operator_instance.SpecifyTask_async_message_sent wcs_instance.ReadStatus_async_message_sent stackerCranePLC_instance.TaskComplete1_return_message_received stackerCraneBody_instance.TaskComplete1_return_message_sent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stackerCranePLC_instance.TaskComplete2_return_message_sent_flag=0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stackerCranePLC_instance.TaskComplete1_return_message_received-&gt;stackerCranePLC_instance.TaskComplete2_return_message_sent { 1, TaskComplete2_return_message!, TaskComplete2_return_message_sent_flag++ }
  wcs_instance.ReadStatus_async_message_sent-&gt;wcs_instance.TaskComplete2_return_message_received { 1, TaskComplete2_return_message?, TaskComplete2_return_message_received_flag++ }
State:
( operator_instance.SpecifyTask_async_message_sent wcs_instance.TaskComplete2_return_message_received stackerCranePLC_instance.TaskComplete2_return_message_sent stackerCraneBody_instance.TaskComplete1_return_message_sent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wcs_instance.TaskComplete2_return_message_received_flag=1 wcs_instance.ReadStatusToConveyor_async_message_sent_flag=0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stackerCranePLC_instance.TaskComplete2_return_message_sent_flag=1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conveyorPLC_instance.ReadStatusToConveyor_async_message_received_flag=0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wcs_instance.TaskComplete2_return_message_received-&gt;wcs_instance.ReadStatusToConveyor_async_message_sent { 1, ReadStatusToConveyor_async_message!, ReadStatusToConveyor_async_message_sent_flag++ }
  conveyorPLC_instance.ConfirmConveyorIdle_return_message_sent-&gt;conveyorPLC_instance.ReadStatusToConveyor_async_message_received { 1, ReadStatusToConveyor_async_message?, ReadStatusToConveyor_async_message_received_flag++ }
State:
( operator_instance.SpecifyTask_async_message_sent wcs_instance.ReadStatusToConveyor_async_message_sent stackerCranePLC_instance.TaskComplete2_return_message_sent stackerCraneBody_instance.TaskComplete1_return_message_sent conveyorPLC_instance.ReadStatusToConveyor_async_message_received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wcs_instance.TaskComplete2_return_message_received_flag=1 wcs_instance.ReadStatusToConveyor_async_message_sent_flag=1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stackerCranePLC_instance.TaskComplete2_return_message_sent_flag=1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conveyorPLC_instance.ReadStatusToConveyor_async_message_received_flag=1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F3:Satisfied
F4:Statisfied</t>
  </si>
  <si>
    <t>part def WCS{}
part def StackerCranePLC{}
part def StackerCraneBody{}
part def ConveyorPLC{}
part def ConveyorBody{}
part def Scanner{}
occurrence sd_model{
    part operator:Operator{
        event occurrence Initialization_sent;
        event occurrence SpecifyTask_sent;
        event occurrence TaskComplete3_received;
    }
    part wcs:WCS{
        event occurrence Initialization_received;
        event occurrence QueryStackerCraneStatus_sent;
        event occurrence ConfirmStackerCraneIdle_received;
        event occurrence QueryConveyorStatus_sent;
        event occurrence ConfirmConveyorIdle_received;
        event occurrence ReadyToWork_sent;
        event occurrence SpecifyTask_received;
        event occurrence SpecifyStartCoordinates_sent;
        event occurrence SpecifyEndCoordinates_sent;
        event occurrence ReadStatus_sent;
        event occurrence TaskComplete2_received;
        event occurrence ReadStatusToConveyor_sent;
        event occurrence SpecifyTransferTask_sent;
        event occurrence ReadID_sent;
        event occurrence ReturnID_received;
        event occurrence TaskComplete3_sent;
    }
    part stackerCranePLC:StackerCranePLC{
        event occurrence QueryStackerCraneStatus_received;
        event occurrence ConfirmStackerCraneIdle_sent;
        event occurrence ReadyToWork_received;
        event occurrence SpecifyStartCoordinates_received;
        event occurrence SpecifyEndCoordinates_received;
        event occurrence ReadStatus_received;
        event occurrence ExecuteTask_sent;
        event occurrence TaskComplete1_received;
        event occurrence TaskComplete2_sent;
    }
    part stackerCraneBody:StackerCraneBody{
        event occurrence ExecuteTask_received;
        event occurrence MoveToStartCoordinates_sent;
        event occurrence MoveToStartCoordinates_received;
        event occurrence PickUpGoods_sent;
        event occurrence PickUpGoods_received;
        event occurrence MoveToEndCoordinates_sent;
        event occurrence MoveToEndCoordinates_received;
        event occurrence PutDownGoods_sent;
        event occurrence PutDownGoods_received;
        event occurrence TaskComplete1_sent;
    }
    part conveyorPLC:ConveyorPLC{
        event occurrence QueryConveyorStatus_received;
        event occurrence ConfirmConveyorIdle_sent;
        event occurrence ReadStatusToConveyor_received;
        event occurrence SpecifyTransferTask_received;
        event occurrence ExecuteTask_sent;
    }
    part conveyorBody:ConveyorBody{
        event occurrence ExecuteTask_received;
    }
    part scanner:Scanner{
        event occurrence ReadID_received;
        event occurrence ReturnID_sent;
    }
    action{
        message Initialization_sync_message from operator.Initialization_sent to wcs.Initialization_received;
        then fork;
            message QueryStackerCraneStatus_sync_message from wcs.QueryStackerCraneStatus_sent to stackerCranePLC.QueryStackerCraneStatus_received;
            message ConfirmStackerCraneIdle_return_message from stackerCranePLC.ConfirmStackerCraneIdle_sent to wcs.ConfirmStackerCraneIdle_received;
            message QueryConveyorStatus_sync_message from wcs.QueryConveyorStatus_sent to conveyorPLC.QueryConveyorStatus_received;
            message ConfirmConveyorIdle_return_message from conveyorPLC.ConfirmConveyorIdle_sent to wcs.ConfirmConveyorIdle_received;
        message ReadyToWork_return_message from wcs.ReadyToWork_sent to stackerCranePLC.ReadyToWork_received;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message ReadStatus_async_message from wcs.ReadStatus_sent to stackerCranePLC.ReadStatus_received;
        message ExecuteTask_async_message from stackerCranePLC.ExecuteTask_sent to stackerCraneBody.ExecuteTask_received;
        message MoveToStartCoordinates_self_message from stackerCraneBody.MoveToStartCoordinates_sent to stackerCraneBody.MoveToStartCoordinates_received;
        message PickUpGoods_self_message from stackerCraneBody.PickUpGoods_sent to stackerCraneBody.PickUpGoods_received;
        message MoveToEndCoordinates_self_message from stackerCraneBody.MoveToEndCoordinates_sent to stackerCraneBody.MoveToEndCoordinates_received;
        message PutDownGoods_self_message from stackerCraneBody.PutDownGoods_sent to stackerCraneBody.PutDownGoods_received;
        message TaskComplete1_return_message from stackerCraneBody.TaskComplete1_sent to stackerCranePLC.TaskComplete1_received;
        message TaskComplete2_return_message from stackerCranePLC.TaskComplete2_sent to wcs.TaskComplete2_received;
        message SpecifyTransferTask_async_message from wcs.SpecifyTransferTask_sent to conveyorPLC.SpecifyTransferTask_received;
        message ReadStatusToConveyor_async_message from wcs.ReadStatusToConveyor_sent to conveyorPLC.ReadStatusToConveyor_received;
        message ExecuteTask_async_message from conveyorPLC.ExecuteTask_sent to conveyorBody.ExecuteTask_received;
        message ReadID_async_message from wcs.ReadID_sent to scanner.ReadID_received;
        message ReturnID_return_message from scanner.ReturnID_sent to wcs.ReturnID_received;
        message TaskComplete3_return_message from wcs.TaskComplete3_sent to operator.TaskComplete3_received;
    }
}</t>
  </si>
  <si>
    <t>part def CompanySecuritySystem{}
part def RegionalHQ{}
occurrence sd_example{
    part companySecuritySystem:CompanySecuritySystem{
        event occurrence systemOnSent;
        event occurrence standDownSent;
        event occurrence alertSent;
        event occurrence systemOffSent;
    }
    part regionalHQ:RegionalHQ{
        event occurrence systemOnReceived;
        event occurrence standDownReceived;
        event occurrence alertReceived;
        event occurrence systemOffReceived;
    }
    action{
        message SystemOn_async_message from companySecuritySystem.systemOnSent to regionalHQ.systemOnReceived;
        then while true {
            fork;
                message StandDown_async_message from companySecuritySystem.standDownSent to regionalHQ.standDownReceived;
                message Alert_async_message from companySecuritySystem.alertSent to regionalHQ.alertReceived;
        }
        then message SystemOff_async_message from companySecuritySystem.systemOffSent to regionalHQ.systemOffReceived;
    }
}</t>
  </si>
  <si>
    <t>F1：Satisfied
F2：Satisfied
F3：Options for the verification:
  Generating shortest trace
  Search order is breadth first
  Using conservative space optimisation
  Seed is 1765519160
  State space representation uses minimal constraint systems with future testing
  Using HashMap + Compress integers for discrete state storage
Verifying formula 1 at C:\Users\Administrator\AppData\Local\Temp\uppaal_seq_detailed_verify_16345159880648240400\query_2.q:1
 -- Formula is NOT satisfied.
 -- States stored : 3 states
 -- States explored : 3 states
 -- CPU user time used : 0 ms
 -- Virtual memory used : 63204 KiB
 -- Resident memory used : 18072 KiB
 -- Showing witness trace:
State:
( companySecuritySystem_instance.idle regionalHQ_instance.idle )
companySecuritySystem_instance.SystemOn_async_message_sent_flag=0 companySecuritySystem_instance.StandDown_async_message_sent_flag=0 companySecuritySystem_instance.Alert_async_message_sent_flag=0 companySecuritySystem_instance.SystemOff_async_message_sent_flag=0 regionalHQ_instance.SystemOn_async_message_received_flag=0 regionalHQ_instance.StandDown_async_message_received_flag=0 regionalHQ_instance.Alert_async_message_received_flag=0 regionalHQ_instance.SystemOff_async_message_received_flag=0 global_time=0
Transition:
  companySecuritySystem_instance.idle-&gt;companySecuritySystem_instance.SystemOn_async_message_sent { 1, SystemOn_async_message!, SystemOn_async_message_sent_flag++ }
  regionalHQ_instance.idle-&gt;regionalHQ_instance.SystemOn_async_message_received { 1, SystemOn_async_message?, SystemOn_async_message_received_flag++ }
State:
( companySecuritySystem_instance.SystemOn_async_message_sent regionalHQ_instance.SystemOn_async_message_received )
companySecuritySystem_instance.SystemOn_async_message_sent_flag=1 companySecuritySystem_instance.StandDown_async_message_sent_flag=0 companySecuritySystem_instance.Alert_async_message_sent_flag=0 companySecuritySystem_instance.SystemOff_async_message_sent_flag=0 regionalHQ_instance.SystemOn_async_message_received_flag=1 regionalHQ_instance.StandDown_async_message_received_flag=0 regionalHQ_instance.Alert_async_message_received_flag=0 regionalHQ_instance.SystemOff_async_message_received_flag=0 global_time=0
Transition:
  companySecuritySystem_instance.SystemOn_async_message_sent-&gt;companySecuritySystem_instance.StandDown_async_message_sent { 1, StandDown_async_message!, StandDown_async_message_sent_flag++ }
  regionalHQ_instance.SystemOn_async_message_received-&gt;regionalHQ_instance.StandDown_async_message_received { 1, StandDown_async_message?, StandDown_async_message_received_flag++ }
State:
( companySecuritySystem_instance.StandDown_async_message_sent regionalHQ_instance.StandDown_async_message_received )
companySecuritySystem_instance.SystemOn_async_message_sent_flag=1 companySecuritySystem_instance.StandDown_async_message_sent_flag=1 companySecuritySystem_instance.Alert_async_message_sent_flag=0 companySecuritySystem_instance.SystemOff_async_message_sent_flag=0 regionalHQ_instance.SystemOn_async_message_received_flag=1 regionalHQ_instance.StandDown_async_message_received_flag=1 regionalHQ_instance.Alert_async_message_received_flag=0 regionalHQ_instance.SystemOff_async_message_received_flag=0 global_time=0
F4：Satisfied</t>
  </si>
  <si>
    <t>part def RegionalHQ{}
occurrence sd_example{
    part companySecuritySystem:CompanySecuritySystem{
        event occurrence systemOnSent;
        event occurrence standDownSent;
        event occurrence alertSent;
        event occurrence systemOffSent;
    }
    part regionalHQ:RegionalHQ{
        event occurrence systemOnReceived;
        event occurrence standDownReceived;
        event occurrence alertReceived;
        event occurrence systemOffReceived;
    }
    action{
        message SystemOn_async_message from companySecuritySystem.systemOnSent to regionalHQ.systemOnReceived;
        then while true {
            fork;
                message Alert_async_message from companySecuritySystem.alertSent to regionalHQ.alertReceived;
                message StandDown_async_message from companySecuritySystem.standDownSent to regionalHQ.standDownReceived;
        }
        then message SystemOff_async_message from companySecuritySystem.systemOffSent to regionalHQ.systemOffReceived;
    }
}</t>
  </si>
  <si>
    <t>part def SecurityGuard{}
part def CompanySecuritySystem{}
occurrence sd_example{
    part securityGuard:SecurityGuard{
        event occurrence selectCamera_sent;
        event occurrence getCurrentStatus1_sent;
        event occurrence getCurrentStatusOK_received;
        event occurrence panCamera_sent;
        event occurrence getCurrentStatus2_sent;
        event occurrence getCurrentStatusMoving_received;
    }
    part companySecuritySystem:CompanySecuritySystem{
        event occurrence selectCamera_received;
        event occurrence getCurrentStatus1_received;
        event occurrence getStatus1_sent;
        event occurrence getStatus1_received;
        event occurrence getStatusOK_sent;
        event occurrence getStatusOK_received;
        event occurrence getCurrentStatusOK_sent;
        event occurrence panCamera_received;
        event occurrence getCurrentStatus2_received;
        event occurrence getStatus2_sent;
        event occurrence getStatus2_received;
        event occurrence getStatusMoving_sent;
        event occurrence getStatusMoving_received;
        event occurrence getCurrentStatusMoving_sent;
    }
    action{
        message SelectCamera_async_message from securityGuard.selectCamera_sent to companySecuritySystem.selectCamera_received;
        message GetCurrentStatus1_sync_message from securityGuard.getCurrentStatus1_sent to companySecuritySystem.getCurrentStatus1_received;
        message GetStatus1_self_message from companySecuritySystem.getStatus1_sent to companySecuritySystem.getStatus1_received;
        message GetStatusOK_self_message from companySecuritySystem.getStatusOK_sent to companySecuritySystem.getStatusOK_received;
        message GetCurrentStatusOK_return_message from companySecuritySystem.getCurrentStatusOK_sent to securityGuard.getCurrentStatusOK_received;
        message PanCamera_async_message from securityGuard.panCamera_sent to companySecuritySystem.panCamera_received;
        message GetCurrentStatus2_sync_message from securityGuard.getCurrentStatus2_sent to companySecuritySystem.getCurrentStatus2_received;
        message GetStatus2_self_message from companySecuritySystem.getStatus2_sent to companySecuritySystem.getStatus2_received;
        message GetStatusMoving_self_message from companySecuritySystem.getStatusMoving_sent to companySecuritySystem.getStatusMoving_received;
        message GetCurrentStatusMoving_return_message from companySecuritySystem.getCurrentStatusMoving_sent to securityGuard.getCurrentStatusMoving_received;
    }
}</t>
  </si>
  <si>
    <t>part def AdvancedOperator{}
part def UserInterface{}
part def MonitoringStation{}
occurrence sd_login_verification{
    part guard:AdvancedOperator{
        event occurrence login_sent;
        event occurrence login_ok_received;
    }
    part ui:UserInterface{
        event occurrence login_received;
        event occurrence verify_login_sent;
        event occurrence verify_login_received;
        event occurrence verify_login_details_received;
        event occurrence check_capacity_sent;
        event occurrence check_capacity_received;
        event occurrence login_ok_sent;
    }
    part ms:MonitoringStation{
        event occurrence verify_login_received;
        event occurrence verify_login_details_sent;
        event occurrence check_capacity_received;
        event occurrence check_capacity_reply_sent;
    }
    action{
        message login_sync_message from guard.login_sent to ui.login_received;
        message verify_login_sync_message from ui.verify_login_sent to ms.verify_login_received;
        message verify_login_details_return_message from ms.verify_login_details_sent to ui.verify_login_details_received;
        message check_capacity_sync_message from ui.check_capacity_sent to ms.check_capacity_received;
        message check_capacity_reply_return_message from ms.check_capacity_reply_sent to ui.check_capacity_received;
        message login_ok_return_message from ui.login_ok_sent to guard.login_ok_received;</t>
  </si>
  <si>
    <t>part def SecurityGuard{}
part def UserInterface{}
part def MonitoringStation{}
occurrence sd_example{
    part securityGuard:SecurityGuard{
        event occurrence loginSent;
        event occurrence loginOkReceived;
    }
    part userInterface:UserInterface{
        event occurrence checkCapacitySent;
        event occurrence checkCapacity3Received;
        event occurrence verifyLoginDetailsSent;
        event occurrence verifyLoginDetailsTrueReceived;
        event occurrence loginOkSent;
    }
    part monitoringStation:MonitoringStation{
        event occurrence checkCapacityReceived;
        event occurrence checkCapacity3Sent;
        event occurrence verifyLoginDetailsReceived;
        event occurrence verifyLoginDetailsTrueSent;
    }
    action{
        message Login_sync_message from securityGuard.loginSent to userInterface.checkCapacityReceived;
        then message CheckCapacity_sync_message from userInterface.checkCapacitySent to monitoringStation.checkCapacityReceived;
        then message CheckCapacity3_return_message from monitoringStation.checkCapacity3Sent to userInterface.checkCapacity3Received;
        then message VerifyLoginDetails_sync_message from userInterface.verifyLoginDetailsSent to monitoringStation.verifyLoginDetailsReceived;
        then message VerifyLoginDetailsTrue_return_message from monitoringStation.verifyLoginDetailsTrueSent to userInterface.verifyLoginDetailsTrueReceived;
        then message LoginOk_return_message from userInterface.loginOkSent to securityGuard.loginOkReceived;
    }
}</t>
  </si>
  <si>
    <t>F1：Options for the verification:
  Generating shortest trace
  Search order is breadth first
  Using conservative space optimisation
  Seed is 1765609644
  State space representation uses minimal constraint systems with future testing
  Using HashMap + Compress integers for discrete state storage
C:\Users\Administrator\AppData\Local\Temp\uppaal_seq_detailed_verify_15482254737525802300\model.xml::1: [error] has no member named LoginOK_return_message_received.
C:\Users\Administrator\AppData\Local\Temp\uppaal_seq_detailed_verify_15482254737525802300\model.xml::1: [error] Type 
F2：Options for the verification:
  Generating shortest trace
  Search order is breadth first
  Using conservative space optimisation
  Seed is 1765609644
  State space representation uses minimal constraint systems with future testing
  Using HashMap + Compress integers for discrete state storage
Verifying formula 1 at C:\Users\Administrator\AppData\Local\Temp\uppaal_seq_detailed_verify_15482254737525802300\query_1.q:1
 -- Formula is NOT satisfied.
 -- States stored : 3 states
 -- States explored : 3 states
 -- CPU user time used : 0 ms
 -- Virtual memory used : 63352 KiB
 -- Resident memory used : 18128 KiB
 -- Showing witness trace:
State:
( securityGuard_instance.idle userInterface_instance.idle monitoringStation_instance.idle )
securityGuard_instance.Login_sync_message_sent_flag=0 securityGuard_instance.LoginOk_return_message_received_flag=0 userInterface_instance.Login_sync_message_received_flag=0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securityGuard_instance.idle-&gt;securityGuard_instance.Login_sync_message_sent { 1, Login_sync_message!, Login_sync_message_sent_flag++ }
  userInterface_instance.idle-&gt;userInterface_instance.Login_sync_message_received { 1, Login_sync_message?, Login_sync_message_received_flag++ }
State:
( securityGuard_instance.Login_sync_message_sent userInterface_instance.Login_sync_message_received monitoringStation_instance.idle )
securityGuard_instance.Login_sync_message_sent_flag=1 securityGuard_instance.LoginOk_return_message_received_flag=0 userInterface_instance.Login_sync_message_received_flag=1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userInterface_instance.Login_sync_message_received-&gt;userInterface_instance.CheckCapacity_sync_message_sent { 1, CheckCapacity_sync_message!, CheckCapacity_sync_message_sent_flag++ }
  monitoringStation_instance.idle-&gt;monitoringStation_instance.CheckCapacity_sync_message_received { 1, CheckCapacity_sync_message?, CheckCapacity_sync_message_received_flag++ }
State:
( securityGuard_instance.Login_sync_message_sent userInterface_instance.CheckCapacity_sync_message_sent monitoringStation_instance.CheckCapacity_sync_message_received )
securityGuard_instance.Login_sync_message_sent_flag=1 securityGuard_instance.LoginOk_return_message_received_flag=0 userInterface_instance.Login_sync_message_received_flag=1 userInterface_instance.CheckCapacity_sync_message_sent_flag=1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monitoringStation_instance.CheckCapacity_sync_message_received_flag=1 monitoringStation_instance.CheckCapacity3_return_message_sent_flag=0 monitoringStation_instance.VerifyLoginDetails_sync_message_received_flag=0 monitoringStation_instance.VerifyLoginDetailsTrue_return_message_sent_flag=0 global_time=0
F3：Satisfied
F4：Satisfied</t>
  </si>
  <si>
    <t>part def UserInterface{}
part def MonitoringStation{}
occurrence sd_example{
    part securityGuard:SecurityGuard{
        event occurrence loginSent;
        event occurrence loginOkReceived;
    }
    part userInterface:UserInterface{
        event occurrence checkCapacitySent;
        event occurrence checkCapacity3Received;
        event occurrence verifyLoginDetailsSent;
        event occurrence verifyLoginDetailsTrueReceived;
        event occurrence loginOkSent;
    }
    part monitoringStation:MonitoringStation{
        event occurrence checkCapacityReceived;
        event occurrence checkCapacity3Sent;
        event occurrence verifyLoginDetailsReceived;
        event occurrence verifyLoginDetailsTrueSent;
    }
    action{
        message Login_sync_message from securityGuard.loginSent to userInterface.checkCapacityReceived;
        then message VerifyLoginDetails_sync_message from userInterface.verifyLoginDetailsSent to monitoringStation.verifyLoginDetailsReceived;
        then message VerifyLoginDetailsTrue_return_message from monitoringStation.verifyLoginDetailsTrueSent to userInterface.verifyLoginDetailsTrueReceived;
        then message CheckCapacity_sync_message from userInterface.checkCapacitySent to monitoringStation.checkCapacityReceived;
        then message CheckCapacity3_return_message from monitoringStation.checkCapacity3Sent to userInterface.checkCapacity3Received;
        then message LoginOk_return_message from userInterface.loginOkSent to securityGuard.loginOkReceived;
    }
}</t>
  </si>
  <si>
    <t>F1:Options for the verification:
  Generating shortest trace
  Search order is breadth first
  Using conservative space optimisation
  Seed is 1765609859
  State space representation uses minimal constraint systems with future testing
  Using HashMap + Compress integers for discrete state storage
C:\Users\Administrator\AppData\Local\Temp\uppaal_seq_detailed_verify_3188800670856058834\model.xml::1: [error] has no member named LoginOK_return_message_received.
C:\Users\Administrator\AppData\Local\Temp\uppaal_seq_detailed_verify_3188800670856058834\model.xml::1: [error] Type error.
F2：Satisfied
F3：Satisfied
F4：Satisfied</t>
  </si>
  <si>
    <t>part def Tourist{}
part def OptimizationOfModelInformation{}
part def IntelligentNavigationSystem{}
part def SystemDataAnalysis{}
part def PersonalizedCustomerRequirementsAcquisition{}
part def BotanicalGardenSystem{}
occurrence sd_example{
    part tourist:Tourist{
        event occurrence personalizedInformation_sent;
        event occurrence optimizedSystem_received;
    }
    part optimizationOfModelInformation:OptimizationOfModelInformation{
        event occurrence personalizedInformation_received;
        event occurrence information_sent;
    }
    part intelligentNavigationSystem:IntelligentNavigationSystem{
        event occurrence information_received;
        event occurrence modelAnalysis_sent;
        event occurrence modelAnalysis_received;
        event occurrence modelData_sent;
    }
    part systemDataAnalysis:SystemDataAnalysis{
        event occurrence modelData_received;
        event occurrence dataAnalysis_sent;
        event occurrence dataAnalysis_received;
        event occurrence data_sent;
    }
    part personalizedCustomerRequirementsAcquisition:PersonalizedCustomerRequirementsAcquisition{
        event occurrence data_received;
        event occurrence modelOptimization_sent;
        event occurrence modelOptimization_received;
        event occurrence model_sent;
    }
    part botanicalGardenSystem:BotanicalGardenSystem{
        event occurrence model_received;
        event occurrence optimizedSystem_sent;
    }
    action{
        message PersonalizedInformation_sync_message from tourist.personalizedInformation_sent to optimizationOfModelInformation.personalizedInformation_received;
        then message Information_sync_message from optimizationOfModelInformation.information_sent to intelligentNavigationSystem.information_received;
        then message ModelAnalysis_self_message from intelligentNavigationSystem.modelAnalysis_sent to intelligentNavigationSystem.modelAnalysis_received;
        then message ModelData_sync_message from intelligentNavigationSystem.modelData_sent to systemDataAnalysis.modelData_received;
        then message DataAnalysis_self_message from systemDataAnalysis.dataAnalysis_sent to systemDataAnalysis.dataAnalysis_received;
        then message Data_sync_message from systemDataAnalysis.data_sent to personalizedCustomerRequirementsAcquisition.data_received;
        then message ModelOptimization_self_message from personalizedCustomerRequirementsAcquisition.modelOptimization_sent to personalizedCustomerRequirementsAcquisition.modelOptimization_received;
        then message Model_sync_message from personalizedCustomerRequirementsAcquisition.model_sent to botanicalGardenSystem.model_received;
        then message OptimizedSystem_sync_message from botanicalGardenSystem.optimizedSystem_sent to tourist.optimizedSystem_received;
    }
}</t>
  </si>
  <si>
    <t>part def ExternalSystem{}
part def AlarmController{}
part def EmergencyCommsSystem{}
part def InternalPA{}
occurrence sd_example{
    part externalSystem:ExternalSystem{
        event occurrence raiseAlarm_sent;
        event occurrence cancelAlarm_sent;
    }
    part alarmController:AlarmController{
        event occurrence raiseAlarm_received;
        event occurrence announceAlertMsg_sent;
        event occurrence getNextService1_sent;
        event occurrence alert_received;
        event occurrence cancelAlarm_received;
        event occurrence announceStandownMsg_sent;
        event occurrence getNextService2_sent;
        event occurrence standDown_received;
    }
    part emergencyCommsSystem:EmergencyCommsSystem{
        event occurrence getNextService1_received;
        event occurrence alert_sent;
        event occurrence getNextService2_received;
        event occurrence standDown_sent;
    }
    part internalPA:InternalPA{
        event occurrence announceAlertMsg_received;
        event occurrence announceStandownMsg_received;
    }
    action{
        message RaiseAlarm_async_message from externalSystem.raiseAlarm_sent to alarmController.raiseAlarm_received;
        message AnnounceAlertMsg_async_message from alarmController.announceAlertMsg_sent to internalPA.announceAlertMsg_received;
        then while true {
            message GetNextService1_sync_message from alarmController.getNextService1_sent to emergencyCommsSystem.getNextService1_received;
            message Alert_return_message from emergencyCommsSystem.alert_sent to alarmController.alert_received;
        }
        message CancelAlarm_async_message from externalSystem.cancelAlarm_sent to alarmController.cancelAlarm_received;
        message AnnounceStandownMsg_return_message from alarmController.announceStandownMsg_sent to internalPA.announceStandownMsg_received;
        then while true {
            message GetNextService2_sync_message from alarmController.getNextService2_sent to emergencyCommsSystem.getNextService2_received;
            message StandDown_return_message from emergencyCommsSystem.standDown_sent to alarmController.standDown_received;
        }
    }
}</t>
  </si>
  <si>
    <t>part def ExternalSystem{}
part def SecurityGuard{}
part def CompanySecuritySystem{}
occurrence sd_securityScenario{
    part externalSystem:ExternalSystem{
        event occurrence illegalEntryDetected_sent;
        event occurrence raiseAlarm_received;
        event occurrence cancelAlarm_received;
    }
    part securityGuard:SecurityGuard{
        event occurrence intruderAlert_received;
        event occurrence autoTrack_sent;
        event occurrence lostTrack_received;
        event occurrence panCameraControl_sent;
        event occurrence tiltCamera_sent;
        event occurrence cancelAlert_sent;
    }
    part companySecuritySystem:CompanySecuritySystem{
        event occurrence illegalEntryDetected_received;
        event occurrence intruderAlert_sent;
        event occurrence raiseAlarm_sent;
        event occurrence autoTrack_received;
        event occurrence lostTrack_sent;
        event occurrence panCameraControl_received;
        event occurrence tiltCamera_received;
        event occurrence cancelAlert_received;
        event occurrence cancelAlarm_sent;
    }
    action{
        message IllegalEntryDetected_async_message from externalSystem.illegalEntryDetected_sent to companySecuritySystem.illegalEntryDetected_received;
        message IntruderAlert_async_message from companySecuritySystem.intruderAlert_sent to securityGuard.intruderAlert_received;
        message RaiseAlarm_async_message from companySecuritySystem.raiseAlarm_sent to externalSystem.raiseAlarm_received;
        then if automaticModeRequired {
            message AutoTrack_async_message from securityGuard.autoTrack_sent to companySecuritySystem.autoTrack_received;
            then if lostContact {
                message LostTrack_async_message from companySecuritySystem.lostTrack_sent to securityGuard.lostTrack_received;
            }
        }
        then if manualModeRequired {
            attribute i = 1;
            then while i &gt; 0 {
                message PanCameraControl_async_message from securityGuard.panCameraControl_sent to companySecuritySystem.panCameraControl_received;
                message TiltCamera_async_message from securityGuard.tiltCamera_sent to companySecuritySystem.tiltCamera_received;
                i := 0;
            }
        }
        message CancelAlert_async_message from securityGuard.cancelAlert_sent to companySecuritySystem.cancelAlert_received;
        message CancelAlarm_async_message from companySecuritySystem.cancelAlarm_sent to externalSystem.cancelAlarm_received;
    }
}</t>
  </si>
  <si>
    <t>A[] (tcu_instance.CheckTractionConverterStatus3_sync_message_sent_flag&gt;0 imply ccu_instance.CheckTractionConverterStatus1_sync_message_sent_flag&gt;0)
A[] (tractionConverter_instance.CheckTractionConverterStatus3_sync_message_received_flag&gt;0 imply ccu_instance.CheckTractionConverterStatus1_sync_message_sent_flag&gt;0)
A[] (ccu_instance.ConverterComponentMalRequirement-Specific4_sync_message_sent_flag&gt;0 imply tractionConverter_instance.ConverterComponentMalRequirement-Specific1_sync_message_sent_flag&gt;0)
A[] not hmi_instance.DeactivateAlarm_cre_message_sent and E&lt;&gt; hmi_instance.DeactivateAlarm_del_message_sent</t>
  </si>
  <si>
    <t>part def CCU{}
part def MVB{}
part def TCU{}
part def TractionConverter{}
part def WTB{}
part def HMI{}
part def AlarmDevice{}
occurrence sd_example{
    part ccu:CCU{
        event occurrence checkTractionConverterStatus1Sent;
        event occurrence converterComponentMalRequirement-Specific4Sent;
    }
    part mvb:MVB{
        event occurrence checkTractionConverterStatus1Received;
        event occurrence checkTractionConverterStatus2Sent;
        event occurrence converterComponentMalRequirement-Specific3Received;
        event occurrence converterComponentMalRequirement-Specific2Sent;
    }
    part tcu:TCU{
        event occurrence checkTractionConverterStatus2Received;
        event occurrence checkTractionConverterStatus3Sent;
        event occurrence converterComponentMalRequirement-Specific1Received;
        event occurrence converterComponentMalRequirement-Specific2Received;
        event occurrence converterComponentMalRequirement-Specific3Sent;
    }
    part tractionConverter:TractionConverter{
        event occurrence checkTractionConverterStatus3Received;
        event occurrence converterComponentMalRequirement-Specific1Sent;
    }
    part wtb:WTB{
        event occurrence converterComponentMalRequirement-Specific4Received;
        event occurrence activateAlarmDeviceSent;
    }
    part hmi:HMI{
        event occurrence activateAlarmDeviceReceived;
        event occurrence converterSignalMalRequirement-SpecificSent;
        event occurrence deactivateAlarmSent;
    }
    part alarmDevice:AlarmDevice{
        event occurrence converterSignalMalRequirement-SpecificReceived;
        event occurrence deactivateAlarmReceived;
    }
    action{
        message CheckTractionConverterStatus1_sync_message from ccu.checkTractionConverterStatus1Sent to mvb.checkTractionConverterStatus1Received;
        message CheckTractionConverterStatus2_sync_message from mvb.checkTractionConverterStatus2Sent to tcu.checkTractionConverterStatus2Received;
        message CheckTractionConverterStatus3_sync_message from tcu.checkTractionConverterStatus3Sent to tractionConverter.checkTractionConverterStatus3Received;
        message ConverterComponentMalRequirement-Specific1_sync_message from tractionConverter.converterComponentMalRequirement-Specific1Sent to tcu.converterComponentMalRequirement-Specific1Received;
        message ConverterComponentMalRequirement-Specific2_sync_message from tcu.converterComponentMalRequirement-Specific2Sent to mvb.converterComponentMalRequirement-Specific2Received;
        message ConverterComponentMalRequirement-Specific3_sync_message from mvb.converterComponentMalRequirement-Specific3Sent to ccu.converterComponentMalRequirement-Specific3Received;
        message ConverterComponentMalRequirement-Specific4_sync_message from ccu.converterComponentMalRequirement-Specific4Sent to wtb.converterComponentMalRequirement-Specific4Received;
        message ActivateAlarmDevice_sync_message from wtb.activateAlarmDeviceSent to hmi.activateAlarmDeviceReceived;
        message ConverterSignalMalRequirement-Specific_cre_message from hmi.converterSignalMalRequirement-SpecificSent to alarmDevice.converterSignalMalRequirement-SpecificReceived;
        message DeactivateAlarm_cre_message from hmi.deactivateAlarmSent to alarmDevice.deactivateAlarmReceived;
    }
}</t>
  </si>
  <si>
    <t>F1：Satisfied
F2：Satisfied
F3：Satisfied
F4：Options for the verification:
  Generating shortest trace
  Search order is breadth first
  Using conservative space optimisation
  Seed is 1765613598
  State space representation uses minimal constraint systems with future testing
  Using HashMap + Compress integers for discrete state storage
C:\Users\Administrator\AppData\Local\Temp\uppaal_seq_detailed_verify_15341222297635237945\model.xml::1: [error] syntax error: unexpected T_AG.
C:\Users\Administrator\AppData\Local\Temp\uppaal_seq_detailed_verify_15341222297635237945\model.xml::1: [error] syntax error: unexpected T_EF.</t>
  </si>
  <si>
    <t>part def MVB{}
part def TCU{}
part def TractionConverter{}
part def WTB{}
part def HMI{}
part def AlarmDevice{}
occurrence sd_example{
    part ccu:CCU{
        event occurrence checkTractionConverterStatus1Sent;
        event occurrence converterComponentMalRequirement-Specific4Sent;
    }
    part mvb:MVB{
        event occurrence checkTractionConverterStatus1Received;
        event occurrence checkTractionConverterStatus2Sent;
        event occurrence converterComponentMalRequirement-Specific3Received;
        event occurrence converterComponentMalRequirement-Specific2Sent;
    }
    part tcu:TCU{
        event occurrence checkTractionConverterStatus2Received;
        event occurrence checkTractionConverterStatus3Sent;
        event occurrence converterComponentMalRequirement-Specific1Received;
        event occurrence converterComponentMalRequirement-Specific2Received;
        event occurrence converterComponentMalRequirement-Specific3Sent;
    }
    part tractionConverter:TractionConverter{
        event occurrence checkTractionConverterStatus3Received;
        event occurrence converterComponentMalRequirement-Specific1Sent;
    }
    part wtb:WTB{
        event occurrence converterComponentMalRequirement-Specific4Received;
        event occurrence activateAlarmDeviceSent;
    }
    part hmi:HMI{
        event occurrence activateAlarmDeviceReceived;
        event occurrence converterSignalMalRequirement-SpecificSent;
        event occurrence deactivateAlarmSent;
    }
    part alarmDevice:AlarmDevice{
        event occurrence converterSignalMalRequirement-SpecificReceived;
        event occurrence deactivateAlarmReceived;
    }
    action{
        message CheckTractionConverterStatus1_sync_message from ccu.checkTractionConverterStatus1Sent to mvb.checkTractionConverterStatus1Received;
        message CheckTractionConverterStatus2_sync_message from mvb.checkTractionConverterStatus2Sent to tcu.checkTractionConverterStatus2Received;
        message CheckTractionConverterStatus3_sync_message from tcu.checkTractionConverterStatus3Sent to tractionConverter.checkTractionConverterStatus3Received;
        message ConverterComponentMalRequirement-Specific1_sync_message from tractionConverter.converterComponentMalRequirement-Specific1Sent to tcu.converterComponentMalRequirement-Specific1Received;
        message ConverterComponentMalRequirement-Specific2_sync_message from tcu.converterComponentMalRequirement-Specific2Sent to mvb.converterComponentMalRequirement-Specific2Received;
        message ConverterComponentMalRequirement-Specific3_sync_message from mvb.converterComponentMalRequirement-Specific3Sent to ccu.converterComponentMalRequirement-Specific3Received;
        message ConverterComponentMalRequirement-Specific4_sync_message from ccu.converterComponentMalRequirement-Specific4Sent to wtb.converterComponentMalRequirement-Specific4Received;
        message ActivateAlarmDevice_sync_message from wtb.activateAlarmDeviceSent to hmi.activateAlarmDeviceReceived;
        message ConverterSignalMalRequirement-Specific_cre_message from hmi.converterSignalMalRequirement-SpecificSent to alarmDevice.converterSignalMalRequirement-SpecificReceived;
        message DeactivateAlarm_del_message from hmi.deactivateAlarmSent to alarmDevice.deactivateAlarmReceived;
    }
}</t>
  </si>
  <si>
    <t>part def Captain{}
part def AirTrafficController{}
part def AirlineCompany{}
occurrence sd_example{
    part airborneEquipment:AirborneEquipment{
        event occurrence flightReleaseProcedure1Sent;
        event occurrence aircraftDatagram1Sent;
        event occurrence flightRecorderSent;
        event occurrence aircraftDatagram2Sent;
        event occurrence confirmRelease1Sent;
        event occurrence confirmRelease2Received;
    }
    part captain:Captain{
        event occurrence flightReleaseProcedure2Received;
        event occurrence aircraftDatagram1Received;
    }
    part airTrafficController:AirTrafficController{
        event occurrence flightReleaseProcedure1Received;
        event occurrence flightReleaseProcedure2Sent;
        event occurrence aircraftDatagram2Received;
        event occurrence aircraftDatagram3Sent;
        event occurrence aircraftDatagram3ReplyReceived;
        event occurrence takeoffConditionCheckSent;
        event occurrence confirmRelease1Received;
        event occurrence confirmRelease2Sent;
    }
    part airlineCompany:AirlineCompany{
        event occurrence aircraftDatagram3Received;
        event occurrence aircraftDatagram3ReplySent;
    }
    action{
        message FlightReleaseProcedure1_async_message from airborneEquipment.flightReleaseProcedure1Sent to airTrafficController.flightReleaseProcedure1Received;
        message FlightReleaseProcedure2_async_message from airTrafficController.flightReleaseProcedure2Sent to captain.flightReleaseProcedure2Received;
        message AircraftDatagram1_async_message from captain.aircraftDatagram1Sent to airborneEquipment.aircraftDatagram1Received;
        message FlightRecorder_self_message from airborneEquipment.flightRecorderSent to airborneEquipment.flightRecorderSent;
        message AircraftDatagram2_async_message from airborneEquipment.aircraftDatagram2Sent to airTrafficController.aircraftDatagram2Received;
        message AircraftDatagram3_sync_message from airTrafficController.aircraftDatagram3Sent to airlineCompany.aircraftDatagram3Received;
        message AircraftDatagram3Reply_return_message from airlineCompany.aircraftDatagram3ReplySent to airTrafficController.aircraftDatagram3ReplyReceived;
        then while true {
            message TakeoffConditionCheck_self_message from airTrafficController.takeoffConditionCheckSent to airTrafficController.takeoffConditionCheckSent;
        }
        message ConfirmRelease1_async_message from airborneEquipment.confirmRelease1Sent to airTrafficController.confirmRelease1Received;
        message ConfirmRelease2_async_message from airTrafficController.confirmRelease2Sent to airborneEquipment.confirmRelease2Received;
    }
}</t>
  </si>
  <si>
    <t>F1：Satisfied
F2：Options for the verification:
  Generating shortest trace
  Search order is breadth first
  Using conservative space optimisation
  Seed is 1765614807
  State space representation uses minimal constraint systems with future testing
  Using HashMap + Compress integers for discrete state storage
Verifying formula 1 at C:\Users\Administrator\AppData\Local\Temp\uppaal_seq_detailed_verify_1399649232291583822\query_2.q:1
 -- Formula is NOT satisfied.
 -- States stored : 8 states
 -- States explored : 8 states
 -- CPU user time used : 0 ms
 -- Virtual memory used : 63468 KiB
 -- Resident memory used : 18176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F3：Options for the verification:
  Generating shortest trace
  Search order is breadth first
  Using conservative space optimisation
  Seed is 1765614807
  State space representation uses minimal constraint systems with future testing
  Using HashMap + Compress integers for discrete state storage
Verifying formula 1 at C:\Users\Administrator\AppData\Local\Temp\uppaal_seq_detailed_verify_1399649232291583822\query_3.q:1
 -- Formula is NOT satisfied.
 -- States stored : 8 states
 -- States explored : 8 states
 -- CPU user time used : 0 ms
 -- Virtual memory used : 63472 KiB
 -- Resident memory used : 18176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F4：Options for the verification:
  Generating shortest trace
  Search order is breadth first
  Using conservative space optimisation
  Seed is 1765614807
  State space representation uses minimal constraint systems with future testing
  Using HashMap + Compress integers for discrete state storage
Verifying formula 1 at C:\Users\Administrator\AppData\Local\Temp\uppaal_seq_detailed_verify_1399649232291583822\query_4.q:1
 -- Formula is satisfied.
 -- States stored : 7 states
 -- States explored : 7 states
 -- CPU user time used : 0 ms
 -- Virtual memory used : 63424 KiB
 -- Resident memory used : 18140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F5：Satisfied</t>
  </si>
  <si>
    <t>part def Captain{}
part def AirTrafficController{}
part def AirlineCompany{}
occurrence sd_example{
    part airborneEquipment:AirborneEquipment{
        event occurrence flightReleaseProcedure1Sent;
        event occurrence aircraftDatagram1Received;
        event occurrence flightRecorderSent;
        event occurrence aircraftDatagram2Sent;
        event occurrence confirmRelease1Sent;
        event occurrence confirmRelease2Received;
    }
    part captain:Captain{
        event occurrence flightReleaseProcedure2Received;
        event occurrence aircraftDatagram1Sent;
    }
    part airTrafficController:AirTrafficController{
        event occurrence flightReleaseProcedure1Received;
        event occurrence flightReleaseProcedure2Sent;
        event occurrence aircraftDatagram2Received;
        event occurrence aircraftDatagram3Sent;
        event occurrence aircraftDatagram3ReplyReceived;
        event occurrence takeoffConditionCheckSent;
        event occurrence confirmRelease1Received;
        event occurrence confirmRelease2Sent;
    }
    part airlineCompany:AirlineCompany{
        event occurrence aircraftDatagram3Received;
        event occurrence aircraftDatagram3ReplySent;
    }
    action{
        message FlightReleaseProcedure1_async_message from airborneEquipment.flightReleaseProcedure1Sent to airTrafficController.flightReleaseProcedure1Received;
        message FlightReleaseProcedure2_async_message from airTrafficController.flightReleaseProcedure2Sent to captain.flightReleaseProcedure2Received;
        message AircraftDatagram1_async_message from captain.aircraftDatagram1Sent to airborneEquipment.aircraftDatagram1Received;
        message FlightRecorder_self_message from airborneEquipment.flightRecorderSent to airborneEquipment.flightRecorderSent;
        message AircraftDatagram2_async_message from airborneEquipment.aircraftDatagram2Sent to airTrafficController.aircraftDatagram2Received;
        message AircraftDatagram3_sync_message from airTrafficController.aircraftDatagram3Sent to airlineCompany.aircraftDatagram3Received;
        message AircraftDatagram3Reply_return_message from airlineCompany.aircraftDatagram3ReplySent to airTrafficController.aircraftDatagram3ReplyReceived;
        then while true {
            message TakeoffConditionCheck_self_message from airTrafficController.takeoffConditionCheckSent to airTrafficController.takeoffConditionCheckSent;
        }
        then message ConfirmRelease1_async_message from airborneEquipment.confirmRelease1Sent to airTrafficController.confirmRelease1Received;
        then message ConfirmRelease2_async_message from airTrafficController.confirmRelease2Sent to airborneEquipment.confirmRelease2Received;
    }
}</t>
  </si>
  <si>
    <t>F1：Satisfied
F2：Options for the verification:
  Generating shortest trace
  Search order is breadth first
  Using conservative space optimisation
  Seed is 1765615184
  State space representation uses minimal constraint systems with future testing
  Using HashMap + Compress integers for discrete state storage
Verifying formula 1 at C:\Users\Administrator\AppData\Local\Temp\uppaal_seq_detailed_verify_9972843349041148692\query_1.q:1
 -- Formula is NOT satisfied.
 -- States stored : 8 states
 -- States explored : 8 states
 -- CPU user time used : 0 ms
 -- Virtual memory used : 63400 KiB
 -- Resident memory used : 18176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F3：Options for the verification:
  Generating shortest trace
  Search order is breadth first
  Using conservative space optimisation
  Seed is 1765615184
  State space representation uses minimal constraint systems with future testing
  Using HashMap + Compress integers for discrete state storage
Verifying formula 1 at C:\Users\Administrator\AppData\Local\Temp\uppaal_seq_detailed_verify_9972843349041148692\query_2.q:1
 -- Formula is NOT satisfied.
 -- States stored : 8 states
 -- States explored : 8 states
 -- CPU user time used : 0 ms
 -- Virtual memory used : 63440 KiB
 -- Resident memory used : 18172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F4：Options for the verification:
  Generating shortest trace
  Search order is breadth first
  Using conservative space optimisation
  Seed is 1765615184
  State space representation uses minimal constraint systems with future testing
  Using HashMap + Compress integers for discrete state storage
Verifying formula 1 at C:\Users\Administrator\AppData\Local\Temp\uppaal_seq_detailed_verify_9972843349041148692\query_3.q:1
 -- Formula is NOT satisfied.
 -- States stored : 8 states
 -- States explored : 8 states
 -- CPU user time used : 0 ms
 -- Virtual memory used : 63452 KiB
 -- Resident memory used : 18184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F5：Satisfied</t>
  </si>
  <si>
    <t>part def Operator{}
part def MESServer{}
part def WMSServer{}
part def IndustrialPC{}
part def StorageServiceUnit{}
part def MobileServiceUnit{}
part def ExecutionServiceUnit{}
occurrence sd_example{
    part operator:Operator{
        event occurrence taskIssuanceSent;
        event occurrence taskComplete3Received;
    }
    part mesServer:MESServer{
        event occurrence taskIssuanceReceived;
        event occurrence sendTaskCommandSent;
        event occurrence taskComplete2Received;
        event occurrence taskComplete3Sent;
    }
    part wmsServer:WMSServer{
        event occurrence sendTaskCommandReceived;
        event occurrence taskStartSent;
        event occurrence taskComplete1Received;
        event occurrence taskComplete2Sent;
    }
    part industrialPC:IndustrialPC{
        event occurrence taskStartReceived;
        event occurrence moveToProcessingPositionSent;
        event occurrence materialPrepaRatenSent;
        event occurrence startProcessingSent;
        event occurrence storageEntrySent;
        event occurrence prepaRatenCompleteReceived;
        event occurrence movementCompleteReceived;
        event occurrence processingCompleteReceived;
        event occurrence storageEntryCompleteReceived;
        event occurrence taskComplete1Sent;
    }
    part storageServiceUnit:StorageServiceUnit{
        event occurrence materialPrepaRatenReceived;
        event occurrence storageEntryReceived;
        event occurrence prepaRatenCompleteSent;
        event occurrence storageEntryCompleteSent;
    }
    part mobileServiceUnit:MobileServiceUnit{
        event occurrence moveToProcessingPositionReceived;
        event occurrence movementCompleteSent;
    }
    part executionServiceUnit:ExecutionServiceUnit{
        event occurrence startProcessingReceived;
        event occurrence processingCompleteSent;
    }
    action{
        message TaskIssuance_async_message from operator.taskIssuanceSent to mesServer.taskIssuanceReceived;
        then message SendTaskCommand_async_message from mesServer.sendTaskCommandSent to wmsServer.sendTaskCommandReceived;
        then message TaskStart_async_message from wmsServer.taskStartSent to industrialPC.taskStartReceived;
        then message MoveToProcessingPosition_sync_message from industrialPC.moveToProcessingPositionSent to mobileServiceUnit.moveToProcessingPositionReceived;
        then message MaterialPrepaRaten_sync_message from industrialPC.materialPrepaRatenSent to storageServiceUnit.materialPrepaRatenReceived;
        then message StartProcessing_sync_message from industrialPC.startProcessingSent to executionServiceUnit.startProcessingReceived;
        then message StorageEntry_sync_message from industrialPC.storageEntrySent to storageServiceUnit.storageEntryReceived;
        then message PrepaRatenComplete_return_message from storageServiceUnit.prepaRatenCompleteSent to industrialPC.prepaRatenCompleteReceived;
        then message MovementComplete_return_message from mobileServiceUnit.movementCompleteSent to industrialPC.movementCompleteReceived;
        then message ProcessingComplete_return_message from executionServiceUnit.processingCompleteSent to industrialPC.processingCompleteReceived;
        then message StorageEntryComplete_return_message from storageServiceUnit.storageEntryCompleteSent to industrialPC.storageEntryCompleteReceived;
        then message TaskComplete1_return_message from industrialPC.taskComplete1Sent to wmsServer.taskComplete1Received;
        then message TaskComplete2_return_message from wmsServer.taskComplete2Sent to mesServer.taskComplete2Received;
        then message TaskComplete3_return_message from mesServer.taskComplete3Sent to operator.taskComplete3Received;
    }
}</t>
  </si>
  <si>
    <t>F1:Satisfied
F2:Options for the verification:
  Generating shortest trace
  Search order is breadth first
  Using conservative space optimisation
  Seed is 1765615576
  State space representation uses minimal constraint systems with future testing
  Using HashMap + Compress integers for discrete state storage
Verifying formula 1 at C:\Users\Administrator\AppData\Local\Temp\uppaal_seq_detailed_verify_8665426311818854034\query_1.q:1
 -- Formula is NOT satisfied.
 -- States stored : 5 states
 -- States explored : 5 states
 -- CPU user time used : 0 ms
 -- Virtual memory used : 63772 KiB
 -- Resident memory used : 18336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
F3:Options for the verification:
  Generating shortest trace
  Search order is breadth first
  Using conservative space optimisation
  Seed is 1765615576
  State space representation uses minimal constraint systems with future testing
  Using HashMap + Compress integers for discrete state storage
Verifying formula 1 at C:\Users\Administrator\AppData\Local\Temp\uppaal_seq_detailed_verify_8665426311818854034\query_2.q:1
 -- Formula is NOT satisfied.
 -- States stored : 5 states
 -- States explored : 5 states
 -- CPU user time used : 0 ms
 -- Virtual memory used : 63788 KiB
 -- Resident memory used : 18332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
  </si>
  <si>
    <t>part def MESServer{}
part def WMSServer{}
part def IndustrialPC{}
part def StorageServiceUnit{}
part def MobileServiceUnit{}
part def ExecutionServiceUnit{}
occurrence sd_example{
    part operator:Operator{
        event occurrence taskIssuanceSent;
        event occurrence taskComplete3Received;
    }
    part mesServer:MESServer{
        event occurrence taskIssuanceReceived;
        event occurrence sendTaskCommandSent;
        event occurrence taskComplete2Received;
        event occurrence taskComplete3Sent;
    }
    part wmsServer:WMSServer{
        event occurrence sendTaskCommandReceived;
        event occurrence taskStartSent;
        event occurrence taskComplete1Received;
        event occurrence taskComplete2Sent;
    }
    part industrialPC:IndustrialPC{
        event occurrence taskStartReceived;
        event occurrence moveToProcessingPositionSent;
        event occurrence materialPrepaRatenSent;
        event occurrence startProcessingSent;
        event occurrence storageEntrySent;
        event occurrence prepaRatenCompleteReceived;
        event occurrence movementCompleteReceived;
        event occurrence processingCompleteReceived;
        event occurrence storageEntryCompleteReceived;
        event occurrence taskComplete1Sent;
    }
    part storageServiceUnit:StorageServiceUnit{
        event occurrence materialPrepaRatenReceived;
        event occurrence storageEntryReceived;
        event occurrence prepaRatenCompleteSent;
        event occurrence storageEntryCompleteSent;
    }
    part mobileServiceUnit:MobileServiceUnit{
        event occurrence moveToProcessingPositionReceived;
        event occurrence movementCompleteSent;
    }
    part executionServiceUnit:ExecutionServiceUnit{
        event occurrence startProcessingReceived;
        event occurrence processingCompleteSent;
    }
    action{
        message TaskIssuance_async_message from operator.taskIssuanceSent to mesServer.taskIssuanceReceived;
        then message SendTaskCommand_async_message from mesServer.sendTaskCommandSent to wmsServer.sendTaskCommandReceived;
        then message TaskStart_async_message from wmsServer.taskStartSent to industrialPC.taskStartReceived;
        then message MaterialPrepaRaten_sync_message from industrialPC.materialPrepaRatenSent to storageServiceUnit.materialPrepaRatenReceived;
        then message PrepaRatenComplete_return_message from storageServiceUnit.prepaRatenCompleteSent to industrialPC.prepaRatenCompleteReceived;
        then message MoveToProcessingPosition_sync_message from industrialPC.moveToProcessingPositionSent to mobileServiceUnit.moveToProcessingPositionReceived;
        then message MovementComplete_return_message from mobileServiceUnit.movementCompleteSent to industrialPC.movementCompleteReceived;
        then message StartProcessing_sync_message from industrialPC.startProcessingSent to executionServiceUnit.startProcessingReceived;
        then message ProcessingComplete_return_message from executionServiceUnit.processingCompleteSent to industrialPC.processingCompleteReceived;
        then message StorageEntry_sync_message from industrialPC.storageEntrySent to storageServiceUnit.storageEntryReceived;
        then message StorageEntryComplete_return_message from storageServiceUnit.storageEntryCompleteSent to industrialPC.storageEntryCompleteReceived;
        then message TaskComplete1_return_message from industrialPC.taskComplete1Sent to wmsServer.taskComplete1Received;
        then message TaskComplete2_return_message from wmsServer.taskComplete2Sent to mesServer.taskComplete2Received;
        then message TaskComplete3_return_message from mesServer.taskComplete3Sent to operator.taskComplete3Received;
    }
}</t>
  </si>
  <si>
    <t>F4:Options for the verification:
  Generating shortest trace
  Search order is breadth first
  Using conservative space optimisation
  Seed is 1765615576
  State space representation uses minimal constraint systems with future testing
  Using HashMap + Compress integers for discrete state storage
Verifying formula 1 at C:\Users\Administrator\AppData\Local\Temp\uppaal_seq_detailed_verify_8665426311818854034\query_3.q:1
 -- Formula is NOT satisfied.
 -- States stored : 7 states
 -- States explored : 7 states
 -- CPU user time used : 0 ms
 -- Virtual memory used : 63792 KiB
 -- Resident memory used : 18340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storageServiceUnit_instance.MaterialPrepaRaten_sync_message_received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storageServiceUnit_instance.MaterialPrepaRaten_sync_message_received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
F5:Options for the verification:
  Generating shortest trace
  Search order is breadth first
  Using conservative space optimisation
  Seed is 1765615576
  State space representation uses minimal constraint systems with future testing
  Using HashMap + Compress integers for discrete state storage
Verifying formula 1 at C:\Users\Administrator\AppData\Local\Temp\uppaal_seq_detailed_verify_8665426311818854034\query_4.q:1
 -- Formula is NOT satisfied.
 -- States stored : 8 states
 -- States explored : 8 states
 -- CPU user time used : 0 ms
 -- Virtual memory used : 63784 KiB
 -- Resident memory used : 18356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storageServiceUnit_instance.MaterialPrepaRaten_sync_message_received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storageServiceUnit_instance.MaterialPrepaRaten_sync_message_received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Transition:
  industrialPC_instance.StartProcessing_sync_message_sent-&gt;industrialPC_instance.StorageEntry_sync_message_sent { 1, StorageEntry_sync_message!, StorageEntry_sync_message_sent_flag++ }
  storageServiceUnit_instance.MaterialPrepaRaten_sync_message_received-&gt;storageServiceUnit_instance.StorageEntry_sync_message_received { 1, StorageEntry_sync_message?, StorageEntry_sync_message_received_flag++ }
State:
( operator_instance.TaskIssuance_async_message_sent mesServer_instance.SendTaskCommand_async_message_sent wmsServer_instance.TaskStart_async_message_sent industrialPC_instance.StorageEntry_sync_message_sent storageServiceUnit_instance.StorageEntry_sync_message_received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industrialPC_instance.StorageEntry_sync_message_sent_flag=1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storageServiceUnit_instance.StorageEntry_sync_message_received_flag=1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
F6:Satisfied</t>
  </si>
  <si>
    <t>part def Operator{}
part def WCS{}
part def StackerCranePLC{}
part def StackerCraneBody{}
part def ConveyorPLC{}
part def ConveyorBody{}
part def Scanner{}
occurrence sd_example{
    part operator:Operator{
        event occurrence Initialization_sent;
        event occurrence SpecifyTask_sent;
        event occurrence TaskComplete3_received;
    }
    part wcs:WCS{
        event occurrence Initialization_received;
        event occurrence QueryStackerCraneStatus_sent;
        event occurrence ConfirmStackerCraneIdle_received;
        event occurrence QueryConveyorStatus_sent;
        event occurrence ConfirmConveyorIdle_received;
        event occurrence ReadyToWork_sent;
        event occurrence SpecifyTask_received;
        event occurrence SpecifyStartCoordinates_sent;
        event occurrence SpecifyEndCoordinates_sent;
        event occurrence ReadStatus_sent;
        event occurrence TaskComplete2_received;
        event occurrence ReadConveyorPLCStatus_sent;
        event occurrence SpecifyTransferTask_sent;
        event occurrence ReadID_sent;
        event occurrence ReturnID_received;
        event occurrence TaskComplete3_sent;
    }
    part stackerCranePLC:StackerCranePLC{
        event occurrence QueryStackerCraneStatus_received;
        event occurrence ConfirmStackerCraneIdle_sent;
        event occurrence ReadyToWork_received;
        event occurrence SpecifyStartCoordinates_received;
        event occurrence SpecifyEndCoordinates_received;
        event occurrence ReadStatus_received;
        event occurrence ExecuteTask1_sent;
        event occurrence TaskComplete1_received;
        event occurrence TaskComplete2_sent;
    }
    part stackerCraneBody:StackerCraneBody{
        event occurrence ExecuteTask1_received;
        event occurrence MoveToStartCoordinates_sent;
        event occurrence MoveToStartCoordinates_received;
        event occurrence PickUpGoods_sent;
        event occurrence PickUpGoods_received;
        event occurrence MoveToEndCoordinates_sent;
        event occurrence MoveToEndCoordinates_received;
        event occurrence PutDownGoods_sent;
        event occurrence PutDownGoods_received;
        event occurrence TaskComplete1_sent;
    }
    part conveyorPLC:ConveyorPLC{
        event occurrence QueryConveyorStatus_received;
        event occurrence ConfirmConveyorIdle_sent;
        event occurrence ReadConveyorPLCStatus_received;
        event occurrence SpecifyTransferTask_received;
        event occurrence ExecuteTask2_sent;
    }
    part conveyorBody:ConveyorBody{
        event occurrence ExecuteTask2_received;
    }
    part scanner:Scanner{
        event occurrence ReadID_received;
        event occurrence ReturnID_sent;
    }
    action{
        message Initialization_sync_message from operator.Initialization_sent to wcs.Initialization_received;
        then fork;
            message QueryStackerCraneStatus_sync_message from wcs.QueryStackerCraneStatus_sent to stackerCranePLC.QueryStackerCraneStatus_received;
            message ConfirmStackerCraneIdle_return_message from stackerCranePLC.ConfirmStackerCraneIdle_sent to wcs.ConfirmStackerCraneIdle_received;
            message QueryConveyorStatus_sync_message from wcs.QueryConveyorStatus_sent to conveyorPLC.QueryConveyorStatus_received;
            message ConfirmConveyorIdle_return_message from conveyorPLC.ConfirmConveyorIdle_sent to wcs.ConfirmConveyorIdle_received;
        message ReadyToWork_return_message from wcs.ReadyToWork_sent to stackerCranePLC.ReadyToWork_received;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message ReadStatus_async_message from wcs.ReadStatus_sent to stackerCranePLC.ReadStatus_received;
        message ExecuteTask1_async_message from stackerCranePLC.ExecuteTask1_sent to stackerCraneBody.ExecuteTask1_received;
        message MoveToStartCoordinates_self_message from stackerCraneBody.MoveToStartCoordinates_sent to stackerCraneBody.MoveToStartCoordinates_received;
        message PickUpGoods_self_message from stackerCraneBody.PickUpGoods_sent to stackerCraneBody.PickUpGoods_received;
        message MoveToEndCoordinates_self_message from stackerCraneBody.MoveToEndCoordinates_sent to stackerCraneBody.MoveToEndCoordinates_received;
        message PutDownGoods_self_message from stackerCraneBody.PutDownGoods_sent to stackerCraneBody.PutDownGoods_received;
        message TaskComplete1_return_message from stackerCraneBody.TaskComplete1_sent to stackerCranePLC.TaskComplete1_received;
        message TaskComplete2_return_message from stackerCranePLC.TaskComplete2_sent to wcs.TaskComplete2_received;
        message ReadConveyorPLCStatus_async_message from wcs.ReadConveyorPLCStatus_sent to conveyorPLC.ReadConveyorPLCStatus_received;
        message SpecifyTransferTask_async_message from wcs.SpecifyTransferTask_sent to conveyorPLC.SpecifyTransferTask_received;
        message ExecuteTask2_async_message from conveyorPLC.ExecuteTask2_sent to conveyorBody.ExecuteTask2_received;
        message ReadID_async_message from wcs.ReadID_sent to scanner.ReadID_received;
        message ReturnID_return_message from scanner.ReturnID_sent to wcs.ReturnID_received;
        message TaskComplete3_return_message from wcs.TaskComplete3_sent to operator.TaskComplete3_received;
    }
}</t>
  </si>
  <si>
    <t>F1：Satisfied
F2：Verifying formula 1 at C:\Users\Administrator\AppData\Local\Temp\uppaal_seq_detailed_verify_11817771296534373713\query_1.q:1
 -- Formula is NOT satisfied.
 -- States stored : 15 states
 -- States explored : 15 states
 -- CPU user time used : 0 ms
 -- Virtual memory used : 64048 KiB
 -- Resident memory used : 18456 KiB
 -- Showing witness trace:
State:
( operator_instance.idle wcs_instance.idle stackerCranePLC_instance.idle stackerCraneBody_instance.idle conveyorPLC_instance.idle conveyorBody_instance.idle scanner_instance.idle )
operator_instance.Initialization_sync_message_sent_flag=0 operator_instance.SpecifyTask_async_message_sent_flag=0 operator_instance.TaskComplete3_return_message_received_flag=0 wcs_instance.Initialization_sync_message_received_flag=0 wcs_instance.QueryStackerCraneStatus_sync_message_sent_flag=0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stackerCranePLC_instance.QueryStackerCraneStatus_sync_message_received_flag=0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operator_instance.idle-&gt;operator_instance.Initialization_sync_message_sent { 1, Initialization_sync_message!, Initialization_sync_message_sent_flag++ }
  wcs_instance.idle-&gt;wcs_instance.Initialization_sync_message_received { 1, Initialization_sync_message?, Initialization_sync_message_received_flag++ }
State:
( operator_instance.Initialization_sync_message_sent wcs_instance.Initialization_sync_message_received stackerCranePLC_instance.idle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wcs_instance.QueryStackerCraneStatus_sync_message_sent_flag=0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stackerCranePLC_instance.QueryStackerCraneStatus_sync_message_received_flag=0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wcs_instance.Initialization_sync_message_received-&gt;wcs_instance.QueryStackerCraneStatus_sync_message_sent { 1, QueryStackerCraneStatus_sync_message!, QueryStackerCraneStatus_sync_message_sent_flag++ }
  stackerCranePLC_instance.idle-&gt;stackerCranePLC_instance.QueryStackerCraneStatus_sync_message_received { 1, QueryStackerCraneStatus_sync_message?, QueryStackerCraneStatus_sync_message_received_flag++ }
State:
( operator_instance.Initialization_sync_message_sent wcs_instance.QueryStackerCraneStatus_sync_message_sent stackerCranePLC_instance.QueryStackerCraneStatus_sync_message_received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stackerCranePLC_instance.QueryStackerCraneStatus_sync_message_received-&gt;stackerCranePLC_instance.ConfirmStackerCraneIdle_return_message_sent { 1, ConfirmStackerCraneIdle_return_message!, ConfirmStackerCraneIdle_return_message_sent_flag++ }
  wcs_instance.QueryStackerCraneStatus_sync_message_sent-&gt;wcs_instance.ConfirmStackerCraneIdle_return_message_received { 1, ConfirmStackerCraneIdle_return_message?, ConfirmStackerCraneIdle_return_message_received_flag++ }
State:
( operator_instance.Initialization_sync_message_sent wcs_instance.ConfirmStackerCraneIdle_return_message_received stackerCranePLC_instance.ConfirmStackerCraneIdle_return_message_sent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wcs_instance.ConfirmStackerCraneIdle_return_message_received-&gt;wcs_instance.QueryConveyorStatus_sync_message_sent { 1, QueryConveyorStatus_sync_message!, QueryConveyorStatus_sync_message_sent_flag++ }
  conveyorPLC_instance.idle-&gt;conveyorPLC_instance.QueryConveyorStatus_sync_message_received { 1, QueryConveyorStatus_sync_message?, QueryConveyorStatus_sync_message_received_flag++ }
State:
( operator_instance.Initialization_sync_message_sent wcs_instance.QueryConveyorStatus_sync_message_sent stackerCranePLC_instance.ConfirmStackerCraneIdle_return_message_sent stackerCraneBody_instance.idle conveyorPLC_instance.QueryConveyorStatus_sync_message_received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conveyorPLC_instance.QueryConveyorStatus_sync_message_received-&gt;conveyorPLC_instance.ConfirmConveyorIdle_return_message_sent { 1, ConfirmConveyorIdle_return_message!, ConfirmConveyorIdle_return_message_sent_flag++ }
  wcs_instance.QueryConveyorStatus_sync_message_sent-&gt;wcs_instance.ConfirmConveyorIdle_return_message_received { 1, ConfirmConveyorIdle_return_message?, ConfirmConveyorIdle_return_message_received_flag++ }
State:
( operator_instance.Initialization_sync_message_sent wcs_instance.ConfirmConveyorIdle_return_message_received stackerCranePLC_instance.ConfirmStackerCraneIdle_return_message_sent stackerCraneBody_instance.idle conveyorPLC_instance.ConfirmConveyorIdle_return_message_sent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wcs_instance.ConfirmConveyorIdle_return_message_received-&gt;wcs_instance.ReadyToWork_return_message_sent { 1, ReadyToWork_return_message!, ReadyToWork_return_message_sent_flag++ }
  stackerCranePLC_instance.ConfirmStackerCraneIdle_return_message_sent-&gt;stackerCranePLC_instance.ReadyToWork_return_message_received { 1, ReadyToWork_return_message?, ReadyToWork_return_message_received_flag++ }
State:
( operator_instance.Initialization_sync_message_sent wcs_instance.ReadyToWork_return_message_sent stackerCranePLC_instance.ReadyToWork_return_message_received stackerCraneBody_instance.idle conveyorPLC_instance.ConfirmConveyorIdle_return_message_sent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operator_instance.Initialization_sync_message_sent-&gt;operator_instance.SpecifyTask_async_message_sent { 1, SpecifyTask_async_message!, SpecifyTask_async_message_sent_flag++ }
  wcs_instance.ReadyToWork_return_message_sent-&gt;wcs_instance.SpecifyTask_async_message_received { 1, SpecifyTask_async_message?, SpecifyTask_async_message_received_flag++ }
State:
( operator_instance.SpecifyTask_async_message_sent wcs_instance.SpecifyTask_async_message_received stackerCranePLC_instance.ReadyToWork_return_message_received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wcs_instance.SpecifyTask_async_message_received-&gt;wcs_instance.SpecifyStartCoordinates_async_message_sent { 1, SpecifyStartCoordinates_async_message!, SpecifyStartCoordinates_async_message_sent_flag++ }
  stackerCranePLC_instance.ReadyToWork_return_message_received-&gt;stackerCranePLC_instance.SpecifyStartCoordinates_async_message_received { 1, SpecifyStartCoordinates_async_message?, SpecifyStartCoordinates_async_message_received_flag++ }
State:
( operator_instance.SpecifyTask_async_message_sent wcs_instance.SpecifyStartCoordinates_async_message_sent stackerCranePLC_instance.SpecifyStartCoordinates_async_message_received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wcs_instance.SpecifyStartCoordinates_async_message_sent-&gt;wcs_instance.SpecifyEndCoordinates_async_message_sent { 1, SpecifyEndCoordinates_async_message!, SpecifyEndCoordinates_async_message_sent_flag++ }
  stackerCranePLC_instance.SpecifyStartCoordinates_async_message_received-&gt;stackerCranePLC_instance.SpecifyEndCoordinates_async_message_received { 1, SpecifyEndCoordinates_async_message?, SpecifyEndCoordinates_async_message_received_flag++ }
State:
( operator_instance.SpecifyTask_async_message_sent wcs_instance.SpecifyEndCoordinates_async_message_sent stackerCranePLC_instance.SpecifyEndCoordinates_async_message_received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wcs_instance.SpecifyEndCoordinates_async_message_sent-&gt;wcs_instance.ReadStatus_async_message_sent { 1, ReadStatus_async_message!, ReadStatus_async_message_sent_flag++ }
  stackerCranePLC_instance.SpecifyEndCoordinates_async_message_received-&gt;stackerCranePLC_instance.ReadStatus_async_message_received { 1, ReadStatus_async_message?, ReadStatus_async_message_received_flag++ }
State:
( operator_instance.SpecifyTask_async_message_sent wcs_instance.ReadStatus_async_message_sent stackerCranePLC_instance.ReadStatus_async_message_received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stackerCranePLC_instance.ReadStatus_async_message_received-&gt;stackerCranePLC_instance.ExecuteTask1_async_message_sent { 1, ExecuteTask1_async_message!, ExecuteTask1_async_message_sent_flag++ }
  stackerCraneBody_instance.idle-&gt;stackerCraneBody_instance.ExecuteTask1_async_message_received { 1, ExecuteTask1_async_message?, ExecuteTask1_async_message_received_flag++ }
State:
( operator_instance.SpecifyTask_async_message_sent wcs_instance.ReadStatus_async_message_sent stackerCranePLC_instance.ExecuteTask1_async_message_sent stackerCraneBody_instance.ExecuteTask1_async_message_received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stackerCranePLC_instance.TaskComplete1_return_message_received_flag=0 stackerCranePLC_instance.TaskComplete2_return_message_sent_flag=0 stackerCraneBody_instance.ExecuteTask1_async_message_received_flag=1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stackerCraneBody_instance.ExecuteTask1_async_message_received-&gt;stackerCraneBody_instance.TaskComplete1_return_message_sent { 1, TaskComplete1_return_message!, TaskComplete1_return_message_sent_flag++ }
  stackerCranePLC_instance.ExecuteTask1_async_message_sent-&gt;stackerCranePLC_instance.TaskComplete1_return_message_received { 1, TaskComplete1_return_message?, TaskComplete1_return_message_received_flag++ }
State:
( operator_instance.SpecifyTask_async_message_sent wcs_instance.ReadStatus_async_message_sent stackerCranePLC_instance.TaskComplete1_return_message_received stackerCraneBody_instance.TaskComplete1_return_message_sent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stackerCranePLC_instance.TaskComplete2_return_message_sent_flag=0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stackerCranePLC_instance.TaskComplete1_return_message_received-&gt;stackerCranePLC_instance.TaskComplete2_return_message_sent { 1, TaskComplete2_return_message!, TaskComplete2_return_message_sent_flag++ }
  wcs_instance.ReadStatus_async_message_sent-&gt;wcs_instance.TaskComplete2_return_message_received { 1, TaskComplete2_return_message?, TaskComplete2_return_message_received_flag++ }
State:
( operator_instance.SpecifyTask_async_message_sent wcs_instance.TaskComplete2_return_message_received stackerCranePLC_instance.TaskComplete2_return_message_sent stackerCraneBody_instance.TaskComplete1_return_message_sent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wcs_instance.TaskComplete2_return_message_received_flag=1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stackerCranePLC_instance.TaskComplete2_return_message_sent_flag=1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wcs_instance.TaskComplete2_return_message_received-&gt;wcs_instance.ReadConveyorPLCStatus_async_message_sent { 1, ReadConveyorPLCStatus_async_message!, ReadConveyorPLCStatus_async_message_sent_flag++ }
  conveyorPLC_instance.ConfirmConveyorIdle_return_message_sent-&gt;conveyorPLC_instance.ReadConveyorPLCStatus_async_message_received { 1, ReadConveyorPLCStatus_async_message?, ReadConveyorPLCStatus_async_message_received_flag++ }
State:
( operator_instance.SpecifyTask_async_message_sent wcs_instance.ReadConveyorPLCStatus_async_message_sent stackerCranePLC_instance.TaskComplete2_return_message_sent stackerCraneBody_instance.TaskComplete1_return_message_sent conveyorPLC_instance.ReadConveyorPLCStatus_async_message_received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wcs_instance.TaskComplete2_return_message_received_flag=1 wcs_instance.ReadConveyorPLCStatus_async_message_sent_flag=1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stackerCranePLC_instance.TaskComplete2_return_message_sent_flag=1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conveyorPLC_instance.ReadConveyorPLCStatus_async_message_received_flag=1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
F3：Satisfied
F4：Satisfied</t>
  </si>
  <si>
    <t>part def WCS{}
part def StackerCranePLC{}
part def StackerCraneBody{}
part def ConveyorPLC{}
part def ConveyorBody{}
part def Scanner{}
occurrence sd_example{
    part operator:Operator{
        event occurrence Initialization_sent;
        event occurrence SpecifyTask_sent;
        event occurrence TaskComplete3_received;
    }
    part wcs:WCS{
        event occurrence Initialization_received;
        event occurrence QueryStackerCraneStatus_sent;
        event occurrence ConfirmStackerCraneIdle_received;
        event occurrence QueryConveyorStatus_sent;
        event occurrence ConfirmConveyorIdle_received;
        event occurrence ReadyToWork_sent;
        event occurrence SpecifyTask_received;
        event occurrence SpecifyStartCoordinates_sent;
        event occurrence SpecifyEndCoordinates_sent;
        event occurrence ReadStatus_sent;
        event occurrence TaskComplete2_received;
        event occurrence ReadConveyorPLCStatus_sent;
        event occurrence SpecifyTransferTask_sent;
        event occurrence ReadID_sent;
        event occurrence ReturnID_received;
        event occurrence TaskComplete3_sent;
    }
    part stackerCranePLC:StackerCranePLC{
        event occurrence QueryStackerCraneStatus_received;
        event occurrence ConfirmStackerCraneIdle_sent;
        event occurrence ReadyToWork_received;
        event occurrence SpecifyStartCoordinates_received;
        event occurrence SpecifyEndCoordinates_received;
        event occurrence ReadStatus_received;
        event occurrence ExecuteTask1_sent;
        event occurrence TaskComplete1_received;
        event occurrence TaskComplete2_sent;
    }
    part stackerCraneBody:StackerCraneBody{
        event occurrence ExecuteTask1_received;
        event occurrence MoveToStartCoordinates_sent;
        event occurrence MoveToStartCoordinates_received;
        event occurrence PickUpGoods_sent;
        event occurrence PickUpGoods_received;
        event occurrence MoveToEndCoordinates_sent;
        event occurrence MoveToEndCoordinates_received;
        event occurrence PutDownGoods_sent;
        event occurrence PutDownGoods_received;
        event occurrence TaskComplete1_sent;
    }
    part conveyorPLC:ConveyorPLC{
        event occurrence QueryConveyorStatus_received;
        event occurrence ConfirmConveyorIdle_sent;
        event occurrence ReadConveyorPLCStatus_received;
        event occurrence SpecifyTransferTask_received;
        event occurrence ExecuteTask2_sent;
    }
    part conveyorBody:ConveyorBody{
        event occurrence ExecuteTask2_received;
    }
    part scanner:Scanner{
        event occurrence ReadID_received;
        event occurrence ReturnID_sent;
    }
    action{
        message Initialization_sync_message from operator.Initialization_sent to wcs.Initialization_received;
        then fork;
            message QueryStackerCraneStatus_sync_message from wcs.QueryStackerCraneStatus_sent to stackerCranePLC.QueryStackerCraneStatus_received;
            message ConfirmStackerCraneIdle_return_message from stackerCranePLC.ConfirmStackerCraneIdle_sent to wcs.ConfirmStackerCraneIdle_received;
            message QueryConveyorStatus_sync_message from wcs.QueryConveyorStatus_sent to conveyorPLC.QueryConveyorStatus_received;
            message ConfirmConveyorIdle_return_message from conveyorPLC.ConfirmConveyorIdle_sent to wcs.ConfirmConveyorIdle_received;
        message ReadyToWork_return_message from wcs.ReadyToWork_sent to stackerCranePLC.ReadyToWork_received;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message ReadStatus_async_message from wcs.ReadStatus_sent to stackerCranePLC.ReadStatus_received;
        message ExecuteTask1_async_message from stackerCranePLC.ExecuteTask1_sent to stackerCraneBody.ExecuteTask1_received;
        message MoveToStartCoordinates_self_message from stackerCraneBody.MoveToStartCoordinates_sent to stackerCraneBody.MoveToStartCoordinates_received;
        message PickUpGoods_self_message from stackerCraneBody.PickUpGoods_sent to stackerCraneBody.PickUpGoods_received;
        message MoveToEndCoordinates_self_message from stackerCraneBody.MoveToEndCoordinates_sent to stackerCraneBody.MoveToEndCoordinates_received;
        message PutDownGoods_self_message from stackerCraneBody.PutDownGoods_sent to stackerCraneBody.PutDownGoods_received;
        message TaskComplete1_return_message from stackerCraneBody.TaskComplete1_sent to stackerCranePLC.TaskComplete1_received;
        message TaskComplete2_return_message from stackerCranePLC.TaskComplete2_sent to wcs.TaskComplete2_received;
        message SpecifyTransferTask_async_message from wcs.SpecifyTransferTask_sent to conveyorPLC.SpecifyTransferTask_received;
        message ReadConveyorPLCStatus_async_message from wcs.ReadConveyorPLCStatus_sent to conveyorPLC.ReadConveyorPLCStatus_received;
        message ExecuteTask2_async_message from conveyorPLC.ExecuteTask2_sent to conveyorBody.ExecuteTask2_received;
        message ReadID_async_message from wcs.ReadID_sent to scanner.ReadID_received;
        message ReturnID_return_message from scanner.ReturnID_sent to wcs.ReturnID_received;
        message TaskComplete3_return_message from wcs.TaskComplete3_sent to operator.TaskComplete3_received;
    }
}</t>
  </si>
  <si>
    <t>DeepSeek-v3</t>
  </si>
  <si>
    <t>part def CompanySecuritySystem{}
part def RegionalHQ{}
occurrence sd_securitySystem{
    part companySecuritySystem:CompanySecuritySystem{
        event occurrence systemOn_sent;
        event occurrence standDown_sent;
        event occurrence alert_sent;
        event occurrence systemOff_sent;
    }
    part regionalHQ:RegionalHQ{
        event occurrence systemOn_received;
        event occurrence standDown_received;
        event occurrence alert_received;
        event occurrence systemOff_received;
    }
    action{
        attribute i = 1;
        message SystemOn_async_message from companySecuritySystem.systemOn_sent to regionalHQ.systemOn_received;
        then while i &gt; 0 {
            then fork;
                message StandDown_async_message from companySecuritySystem.standDown_sent to regionalHQ.standDown_received;
                message Alert_async_message from companySecuritySystem.alert_sent to regionalHQ.alert_received;
            i := 0;
        }
        then message SystemOff_async_message from companySecuritySystem.systemOff_sent to regionalHQ.systemOff_received;
    }
}</t>
  </si>
  <si>
    <t>F1:Satisfied
F2:Satisfied
F3:Options for the verification:
  Generating shortest trace
  Search order is breadth first
  Using conservative space optimisation
  Seed is 1765631932
  State space representation uses minimal constraint systems with future testing
  Using HashMap + Compress integers for discrete state storage
Verifying formula 1 at C:\Users\Administrator\AppData\Local\Temp\uppaal_seq_detailed_verify_9844014420697202589\query_2.q:1
 -- Formula is NOT satisfied.
 -- States stored : 3 states
 -- States explored : 3 states
 -- CPU user time used : 15 ms
 -- Virtual memory used : 63260 KiB
 -- Resident memory used : 18084 KiB
 -- Showing witness trace:
State:
( companySecuritySystem_instance.idle regionalHQ_instance.idle )
companySecuritySystem_instance.SystemOn_async_message_sent_flag=0 companySecuritySystem_instance.StandDown_async_message_sent_flag=0 companySecuritySystem_instance.Alert_async_message_sent_flag=0 companySecuritySystem_instance.SystemOff_async_message_sent_flag=0 regionalHQ_instance.SystemOn_async_message_received_flag=0 regionalHQ_instance.StandDown_async_message_received_flag=0 regionalHQ_instance.Alert_async_message_received_flag=0 regionalHQ_instance.SystemOff_async_message_received_flag=0 global_time=0
Transition:
  companySecuritySystem_instance.idle-&gt;companySecuritySystem_instance.SystemOn_async_message_sent { 1, SystemOn_async_message!, SystemOn_async_message_sent_flag++ }
  regionalHQ_instance.idle-&gt;regionalHQ_instance.SystemOn_async_message_received { 1, SystemOn_async_message?, SystemOn_async_message_received_flag++ }
State:
( companySecuritySystem_instance.SystemOn_async_message_sent regionalHQ_instance.SystemOn_async_message_received )
companySecuritySystem_instance.SystemOn_async_message_sent_flag=1 companySecuritySystem_instance.StandDown_async_message_sent_flag=0 companySecuritySystem_instance.Alert_async_message_sent_flag=0 companySecuritySystem_instance.SystemOff_async_message_sent_flag=0 regionalHQ_instance.SystemOn_async_message_received_flag=1 regionalHQ_instance.StandDown_async_message_received_flag=0 regionalHQ_instance.Alert_async_message_received_flag=0 regionalHQ_instance.SystemOff_async_message_received_flag=0 global_time=0
Transition:
  companySecuritySystem_instance.SystemOn_async_message_sent-&gt;companySecuritySystem_instance.StandDown_async_message_sent { 1, StandDown_async_message!, StandDown_async_message_sent_flag++ }
  regionalHQ_instance.SystemOn_async_message_received-&gt;regionalHQ_instance.StandDown_async_message_received { 1, StandDown_async_message?, StandDown_async_message_received_flag++ }
State:
( companySecuritySystem_instance.StandDown_async_message_sent regionalHQ_instance.StandDown_async_message_received )
companySecuritySystem_instance.SystemOn_async_message_sent_flag=1 companySecuritySystem_instance.StandDown_async_message_sent_flag=1 companySecuritySystem_instance.Alert_async_message_sent_flag=0 companySecuritySystem_instance.SystemOff_async_message_sent_flag=0 regionalHQ_instance.SystemOn_async_message_received_flag=1 regionalHQ_instance.StandDown_async_message_received_flag=1 regionalHQ_instance.Alert_async_message_received_flag=0 regionalHQ_instance.SystemOff_async_message_received_flag=0 global_time=0
--------------------------------------------------------------------------------
F4:Satisfied</t>
  </si>
  <si>
    <t>part def CompanySecuritySystem{}
part def RegionalHQ{}
occurrence sd_securitySystem{
    part companySecuritySystem:CompanySecuritySystem{
        event occurrence systemOn_sent;
        event occurrence standDown_sent;
        event occurrence alert_sent;
        event occurrence systemOff_sent;
    }
    part regionalHQ:RegionalHQ{
        event occurrence systemOn_received;
        event occurrence standDown_received;
        event occurrence alert_received;
        event occurrence systemOff_received;
    }
    action{
        attribute i = 1;
        message SystemOn_async_message from companySecuritySystem.systemOn_sent to regionalHQ.systemOn_received;
        then while i &gt; 0 {
            message Alert_async_message from companySecuritySystem.alert_sent to regionalHQ.alert_received;
            message StandDown_async_message from companySecuritySystem.standDown_sent to regionalHQ.standDown_received;
            i := 0;
        }
        then message SystemOff_async_message from companySecuritySystem.systemOff_sent to regionalHQ.systemOff_received;
    }
}</t>
  </si>
  <si>
    <t>part def SecurityGuard{}
part def CompanySecuritySystem{}
occurrence sd_model{
    part securityGuard:SecurityGuard{
        event occurrence selectCamera_sent;
        event occurrence getCurrentStatus1_sent;
        event occurrence getCurrentStatusOK_received;
        event occurrence panCamera_sent;
        event occurrence getCurrentStatus2_sent;
        event occurrence getCurrentStatusMoving_received;
    }
    part companySecuritySystem:CompanySecuritySystem{
        event occurrence selectCamera_received;
        event occurrence getCurrentStatus1_received;
        event occurrence getStatus1_sent;
        event occurrence getStatus1_received;
        event occurrence getStatusOK_sent;
        event occurrence getStatusOK_received;
        event occurrence getCurrentStatusOK_sent;
        event occurrence panCamera_received;
        event occurrence getCurrentStatus2_received;
        event occurrence getStatus2_sent;
        event occurrence getStatus2_received;
        event occurrence getStatusMoving_sent;
        event occurrence getStatusMoving_received;
        event occurrence getCurrentStatusMoving_sent;
    }
    action{
        message SelectCamera_async_message from securityGuard.selectCamera_sent to companySecuritySystem.selectCamera_received;
        message GetCurrentStatus1_sync_message from securityGuard.getCurrentStatus1_sent to companySecuritySystem.getCurrentStatus1_received;
        message GetStatus1_self_message from companySecuritySystem.getStatus1_sent to companySecuritySystem.getStatus1_received;
        message GetStatusOK_self_message from companySecuritySystem.getStatusOK_sent to companySecuritySystem.getStatusOK_received;
        message GetCurrentStatusOK_return_message from companySecuritySystem.getCurrentStatusOK_sent to securityGuard.getCurrentStatusOK_received;
        message PanCamera_async_message from securityGuard.panCamera_sent to companySecuritySystem.panCamera_received;
        message GetCurrentStatus2_sync_message from securityGuard.getCurrentStatus2_sent to companySecuritySystem.getCurrentStatus2_received;
        message GetStatus2_self_message from companySecuritySystem.getStatus2_sent to companySecuritySystem.getStatus2_received;
        message GetStatusMoving_self_message from companySecuritySystem.getStatusMoving_sent to companySecuritySystem.getStatusMoving_received;
        message GetCurrentStatusMoving_return_message from companySecuritySystem.getCurrentStatusMoving_sent to securityGuard.getCurrentStatusMoving_received;
    }
}</t>
  </si>
  <si>
    <t>part def SecurityGuard{}
part def UserInterface{}
part def MonitoringStation{}
occurrence sd_loginProcess{
    part securityGuard:SecurityGuard{
        event occurrence login_sent;
        event occurrence loginOK_received;
    }
    part userInterface:UserInterface{
        event occurrence login_received;
        event occurrence checkCapacity_sent;
        event occurrence checkCapacity3_received;
        event occurrence verifyLoginDetails_sent;
        event occurrence verifyLoginDetailsTrue_received;
        event occurrence loginOK_sent;
    }
    part monitoringStation:MonitoringStation{
        event occurrence checkCapacity_received;
        event occurrence checkCapacity3_sent;
        event occurrence verifyLoginDetails_received;
        event occurrence verifyLoginDetailsTrue_sent;
    }
    action{
        message Login_sync_message from securityGuard.login_sent to userInterface.login_received;
        message CheckCapacity_sync_message from userInterface.checkCapacity_sent to monitoringStation.checkCapacity_received;
        message CheckCapacity3_return_message from monitoringStation.checkCapacity3_sent to userInterface.checkCapacity3_received;
        message VerifyLoginDetails_sync_message from userInterface.verifyLoginDetails_sent to monitoringStation.verifyLoginDetails_received;
        message VerifyLoginDetailsTrue_return_message from monitoringStation.verifyLoginDetailsTrue_sent to userInterface.verifyLoginDetailsTrue_received;
        message LoginOK_return_message from userInterface.loginOK_sent to securityGuard.loginOK_received;
    }
}</t>
  </si>
  <si>
    <t>F1：Satisfied
F2：Options for the verification:
  Generating shortest trace
  Search order is breadth first
  Using conservative space optimisation
  Seed is 1765633347
  State space representation uses minimal constraint systems with future testing
  Using HashMap + Compress integers for discrete state storage
Verifying formula 1 at C:\Users\Administrator\AppData\Local\Temp\uppaal_seq_detailed_verify_1789060771742073219\query_1.q:1
 -- Formula is NOT satisfied.
 -- States stored : 3 states
 -- States explored : 3 states
 -- CPU user time used : 0 ms
 -- Virtual memory used : 63360 KiB
 -- Resident memory used : 18112 KiB
 -- Showing witness trace:
State:
( securityGuard_instance.idle userInterface_instance.idle monitoringStation_instance.idle )
securityGuard_instance.Login_sync_message_sent_flag=0 securityGuard_instance.LoginOK_return_message_received_flag=0 userInterface_instance.Login_sync_message_received_flag=0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securityGuard_instance.idle-&gt;securityGuard_instance.Login_sync_message_sent { 1, Login_sync_message!, Login_sync_message_sent_flag++ }
  userInterface_instance.idle-&gt;userInterface_instance.Login_sync_message_received { 1, Login_sync_message?, Login_sync_message_received_flag++ }
State:
( securityGuard_instance.Login_sync_message_sent userInterface_instance.Login_sync_message_received monitoringStation_instance.idle )
securityGuard_instance.Login_sync_message_sent_flag=1 securityGuard_instance.LoginOK_return_message_received_flag=0 userInterface_instance.Login_sync_message_received_flag=1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userInterface_instance.Login_sync_message_received-&gt;userInterface_instance.CheckCapacity_sync_message_sent { 1, CheckCapacity_sync_message!, CheckCapacity_sync_message_sent_flag++ }
  monitoringStation_instance.idle-&gt;monitoringStation_instance.CheckCapacity_sync_message_received { 1, CheckCapacity_sync_message?, CheckCapacity_sync_message_received_flag++ }
State:
( securityGuard_instance.Login_sync_message_sent userInterface_instance.CheckCapacity_sync_message_sent monitoringStation_instance.CheckCapacity_sync_message_received )
securityGuard_instance.Login_sync_message_sent_flag=1 securityGuard_instance.LoginOK_return_message_received_flag=0 userInterface_instance.Login_sync_message_received_flag=1 userInterface_instance.CheckCapacity_sync_message_sent_flag=1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monitoringStation_instance.CheckCapacity_sync_message_received_flag=1 monitoringStation_instance.CheckCapacity3_return_message_sent_flag=0 monitoringStation_instance.VerifyLoginDetails_sync_message_received_flag=0 monitoringStation_instance.VerifyLoginDetailsTrue_return_message_sent_flag=0 global_time=0
--------------------------------------------------------------------------------
F3：Satisfied
F4：Satisfied</t>
  </si>
  <si>
    <t>part def UserInterface{}
part def MonitoringStation{}
occurrence sd_loginProcess{
    part securityGuard:SecurityGuard{
        event occurrence login_sent;
        event occurrence loginOK_received;
    }
    part userInterface:UserInterface{
        event occurrence login_received;
        event occurrence checkCapacity_sent;
        event occurrence checkCapacity3_received;
        event occurrence verifyLoginDetails_sent;
        event occurrence verifyLoginDetailsTrue_received;
        event occurrence loginOK_sent;
    }
    part monitoringStation:MonitoringStation{
        event occurrence checkCapacity_received;
        event occurrence checkCapacity3_sent;
        event occurrence verifyLoginDetails_received;
        event occurrence verifyLoginDetailsTrue_sent;
    }
    action{
        message Login_sync_message from securityGuard.login_sent to userInterface.login_received;
        message CheckCapacity_sync_message from userInterface.checkCapacity_sent to monitoringStation.checkCapacity_received;
        then if true {
            message VerifyLoginDetails_sync_message from userInterface.verifyLoginDetails_sent to monitoringStation.verifyLoginDetails_received;
        }
        message CheckCapacity3_return_message from monitoringStation.checkCapacity3_sent to userInterface.checkCapacity3_received;
        message VerifyLoginDetailsTrue_return_message from monitoringStation.verifyLoginDetailsTrue_sent to userInterface.verifyLoginDetailsTrue_received;
        message LoginOK_return_message from userInterface.loginOK_sent to securityGuard.loginOK_received;
    }
}</t>
  </si>
  <si>
    <t xml:space="preserve">F1:Satisfied
F2:Options for the verification:
  Generating shortest trace
  Search order is breadth first
  Using conservative space optimisation
  Seed is 1765633776
  State space representation uses minimal constraint systems with future testing
  Using HashMap + Compress integers for discrete state storage
Verifying formula 1 at C:\Users\Administrator\AppData\Local\Temp\uppaal_seq_detailed_verify_5802603422053192578\query_1.q:1
 -- Formula is NOT satisfied.
 -- States stored : 3 states
 -- States explored : 3 states
 -- CPU user time used : 0 ms
 -- Virtual memory used : 63264 KiB
 -- Resident memory used : 18088 KiB
 -- Showing witness trace:
State:
( securityGuard_instance.idle userInterface_instance.idle monitoringStation_instance.idle )
securityGuard_instance.Login_sync_message_sent_flag=0 securityGuard_instance.LoginOK_return_message_received_flag=0 userInterface_instance.Login_sync_message_received_flag=0 userInterface_instance.CheckCapacity_sync_message_sent_flag=0 userInterface_instance.VerifyLoginDetails_sync_message_sent_flag=0 userInterface_instance.CheckCapacity3_return_message_received_flag=0 userInterface_instance.VerifyLoginDetailsTrue_return_message_received_flag=0 userInterface_instance.LoginOK_return_message_sent_flag=0 monitoringStation_instance.CheckCapacity_sync_message_received_flag=0 monitoringStation_instance.VerifyLoginDetails_sync_message_received_flag=0 monitoringStation_instance.CheckCapacity3_return_message_sent_flag=0 monitoringStation_instance.VerifyLoginDetailsTrue_return_message_sent_flag=0 global_time=0
Transition:
  securityGuard_instance.idle-&gt;securityGuard_instance.Login_sync_message_sent { 1, Login_sync_message!, Login_sync_message_sent_flag++ }
  userInterface_instance.idle-&gt;userInterface_instance.Login_sync_message_received { 1, Login_sync_message?, Login_sync_message_received_flag++ }
State:
( securityGuard_instance.Login_sync_message_sent userInterface_instance.Login_sync_message_received monitoringStation_instance.idle )
securityGuard_instance.Login_sync_message_sent_flag=1 securityGuard_instance.LoginOK_return_message_received_flag=0 userInterface_instance.Login_sync_message_received_flag=1 userInterface_instance.CheckCapacity_sync_message_sent_flag=0 userInterface_instance.VerifyLoginDetails_sync_message_sent_flag=0 userInterface_instance.CheckCapacity3_return_message_received_flag=0 userInterface_instance.VerifyLoginDetailsTrue_return_message_received_flag=0 userInterface_instance.LoginOK_return_message_sent_flag=0 monitoringStation_instance.CheckCapacity_sync_message_received_flag=0 monitoringStation_instance.VerifyLoginDetails_sync_message_received_flag=0 monitoringStation_instance.CheckCapacity3_return_message_sent_flag=0 monitoringStation_instance.VerifyLoginDetailsTrue_return_message_sent_flag=0 global_time=0
Transition:
  userInterface_instance.Login_sync_message_received-&gt;userInterface_instance.CheckCapacity_sync_message_sent { 1, CheckCapacity_sync_message!, CheckCapacity_sync_message_sent_flag++ }
  monitoringStation_instance.idle-&gt;monitoringStation_instance.CheckCapacity_sync_message_received { 1, CheckCapacity_sync_message?, CheckCapacity_sync_message_received_flag++ }
State:
( securityGuard_instance.Login_sync_message_sent userInterface_instance.CheckCapacity_sync_message_sent monitoringStation_instance.CheckCapacity_sync_message_received )
securityGuard_instance.Login_sync_message_sent_flag=1 securityGuard_instance.LoginOK_return_message_received_flag=0 userInterface_instance.Login_sync_message_received_flag=1 userInterface_instance.CheckCapacity_sync_message_sent_flag=1 userInterface_instance.VerifyLoginDetails_sync_message_sent_flag=0 userInterface_instance.CheckCapacity3_return_message_received_flag=0 userInterface_instance.VerifyLoginDetailsTrue_return_message_received_flag=0 userInterface_instance.LoginOK_return_message_sent_flag=0 monitoringStation_instance.CheckCapacity_sync_message_received_flag=1 monitoringStation_instance.VerifyLoginDetails_sync_message_received_flag=0 monitoringStation_instance.CheckCapacity3_return_message_sent_flag=0 monitoringStation_instance.VerifyLoginDetailsTrue_return_message_sent_flag=0 global_time=0
--------------------------------------------------------------------------------
F3:Satisfied
F4:Satisfied
</t>
  </si>
  <si>
    <t>part def Tourist{}
part def OptimizationOfModelInformation{}
part def IntelligentNavigationSystem{}
part def SystemDataAnalysis{}
part def PersonalizedCustomerRequirementsAcquisition{}
part def BotanicalGardenSystem{}
occurrence sd_botanicalGarden{
    part tourist:Tourist{
        event occurrence personalizedInformation_sent;
        event occurrence optimizedSystem_received;
    }
    part optimizationOfModelInformation:OptimizationOfModelInformation{
        event occurrence personalizedInformation_received;
        event occurrence information_sent;
    }
    part intelligentNavigationSystem:IntelligentNavigationSystem{
        event occurrence information_received;
        event occurrence modelAnalysis_sent;
        event occurrence modelAnalysis_received;
        event occurrence modelData_sent;
    }
    part systemDataAnalysis:SystemDataAnalysis{
        event occurrence modelData_received;
        event occurrence dataAnalysis_sent;
        event occurrence dataAnalysis_received;
        event occurrence data_sent;
    }
    part personalizedCustomerRequirementsAcquisition:PersonalizedCustomerRequirementsAcquisition{
        event occurrence data_received;
        event occurrence modelOptimization_sent;
        event occurrence modelOptimization_received;
        event occurrence model_sent;
    }
    part botanicalGardenSystem:BotanicalGardenSystem{
        event occurrence model_received;
        event occurrence optimizedSystem_sent;
    }
    action{
        message PersonalizedInformation_sync_message from tourist.personalizedInformation_sent to optimizationOfModelInformation.personalizedInformation_received;
        message Information_sync_message from optimizationOfModelInformation.information_sent to intelligentNavigationSystem.information_received;
        message ModelAnalysis_self_message from intelligentNavigationSystem.modelAnalysis_sent to intelligentNavigationSystem.modelAnalysis_received;
        message ModelData_sync_message from intelligentNavigationSystem.modelData_sent to systemDataAnalysis.modelData_received;
        message DataAnalysis_self_message from systemDataAnalysis.dataAnalysis_sent to systemDataAnalysis.dataAnalysis_received;
        message Data_sync_message from systemDataAnalysis.data_sent to personalizedCustomerRequirementsAcquisition.data_received;
        message ModelOptimization_self_message from personalizedCustomerRequirementsAcquisition.modelOptimization_sent to personalizedCustomerRequirementsAcquisition.modelOptimization_received;
        message Model_sync_message from personalizedCustomerRequirementsAcquisition.model_sent to botanicalGardenSystem.model_received;
        message OptimizedSystem_sync_message from botanicalGardenSystem.optimizedSystem_sent to tourist.optimizedSystem_received;
    }
}</t>
  </si>
  <si>
    <t>part def ExternalSystem{}
part def AlarmController{}
part def EmergencyCommsSystem{}
part def InternalPA{}
occurrence sd_alarmSystem{
    part externalSystem:ExternalSystem{
        event occurrence raiseAlarmSent;
        event occurrence cancelAlarmSent;
    }
    part alarmController:AlarmController{
        event occurrence raiseAlarmReceived;
        event occurrence announceAlertMsgSent;
        event occurrence getNextService1Sent;
        event occurrence alertReceived;
        event occurrence cancelAlarmReceived;
        event occurrence announceStandownMsgSent;
        event occurrence getNextService2Sent;
        event occurrence standDownReceived;
    }
    part emergencyCommsSystem:EmergencyCommsSystem{
        event occurrence getNextService1Received;
        event occurrence alertSent;
        event occurrence getNextService2Received;
        event occurrence standDownSent;
    }
    part internalPA:InternalPA{
        event occurrence announceAlertMsgReceived;
        event occurrence announceStandownMsgReceived;
    }
    action{
        attribute loopCount = 1;
        message RaiseAlarm_async_message from externalSystem.raiseAlarmSent to alarmController.raiseAlarmReceived;
        message AnnounceAlertMsg_async_message from alarmController.announceAlertMsgSent to internalPA.announceAlertMsgReceived;
        then while loopCount &gt; 0 {
            message GetNextService1_sync_message from alarmController.getNextService1Sent to emergencyCommsSystem.getNextService1Received;
            message Alert_return_message from emergencyCommsSystem.alertSent to alarmController.alertReceived;
            loopCount := 0;
        }
        then message CancelAlarm_async_message from externalSystem.cancelAlarmSent to alarmController.cancelAlarmReceived;
        then message AnnounceStandownMsg_return_message from alarmController.announceStandownMsgSent to internalPA.announceStandownMsgReceived;
        attribute loopCount2 = 1;
        then while loopCount2 &gt; 0 {
            message GetNextService2_sync_message from alarmController.getNextService2Sent to emergencyCommsSystem.getNextService2Received;
            message StandDown_return_message from emergencyCommsSystem.standDownSent to alarmController.standDownReceived;
            loopCount2 := 0;
        }
    }
}</t>
  </si>
  <si>
    <t>part def SecurityGuard{}
part def CompanySecuritySystem{}
occurrence sd_security{
    part externalSystem:ExternalSystem{
        event occurrence illegalEntryDetected_sent;
        event occurrence raiseAlarm_received;
        event occurrence cancelAlarm_received;
    }
    part companySecuritySystem:CompanySecuritySystem{
        event occurrence illegalEntryDetected_received;
        event occurrence intruderAlert_sent;
        event occurrence raiseAlarm_sent;
        event occurrence lostTrack_sent;
        event occurrence cancelAlarm_sent;
        event occurrence autoTrack_received;
        event occurrence panCameraControl_received;
        event occurrence tiltCamera_received;
        event occurrence cancelAlert_received;
    }
    part securityGuardElvis:SecurityGuard{
        event occurrence intruderAlert_received;
        event occurrence autoTrack_sent;
        event occurrence lostTrack_received;
        event occurrence panCameraControl_sent;
        event occurrence tiltCamera_sent;
        event occurrence cancelAlert_sent;
    }
    action{
        attribute autoMode = true;
        attribute lostContact = false;
        attribute loopCount = 3;
        message IllegalEntryDetected_async_message from externalSystem.illegalEntryDetected_sent to companySecuritySystem.illegalEntryDetected_received;
        message IntruderAlert_async_message from companySecuritySystem.intruderAlert_sent to securityGuardElvis.intruderAlert_received;
        message RaiseAlarm_async_message from companySecuritySystem.raiseAlarm_sent to externalSystem.raiseAlarm_received;
        then if autoMode == true {
            message AutoTrack_async_message from securityGuardElvis.autoTrack_sent to companySecuritySystem.autoTrack_received;
            then if lostContact == true {
                message LostTrack_async_message from companySecuritySystem.lostTrack_sent to securityGuardElvis.lostTrack_received;
            }
        }
        then if autoMode == false {
            then while loopCount &gt; 0 {
                message PanCameraControl_async_message from securityGuardElvis.panCameraControl_sent to companySecuritySystem.panCameraControl_received;
                message TiltCamera_async_message from securityGuardElvis.tiltCamera_sent to companySecuritySystem.tiltCamera_received;
                loopCount := loopCount - 1;
            }
        }
        message CancelAlert_async_message from securityGuardElvis.cancelAlert_sent to companySecuritySystem.cancelAlert_received;
        message CancelAlarm_async_message from companySecuritySystem.cancelAlarm_sent to externalSystem.cancelAlarm_received;
    }</t>
  </si>
  <si>
    <t>F1：Satisfied
F2：Satisfied
F3：Options for the verification:
  Generating shortest trace
  Search order is breadth first
  Using conservative space optimisation
  Seed is 1765635749
  State space representation uses minimal constraint systems with future testing
  Using HashMap + Compress integers for discrete state storage
C:\Users\Administrator\AppData\Local\Temp\uppaal_seq_detailed_verify_9747487159269423989\model.xml::1: [error] Unknown identifier: securityGuard_instance.
C:\Users\Administrator\AppData\Local\Temp\uppaal_seq_detailed_verify_9747487159269423989\model.xml::1: [error] false is not a structure.
--------------------------------------------------------------------------------
F4：Options for the verification:
  Generating shortest trace
  Search order is breadth first
  Using conservative space optimisation
  Seed is 1765635749
  State space representation uses minimal constraint systems with future testing
  Using HashMap + Compress integers for discrete state storage
C:\Users\Administrator\AppData\Local\Temp\uppaal_seq_detailed_verify_9747487159269423989\model.xml::1: [error] Unknown identifier: securityGuard_instance.
C:\Users\Administrator\AppData\Local\Temp\uppaal_seq_detailed_verify_9747487159269423989\model.xml::1: [error] false is not a structure.
--------------------------------------------------------------------------------</t>
  </si>
  <si>
    <t>part def SecurityGuard{}
part def CompanySecuritySystem{}
occurrence sd_security{
    part externalSystem:ExternalSystem{
        event occurrence illegalEntryDetected_sent;
        event occurrence raiseAlarm_received;
        event occurrence cancelAlarm_received;
    }
    part companySecuritySystem:CompanySecuritySystem{
        event occurrence illegalEntryDetected_received;
        event occurrence intruderAlert_sent;
        event occurrence raiseAlarm_sent;
        event occurrence lostTrack_sent;
        event occurrence cancelAlarm_sent;
        event occurrence autoTrack_received;
        event occurrence panCameraControl_received;
        event occurrence tiltCamera_received;
        event occurrence cancelAlert_received;
    }
    part securityGuardInstance:SecurityGuard{
        event occurrence intruderAlert_received;
        event occurrence autoTrack_sent;
        event occurrence lostTrack_received;
        event occurrence panCameraControl_sent;
        event occurrence tiltCamera_sent;
        event occurrence cancelAlert_sent;
    }
    action{
        attribute autoMode = true;
        attribute lostContact = true;
        attribute loopCount = 3;
        message IllegalEntryDetected_async_message from externalSystem.illegalEntryDetected_sent to companySecuritySystem.illegalEntryDetected_received;
        message IntruderAlert_async_message from companySecuritySystem.intruderAlert_sent to securityGuardInstance.intruderAlert_received;
        message RaiseAlarm_async_message from companySecuritySystem.raiseAlarm_sent to externalSystem.raiseAlarm_received;
        then if autoMode == true {
            message AutoTrack_async_message from securityGuardInstance.autoTrack_sent to companySecuritySystem.autoTrack_received;
            then if lostContact == true {
                message LostTrack_async_message from companySecuritySystem.lostTrack_sent to securityGuardInstance.lostTrack_received;
            }
        }
        then if autoMode == false {
            then while loopCount &gt; 0 {
                message PanCameraControl_async_message from securityGuardInstance.panCameraControl_sent to companySecuritySystem.panCameraControl_received;
                message TiltCamera_async_message from securityGuardInstance.tiltCamera_sent to companySecuritySystem.tiltCamera_received;
                loopCount := loopCount - 1;
            }
        }
        message CancelAlert_async_message from securityGuardInstance.cancelAlert_sent to companySecuritySystem.cancelAlert_received;
        message CancelAlarm_async_message from companySecuritySystem.cancelAlarm_sent to externalSystem.cancelAlarm_received;
    }
}</t>
  </si>
  <si>
    <t>F1：Satisfied
F2：Satisfied
F3：Options for the verification:
  Generating shortest trace
  Search order is breadth first
  Using conservative space optimisation
  Seed is 1765636495
  State space representation uses minimal constraint systems with future testing
  Using HashMap + Compress integers for discrete state storage
C:\Users\Administrator\AppData\Local\Temp\uppaal_seq_detailed_verify_18015944558389600302\model.xml::1: [error] Unknown identifier: securityGuard_instance.
C:\Users\Administrator\AppData\Local\Temp\uppaal_seq_detailed_verify_18015944558389600302\model.xml::1: [error] false is not a structure.
--------------------------------------------------------------------------------
F4：Options for the verification:
  Generating shortest trace
  Search order is breadth first
  Using conservative space optimisation
  Seed is 1765636495
  State space representation uses minimal constraint systems with future testing
  Using HashMap + Compress integers for discrete state storage
C:\Users\Administrator\AppData\Local\Temp\uppaal_seq_detailed_verify_18015944558389600302\model.xml::1: [error] Unknown identifier: securityGuard_instance.
C:\Users\Administrator\AppData\Local\Temp\uppaal_seq_detailed_verify_18015944558389600302\model.xml::1: [error] false is not a structure.
--------------------------------------------------------------------------------</t>
  </si>
  <si>
    <t>part def CCU{}
part def MVB{}
part def TCU{}
part def TractionConverter{}
part def WTB{}
part def HMI{}
part def AlarmDevice{}
occurrence sd_model{
    part ccu:CCU{
        event occurrence CheckTractionConverterStatus1_sent;
        event occurrence ConverterComponentMalRequirement-Specific4_sent;
    }
    part mvb:MVB{
        event occurrence CheckTractionConverterStatus1_received;
        event occurrence CheckTractionConverterStatus2_sent;
        event occurrence ConverterComponentMalRequirement-Specific2_received;
        event occurrence ConverterComponentMalRequirement-Specific3_sent;
    }
    part tcu:TCU{
        event occurrence CheckTractionConverterStatus2_received;
        event occurrence CheckTractionConverterStatus3_sent;
        event occurrence ConverterComponentMalRequirement-Specific1_received;
        event occurrence ConverterComponentMalRequirement-Specific2_sent;
    }
    part tractionConverter:TractionConverter{
        event occurrence CheckTractionConverterStatus3_received;
        event occurrence ConverterComponentMalRequirement-Specific1_sent;
    }
    part wtb:WTB{
        event occurrence ConverterComponentMalRequirement-Specific4_received;
        event occurrence ActivateAlarmDevice_sent;
    }
    part hmi:HMI{
        event occurrence ActivateAlarmDevice_received;
        event occurrence ConverterSignalMalRequirement-Specific_sent;
        event occurrence DeactivateAlarm_sent;
    }
    part alarmDevice:AlarmDevice{
        event occurrence ConverterSignalMalRequirement-Specific_received;
        event occurrence DeactivateAlarm_received;
    }
    action{
        message CheckTractionConverterStatus1_sync_message from ccu.CheckTractionConverterStatus1_sent to mvb.CheckTractionConverterStatus1_received;
        message CheckTractionConverterStatus2_sync_message from mvb.CheckTractionConverterStatus2_sent to tcu.CheckTractionConverterStatus2_received;
        message CheckTractionConverterStatus3_sync_message from tcu.CheckTractionConverterStatus3_sent to tractionConverter.CheckTractionConverterStatus3_received;
        message ConverterComponentMalRequirement-Specific1_sync_message from tractionConverter.ConverterComponentMalRequirement-Specific1_sent to tcu.ConverterComponentMalRequirement-Specific1_received;
        message ConverterComponentMalRequirement-Specific2_sync_message from tcu.ConverterComponentMalRequirement-Specific2_sent to mvb.ConverterComponentMalRequirement-Specific2_received;
        message ConverterComponentMalRequirement-Specific3_sync_message from mvb.ConverterComponentMalRequirement-Specific3_sent to ccu.ConverterComponentMalRequirement-Specific3_received;
        message ConverterComponentMalRequirement-Specific4_sync_message from ccu.ConverterComponentMalRequirement-Specific4_sent to wtb.ConverterComponentMalRequirement-Specific4_received;
        message ActivateAlarmDevice_sync_message from wtb.ActivateAlarmDevice_sent to hmi.ActivateAlarmDevice_received;
        message ConverterSignalMalRequirement-Specific_cre_message from hmi.ConverterSignalMalRequirement-Specific_sent to alarmDevice.ConverterSignalMalRequirement-Specific_received;
        message DeactivateAlarm_sync_message from hmi.DeactivateAlarm_sent to alarmDevice.DeactivateAlarm_received;
    }
}</t>
  </si>
  <si>
    <t>F1：Satisfied
F2：Satisfied
F3：Satisfied
F4：Options for the verification:
  Generating shortest trace
  Search order is breadth first
  Using conservative space optimisation
  Seed is 1765638079
  State space representation uses minimal constraint systems with future testing
  Using HashMap + Compress integers for discrete state storage
C:\Users\Administrator\AppData\Local\Temp\uppaal_seq_detailed_verify_18355272970014150724\model.xml::1: [error] syntax error: unexpected T_EF.
--------------------------------------------------------------------------------</t>
  </si>
  <si>
    <t>part def CCU{}
part def MVB{}
part def TCU{}
part def TractionConverter{}
part def WTB{}
part def HMI{}
part def AlarmDevice{}
occurrence sd_model{
    part ccu:CCU{
        event occurrence CheckTractionConverterStatus1_sent;
        event occurrence ConverterComponentMalRequirement-Specific4_sent;
    }
    part mvb:MVB{
        event occurrence CheckTractionConverterStatus1_received;
        event occurrence CheckTractionConverterStatus2_sent;
        event occurrence ConverterComponentMalRequirement-Specific2_received;
        event occurrence ConverterComponentMalRequirement-Specific3_sent;
    }
    part tcu:TCU{
        event occurrence CheckTractionConverterStatus2_received;
        event occurrence CheckTractionConverterStatus3_sent;
        event occurrence ConverterComponentMalRequirement-Specific1_received;
        event occurrence ConverterComponentMalRequirement-Specific2_sent;
    }
    part tractionConverter:TractionConverter{
        event occurrence CheckTractionConverterStatus3_received;
        event occurrence ConverterComponentMalRequirement-Specific1_sent;
    }
    part wtb:WTB{
        event occurrence ConverterComponentMalRequirement-Specific4_received;
        event occurrence ActivateAlarmDevice_sent;
    }
    part hmi:HMI{
        event occurrence ActivateAlarmDevice_received;
        event occurrence ConverterSignalMalRequirement-Specific_sent;
        event occurrence DeactivateAlarm_del_message_sent;
    }
    part alarmDevice:AlarmDevice{
        event occurrence ConverterSignalMalRequirement-Specific_received;
        event occurrence DeactivateAlarm_del_message_received;
    }
    action{
        message CheckTractionConverterStatus1_sync_message from ccu.CheckTractionConverterStatus1_sent to mvb.CheckTractionConverterStatus1_received;
        message CheckTractionConverterStatus2_sync_message from mvb.CheckTractionConverterStatus2_sent to tcu.CheckTractionConverterStatus2_received;
        message CheckTractionConverterStatus3_sync_message from tcu.CheckTractionConverterStatus3_sent to tractionConverter.CheckTractionConverterStatus3_received;
        message ConverterComponentMalRequirement-Specific1_sync_message from tractionConverter.ConverterComponentMalRequirement-Specific1_sent to tcu.ConverterComponentMalRequirement-Specific1_received;
        message ConverterComponentMalRequirement-Specific2_sync_message from tcu.ConverterComponentMalRequirement-Specific2_sent to mvb.ConverterComponentMalRequirement-Specific2_received;
        message ConverterComponentMalRequirement-Specific3_sync_message from mvb.ConverterComponentMalRequirement-Specific3_sent to ccu.ConverterComponentMalRequirement-Specific3_received;
        message ConverterComponentMalRequirement-Specific4_sync_message from ccu.ConverterComponentMalRequirement-Specific4_sent to wtb.ConverterComponentMalRequirement-Specific4_received;
        message ActivateAlarmDevice_sync_message from wtb.ActivateAlarmDevice_sent to hmi.ActivateAlarmDevice_received;
        message ConverterSignalMalRequirement-Specific_cre_message from hmi.ConverterSignalMalRequirement-Specific_sent to alarmDevice.ConverterSignalMalRequirement-Specific_received;
        message DeactivateAlarm_del_message from hmi.DeactivateAlarm_del_message_sent to alarmDevice.DeactivateAlarm_del_message_received;
    }
}</t>
  </si>
  <si>
    <t>part def AirborneEquipment{}
part def Captain{}
part def AirTrafficController{}
part def AirlineCompany{}
occurrence sd_model{
    part airborneEquipment:AirborneEquipment{
        event occurrence flightReleaseProcedure1_sent;
        event occurrence aircraftDatagram1_received;
        event occurrence flightRecorder_sent;
        event occurrence flightRecorder_received;
        event occurrence aircraftDatagram2_sent;
        event occurrence confirmRelease1_sent;
        event occurrence confirmRelease2_received;
    }
    part captain:Captain{
        event occurrence flightReleaseProcedure2_received;
        event occurrence aircraftDatagram1_sent;
    }
    part airTrafficController:AirTrafficController{
        event occurrence flightReleaseProcedure1_received;
        event occurrence flightReleaseProcedure2_sent;
        event occurrence aircraftDatagram2_received;
        event occurrence aircraftDatagram3_sent;
        event occurrence aircraftDatagram3Reply_received;
        event occurrence takeoffConditionCheck_sent;
        event occurrence takeoffConditionCheck_received;
        event occurrence confirmRelease1_received;
        event occurrence confirmRelease2_sent;
    }
    part airlineCompany:AirlineCompany{
        event occurrence aircraftDatagram3_received;
        event occurrence aircraftDatagram3Reply_sent;
    }
    action{
        attribute conditionMet = false;
        message FlightReleaseProcedure1_async_message from airborneEquipment.flightReleaseProcedure1_sent to airTrafficController.flightReleaseProcedure1_received;
        then message FlightReleaseProcedure2_async_message from airTrafficController.flightReleaseProcedure2_sent to captain.flightReleaseProcedure2_received;
        then message AircraftDatagram1_async_message from captain.aircraftDatagram1_sent to airborneEquipment.aircraftDatagram1_received;
        then message FlightRecorder_self_message from airborneEquipment.flightRecorder_sent to airborneEquipment.flightRecorder_received;
        then message AircraftDatagram2_async_message from airborneEquipment.aircraftDatagram2_sent to airTrafficController.aircraftDatagram2_received;
        then message AircraftDatagram3_sync_message from airTrafficController.aircraftDatagram3_sent to airlineCompany.aircraftDatagram3_received;
        then message AircraftDatagram3Reply_return_message from airlineCompany.aircraftDatagram3Reply_sent to airTrafficController.aircraftDatagram3Reply_received;
        then while !conditionMet {
            message TakeoffConditionCheck_self_message from airTrafficController.takeoffConditionCheck_sent to airTrafficController.takeoffConditionCheck_received;
            conditionMet := true;
        }
        then message ConfirmRelease1_async_message from airborneEquipment.confirmRelease1_sent to airTrafficController.confirmRelease1_received;
        then message ConfirmRelease2_async_message from airTrafficController.confirmRelease2_sent to airborneEquipment.confirmRelease2_received;
    }
}</t>
  </si>
  <si>
    <t>F1：Satisfied
F2：Verifying formula 1 at C:\Users\Administrator\AppData\Local\Temp\uppaal_seq_detailed_verify_8378908689230375754\query_1.q:1
 -- Formula is NOT satisfied.
 -- States stored : 8 states
 -- States explored : 8 states
 -- CPU user time used : 0 ms
 -- Virtual memory used : 63400 KiB
 -- Resident memory used : 18188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F3：Verifying formula 1 at C:\Users\Administrator\AppData\Local\Temp\uppaal_seq_detailed_verify_8378908689230375754\query_2.q:1
 -- Formula is NOT satisfied.
 -- States stored : 8 states
 -- States explored : 8 states
 -- CPU user time used : 0 ms
 -- Virtual memory used : 63340 KiB
 -- Resident memory used : 18144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F4：Verifying formula 1 at C:\Users\Administrator\AppData\Local\Temp\uppaal_seq_detailed_verify_8378908689230375754\query_3.q:1
 -- Formula is NOT satisfied.
 -- States stored : 8 states
 -- States explored : 8 states
 -- CPU user time used : 0 ms
 -- Virtual memory used : 63436 KiB
 -- Resident memory used : 18172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F5：Satisfied</t>
  </si>
  <si>
    <t>part def Captain{}
part def AirTrafficController{}
part def AirlineCompany{}
occurrence sd_model{
    part airborneEquipment:AirborneEquipment{
        event occurrence flightReleaseProcedure1_async_message_sent;
        event occurrence aircraftDatagram1_async_message_received;
        event occurrence flightRecorder_self_message_sent;
        event occurrence flightRecorder_self_message_received;
        event occurrence aircraftDatagram2_async_message_sent;
        event occurrence confirmRelease1_async_message_sent;
        event occurrence confirmRelease2_async_message_received;
    }
    part captain:Captain{
        event occurrence flightReleaseProcedure2_async_message_received;
        event occurrence aircraftDatagram1_async_message_sent;
    }
    part airTrafficController:AirTrafficController{
        event occurrence flightReleaseProcedure1_async_message_received;
        event occurrence flightReleaseProcedure2_async_message_sent;
        event occurrence aircraftDatagram2_async_message_received;
        event occurrence aircraftDatagram3_sync_message_sent;
        event occurrence aircraftDatagram3Reply_return_message_received;
        event occurrence takeoffConditionCheck_self_message_sent;
        event occurrence takeoffConditionCheck_self_message_received;
        event occurrence confirmRelease1_async_message_received;
        event occurrence confirmRelease2_async_message_sent;
    }
    part airlineCompany:AirlineCompany{
        event occurrence aircraftDatagram3_sync_message_received;
        event occurrence aircraftDatagram3Reply_return_message_sent;
    }
    action{
        attribute conditionMet = false;
        message FlightReleaseProcedure1_async_message from airborneEquipment.flightReleaseProcedure1_async_message_sent to airTrafficController.flightReleaseProcedure1_async_message_received;
        then message FlightReleaseProcedure2_async_message from airTrafficController.flightReleaseProcedure2_async_message_sent to captain.flightReleaseProcedure2_async_message_received;
        then message AircraftDatagram1_async_message from captain.aircraftDatagram1_async_message_sent to airborneEquipment.aircraftDatagram1_async_message_received;
        then message FlightRecorder_self_message from airborneEquipment.flightRecorder_self_message_sent to airborneEquipment.flightRecorder_self_message_received;
        then message AircraftDatagram2_async_message from airborneEquipment.aircraftDatagram2_async_message_sent to airTrafficController.aircraftDatagram2_async_message_received;
        then message AircraftDatagram3_sync_message from airTrafficController.aircraftDatagram3_sync_message_sent to airlineCompany.aircraftDatagram3_sync_message_received;
        then message AircraftDatagram3Reply_return_message from airlineCompany.aircraftDatagram3Reply_return_message_sent to airTrafficController.aircraftDatagram3Reply_return_message_received;
        then while !conditionMet {
            message TakeoffConditionCheck_self_message from airTrafficController.takeoffConditionCheck_self_message_sent to airTrafficController.takeoffConditionCheck_self_message_received;
            conditionMet := true;
        }
        then message ConfirmRelease1_async_message from airborneEquipment.confirmRelease1_async_message_sent to airTrafficController.confirmRelease1_async_message_received;
        then message ConfirmRelease2_async_message from airTrafficController.confirmRelease2_async_message_sent to airborneEquipment.confirmRelease2_async_message_received;
    }
}</t>
  </si>
  <si>
    <t>F1：Satisfied
F2：Verifying formula 1 at C:\Users\Administrator\AppData\Local\Temp\uppaal_seq_detailed_verify_11267461245703494011\query_1.q:1
 -- Formula is NOT satisfied.
 -- States stored : 8 states
 -- States explored : 8 states
 -- CPU user time used : 0 ms
 -- Virtual memory used : 63412 KiB
 -- Resident memory used : 18172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F3：Verifying formula 1 at C:\Users\Administrator\AppData\Local\Temp\uppaal_seq_detailed_verify_11267461245703494011\query_2.q:1
 -- Formula is NOT satisfied.
 -- States stored : 8 states
 -- States explored : 8 states
 -- CPU user time used : 0 ms
 -- Virtual memory used : 63468 KiB
 -- Resident memory used : 18188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F4：Verifying formula 1 at C:\Users\Administrator\AppData\Local\Temp\uppaal_seq_detailed_verify_11267461245703494011\query_3.q:1
 -- Formula is NOT satisfied.
 -- States stored : 8 states
 -- States explored : 8 states
 -- CPU user time used : 0 ms
 -- Virtual memory used : 63452 KiB
 -- Resident memory used : 18192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F5：Satisfied</t>
  </si>
  <si>
    <t>part def Operator{}
part def MesServer{}
part def WmsServer{}
part def IndustrialPc{}
part def StorageServiceUnit{}
part def MobileServiceUnit{}
part def ExecutionServiceUnit{}
occurrence sd_manufacturing{
    part operator:Operator{
        event occurrence taskIssuance_sent;
        event occurrence taskComplete3_received;
    }
    part mesServer:MesServer{
        event occurrence taskIssuance_received;
        event occurrence sendTaskCommand_sent;
        event occurrence taskComplete2_received;
        event occurrence taskComplete3_sent;
    }
    part wmsServer:WmsServer{
        event occurrence sendTaskCommand_received;
        event occurrence taskStart_sent;
        event occurrence taskComplete1_received;
        event occurrence taskComplete2_sent;
    }
    part industrialPc:IndustrialPc{
        event occurrence taskStart_received;
        event occurrence moveToProcessingPosition_sent;
        event occurrence materialPrepaRaten_sent;
        event occurrence startProcessing_sent;
        event occurrence storageEntry_sent;
        event occurrence prepaRatenComplete_received;
        event occurrence movementComplete_received;
        event occurrence processingComplete_received;
        event occurrence storageEntryComplete_received;
        event occurrence taskComplete1_sent;
    }
    part storageServiceUnit:StorageServiceUnit{
        event occurrence materialPrepaRaten_received;
        event occurrence storageEntry_received;
        event occurrence prepaRatenComplete_sent;
        event occurrence storageEntryComplete_sent;
    }
    part mobileServiceUnit:MobileServiceUnit{
        event occurrence moveToProcessingPosition_received;
        event occurrence movementComplete_sent;
    }
    part executionServiceUnit:ExecutionServiceUnit{
        event occurrence startProcessing_received;
        event occurrence processingComplete_sent;
    }
    action{
        message TaskIssuance_async_message from operator.taskIssuance_sent to mesServer.taskIssuance_received;
        message SendTaskCommand_async_message from mesServer.sendTaskCommand_sent to wmsServer.sendTaskCommand_received;
        message TaskStart_async_message from wmsServer.taskStart_sent to industrialPc.taskStart_received;
        message MoveToProcessingPosition_sync_message from industrialPc.moveToProcessingPosition_sent to mobileServiceUnit.moveToProcessingPosition_received;
        message MaterialPrepaRaten_sync_message from industrialPc.materialPrepaRaten_sent to storageServiceUnit.materialPrepaRaten_received;
        message StartProcessing_sync_message from industrialPc.startProcessing_sent to executionServiceUnit.startProcessing_received;
        message StorageEntry_sync_message from industrialPc.storageEntry_sent to storageServiceUnit.storageEntry_received;
        message PrepaRatenComplete_return_message from storageServiceUnit.prepaRatenComplete_sent to industrialPc.prepaRatenComplete_received;
        message MovementComplete_return_message from mobileServiceUnit.movementComplete_sent to industrialPc.movementComplete_received;
        message ProcessingComplete_return_message from executionServiceUnit.processingComplete_sent to industrialPc.processingComplete_received;
        message StorageEntryComplete_return_message from storageServiceUnit.storageEntryComplete_sent to industrialPc.storageEntryComplete_received;
        message TaskComplete1_return_message from industrialPc.taskComplete1_sent to wmsServer.taskComplete1_received;
        message TaskComplete2_return_message from wmsServer.taskComplete2_sent to mesServer.taskComplete2_received;
        message TaskComplete3_return_message from mesServer.taskComplete3_sent to operator.taskComplete3_received;
    }
}</t>
  </si>
  <si>
    <t>F1:Satisfied
F2：Options for the verification:
  Generating shortest trace
  Search order is breadth first
  Using conservative space optimisation
  Seed is 1765640798
  State space representation uses minimal constraint systems with future testing
  Using HashMap + Compress integers for discrete state storage
Verifying formula 1 at C:\Users\Administrator\AppData\Local\Temp\uppaal_seq_detailed_verify_15703248866136021580\query_1.q:1
 -- Formula is NOT satisfied.
 -- States stored : 5 states
 -- States explored : 5 states
 -- CPU user time used : 0 ms
 -- Virtual memory used : 63788 KiB
 -- Resident memory used : 18348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
F3：Options for the verification:
  Generating shortest trace
  Search order is breadth first
  Using conservative space optimisation
  Seed is 1765640798
  State space representation uses minimal constraint systems with future testing
  Using HashMap + Compress integers for discrete state storage
Verifying formula 1 at C:\Users\Administrator\AppData\Local\Temp\uppaal_seq_detailed_verify_15703248866136021580\query_2.q:1
 -- Formula is NOT satisfied.
 -- States stored : 5 states
 -- States explored : 5 states
 -- CPU user time used : 0 ms
 -- Virtual memory used : 63824 KiB
 -- Resident memory used : 18352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
  </si>
  <si>
    <t>part def Operator{}
part def MesServer{}
part def WmsServer{}
part def IndustrialPc{}
part def StorageServiceUnit{}
part def MobileServiceUnit{}
part def ExecutionServiceUnit{}
occurrence sd_manufacturing{
    part operator:Operator{
        event occurrence taskIssuance_sent;
        event occurrence taskComplete3_received;
    }
    part mesServer:MesServer{
        event occurrence taskIssuance_received;
        event occurrence sendTaskCommand_sent;
        event occurrence taskComplete2_received;
        event occurrence taskComplete3_sent;
    }
    part wmsServer:WmsServer{
        event occurrence sendTaskCommand_received;
        event occurrence taskStart_sent;
        event occurrence taskComplete1_received;
        event occurrence taskComplete2_sent;
    }
    part industrialPc:IndustrialPc{
        event occurrence taskStart_received;
        event occurrence moveToProcessingPosition_sent;
        event occurrence materialPrepaRaten_sent;
        event occurrence startProcessing_sent;
        event occurrence storageEntry_sent;
        event occurrence prepaRatenComplete_received;
        event occurrence movementComplete_received;
        event occurrence processingComplete_received;
        event occurrence storageEntryComplete_received;
        event occurrence taskComplete1_sent;
    }
    part storageServiceUnit:StorageServiceUnit{
        event occurrence materialPrepaRaten_received;
        event occurrence storageEntry_received;
        event occurrence prepaRatenComplete_sent;
        event occurrence storageEntryComplete_sent;
    }
    part mobileServiceUnit:MobileServiceUnit{
        event occurrence moveToProcessingPosition_received;
        event occurrence movementComplete_sent;
    }
    part executionServiceUnit:ExecutionServiceUnit{
        event occurrence startProcessing_received;
        event occurrence processingComplete_sent;
    }
    action{
        message TaskIssuance_async_message from operator.taskIssuance_sent to mesServer.taskIssuance_received;
        message SendTaskCommand_async_message from mesServer.sendTaskCommand_sent to wmsServer.sendTaskCommand_received;
        message TaskStart_async_message from wmsServer.taskStart_sent to industrialPc.taskStart_received;
        message MaterialPrepaRaten_sync_message from industrialPc.materialPrepaRaten_sent to storageServiceUnit.materialPrepaRaten_received;
        message PrepaRatenComplete_return_message from storageServiceUnit.prepaRatenComplete_sent to industrialPc.prepaRatenComplete_received;
        message MoveToProcessingPosition_sync_message from industrialPc.moveToProcessingPosition_sent to mobileServiceUnit.moveToProcessingPosition_received;
        message MovementComplete_return_message from mobileServiceUnit.movementComplete_sent to industrialPc.movementComplete_received;
        message StartProcessing_sync_message from industrialPc.startProcessing_sent to executionServiceUnit.startProcessing_received;
        message ProcessingComplete_return_message from executionServiceUnit.processingComplete_sent to industrialPc.processingComplete_received;
        message StorageEntry_sync_message from industrialPc.storageEntry_sent to storageServiceUnit.storageEntry_received;
        message StorageEntryComplete_return_message from storageServiceUnit.storageEntryComplete_sent to industrialPc.storageEntryComplete_received;
        message TaskComplete1_return_message from industrialPc.taskComplete1_sent to wmsServer.taskComplete1_received;
        message TaskComplete2_return_message from wmsServer.taskComplete2_sent to mesServer.taskComplete2_received;
        message TaskComplete3_return_message from mesServer.taskComplete3_sent to operator.taskComplete3_received;
    }
}</t>
  </si>
  <si>
    <t xml:space="preserve">F4:Verifying formula 1 at C:\Users\Administrator\AppData\Local\Temp\uppaal_seq_detailed_verify_15703248866136021580\query_3.q:1
 -- Formula is NOT satisfied.
 -- States stored : 7 states
 -- States explored : 7 states
 -- CPU user time used : 0 ms
 -- Virtual memory used : 63788 KiB
 -- Resident memory used : 18352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storageServiceUnit_instance.MaterialPrepaRaten_sync_message_received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storageServiceUnit_instance.MaterialPrepaRaten_sync_message_received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F5:
Verifying formula 1 at C:\Users\Administrator\AppData\Local\Temp\uppaal_seq_detailed_verify_15703248866136021580\query_4.q:1
 -- Formula is NOT satisfied.
 -- States stored : 8 states
 -- States explored : 8 states
 -- CPU user time used : 0 ms
 -- Virtual memory used : 63788 KiB
 -- Resident memory used : 18336 KiB
 -- Showing witness trace:
State:
( operator_instance.idle mesServer_instance.idle wmsServer_instance.idle industrialPc_instance.idle storageServiceUnit_instance.idle mobileServiceUnit_instance.idle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storageServiceUnit_instance.idle mobileServiceUnit_instance.idle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mobileServiceUnit_instance.MoveToProcessingPosition_sync_message_received_flag=0 mobileServiceUnit_instance.MovementComplete_return_message_sent_flag=0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storageServiceUnit_instance.idle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storageServiceUnit_instance.MaterialPrepaRaten_sync_message_received mobileServiceUnit_instance.MoveToProcessingPosition_sync_message_received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storageServiceUnit_instance.MaterialPrepaRaten_sync_message_received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Transition:
  industrialPc_instance.StartProcessing_sync_message_sent-&gt;industrialPc_instance.StorageEntry_sync_message_sent { 1, StorageEntry_sync_message!, StorageEntry_sync_message_sent_flag++ }
  storageServiceUnit_instance.MaterialPrepaRaten_sync_message_received-&gt;storageServiceUnit_instance.StorageEntry_sync_message_received { 1, StorageEntry_sync_message?, StorageEntry_sync_message_received_flag++ }
State:
( operator_instance.TaskIssuance_async_message_sent mesServer_instance.SendTaskCommand_async_message_sent wmsServer_instance.TaskStart_async_message_sent industrialPc_instance.StorageEntry_sync_message_sent storageServiceUnit_instance.StorageEntry_sync_message_received mobileServiceUnit_instance.MoveToProcessingPosition_sync_message_received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industrialPc_instance.StorageEntry_sync_message_sent_flag=1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storageServiceUnit_instance.MaterialPrepaRaten_sync_message_received_flag=1 storageServiceUnit_instance.StorageEntry_sync_message_received_flag=1 storageServiceUnit_instance.PrepaRatenComplete_return_message_sent_flag=0 storageServiceUnit_instance.StorageEntryComplete_return_message_sent_flag=0 mobileServiceUnit_instance.MoveToProcessingPosition_sync_message_received_flag=1 mobileServiceUnit_instance.MovementComplete_return_message_sent_flag=0 executionServiceUnit_instance.StartProcessing_sync_message_received_flag=1 executionServiceUnit_instance.ProcessingComplete_return_message_sent_flag=0 global_time=0
--------------------------------------------------------------------------------
</t>
  </si>
  <si>
    <t>part def Operator{}
part def WCS{}
part def StackerCranePLC{}
part def StackerCraneBody{}
part def ConveyorPLC{}
part def ConveyorBody{}
part def Scanner{}
occurrence sd_model{
    part operator:Operator{
        event occurrence Initialization_sent;
        event occurrence SpecifyTask_sent;
        event occurrence TaskComplete3_received;
    }
    part wcs:WCS{
        event occurrence Initialization_received;
        event occurrence QueryStackerCraneStatus_sent;
        event occurrence ConfirmStackerCraneIdle_received;
        event occurrence QueryConveyorStatus_sent;
        event occurrence ConfirmConveyorIdle_received;
        event occurrence ReadyToWork_sent;
        event occurrence SpecifyTask_received;
        event occurrence SpecifyStartCoordinates_sent;
        event occurrence SpecifyEndCoordinates_sent;
        event occurrence ReadStatus_sent;
        event occurrence TaskComplete2_received;
        event occurrence ReadConveyorPLCStatus_sent;
        event occurrence SpecifyTransferTask_sent;
        event occurrence ReadID_sent;
        event occurrence ReturnID_received;
        event occurrence TaskComplete3_sent;
    }
    part stackerCranePLC:StackerCranePLC{
        event occurrence QueryStackerCraneStatus_received;
        event occurrence ConfirmStackerCraneIdle_sent;
        event occurrence ReadyToWork_received;
        event occurrence SpecifyStartCoordinates_received;
        event occurrence SpecifyEndCoordinates_received;
        event occurrence ReadStatus_received;
        event occurrence ExecuteTask1_sent;
        event occurrence TaskComplete1_received;
        event occurrence TaskComplete2_sent;
    }
    part stackerCraneBody:StackerCraneBody{
        event occurrence ExecuteTask1_received;
        event occurrence MoveToStartCoordinates_sent;
        event occurrence MoveToStartCoordinates_received;
        event occurrence PickUpGoods_sent;
        event occurrence PickUpGoods_received;
        event occurrence MoveToEndCoordinates_sent;
        event occurrence MoveToEndCoordinates_received;
        event occurrence PutDownGoods_sent;
        event occurrence PutDownGoods_received;
        event occurrence TaskComplete1_sent;
    }
    part conveyorPLC:ConveyorPLC{
        event occurrence QueryConveyorStatus_received;
        event occurrence ConfirmConveyorIdle_sent;
        event occurrence ReadConveyorPLCStatus_received;
        event occurrence SpecifyTransferTask_received;
        event occurrence ExecuteTask2_sent;
    }
    part conveyorBody:ConveyorBody{
        event occurrence ExecuteTask2_received;
    }
    part scanner:Scanner{
        event occurrence ReadID_received;
        event occurrence ReturnID_sent;
    }
    action{
        message Initialization_sync_message from operator.Initialization_sent to wcs.Initialization_received;
        then fork;
            message QueryStackerCraneStatus_sync_message from wcs.QueryStackerCraneStatus_sent to stackerCranePLC.QueryStackerCraneStatus_received;
            message ConfirmStackerCraneIdle_return_message from stackerCranePLC.ConfirmStackerCraneIdle_sent to wcs.ConfirmStackerCraneIdle_received;
            message QueryConveyorStatus_sync_message from wcs.QueryConveyorStatus_sent to conveyorPLC.QueryConveyorStatus_received;
            message ConfirmConveyorIdle_return_message from conveyorPLC.ConfirmConveyorIdle_sent to wcs.ConfirmConveyorIdle_received;
        message ReadyToWork_return_message from wcs.ReadyToWork_sent to stackerCranePLC.ReadyToWork_received;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message ReadStatus_async_message from wcs.ReadStatus_sent to stackerCranePLC.ReadStatus_received;
        message ExecuteTask1_async_message from stackerCranePLC.ExecuteTask1_sent to stackerCraneBody.ExecuteTask1_received;
        message MoveToStartCoordinates_self_message from stackerCraneBody.MoveToStartCoordinates_sent to stackerCraneBody.MoveToStartCoordinates_received;
        message PickUpGoods_self_message from stackerCraneBody.PickUpGoods_sent to stackerCraneBody.PickUpGoods_received;
        message MoveToEndCoordinates_self_message from stackerCraneBody.MoveToEndCoordinates_sent to stackerCraneBody.MoveToEndCoordinates_received;
        message PutDownGoods_self_message from stackerCraneBody.PutDownGoods_sent to stackerCraneBody.PutDownGoods_received;
        message TaskComplete1_return_message from stackerCraneBody.TaskComplete1_sent to stackerCranePLC.TaskComplete1_received;
        message TaskComplete2_return_message from stackerCranePLC.TaskComplete2_sent to wcs.TaskComplete2_received;
        then fork;
            message ReadConveyorPLCStatus_async_message from wcs.ReadConveyorPLCStatus_sent to conveyorPLC.ReadConveyorPLCStatus_received;
            message SpecifyTransferTask_async_message from wcs.SpecifyTransferTask_sent to conveyorPLC.SpecifyTransferTask_received;
        message ExecuteTask2_async_message from conveyorPLC.ExecuteTask2_sent to conveyorBody.ExecuteTask2_received;
        message ReadID_async_message from wcs.ReadID_sent to scanner.ReadID_received;
        message ReturnID_return_message from scanner.ReturnID_sent to wcs.ReturnID_received;
        message TaskComplete3_return_message from wcs.TaskComplete3_sent to operator.TaskComplete3_received;
    }
}</t>
  </si>
  <si>
    <t>F1:Satisfied
F2:Options for the verification:
  Generating shortest trace
  Search order is breadth first
  Using conservative space optimisation
  Seed is 1765642392
  State space representation uses minimal constraint systems with future testing
  Using HashMap + Compress integers for discrete state storage
Verifying formula 1 at C:\Users\Administrator\AppData\Local\Temp\uppaal_seq_detailed_verify_14962254282259579924\query_0.q:1
 -- Formula is NOT satisfied.
 -- States stored : 15 states
 -- States explored : 15 states
 -- CPU user time used : 0 ms
 -- Virtual memory used : 63940 KiB
 -- Resident memory used : 18436 KiB
 -- Showing witness trace:
State:
( operator_instance.idle wcs_instance.idle stackerCranePLC_instance.idle stackerCraneBody_instance.idle conveyorPLC_instance.idle conveyorBody_instance.idle scanner_instance.idle )
operator_instance.Initialization_sync_message_sent_flag=0 operator_instance.SpecifyTask_async_message_sent_flag=0 operator_instance.TaskComplete3_return_message_received_flag=0 wcs_instance.Initialization_sync_message_received_flag=0 wcs_instance.QueryStackerCraneStatus_sync_message_sent_flag=0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stackerCranePLC_instance.QueryStackerCraneStatus_sync_message_received_flag=0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operator_instance.idle-&gt;operator_instance.Initialization_sync_message_sent { 1, Initialization_sync_message!, Initialization_sync_message_sent_flag++ }
  wcs_instance.idle-&gt;wcs_instance.Initialization_sync_message_received { 1, Initialization_sync_message?, Initialization_sync_message_received_flag++ }
State:
( operator_instance.Initialization_sync_message_sent wcs_instance.Initialization_sync_message_received stackerCranePLC_instance.idle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wcs_instance.QueryStackerCraneStatus_sync_message_sent_flag=0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stackerCranePLC_instance.QueryStackerCraneStatus_sync_message_received_flag=0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wcs_instance.Initialization_sync_message_received-&gt;wcs_instance.QueryStackerCraneStatus_sync_message_sent { 1, QueryStackerCraneStatus_sync_message!, QueryStackerCraneStatus_sync_message_sent_flag++ }
  stackerCranePLC_instance.idle-&gt;stackerCranePLC_instance.QueryStackerCraneStatus_sync_message_received { 1, QueryStackerCraneStatus_sync_message?, QueryStackerCraneStatus_sync_message_received_flag++ }
State:
( operator_instance.Initialization_sync_message_sent wcs_instance.QueryStackerCraneStatus_sync_message_sent stackerCranePLC_instance.QueryStackerCraneStatus_sync_message_received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wcs_instance.ConfirmStackerCraneIdle_return_message_received_flag=0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stackerCranePLC_instance.ConfirmStackerCraneIdle_return_message_sent_flag=0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stackerCranePLC_instance.QueryStackerCraneStatus_sync_message_received-&gt;stackerCranePLC_instance.ConfirmStackerCraneIdle_return_message_sent { 1, ConfirmStackerCraneIdle_return_message!, ConfirmStackerCraneIdle_return_message_sent_flag++ }
  wcs_instance.QueryStackerCraneStatus_sync_message_sent-&gt;wcs_instance.ConfirmStackerCraneIdle_return_message_received { 1, ConfirmStackerCraneIdle_return_message?, ConfirmStackerCraneIdle_return_message_received_flag++ }
State:
( operator_instance.Initialization_sync_message_sent wcs_instance.ConfirmStackerCraneIdle_return_message_received stackerCranePLC_instance.ConfirmStackerCraneIdle_return_message_sent stackerCraneBody_instance.idle conveyorPLC_instance.idle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wcs_instance.QueryConveyorStatus_sync_message_sent_flag=0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conveyorPLC_instance.QueryConveyorStatus_sync_message_received_flag=0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wcs_instance.ConfirmStackerCraneIdle_return_message_received-&gt;wcs_instance.QueryConveyorStatus_sync_message_sent { 1, QueryConveyorStatus_sync_message!, QueryConveyorStatus_sync_message_sent_flag++ }
  conveyorPLC_instance.idle-&gt;conveyorPLC_instance.QueryConveyorStatus_sync_message_received { 1, QueryConveyorStatus_sync_message?, QueryConveyorStatus_sync_message_received_flag++ }
State:
( operator_instance.Initialization_sync_message_sent wcs_instance.QueryConveyorStatus_sync_message_sent stackerCranePLC_instance.ConfirmStackerCraneIdle_return_message_sent stackerCraneBody_instance.idle conveyorPLC_instance.QueryConveyorStatus_sync_message_received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wcs_instance.ConfirmConveyorIdle_return_message_received_flag=0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conveyorPLC_instance.ConfirmConveyorIdle_return_message_sent_flag=0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conveyorPLC_instance.QueryConveyorStatus_sync_message_received-&gt;conveyorPLC_instance.ConfirmConveyorIdle_return_message_sent { 1, ConfirmConveyorIdle_return_message!, ConfirmConveyorIdle_return_message_sent_flag++ }
  wcs_instance.QueryConveyorStatus_sync_message_sent-&gt;wcs_instance.ConfirmConveyorIdle_return_message_received { 1, ConfirmConveyorIdle_return_message?, ConfirmConveyorIdle_return_message_received_flag++ }
State:
( operator_instance.Initialization_sync_message_sent wcs_instance.ConfirmConveyorIdle_return_message_received stackerCranePLC_instance.ConfirmStackerCraneIdle_return_message_sent stackerCraneBody_instance.idle conveyorPLC_instance.ConfirmConveyorIdle_return_message_sent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wcs_instance.ReadyToWork_return_message_sent_flag=0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stackerCranePLC_instance.ReadyToWork_return_message_received_flag=0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wcs_instance.ConfirmConveyorIdle_return_message_received-&gt;wcs_instance.ReadyToWork_return_message_sent { 1, ReadyToWork_return_message!, ReadyToWork_return_message_sent_flag++ }
  stackerCranePLC_instance.ConfirmStackerCraneIdle_return_message_sent-&gt;stackerCranePLC_instance.ReadyToWork_return_message_received { 1, ReadyToWork_return_message?, ReadyToWork_return_message_received_flag++ }
State:
( operator_instance.Initialization_sync_message_sent wcs_instance.ReadyToWork_return_message_sent stackerCranePLC_instance.ReadyToWork_return_message_received stackerCraneBody_instance.idle conveyorPLC_instance.ConfirmConveyorIdle_return_message_sent conveyorBody_instance.idle scanner_instance.idle )
operator_instance.Initialization_sync_message_sent_flag=1 operator_instance.SpecifyTask_async_message_sent_flag=0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wcs_instance.SpecifyTask_async_message_received_flag=0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operator_instance.Initialization_sync_message_sent-&gt;operator_instance.SpecifyTask_async_message_sent { 1, SpecifyTask_async_message!, SpecifyTask_async_message_sent_flag++ }
  wcs_instance.ReadyToWork_return_message_sent-&gt;wcs_instance.SpecifyTask_async_message_received { 1, SpecifyTask_async_message?, SpecifyTask_async_message_received_flag++ }
State:
( operator_instance.SpecifyTask_async_message_sent wcs_instance.SpecifyTask_async_message_received stackerCranePLC_instance.ReadyToWork_return_message_received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wcs_instance.SpecifyStartCoordinates_async_message_sent_flag=0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stackerCranePLC_instance.SpecifyStartCoordinates_async_message_received_flag=0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wcs_instance.SpecifyTask_async_message_received-&gt;wcs_instance.SpecifyStartCoordinates_async_message_sent { 1, SpecifyStartCoordinates_async_message!, SpecifyStartCoordinates_async_message_sent_flag++ }
  stackerCranePLC_instance.ReadyToWork_return_message_received-&gt;stackerCranePLC_instance.SpecifyStartCoordinates_async_message_received { 1, SpecifyStartCoordinates_async_message?, SpecifyStartCoordinates_async_message_received_flag++ }
State:
( operator_instance.SpecifyTask_async_message_sent wcs_instance.SpecifyStartCoordinates_async_message_sent stackerCranePLC_instance.SpecifyStartCoordinates_async_message_received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wcs_instance.SpecifyEndCoordinates_async_message_sent_flag=0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stackerCranePLC_instance.SpecifyEndCoordinates_async_message_received_flag=0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wcs_instance.SpecifyStartCoordinates_async_message_sent-&gt;wcs_instance.SpecifyEndCoordinates_async_message_sent { 1, SpecifyEndCoordinates_async_message!, SpecifyEndCoordinates_async_message_sent_flag++ }
  stackerCranePLC_instance.SpecifyStartCoordinates_async_message_received-&gt;stackerCranePLC_instance.SpecifyEndCoordinates_async_message_received { 1, SpecifyEndCoordinates_async_message?, SpecifyEndCoordinates_async_message_received_flag++ }
State:
( operator_instance.SpecifyTask_async_message_sent wcs_instance.SpecifyEndCoordinates_async_message_sent stackerCranePLC_instance.SpecifyEndCoordinates_async_message_received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wcs_instance.ReadStatus_async_message_sent_flag=0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stackerCranePLC_instance.ReadStatus_async_message_received_flag=0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wcs_instance.SpecifyEndCoordinates_async_message_sent-&gt;wcs_instance.ReadStatus_async_message_sent { 1, ReadStatus_async_message!, ReadStatus_async_message_sent_flag++ }
  stackerCranePLC_instance.SpecifyEndCoordinates_async_message_received-&gt;stackerCranePLC_instance.ReadStatus_async_message_received { 1, ReadStatus_async_message?, ReadStatus_async_message_received_flag++ }
State:
( operator_instance.SpecifyTask_async_message_sent wcs_instance.ReadStatus_async_message_sent stackerCranePLC_instance.ReadStatus_async_message_received stackerCraneBody_instance.idle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stackerCranePLC_instance.ExecuteTask1_async_message_sent_flag=0 stackerCranePLC_instance.TaskComplete1_return_message_received_flag=0 stackerCranePLC_instance.TaskComplete2_return_message_sent_flag=0 stackerCraneBody_instance.ExecuteTask1_async_message_received_flag=0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stackerCranePLC_instance.ReadStatus_async_message_received-&gt;stackerCranePLC_instance.ExecuteTask1_async_message_sent { 1, ExecuteTask1_async_message!, ExecuteTask1_async_message_sent_flag++ }
  stackerCraneBody_instance.idle-&gt;stackerCraneBody_instance.ExecuteTask1_async_message_received { 1, ExecuteTask1_async_message?, ExecuteTask1_async_message_received_flag++ }
State:
( operator_instance.SpecifyTask_async_message_sent wcs_instance.ReadStatus_async_message_sent stackerCranePLC_instance.ExecuteTask1_async_message_sent stackerCraneBody_instance.ExecuteTask1_async_message_received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stackerCranePLC_instance.TaskComplete1_return_message_received_flag=0 stackerCranePLC_instance.TaskComplete2_return_message_sent_flag=0 stackerCraneBody_instance.ExecuteTask1_async_message_received_flag=1 stackerCraneBody_instance.TaskComplete1_return_message_sent_flag=0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stackerCraneBody_instance.ExecuteTask1_async_message_received-&gt;stackerCraneBody_instance.TaskComplete1_return_message_sent { 1, TaskComplete1_return_message!, TaskComplete1_return_message_sent_flag++ }
  stackerCranePLC_instance.ExecuteTask1_async_message_sent-&gt;stackerCranePLC_instance.TaskComplete1_return_message_received { 1, TaskComplete1_return_message?, TaskComplete1_return_message_received_flag++ }
State:
( operator_instance.SpecifyTask_async_message_sent wcs_instance.ReadStatus_async_message_sent stackerCranePLC_instance.TaskComplete1_return_message_received stackerCraneBody_instance.TaskComplete1_return_message_sent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wcs_instance.TaskComplete2_return_message_received_flag=0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stackerCranePLC_instance.TaskComplete2_return_message_sent_flag=0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stackerCranePLC_instance.TaskComplete1_return_message_received-&gt;stackerCranePLC_instance.TaskComplete2_return_message_sent { 1, TaskComplete2_return_message!, TaskComplete2_return_message_sent_flag++ }
  wcs_instance.ReadStatus_async_message_sent-&gt;wcs_instance.TaskComplete2_return_message_received { 1, TaskComplete2_return_message?, TaskComplete2_return_message_received_flag++ }
State:
( operator_instance.SpecifyTask_async_message_sent wcs_instance.TaskComplete2_return_message_received stackerCranePLC_instance.TaskComplete2_return_message_sent stackerCraneBody_instance.TaskComplete1_return_message_sent conveyorPLC_instance.ConfirmConveyorIdle_return_message_sent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wcs_instance.TaskComplete2_return_message_received_flag=1 wcs_instance.ReadConveyorPLCStatus_async_message_sent_flag=0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stackerCranePLC_instance.TaskComplete2_return_message_sent_flag=1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conveyorPLC_instance.ReadConveyorPLCStatus_async_message_received_flag=0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Transition:
  wcs_instance.TaskComplete2_return_message_received-&gt;wcs_instance.ReadConveyorPLCStatus_async_message_sent { 1, ReadConveyorPLCStatus_async_message!, ReadConveyorPLCStatus_async_message_sent_flag++ }
  conveyorPLC_instance.ConfirmConveyorIdle_return_message_sent-&gt;conveyorPLC_instance.ReadConveyorPLCStatus_async_message_received { 1, ReadConveyorPLCStatus_async_message?, ReadConveyorPLCStatus_async_message_received_flag++ }
State:
( operator_instance.SpecifyTask_async_message_sent wcs_instance.ReadConveyorPLCStatus_async_message_sent stackerCranePLC_instance.TaskComplete2_return_message_sent stackerCraneBody_instance.TaskComplete1_return_message_sent conveyorPLC_instance.ReadConveyorPLCStatus_async_message_received conveyorBody_instance.idle scanner_instance.idle )
operator_instance.Initialization_sync_message_sent_flag=1 operator_instance.SpecifyTask_async_message_sent_flag=1 operator_instance.TaskComplete3_return_message_received_flag=0 wcs_instance.Initialization_sync_message_received_flag=1 wcs_instance.QueryStackerCraneStatus_sync_message_sent_flag=1 wcs_instance.ConfirmStackerCraneIdle_return_message_received_flag=1 wcs_instance.QueryConveyorStatus_sync_message_sent_flag=1 wcs_instance.ConfirmConveyorIdle_return_message_received_flag=1 wcs_instance.ReadyToWork_return_message_sent_flag=1 wcs_instance.SpecifyTask_async_message_received_flag=1 wcs_instance.SpecifyStartCoordinates_async_message_sent_flag=1 wcs_instance.SpecifyEndCoordinates_async_message_sent_flag=1 wcs_instance.ReadStatus_async_message_sent_flag=1 wcs_instance.TaskComplete2_return_message_received_flag=1 wcs_instance.ReadConveyorPLCStatus_async_message_sent_flag=1 wcs_instance.SpecifyTransferTask_async_message_sent_flag=0 wcs_instance.ReadID_async_message_sent_flag=0 wcs_instance.ReturnID_return_message_received_flag=0 wcs_instance.TaskComplete3_return_message_sent_flag=0 stackerCranePLC_instance.QueryStackerCraneStatus_sync_message_received_flag=1 stackerCranePLC_instance.ConfirmStackerCraneIdle_return_message_sent_flag=1 stackerCranePLC_instance.ReadyToWork_return_message_received_flag=1 stackerCranePLC_instance.SpecifyStartCoordinates_async_message_received_flag=1 stackerCranePLC_instance.SpecifyEndCoordinates_async_message_received_flag=1 stackerCranePLC_instance.ReadStatus_async_message_received_flag=1 stackerCranePLC_instance.ExecuteTask1_async_message_sent_flag=1 stackerCranePLC_instance.TaskComplete1_return_message_received_flag=1 stackerCranePLC_instance.TaskComplete2_return_message_sent_flag=1 stackerCraneBody_instance.ExecuteTask1_async_message_received_flag=1 stackerCraneBody_instance.TaskComplete1_return_message_sent_flag=1 conveyorPLC_instance.QueryConveyorStatus_sync_message_received_flag=1 conveyorPLC_instance.ConfirmConveyorIdle_return_message_sent_flag=1 conveyorPLC_instance.ReadConveyorPLCStatus_async_message_received_flag=1 conveyorPLC_instance.SpecifyTransferTask_async_message_received_flag=0 conveyorPLC_instance.ExecuteTask2_async_message_sent_flag=0 conveyorBody_instance.ExecuteTask2_async_message_received_flag=0 scanner_instance.ReadID_async_message_received_flag=0 scanner_instance.ReturnID_return_message_sent_flag=0 global_time=0
--------------------------------------------------------------------------------
F3:Satisfied
F4:Satisfied</t>
  </si>
  <si>
    <t>part def WCS{}
part def StackerCranePLC{}
part def StackerCraneBody{}
part def ConveyorPLC{}
part def ConveyorBody{}
part def Scanner{}
occurrence sd_model{
    part operator:Operator{
        event occurrence Initialization_sent;
        event occurrence SpecifyTask_sent;
        event occurrence TaskComplete3_received;
    }
    part wcs:WCS{
        event occurrence Initialization_received;
        event occurrence QueryStackerCraneStatus_sent;
        event occurrence ConfirmStackerCraneIdle_received;
        event occurrence QueryConveyorStatus_sent;
        event occurrence ConfirmConveyorIdle_received;
        event occurrence ReadyToWork_sent;
        event occurrence SpecifyTask_received;
        event occurrence SpecifyStartCoordinates_sent;
        event occurrence SpecifyEndCoordinates_sent;
        event occurrence ReadStatus_sent;
        event occurrence TaskComplete2_received;
        event occurrence ReadConveyorPLCStatus_sent;
        event occurrence SpecifyTransferTask_sent;
        event occurrence ReadID_sent;
        event occurrence ReturnID_received;
        event occurrence TaskComplete3_sent;
    }
    part stackerCranePLC:StackerCranePLC{
        event occurrence QueryStackerCraneStatus_received;
        event occurrence ConfirmStackerCraneIdle_sent;
        event occurrence ReadyToWork_received;
        event occurrence SpecifyStartCoordinates_received;
        event occurrence SpecifyEndCoordinates_received;
        event occurrence ReadStatus_received;
        event occurrence ExecuteTask1_sent;
        event occurrence TaskComplete1_received;
        event occurrence TaskComplete2_sent;
    }
    part stackerCraneBody:StackerCraneBody{
        event occurrence ExecuteTask1_received;
        event occurrence MoveToStartCoordinates_sent;
        event occurrence MoveToStartCoordinates_received;
        event occurrence PickUpGoods_sent;
        event occurrence PickUpGoods_received;
        event occurrence MoveToEndCoordinates_sent;
        event occurrence MoveToEndCoordinates_received;
        event occurrence PutDownGoods_sent;
        event occurrence PutDownGoods_received;
        event occurrence TaskComplete1_sent;
    }
    part conveyorPLC:ConveyorPLC{
        event occurrence QueryConveyorStatus_received;
        event occurrence ConfirmConveyorIdle_sent;
        event occurrence ReadConveyorPLCStatus_received;
        event occurrence SpecifyTransferTask_received;
        event occurrence ExecuteTask2_sent;
    }
    part conveyorBody:ConveyorBody{
        event occurrence ExecuteTask2_received;
    }
    part scanner:Scanner{
        event occurrence ReadID_received;
        event occurrence ReturnID_sent;
    }
    action{
        message Initialization_sync_message from operator.Initialization_sent to wcs.Initialization_received;
        then fork;
            message QueryStackerCraneStatus_sync_message from wcs.QueryStackerCraneStatus_sent to stackerCranePLC.QueryStackerCraneStatus_received;
            message ConfirmStackerCraneIdle_return_message from stackerCranePLC.ConfirmStackerCraneIdle_sent to wcs.ConfirmStackerCraneIdle_received;
            message QueryConveyorStatus_sync_message from wcs.QueryConveyorStatus_sent to conveyorPLC.QueryConveyorStatus_received;
            message ConfirmConveyorIdle_return_message from conveyorPLC.ConfirmConveyorIdle_sent to wcs.ConfirmConveyorIdle_received;
        message ReadyToWork_return_message from wcs.ReadyToWork_sent to stackerCranePLC.ReadyToWork_received;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message ReadStatus_async_message from wcs.ReadStatus_sent to stackerCranePLC.ReadStatus_received;
        message ExecuteTask1_async_message from stackerCranePLC.ExecuteTask1_sent to stackerCraneBody.ExecuteTask1_received;
        message MoveToStartCoordinates_self_message from stackerCraneBody.MoveToStartCoordinates_sent to stackerCraneBody.MoveToStartCoordinates_received;
        message PickUpGoods_self_message from stackerCraneBody.PickUpGoods_sent to stackerCraneBody.PickUpGoods_received;
        message MoveToEndCoordinates_self_message from stackerCraneBody.MoveToEndCoordinates_sent to stackerCraneBody.MoveToEndCoordinates_received;
        message PutDownGoods_self_message from stackerCraneBody.PutDownGoods_sent to stackerCraneBody.PutDownGoods_received;
        message TaskComplete1_return_message from stackerCraneBody.TaskComplete1_sent to stackerCranePLC.TaskComplete1_received;
        message TaskComplete2_return_message from stackerCranePLC.TaskComplete2_sent to wcs.TaskComplete2_received;
        then message SpecifyTransferTask_async_message from wcs.SpecifyTransferTask_sent to conveyorPLC.SpecifyTransferTask_received;
        then message ReadConveyorPLCStatus_async_message from wcs.ReadConveyorPLCStatus_sent to conveyorPLC.ReadConveyorPLCStatus_received;
        message ExecuteTask2_async_message from conveyorPLC.ExecuteTask2_sent to conveyorBody.ExecuteTask2_received;
        message ReadID_async_message from wcs.ReadID_sent to scanner.ReadID_received;
        message ReturnID_return_message from scanner.ReturnID_sent to wcs.ReturnID_received;
        message TaskComplete3_return_message from wcs.TaskComplete3_sent to operator.TaskComplete3_received;
    }
}</t>
  </si>
  <si>
    <t>part def CompanySecuritySystem{}
part def RegionalHQ{}
occurrence securitySystemSD{
    part companySecuritySystem:CompanySecuritySystem{
        event occurrence SystemOn_sent;
        event occurrence StandDown_sent;
        event occurrence Alert_sent;
        event occurrence SystemOff_sent;
    }
    part regionalHQ:RegionalHQ{
        event occurrence SystemOn_received;
        event occurrence StandDown_received;
        event occurrence Alert_received;
        event occurrence SystemOff_received;
    }
    action{
        message SystemOn_async_message from companySecuritySystem.SystemOn_sent to regionalHQ.SystemOn_received;
        then while true {
            fork;
            message StandDown_async_message from companySecuritySystem.StandDown_sent to regionalHQ.StandDown_received;
            message Alert_async_message from companySecuritySystem.Alert_sent to regionalHQ.Alert_received;
        }
        then message SystemOff_async_message from companySecuritySystem.SystemOff_sent to regionalHQ.SystemOff_received;
    }
}</t>
  </si>
  <si>
    <t>F1：Satisfied
F2：Satisfied
F3：Options for the verification:
  Generating shortest trace
  Search order is breadth first
  Using conservative space optimisation
  Seed is 1765675253
  State space representation uses minimal constraint systems with future testing
  Using HashMap + Compress integers for discrete state storage
Verifying formula 1 at C:\Users\Administrator\AppData\Local\Temp\uppaal_seq_detailed_verify_11612171849321449958\query_2.q:1
 -- Formula is NOT satisfied.
 -- States stored : 3 states
 -- States explored : 3 states
 -- CPU user time used : 0 ms
 -- Virtual memory used : 63300 KiB
 -- Resident memory used : 18104 KiB
 -- Showing witness trace:
State:
( companySecuritySystem_instance.idle regionalHQ_instance.idle )
companySecuritySystem_instance.SystemOn_async_message_sent_flag=0 companySecuritySystem_instance.StandDown_async_message_sent_flag=0 companySecuritySystem_instance.Alert_async_message_sent_flag=0 companySecuritySystem_instance.SystemOff_async_message_sent_flag=0 regionalHQ_instance.SystemOn_async_message_received_flag=0 regionalHQ_instance.StandDown_async_message_received_flag=0 regionalHQ_instance.Alert_async_message_received_flag=0 regionalHQ_instance.SystemOff_async_message_received_flag=0 global_time=0
Transition:
  companySecuritySystem_instance.idle-&gt;companySecuritySystem_instance.SystemOn_async_message_sent { 1, SystemOn_async_message!, SystemOn_async_message_sent_flag++ }
  regionalHQ_instance.idle-&gt;regionalHQ_instance.SystemOn_async_message_received { 1, SystemOn_async_message?, SystemOn_async_message_received_flag++ }
State:
( companySecuritySystem_instance.SystemOn_async_message_sent regionalHQ_instance.SystemOn_async_message_received )
companySecuritySystem_instance.SystemOn_async_message_sent_flag=1 companySecuritySystem_instance.StandDown_async_message_sent_flag=0 companySecuritySystem_instance.Alert_async_message_sent_flag=0 companySecuritySystem_instance.SystemOff_async_message_sent_flag=0 regionalHQ_instance.SystemOn_async_message_received_flag=1 regionalHQ_instance.StandDown_async_message_received_flag=0 regionalHQ_instance.Alert_async_message_received_flag=0 regionalHQ_instance.SystemOff_async_message_received_flag=0 global_time=0
Transition:
  companySecuritySystem_instance.SystemOn_async_message_sent-&gt;companySecuritySystem_instance.StandDown_async_message_sent { 1, StandDown_async_message!, StandDown_async_message_sent_flag++ }
  regionalHQ_instance.SystemOn_async_message_received-&gt;regionalHQ_instance.StandDown_async_message_received { 1, StandDown_async_message?, StandDown_async_message_received_flag++ }
State:
( companySecuritySystem_instance.StandDown_async_message_sent regionalHQ_instance.StandDown_async_message_received )
companySecuritySystem_instance.SystemOn_async_message_sent_flag=1 companySecuritySystem_instance.StandDown_async_message_sent_flag=1 companySecuritySystem_instance.Alert_async_message_sent_flag=0 companySecuritySystem_instance.SystemOff_async_message_sent_flag=0 regionalHQ_instance.SystemOn_async_message_received_flag=1 regionalHQ_instance.StandDown_async_message_received_flag=1 regionalHQ_instance.Alert_async_message_received_flag=0 regionalHQ_instance.SystemOff_async_message_received_flag=0 global_time=0
--------------------------------------------------------------------------------
F4：Satisfied</t>
  </si>
  <si>
    <t>part def RegionalHQ{}
occurrence securitySystemSD{
    part companySecuritySystem:CompanySecuritySystem{
        event occurrence SystemOn_sent;
        event occurrence StandDown_sent;
        event occurrence Alert_sent;
        event occurrence SystemOff_sent;
    }
    part regionalHQ:RegionalHQ{
        event occurrence SystemOn_received;
        event occurrence StandDown_received;
        event occurrence Alert_received;
        event occurrence SystemOff_received;
    }
    action{
        message SystemOn_async_message from companySecuritySystem.SystemOn_sent to regionalHQ.SystemOn_received;
        then while true {
            fork;
            message Alert_async_message from companySecuritySystem.Alert_sent to regionalHQ.Alert_received;
            message StandDown_async_message from companySecuritySystem.StandDown_sent to regionalHQ.StandDown_received;
        }
        then message SystemOff_async_message from companySecuritySystem.SystemOff_sent to regionalHQ.SystemOff_received;
    }
}</t>
  </si>
  <si>
    <t>part def SecurityGuard{}
part def CompanySecuritySystem{}
occurrence securitySystemExample{
    part securityGuard:SecurityGuard{
        event occurrence selectCamera_sent;
        event occurrence getCurrentStatus1_sent;
        event occurrence panCamera_sent;
        event occurrence getCurrentStatus2_sent;
    }
    part companySecuritySystem:CompanySecuritySystem{
        event occurrence selectCamera_received;
        event occurrence getCurrentStatus1_received;
        event occurrence panCamera_received;
        event occurrence getCurrentStatus2_received;
        event occurrence getStatus1_sent;
        event occurrence getStatusOK_sent;
        event occurrence getStatus2_sent;
        event occurrence getStatusMoving_sent;
        event occurrence getCurrentStatusOK_sent;
        event occurrence getCurrentStatusMoving_sent;
    }
    action{
        message SelectCamera_async_message from securityGuard.selectCamera_sent to companySecuritySystem.selectCamera_received;
        message GetCurrentStatus1_sync_message from securityGuard.getCurrentStatus1_sent to companySecuritySystem.getCurrentStatus1_received;
        message GetStatus1_self_message from companySecuritySystem.getStatus1_sent to companySecuritySystem.getStatus1_sent;
        message GetStatusOK_self_message from companySecuritySystem.getStatusOK_sent to companySecuritySystem.getStatusOK_sent;
        message GetCurrentStatusOK_return_message from companySecuritySystem.getCurrentStatusOK_sent to securityGuard.getCurrentStatus1_sent;
        message PanCamera_async_message from securityGuard.panCamera_sent to companySecuritySystem.panCamera_received;
        message GetStatus2_self_message from companySecuritySystem.getStatus2_sent to companySecuritySystem.getStatus2_sent;
        message GetStatusMoving_self_message from companySecuritySystem.getStatusMoving_sent to companySecuritySystem.getStatusMoving_sent;
        message GetCurrentStatus2_sync_message from securityGuard.getCurrentStatus2_sent to companySecuritySystem.getCurrentStatus2_received;
        message GetCurrentStatusMoving_return_message from companySecuritySystem.getCurrentStatusMoving_sent to securityGuard.getCurrentStatus2_sent;
    }
}</t>
  </si>
  <si>
    <t>part def SecurityGuard{}
part def UserInterface{}
part def MonitoringStation{}
occurrence sd_example{
    part securityGuard:SecurityGuard{
        event occurrence Login_sent;
    }
    part userInterface:UserInterface{
        event occurrence Login_received;
        event occurrence CheckCapacity_sent;
        event occurrence CheckCapacity3_received;
        event occurrence VerifyLoginDetails_sent;
        event occurrence VerifyLoginDetailsTrue_received;
        event occurrence LoginOK_sent;
    }
    part monitoringStation:MonitoringStation{
        event occurrence CheckCapacity_received;
        event occurrence VerifyLoginDetails_received;
        event occurrence CheckCapacity3_sent;
        event occurrence VerifyLoginDetailsTrue_sent;
    }
    action{
        message Login_sync_message from securityGuard.Login_sent to userInterface.Login_received;
        then message CheckCapacity_sync_message from userInterface.CheckCapacity_sent to monitoringStation.CheckCapacity_received;
        then message CheckCapacity3_return_message from monitoringStation.CheckCapacity3_sent to userInterface.CheckCapacity3_received;
        then message VerifyLoginDetails_sync_message from userInterface.VerifyLoginDetails_sent to monitoringStation.VerifyLoginDetails_received;
        then message VerifyLoginDetailsTrue_return_message from monitoringStation.VerifyLoginDetailsTrue_sent to userInterface.VerifyLoginDetailsTrue_received;
        then message LoginOK_return_message from userInterface.LoginOK_sent to securityGuard;
    }
}</t>
  </si>
  <si>
    <t>F1：Satisfied
F2:Options for the verification:
  Generating shortest trace
  Search order is breadth first
  Using conservative space optimisation
  Seed is 1765714231
  State space representation uses minimal constraint systems with future testing
  Using HashMap + Compress integers for discrete state storage
Verifying formula 1 at C:\Users\Administrator\AppData\Local\Temp\uppaal_seq_detailed_verify_803972033054558282\query_1.q:1
 -- Formula is NOT satisfied.
 -- States stored : 3 states
 -- States explored : 3 states
 -- CPU user time used : 0 ms
 -- Virtual memory used : 63340 KiB
 -- Resident memory used : 18140 KiB
 -- Showing witness trace:
State:
( securityGuard_instance.idle userInterface_instance.idle monitoringStation_instance.idle )
securityGuard_instance.Login_sync_message_sent_flag=0 securityGuard_instance.LoginOK_return_message_received_flag=0 userInterface_instance.Login_sync_message_received_flag=0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securityGuard_instance.idle-&gt;securityGuard_instance.Login_sync_message_sent { 1, Login_sync_message!, Login_sync_message_sent_flag++ }
  userInterface_instance.idle-&gt;userInterface_instance.Login_sync_message_received { 1, Login_sync_message?, Login_sync_message_received_flag++ }
State:
( securityGuard_instance.Login_sync_message_sent userInterface_instance.Login_sync_message_received monitoringStation_instance.idle )
securityGuard_instance.Login_sync_message_sent_flag=1 securityGuard_instance.LoginOK_return_message_received_flag=0 userInterface_instance.Login_sync_message_received_flag=1 userInterface_instance.CheckCapacity_sync_message_sent_flag=0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userInterface_instance.Login_sync_message_received-&gt;userInterface_instance.CheckCapacity_sync_message_sent { 1, CheckCapacity_sync_message!, CheckCapacity_sync_message_sent_flag++ }
  monitoringStation_instance.idle-&gt;monitoringStation_instance.CheckCapacity_sync_message_received { 1, CheckCapacity_sync_message?, CheckCapacity_sync_message_received_flag++ }
State:
( securityGuard_instance.Login_sync_message_sent userInterface_instance.CheckCapacity_sync_message_sent monitoringStation_instance.CheckCapacity_sync_message_received )
securityGuard_instance.Login_sync_message_sent_flag=1 securityGuard_instance.LoginOK_return_message_received_flag=0 userInterface_instance.Login_sync_message_received_flag=1 userInterface_instance.CheckCapacity_sync_message_sent_flag=1 userInterface_instance.CheckCapacity3_return_message_received_flag=0 userInterface_instance.VerifyLoginDetails_sync_message_sent_flag=0 userInterface_instance.VerifyLoginDetailsTrue_return_message_received_flag=0 userInterface_instance.LoginOK_return_message_sent_flag=0 monitoringStation_instance.CheckCapacity_sync_message_received_flag=1 monitoringStation_instance.CheckCapacity3_return_message_sent_flag=0 monitoringStation_instance.VerifyLoginDetails_sync_message_received_flag=0 monitoringStation_instance.VerifyLoginDetailsTrue_return_message_sent_flag=0 global_time=0
--------------------------------------------------------------------------------
F3：Satisfied
F4：Satisfied</t>
  </si>
  <si>
    <t>part def SecurityGuard
part def UserInterface
part def MonitoringStation
occurrence sd_example{
    part securityGuard:SecurityGuard{
        event occurrence Login_sent;
    }
    part userInterface:UserInterface{
        event occurrence Login_received;
        event occurrence VerifyLoginDetails_sent;
        event occurrence VerifyLoginDetailsTrue_received;
        event occurrence CheckCapacity_sent;
        event occurrence CheckCapacity3_received;
        event occurrence LoginOK_sent;
    }
    part monitoringStation:MonitoringStation{
        event occurrence CheckCapacity_received;
        event occurrence VerifyLoginDetails_received;
        event occurrence CheckCapacity3_sent;
        event occurrence VerifyLoginDetailsTrue_sent;
    }
    action{
        message Login_sync_message from securityGuard.Login_sent to userInterface.Login_received;
        then message VerifyLoginDetails_sync_message from userInterface.VerifyLoginDetails_sent to monitoringStation.VerifyLoginDetails_received;
        then message VerifyLoginDetailsTrue_return_message from monitoringStation.VerifyLoginDetailsTrue_sent to userInterface.VerifyLoginDetailsTrue_received;
        then message CheckCapacity_sync_message from userInterface.CheckCapacity_sent to monitoringStation.CheckCapacity_received;
        then message CheckCapacity3_return_message from monitoringStation.CheckCapacity3_sent to userInterface.CheckCapacity3_received;
        then message LoginOK_return_message from userInterface.LoginOK_sent to securityGuard;
    }
}</t>
  </si>
  <si>
    <t>ERROR:no viable alternative at input 'part' (1.sysml line : 2 column : 1)
ERROR:no viable alternative at input 'part' (1.sysml line : 3 column : 1)
ERROR:no viable alternative at input 'occurrence' (1.sysml line : 5 column : 1)</t>
  </si>
  <si>
    <t>part def Tourist{}
part def OptimizationOfModelInformation{}
part def IntelligentNavigationSystem{}
part def SystemDataAnalysis{}
part def PersonalizedCustomerRequirementsAcquisition{}
part def BotanicalGardenSystem{}
occurrence sd_example{
    part tourist:Tourist{
        event occurrence PersonalizedInformation_sent;
        event occurrence OptimizedSystem_received;
    }
    part optimizationOfModelInformation:OptimizationOfModelInformation{
        event occurrence PersonalizedInformation_received;
        event occurrence Information_sent;
    }
    part intelligentNavigationSystem:IntelligentNavigationSystem{
        event occurrence Information_received;
        event occurrence ModelAnalysis_sent;
        event occurrence ModelAnalysis_received;
        event occurrence ModelData_sent;
    }
    part systemDataAnalysis:SystemDataAnalysis{
        event occurrence ModelData_received;
        event occurrence DataAnalysis_sent;
        event occurrence DataAnalysis_received;
        event occurrence Data_sent;
    }
    part personalizedCustomerRequirementsAcquisition:PersonalizedCustomerRequirementsAcquisition{
        event occurrence Data_received;
        event occurrence ModelOptimization_sent;
        event occurrence ModelOptimization_received;
        event occurrence Model_sent;
    }
    part botanicalGardenSystem:BotanicalGardenSystem{
        event occurrence Model_received;
        event occurrence OptimizedSystem_sent;
    }
    action{
        message PersonalizedInformation_sync_message from tourist.PersonalizedInformation_sent to optimizationOfModelInformation.PersonalizedInformation_received;
        message Information_sync_message from optimizationOfModelInformation.Information_sent to intelligentNavigationSystem.Information_received;
        message ModelAnalysis_self_message from intelligentNavigationSystem.ModelAnalysis_sent to intelligentNavigationSystem.ModelAnalysis_received;
        message ModelData_sync_message from intelligentNavigationSystem.ModelData_sent to systemDataAnalysis.ModelData_received;
        message DataAnalysis_self_message from systemDataAnalysis.DataAnalysis_sent to systemDataAnalysis.DataAnalysis_received;
        message Data_sync_message from systemDataAnalysis.Data_sent to personalizedCustomerRequirementsAcquisition.Data_received;
        message ModelOptimization_self_message from personalizedCustomerRequirementsAcquisition.ModelOptimization_sent to personalizedCustomerRequirementsAcquisition.ModelOptimization_received;
        message Model_sync_message from personalizedCustomerRequirementsAcquisition.Model_sent to botanicalGardenSystem.Model_received;
        message OptimizedSystem_sync_message from botanicalGardenSystem.OptimizedSystem_sent to tourist.OptimizedSystem_received;
    }
}</t>
  </si>
  <si>
    <t>part def ExternalSystem{}
part def AlarmController{}
part def EmergencyCommsSystem{}
part def InternalPA{}
occurrence alarmSystem{
    part externalSystem:ExternalSystem{
        event occurrence raiseAlarm_sent;
        event occurrence cancelAlarm_sent;
    }
    part alarmController:AlarmController{
        event occurrence raiseAlarm_received;
        event occurrence announceAlertMsg_sent;
        event occurrence getNextService1_sent;
        event occurrence alert_received;
        event occurrence cancelAlarm_received;
        event occurrence announceStandownMsg_sent;
        event occurrence getNextService2_sent;
        event occurrence standDown_received;
    }
    part emergencyCommsSystem:EmergencyCommsSystem{
        event occurrence getNextService1_received;
        event occurrence alert_sent;
        event occurrence getNextService2_received;
        event occurrence standDown_sent;
    }
    part internalPA:InternalPA{
        event occurrence announceAlertMsg_received;
        event occurrence announceStandownMsg_received;
    }
    action{
        message RaiseAlarm_async_message from externalSystem.raiseAlarm_sent to alarmController.raiseAlarm_received;
        then message AnnounceAlertMsg_async_message from alarmController.announceAlertMsg_sent to internalPA.announceAlertMsg_received;
        then while true {
            message GetNextService1_sync_message from alarmController.getNextService1_sent to emergencyCommsSystem.getNextService1_received;
            message Alert_return_message from emergencyCommsSystem.alert_sent to alarmController.alert_received;
        }
        then message CancelAlarm_async_message from externalSystem.cancelAlarm_sent to alarmController.cancelAlarm_received;
        then message AnnounceStandownMsg_return_message from alarmController.announceStandownMsg_sent to internalPA.announceStandownMsg_received;
        then while true {
            message GetNextService2_sync_message from alarmController.getNextService2_sent to emergencyCommsSystem.getNextService2_received;
            message StandDown_return_message from emergencyCommsSystem.standDown_sent to alarmController.standDown_received;
        }
    }
}</t>
  </si>
  <si>
    <t>part def ExternalSystem{}
part def SecurityGuard{}
part def CompanySecuritySystem{}
occurrence security_system_example{
    part externalSystem:ExternalSystem{
        event occurrence IllegalEntryDetected_sent;
        event occurrence RaiseAlarm_received;
        event occurrence CancelAlarm_received;
    }
    part securityGuardElvis:SecurityGuard{
        event occurrence IntruderAlert_received;
        event occurrence AutoTrack_sent;
        event occurrence PanCameraControl_sent;
        event occurrence TiltCamera_sent;
        event occurrence LostTrack_received;
        event occurrence CancelAlert_sent;
    }
    part companySecuritySystem:CompanySecuritySystem{
        event occurrence IllegalEntryDetected_received;
        event occurrence IntruderAlert_sent;
        event occurrence RaiseAlarm_sent;
        event occurrence AutoTrack_received;
        event occurrence PanCameraControl_received;
        event occurrence TiltCamera_received;
        event occurrence LostTrack_sent;
        event occurrence CancelAlert_received;
        event occurrence CancelAlarm_sent;
    }
    action{
        message IllegalEntryDetected_async_message from externalSystem.IllegalEntryDetected_sent to companySecuritySystem.IllegalEntryDetected_received;
        message IntruderAlert_async_message from companySecuritySystem.IntruderAlert_sent to securityGuardElvis.IntruderAlert_received;
        message RaiseAlarm_async_message from companySecuritySystem.RaiseAlarm_sent to externalSystem.RaiseAlarm_received;
        then if automatic_mode_required {
            message AutoTrack_async_message from securityGuardElvis.AutoTrack_sent to companySecuritySystem.AutoTrack_received;
            then if lost_contact {
                message LostTrack_async_message from companySecuritySystem.LostTrack_sent to securityGuardElvis.LostTrack_received;
            }
        } else if manual_mode_required {
            then while loop {
                message PanCameraControl_async_message from securityGuardElvis.PanCameraControl_sent to companySecuritySystem.PanCameraControl_received;
                message TiltCamera_async_message from securityGuardElvis.TiltCamera_sent to companySecuritySystem.TiltCamera_received;
            }
        }
        message CancelAlert_async_message from securityGuardElvis.CancelAlert_sent to companySecuritySystem.CancelAlert_received;
        message CancelAlarm_async_message from companySecuritySystem.CancelAlarm_sent to externalSystem.CancelAlarm_received;
    }
}</t>
  </si>
  <si>
    <t>ERROR:no viable alternative at input 'then' (7.sysml line : 34 column : 9)
ERROR:no viable alternative at input 'if' (7.sysml line : 34 column : 14)
ERROR:no viable alternative at input 'if' (7.sysml line : 36 column : 18)
ERROR:mismatched input 'else' expecting '}' (7.sysml line : 39 column : 11)
ERROR:no viable alternative at input 'while' (7.sysml line : 40 column : 18)
ERROR:no viable alternative at input 'from' (7.sysml line : 41 column : 56)
ERROR:no viable alternative at input '.' (7.sysml line : 41 column : 79)
ERROR:no viable alternative at input 'to' (7.sysml line : 41 column : 102)
ERROR:no viable alternative at input '.' (7.sysml line : 41 column : 126)
ERROR:missing EOF at '}' (7.sysml line : 44 column : 9)</t>
  </si>
  <si>
    <t>F1：Satisfied
F2：Satisfied
F3：Options for the verification:
  Generating shortest trace
  Search order is breadth first
  Using conservative space optimisation
  Seed is 1765716980
  State space representation uses minimal constraint systems with future testing
  Using HashMap + Compress integers for discrete state storage
C:\Users\Administrator\AppData\Local\Temp\uppaal_seq_detailed_verify_1268551139986009977\model.xml::1: [error] Unknown identifier: securityGuard_instance.
C:\Users\Administrator\AppData\Local\Temp\uppaal_seq_detailed_verify_1268551139986009977\model.xml::1: [error] false is not a structure.
--------------------------------------------------------------------------------
F4：Options for the verification:
  Generating shortest trace
  Search order is breadth first
  Using conservative space optimisation
  Seed is 1765716980
  State space representation uses minimal constraint systems with future testing
  Using HashMap + Compress integers for discrete state storage
C:\Users\Administrator\AppData\Local\Temp\uppaal_seq_detailed_verify_1268551139986009977\model.xml::1: [error] Unknown identifier: securityGuard_instance.
C:\Users\Administrator\AppData\Local\Temp\uppaal_seq_detailed_verify_1268551139986009977\model.xml::1: [error] false is not a structure.
--------------------------------------------------------------------------------</t>
  </si>
  <si>
    <t>part def SecurityGuard{}
part def CompanySecuritySystem{}
occurrence security_system_example{
    part externalSystem:ExternalSystem{
        event occurrence illegalEntryDetected_sent;
        event occurrence raiseAlarm_received;
        event occurrence cancelAlarm_received;
    }
    part securityGuardElvis:SecurityGuard{
        event occurrence intruderAlert_received;
        event occurrence autoTrack_sent;
        event occurrence panCameraControl_sent;
        event occurrence tiltCamera_sent;
        event occurrence lostTrack_received;
        event occurrence cancelAlert_sent;
    }
    part companySecuritySystem:CompanySecuritySystem{
        event occurrence illegalEntryDetected_received;
        event occurrence intruderAlert_sent;
        event occurrence raiseAlarm_sent;
        event occurrence autoTrack_received;
        event occurrence panCameraControl_received;
        event occurrence tiltCamera_received;
        event occurrence lostTrack_sent;
        event occurrence cancelAlert_received;
        event occurrence cancelAlarm_sent;
    }
    action{
        message IllegalEntryDetected_async_message from externalSystem.illegalEntryDetected_sent to companySecuritySystem.illegalEntryDetected_received;
        message IntruderAlert_async_message from companySecuritySystem.intruderAlert_sent to securityGuardElvis.intruderAlert_received;
        message RaiseAlarm_async_message from companySecuritySystem.raiseAlarm_sent to externalSystem.raiseAlarm_received;
        then if automatic_mode_required {
            message AutoTrack_async_message from securityGuardElvis.autoTrack_sent to companySecuritySystem.autoTrack_received;
            then if lost_contact {
                message LostTrack_async_message from companySecuritySystem.lostTrack_sent to securityGuardElvis.lostTrack_received;
            }
        } else if manual_mode_required {
            then while true {
                message PanCameraControl_async_message from securityGuardElvis.panCameraControl_sent to companySecuritySystem.panCameraControl_received;
                message TiltCamera_async_message from securityGuardElvis.tiltCamera_sent to companySecuritySystem.tiltCamera_received;
            }
        }
        message CancelAlert_async_message from securityGuardElvis.cancelAlert_sent to companySecuritySystem.cancelAlert_received;
        message CancelAlarm_async_message from companySecuritySystem.cancelAlarm_sent to externalSystem.cancelAlarm_received;
    }
}</t>
  </si>
  <si>
    <t>F1：Satisfied
F2：Satisfied
F3：Options for the verification:
  Generating shortest trace
  Search order is breadth first
  Using conservative space optimisation
  Seed is 1765717230
  State space representation uses minimal constraint systems with future testing
  Using HashMap + Compress integers for discrete state storage
C:\Users\Administrator\AppData\Local\Temp\uppaal_seq_detailed_verify_9030714562961111578\model.xml::1: [error] Unknown identifier: securityGuard_instance.
C:\Users\Administrator\AppData\Local\Temp\uppaal_seq_detailed_verify_9030714562961111578\model.xml::1: [error] false is not a structure.
--------------------------------------------------------------------------------
F4：Options for the verification:
  Generating shortest trace
  Search order is breadth first
  Using conservative space optimisation
  Seed is 1765717230
  State space representation uses minimal constraint systems with future testing
  Using HashMap + Compress integers for discrete state storage
C:\Users\Administrator\AppData\Local\Temp\uppaal_seq_detailed_verify_9030714562961111578\model.xml::1: [error] Unknown identifier: securityGuard_instance.
C:\Users\Administrator\AppData\Local\Temp\uppaal_seq_detailed_verify_9030714562961111578\model.xml::1: [error] false is not a structure.
--------------------------------------------------------------------------------</t>
  </si>
  <si>
    <t>part def CCU{}
part def MVB{}
part def TCU{}
part def TractionConverter{}
part def WTB{}
part def HMI{}
part def AlarmDevice{}
occurrence sd_example{
    part ccu:CCU{
        event occurrence checkTractionConverterStatus1Sent;
        event occurrence converterComponentMalRequirement-Specific4Sent;
    }
    part mvb:MVB{
        event occurrence checkTractionConverterStatus1Received;
        event occurrence checkTractionConverterStatus2Sent;
        event occurrence converterComponentMalRequirement-Specific2Sent;
        event occurrence converterComponentMalRequirement-Specific3Sent;
    }
    part tcu:TCU{
        event occurrence checkTractionConverterStatus2Received;
        event occurrence checkTractionConverterStatus3Sent;
        event occurrence converterComponentMalRequirement-Specific1Received;
        event occurrence converterComponentMalRequirement-Specific2Sent;
    }
    part tractionConverter:TractionConverter{
        event occurrence checkTractionConverterStatus3Received;
        event occurrence converterComponentMalRequirement-Specific1Sent;
    }
    part wtb:WTB{
        event occurrence converterComponentMalRequirement-Specific4Received;
        event occurrence activateAlarmDeviceSent;
    }
    part hmi:HMI{
        event occurrence activateAlarmDeviceReceived;
        event occurrence converterSignalMalRequirement-SpecificSent;
        event occurrence deactivateAlarmSent;
    }
    part alarmDevice:AlarmDevice{
        event occurrence converterSignalMalRequirement-SpecificReceived;
        event occurrence deactivateAlarmReceived;
    }
    action{
        message CheckTractionConverterStatus1_sync_message from ccu.checkTractionConverterStatus1Sent to mvb.checkTractionConverterStatus1Received;
        message CheckTractionConverterStatus2_sync_message from mvb.checkTractionConverterStatus2Sent to tcu.checkTractionConverterStatus2Received;
        message CheckTractionConverterStatus3_sync_message from tcu.checkTractionConverterStatus3Sent to tractionConverter.checkTractionConverterStatus3Received;
        message ConverterComponentMalRequirement-Specific1_sync_message from tractionConverter.converterComponentMalRequirement-Specific1Sent to tcu.converterComponentMalRequirement-Specific1Received;
        message ConverterComponentMalRequirement-Specific2_sync_message from tcu.converterComponentMalRequirement-Specific2Sent to mvb.converterComponentMalRequirement-Specific2Received;
        message ConverterComponentMalRequirement-Specific3_sync_message from mvb.converterComponentMalRequirement-Specific3Sent to ccu.converterComponentMalRequirement-Specific4Received;
        message ConverterComponentMalRequirement-Specific4_sync_message from ccu.converterComponentMalRequirement-Specific4Sent to wtb.converterComponentMalRequirement-Specific4Received;
        message ActivateAlarmDevice_sync_message from wtb.activateAlarmDeviceSent to hmi.activateAlarmDeviceReceived;
        message ConverterSignalMalRequirement-Specific_cre_message from hmi.converterSignalMalRequirement-SpecificSent to alarmDevice.converterSignalMalRequirement-SpecificReceived;
        message DeactivateAlarm_delete_message from hmi.deactivateAlarmSent to alarmDevice.deactivateAlarmReceived;
    }
}</t>
  </si>
  <si>
    <t>ERROR:Couldn't resolve reference to Feature 'aircraftDatagram1_received'. (9.sysml line : 40 column : 106)
ERROR:Couldn't resolve reference to Feature 'confirmRelease1_received'. (9.sysml line : 49 column : 115)
ERROR:Must reference an occurrence. (9.sysml line : 40 column : 88)
ERROR:Must reference an occurrence. (9.sysml line : 49 column : 97)</t>
  </si>
  <si>
    <t>F1：Satisfied
F2：Satisfied
F3：Satisfied
F4：Options for the verification:
  Generating shortest trace
  Search order is breadth first
  Using conservative space optimisation
  Seed is 1765717666
  State space representation uses minimal constraint systems with future testing
  Using HashMap + Compress integers for discrete state storage
C:\Users\Administrator\AppData\Local\Temp\uppaal_seq_detailed_verify_2471709988164905354\model.xml::1: [error] has no member named DeactivateAlarm_sync_message_sent.
C:\Users\Administrator\AppData\Local\Temp\uppaal_seq_detailed_verify_2471709988164905354\model.xml::1: [error] syntax error: unexpected T_EF.
--------------------------------------------------------------------------------</t>
  </si>
  <si>
    <t>part def MVB{}
part def TCU{}
part def TractionConverter{}
part def WTB{}
part def HMI{}
part def AlarmDevice{}
occurrence sd_example{
    part ccu:CCU{
        event occurrence checkTractionConverterStatus1Sent;
        event occurrence converterComponentMalRequirement-Specific4Sent;
    }
    part mvb:MVB{
        event occurrence checkTractionConverterStatus1Received;
        event occurrence checkTractionConverterStatus2Sent;
        event occurrence converterComponentMalRequirement-Specific2Sent;
        event occurrence converterComponentMalRequirement-Specific3Sent;
    }
    part tcu:TCU{
        event occurrence checkTractionConverterStatus2Received;
        event occurrence checkTractionConverterStatus3Sent;
        event occurrence converterComponentMalRequirement-Specific1Received;
        event occurrence converterComponentMalRequirement-Specific2Sent;
    }
    part tractionConverter:TractionConverter{
        event occurrence checkTractionConverterStatus3Received;
        event occurrence converterComponentMalRequirement-Specific1Sent;
    }
    part wtb:WTB{
        event occurrence converterComponentMalRequirement-Specific4Received;
        event occurrence activateAlarmDeviceSent;
    }
    part hmi:HMI{
        event occurrence activateAlarmDeviceReceived;
        event occurrence converterSignalMalRequirement-SpecificSent;
        event occurrence deactivateAlarmSent;
    }
    part alarmDevice:AlarmDevice{
        event occurrence converterSignalMalRequirement-SpecificReceived;
        event occurrence deactivateAlarmReceived;
    }
    action{
        message CheckTractionConverterStatus1_sync_message from ccu.checkTractionConverterStatus1Sent to mvb.checkTractionConverterStatus1Received;
        message CheckTractionConverterStatus2_sync_message from mvb.checkTractionConverterStatus2Sent to tcu.checkTractionConverterStatus2Received;
        message CheckTractionConverterStatus3_sync_message from tcu.checkTractionConverterStatus3Sent to tractionConverter.checkTractionConverterStatus3Received;
        message ConverterComponentMalRequirement-Specific1_sync_message from tractionConverter.converterComponentMalRequirement-Specific1Sent to tcu.converterComponentMalRequirement-Specific1Received;
        message ConverterComponentMalRequirement-Specific2_sync_message from tcu.converterComponentMalRequirement-Specific2Sent to mvb.converterComponentMalRequirement-Specific2Received;
        message ConverterComponentMalRequirement-Specific3_sync_message from mvb.converterComponentMalRequirement-Specific3Sent to ccu.converterComponentMalRequirement-Specific4Received;
        message ConverterComponentMalRequirement-Specific4_sync_message from ccu.converterComponentMalRequirement-Specific4Sent to wtb.converterComponentMalRequirement-Specific4Received;
        message ActivateAlarmDevice_sync_message from wtb.activateAlarmDeviceSent to hmi.activateAlarmDeviceReceived;
        message ConverterSignalMalRequirement-Specific_cre_message from hmi.converterSignalMalRequirement-SpecificSent to alarmDevice.converterSignalMalRequirement-SpecificReceived;
        attribute timer = 0;
        then while timer &lt; 10 {
            message DeactivateAlarm_delete_message from hmi.deactivateAlarmSent to alarmDevice.deactivateAlarmReceived;
            timer := timer + 1;
        }
    }
}</t>
  </si>
  <si>
    <t>F1：Satisfied
F2：Satisfied
F3：Satisfied
F4：Options for the verification:
  Generating shortest trace
  Search order is breadth first
  Using conservative space optimisation
  Seed is 1765718068
  State space representation uses minimal constraint systems with future testing
  Using HashMap + Compress integers for discrete state storage
C:\Users\Administrator\AppData\Local\Temp\uppaal_seq_detailed_verify_7996924391090878259\model.xml::1: [error] has no member named DeactivateAlarm_sync_message_sent.
C:\Users\Administrator\AppData\Local\Temp\uppaal_seq_detailed_verify_7996924391090878259\model.xml::1: [error] syntax error: unexpected T_EF.
--------------------------------------------------------------------------------</t>
  </si>
  <si>
    <t>part def AirborneEquipment{
}
part def Captain{
}
part def AirTrafficController{
}
part def AirlineCompany{
}
occurrence flight_example{
    part airborneEquipment:AirborneEquipment{
        event occurrence flightReleaseProcedure1_sent;
        event occurrence aircraftDatagram2_sent;
        event occurrence confirmRelease1_sent;
        event occurrence flightRecorder_sent;
        event occurrence flightRecorder_received;
    }
    part captain:Captain{
        event occurrence aircraftDatagram1_sent;
    }
    part airTrafficController:AirTrafficController{
        event occurrence flightReleaseProcedure1_received;
        event occurrence flightReleaseProcedure2_sent;
        event occurrence aircraftDatagram1_received;
        event occurrence aircraftDatagram2_received;
        event occurrence confirmRelease1_received;
        event occurrence confirmRelease2_sent;
        event occurrence takeoffConditionCheck_sent;
        event occurrence takeoffConditionCheck_received;
        event occurrence aircraftDatagram3_sent;
        event occurrence aircraftDatagram3_reply_received;
    }
    part airlineCompany:AirlineCompany{
        event occurrence aircraftDatagram3_received;
        event occurrence aircraftDatagram3_reply_sent;
    }
    action{
        message FlightReleaseProcedure1_async_message from airborneEquipment.flightReleaseProcedure1_sent to airTrafficController.flightReleaseProcedure1_received;
        message FlightReleaseProcedure2_async_message from airTrafficController.flightReleaseProcedure2_sent to captain.aircraftDatagram1_sent;
        message AircraftDatagram1_async_message from captain.aircraftDatagram1_sent to airborneEquipment.aircraftDatagram1_received;
        message FlightRecorder_self_message from airborneEquipment.flightRecorder_sent to airborneEquipment.flightRecorder_received;
        message AircraftDatagram2_async_message from airborneEquipment.aircraftDatagram2_sent to airTrafficController.aircraftDatagram2_received;
        message AircraftDatagram3_sync_message from airTrafficController.aircraftDatagram3_sent to airlineCompany.aircraftDatagram3_received;
        message AircraftDatagram3Reply_return_message from airlineCompany.aircraftDatagram3_reply_sent to airTrafficController.aircraftDatagram3_reply_received;
        then while true {
            message TakeoffConditionCheck_self_message from airTrafficController.takeoffConditionCheck_sent to airTrafficController.takeoffConditionCheck_received;
        }
        message ConfirmRelease1_async_message from airborneEquipment.confirmRelease1_sent to airTrafficController.confirmRelease1_received;
        message ConfirmRelease2_async_message from airTrafficController.confirmRelease2_sent to airborneEquipment.confirmRelease1_received;
    }
}</t>
  </si>
  <si>
    <t>F1：Satisfied
F2：Verifying formula 1 at C:\Users\Administrator\AppData\Local\Temp\uppaal_seq_detailed_verify_5190175956082903581\query_1.q:1
 -- Formula is NOT satisfied.
 -- States stored : 8 states
 -- States explored : 8 states
 -- CPU user time used : 0 ms
 -- Virtual memory used : 63548 KiB
 -- Resident memory used : 18200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F3：Verifying formula 1 at C:\Users\Administrator\AppData\Local\Temp\uppaal_seq_detailed_verify_5190175956082903581\query_2.q:1
 -- Formula is NOT satisfied.
 -- States stored : 8 states
 -- States explored : 8 states
 -- CPU user time used : 15 ms
 -- Virtual memory used : 63516 KiB
 -- Resident memory used : 18224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F4：
Verifying formula 1 at C:\Users\Administrator\AppData\Local\Temp\uppaal_seq_detailed_verify_5190175956082903581\query_3.q:1
 -- Formula is NOT satisfied.
 -- States stored : 8 states
 -- States explored : 8 states
 -- CPU user time used : 0 ms
 -- Virtual memory used : 63532 KiB
 -- Resident memory used : 18204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F5：Satisfied</t>
  </si>
  <si>
    <t>part def AirborneEquipment{
}
part def Captain{
}
part def AirTrafficController{
}
part def AirlineCompany{
}
occurrence flight_example{
    part airborneEquipment:AirborneEquipment{
        event occurrence flightReleaseProcedure1_sent;
        event occurrence aircraftDatagram2_sent;
        event occurrence confirmRelease1_sent;
        event occurrence flightRecorder_sent;
        event occurrence flightRecorder_received;
        event occurrence confirmRelease2_received;
    }
    part captain:Captain{
        event occurrence aircraftDatagram1_sent;
    }
    part airTrafficController:AirTrafficController{
        event occurrence flightReleaseProcedure1_received;
        event occurrence flightReleaseProcedure2_sent;
        event occurrence aircraftDatagram1_received;
        event occurrence aircraftDatagram2_received;
        event occurrence confirmRelease1_received;
        event occurrence confirmRelease2_sent;
        event occurrence takeoffConditionCheck_sent;
        event occurrence takeoffConditionCheck_received;
        event occurrence aircraftDatagram3_sent;
        event occurrence aircraftDatagram3_reply_received;
    }
    part airlineCompany:AirlineCompany{
        event occurrence aircraftDatagram3_received;
        event occurrence aircraftDatagram3_reply_sent;
    }
    action{
        message FlightReleaseProcedure1_async_message from airborneEquipment.flightReleaseProcedure1_sent to airTrafficController.flightReleaseProcedure1_received;
        message FlightReleaseProcedure2_async_message from airTrafficController.flightReleaseProcedure2_sent to captain.aircraftDatagram1_sent;
        message AircraftDatagram1_async_message from captain.aircraftDatagram1_sent to airborneEquipment.aircraftDatagram1_received;
        message FlightRecorder_self_message from airborneEquipment.flightRecorder_sent to airborneEquipment.flightRecorder_received;
        message AircraftDatagram2_async_message from airborneEquipment.aircraftDatagram2_sent to airTrafficController.aircraftDatagram2_received;
        message AircraftDatagram3_sync_message from airTrafficController.aircraftDatagram3_sent to airlineCompany.aircraftDatagram3_received;
        message AircraftDatagram3Reply_return_message from airlineCompany.aircraftDatagram3_reply_sent to airTrafficController.aircraftDatagram3_reply_received;
        then fork;
            while true {
                message TakeoffConditionCheck_self_message from airTrafficController.takeoffConditionCheck_sent to airTrafficController.takeoffConditionCheck_received;
            }
        then 
            message ConfirmRelease1_async_message from airborneEquipment.confirmRelease1_sent to airTrafficController.confirmRelease1_received;
        then 
            message ConfirmRelease2_async_message from airTrafficController.confirmRelease2_sent to airborneEquipment.confirmRelease2_received;
    }
}</t>
  </si>
  <si>
    <t>F1：Satisfied
F2：Verifying formula 1 at C:\Users\Administrator\AppData\Local\Temp\uppaal_seq_detailed_verify_9397469154294559268\query_1.q:1
 -- Formula is NOT satisfied.
 -- States stored : 8 states
 -- States explored : 8 states
 -- CPU user time used : 0 ms
 -- Virtual memory used : 63452 KiB
 -- Resident memory used : 18184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F3：Verifying formula 1 at C:\Users\Administrator\AppData\Local\Temp\uppaal_seq_detailed_verify_9397469154294559268\query_2.q:1
 -- Formula is NOT satisfied.
 -- States stored : 8 states
 -- States explored : 8 states
 -- CPU user time used : 0 ms
 -- Virtual memory used : 63492 KiB
 -- Resident memory used : 18212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F4：Verifying formula 1 at C:\Users\Administrator\AppData\Local\Temp\uppaal_seq_detailed_verify_9397469154294559268\query_3.q:1
 -- Formula is NOT satisfied.
 -- States stored : 8 states
 -- States explored : 8 states
 -- CPU user time used : 0 ms
 -- Virtual memory used : 63448 KiB
 -- Resident memory used : 18196 KiB
 -- Showing witness trace:
State:
( airborneEquipment_instance.idle captain_instance.idle airTrafficController_instance.idle airlineCompany_instance.idle )
airborneEquipment_instance.FlightReleaseProcedure1_async_message_sent_flag=0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airTrafficController_instance.FlightReleaseProcedure1_async_message_received_flag=0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airborneEquipment_instance.idle-&gt;airborneEquipment_instance.FlightReleaseProcedure1_async_message_sent { 1, FlightReleaseProcedure1_async_message!, FlightReleaseProcedure1_async_message_sent_flag++ }
  airTrafficController_instance.idle-&gt;airTrafficController_instance.FlightReleaseProcedure1_async_message_received { 1, FlightReleaseProcedure1_async_message?, FlightReleaseProcedure1_async_message_received_flag++ }
State:
( airborneEquipment_instance.FlightReleaseProcedure1_async_message_sent captain_instance.idle airTrafficController_instance.FlightReleaseProcedure1_async_message_received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captain_instance.FlightReleaseProcedure2_async_message_received_flag=0 captain_instance.AircraftDatagram1_async_message_sent_flag=0 airTrafficController_instance.FlightReleaseProcedure1_async_message_received_flag=1 airTrafficController_instance.FlightReleaseProcedure2_async_message_sent_flag=0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airTrafficController_instance.FlightReleaseProcedure1_async_message_received-&gt;airTrafficController_instance.FlightReleaseProcedure2_async_message_sent { 1, FlightReleaseProcedure2_async_message!, FlightReleaseProcedure2_async_message_sent_flag++ }
  captain_instance.idle-&gt;captain_instance.FlightReleaseProcedure2_async_message_received { 1, FlightReleaseProcedure2_async_message?, FlightReleaseProcedure2_async_message_received_flag++ }
State:
( airborneEquipment_instance.FlightReleaseProcedure1_async_message_sent captain_instance.FlightReleaseProcedure2_async_message_received airTrafficController_instance.FlightReleaseProcedure2_async_message_sent airlineCompany_instance.idle )
airborneEquipment_instance.FlightReleaseProcedure1_async_message_sent_flag=1 airborneEquipment_instance.AircraftDatagram1_async_message_received_flag=0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captain_instance.AircraftDatagram1_async_message_sent_flag=0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captain_instance.FlightReleaseProcedure2_async_message_received-&gt;captain_instance.AircraftDatagram1_async_message_sent { 1, AircraftDatagram1_async_message!, AircraftDatagram1_async_message_sent_flag++ }
  airborneEquipment_instance.FlightReleaseProcedure1_async_message_sent-&gt;airborneEquipment_instance.AircraftDatagram1_async_message_received { 1, AircraftDatagram1_async_message?, AircraftDatagram1_async_message_received_flag++ }
State:
( airborneEquipment_instance.AircraftDatagram1_async_message_received captain_instance.AircraftDatagram1_async_message_sent airTrafficController_instance.FlightReleaseProcedure2_async_message_sent airlineCompany_instance.idle )
airborneEquipment_instance.FlightReleaseProcedure1_async_message_sent_flag=1 airborneEquipment_instance.AircraftDatagram1_async_message_received_flag=1 airborneEquipment_instance.AircraftDatagram2_async_message_sent_flag=0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airTrafficController_instance.AircraftDatagram2_async_message_received_flag=0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airborneEquipment_instance.AircraftDatagram1_async_message_received-&gt;airborneEquipment_instance.AircraftDatagram2_async_message_sent { 1, AircraftDatagram2_async_message!, AircraftDatagram2_async_message_sent_flag++ }
  airTrafficController_instance.FlightReleaseProcedure2_async_message_sent-&gt;airTrafficController_instance.AircraftDatagram2_async_message_received { 1, AircraftDatagram2_async_message?, AircraftDatagram2_async_message_received_flag++ }
State:
( airborneEquipment_instance.AircraftDatagram2_async_message_sent captain_instance.AircraftDatagram1_async_message_sent airTrafficController_instance.AircraftDatagram2_async_message_received airlineCompany_instance.idle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airTrafficController_instance.AircraftDatagram3_sync_message_sent_flag=0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airlineCompany_instance.AircraftDatagram3_sync_message_received_flag=0 airlineCompany_instance.AircraftDatagram3Reply_return_message_sent_flag=0 global_time=0
Transition:
  airTrafficController_instance.AircraftDatagram2_async_message_received-&gt;airTrafficController_instance.AircraftDatagram3_sync_message_sent { 1, AircraftDatagram3_sync_message!, AircraftDatagram3_sync_message_sent_flag++ }
  airlineCompany_instance.idle-&gt;airlineCompany_instance.AircraftDatagram3_sync_message_received { 1, AircraftDatagram3_sync_message?, AircraftDatagram3_sync_message_received_flag++ }
State:
( airborneEquipment_instance.AircraftDatagram2_async_message_sent captain_instance.AircraftDatagram1_async_message_sent airTrafficController_instance.AircraftDatagram3_sync_message_sent airlineCompany_instance.AircraftDatagram3_sync_message_received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airTrafficController_instance.AircraftDatagram3Reply_return_message_received_flag=0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airlineCompany_instance.AircraftDatagram3Reply_return_message_sent_flag=0 global_time=0
Transition:
  airlineCompany_instance.AircraftDatagram3_sync_message_received-&gt;airlineCompany_instance.AircraftDatagram3Reply_return_message_sent { 1, AircraftDatagram3Reply_return_message!, AircraftDatagram3Reply_return_message_sent_flag++ }
  airTrafficController_instance.AircraftDatagram3_sync_message_sent-&gt;airTrafficController_instance.AircraftDatagram3Reply_return_message_received { 1, AircraftDatagram3Reply_return_message?, AircraftDatagram3Reply_return_message_received_flag++ }
State:
( airborneEquipment_instance.AircraftDatagram2_async_message_sent captain_instance.AircraftDatagram1_async_message_sent airTrafficController_instance.AircraftDatagram3Reply_return_message_received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airborneEquipment_instance.ConfirmRelease1_async_message_sent_flag=0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airTrafficController_instance.ConfirmRelease1_async_message_received_flag=0 airTrafficController_instance.ConfirmRelease2_async_message_sent_flag=0 airlineCompany_instance.AircraftDatagram3_sync_message_received_flag=1 airlineCompany_instance.AircraftDatagram3Reply_return_message_sent_flag=1 global_time=0
Transition:
  airborneEquipment_instance.AircraftDatagram2_async_message_sent-&gt;airborneEquipment_instance.ConfirmRelease1_async_message_sent { 1, ConfirmRelease1_async_message!, ConfirmRelease1_async_message_sent_flag++ }
  airTrafficController_instance.AircraftDatagram3Reply_return_message_received-&gt;airTrafficController_instance.ConfirmRelease1_async_message_received { 1, ConfirmRelease1_async_message?, ConfirmRelease1_async_message_received_flag++ }
State:
( airborneEquipment_instance.ConfirmRelease1_async_message_sent captain_instance.AircraftDatagram1_async_message_sent airTrafficController_instance.ConfirmRelease1_async_message_received airlineCompany_instance.AircraftDatagram3Reply_return_message_sent )
airborneEquipment_instance.FlightReleaseProcedure1_async_message_sent_flag=1 airborneEquipment_instance.AircraftDatagram1_async_message_received_flag=1 airborneEquipment_instance.AircraftDatagram2_async_message_sent_flag=1 airborneEquipment_instance.ConfirmRelease1_async_message_sent_flag=1 airborneEquipment_instance.ConfirmRelease2_async_message_received_flag=0 captain_instance.FlightReleaseProcedure2_async_message_received_flag=1 captain_instance.AircraftDatagram1_async_message_sent_flag=1 airTrafficController_instance.FlightReleaseProcedure1_async_message_received_flag=1 airTrafficController_instance.FlightReleaseProcedure2_async_message_sent_flag=1 airTrafficController_instance.AircraftDatagram2_async_message_received_flag=1 airTrafficController_instance.AircraftDatagram3_sync_message_sent_flag=1 airTrafficController_instance.AircraftDatagram3Reply_return_message_received_flag=1 airTrafficController_instance.ConfirmRelease1_async_message_received_flag=1 airTrafficController_instance.ConfirmRelease2_async_message_sent_flag=0 airlineCompany_instance.AircraftDatagram3_sync_message_received_flag=1 airlineCompany_instance.AircraftDatagram3Reply_return_message_sent_flag=1 global_time=0
--------------------------------------------------------------------------------
F5：Satisfied</t>
  </si>
  <si>
    <t>part def Operator{}
part defMESServer{}
part defWMSServer{}
part defIndustrialPC{}
part defStorageServiceUnit{}
part defMobileServiceUnit{}
part defExecutionServiceUnit{}
occurrence taskFlow{
    part operator:Operator{
        event occurrence taskIssuance_sent;
        event occurrence taskComplete3_received;
    }
    part mesServer:MESServer{
        event occurrence taskIssuance_received;
        event occurrence sendTaskCommand_sent;
        event occurrence taskComplete2_received;
        event occurrence taskComplete3_sent;
    }
    part wmsServer:WMSServer{
        event occurrence sendTaskCommand_received;
        event occurrence taskStart_sent;
        event occurrence taskComplete1_received;
        event occurrence taskComplete2_sent;
    }
    part industrialPC:IndustrialPC{
        event occurrence taskStart_received;
        event occurrence moveToProcessingPosition_sent;
        event occurrence materialPrepaRaten_sent;
        event occurrence startProcessing_sent;
        event occurrence storageEntry_sent;
        event occurrence prepaRatenComplete_received;
        event occurrence movementComplete_received;
        event occurrence processingComplete_received;
        event occurrence storageEntryComplete_received;
        event occurrence taskComplete1_sent;
    }
    part mobileServiceUnit:MobileServiceUnit{
        event occurrence moveToProcessingPosition_received;
        event occurrence movementComplete_sent;
    }
    part storageServiceUnit:StorageServiceUnit{
        event occurrence materialPrepaRaten_received;
        event occurrence storageEntry_received;
        event occurrence prepaRatenComplete_sent;
        event occurrence storageEntryComplete_sent;
    }
    part executionServiceUnit:ExecutionServiceUnit{
        event occurrence startProcessing_received;
        event occurrence processingComplete_sent;
    }
    action{
        message TaskIssuance_async_message from operator.taskIssuance_sent to mesServer.taskIssuance_received;
        then message SendTaskCommand_async_message from mesServer.sendTaskCommand_sent to wmsServer.sendTaskCommand_received;
        then message TaskStart_async_message from wmsServer.taskStart_sent to industrialPC.taskStart_received;
        then while true {
            then if true {
                message MoveToProcessingPosition_sync_message from industrialPC.moveToProcessingPosition_sent to mobileServiceUnit.moveToProcessingPosition_received;
                message MaterialPrepaRaten_sync_message from industrialPC.materialPrepaRaten_sent to storageServiceUnit.materialPrepaRaten_received;
                message StartProcessing_sync_message from industrialPC.startProcessing_sent to executionServiceUnit.startProcessing_received;
                message StorageEntry_sync_message from industrialPC.storageEntry_sent to storageServiceUnit.storageEntry_received;
            }
            then message PrepaRatenComplete_return_message from storageServiceUnit.prepaRatenComplete_sent to industrialPC.prepaRatenComplete_received;
            then message MovementComplete_return_message from mobileServiceUnit.movementComplete_sent to industrialPC.movementComplete_received;
            then message ProcessingComplete_return_message from executionServiceUnit.processingComplete_sent to industrialPC.processingComplete_received;
            then message StorageEntryComplete_return_message from storageServiceUnit.storageEntryComplete_sent to industrialPC.storageEntryComplete_received;
        }
        then message TaskComplete1_return_message from industrialPC.taskComplete1_sent to wmsServer.taskComplete1_received;
        then message TaskComplete2_return_message from wmsServer.taskComplete2_sent to mesServer.taskComplete2_received;
        then message TaskComplete3_return_message from mesServer.taskComplete3_sent to operator.taskComplete3_received;
    }
}</t>
  </si>
  <si>
    <t>ERROR:An occurrence, item or part must be typed by occurrence definitions. (10.sysml line : 14 column : 5)
ERROR:An occurrence, item or part must be typed by occurrence definitions. (10.sysml line : 20 column : 5)
ERROR:An occurrence, item or part must be typed by occurrence definitions. (10.sysml line : 26 column : 5)
ERROR:An occurrence, item or part must be typed by occurrence definitions. (10.sysml line : 38 column : 5)
ERROR:An occurrence, item or part must be typed by occurrence definitions. (10.sysml line : 42 column : 5)
ERROR:An occurrence, item or part must be typed by occurrence definitions. (10.sysml line : 48 column : 5)
ERROR:Must have at least two related elements (10.sysml line : 57 column : 13)</t>
  </si>
  <si>
    <t>ERROR:Couldn't resolve reference to Type 'MESServer'. (10.sysml line : 14 column : 20)
ERROR:Couldn't resolve reference to Type 'WMSServer'. (10.sysml line : 20 column : 20)
ERROR:Couldn't resolve reference to Type 'IndustrialPC'. (10.sysml line : 26 column : 23)
ERROR:Couldn't resolve reference to Type 'MobileServiceUnit'. (10.sysml line : 38 column : 28)
ERROR:Couldn't resolve reference to Type 'StorageServiceUnit'. (10.sysml line : 42 column : 29)
ERROR:Couldn't resolve reference to Type 'ExecutionServiceUnit'. (10.sysml line : 48 column : 31)</t>
  </si>
  <si>
    <t>F1：Satisfied
F2：Verifying formula 1 at C:\Users\Administrator\AppData\Local\Temp\uppaal_seq_detailed_verify_3241739563429403973\query_1.q:1
 -- Formula is NOT satisfied.
 -- States stored : 5 states
 -- States explored : 5 states
 -- CPU user time used : 0 ms
 -- Virtual memory used : 63840 KiB
 -- Resident memory used : 18400 KiB
 -- Showing witness trace:
State:
( operator_instance.idle mesServer_instance.idle wmsServer_instance.idle industrialPC_instance.idle mobileServiceUnit_instance.idle storageServiceUnit_instance.idle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mobileServiceUnit_instance.MoveToProcessingPosition_sync_message_received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
F3：Verifying formula 1 at C:\Users\Administrator\AppData\Local\Temp\uppaal_seq_detailed_verify_3241739563429403973\query_2.q:1
 -- Formula is NOT satisfied.
 -- States stored : 5 states
 -- States explored : 5 states
 -- CPU user time used : 0 ms
 -- Virtual memory used : 63796 KiB
 -- Resident memory used : 18376 KiB
 -- Showing witness trace:
State:
( operator_instance.idle mesServer_instance.idle wmsServer_instance.idle industrialPC_instance.idle mobileServiceUnit_instance.idle storageServiceUnit_instance.idle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mobileServiceUnit_instance.MoveToProcessingPosition_sync_message_received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
  </si>
  <si>
    <t>part def Operator{}
part def MESServer{}
part def WMSServer{}
part def IndustrialPC{}
part def StorageServiceUnit{}
part def MobileServiceUnit{}
part def ExecutionServiceUnit{}
occurrence taskFlow{
    part operator:Operator{
        event occurrence taskIssuance_sent;
        event occurrence taskComplete3_received;
    }
    part mesServer:MESServer{
        event occurrence taskIssuance_received;
        event occurrence sendTaskCommand_sent;
        event occurrence taskComplete2_received;
        event occurrence taskComplete3_sent;
    }
    part wmsServer:WMSServer{
        event occurrence sendTaskCommand_received;
        event occurrence taskStart_sent;
        event occurrence taskComplete1_received;
        event occurrence taskComplete2_sent;
    }
    part industrialPC:IndustrialPC{
        event occurrence taskStart_received;
        event occurrence moveToProcessingPosition_sent;
        event occurrence materialPrepaRaten_sent;
        event occurrence startProcessing_sent;
        event occurrence storageEntry_sent;
        event occurrence prepaRatenComplete_received;
        event occurrence movementComplete_received;
        event occurrence processingComplete_received;
        event occurrence storageEntryComplete_received;
        event occurrence taskComplete1_sent;
    }
    part mobileServiceUnit:MobileServiceUnit{
        event occurrence moveToProcessingPosition_received;
        event occurrence movementComplete_sent;
    }
    part storageServiceUnit:StorageServiceUnit{
        event occurrence materialPrepaRaten_received;
        event occurrence storageEntry_received;
        event occurrence prepaRatenComplete_sent;
        event occurrence storageEntryComplete_sent;
    }
    part executionServiceUnit:ExecutionServiceUnit{
        event occurrence startProcessing_received;
        event occurrence processingComplete_sent;
    }
    action{
        message TaskIssuance_async_message from operator.taskIssuance_sent to mesServer.taskIssuance_received;
        then message SendTaskCommand_async_message from mesServer.sendTaskCommand_sent to wmsServer.sendTaskCommand_received;
        then message TaskStart_async_message from wmsServer.taskStart_sent to industrialPC.taskStart_received;
        then while true {
            then if true {
                message MaterialPrepaRaten_sync_message from industrialPC.materialPrepaRaten_sent to storageServiceUnit.materialPrepaRaten_received;
                then message MoveToProcessingPosition_sync_message from industrialPC.moveToProcessingPosition_sent to mobileServiceUnit.moveToProcessingPosition_received;
                then message PrepaRatenComplete_return_message from storageServiceUnit.prepaRatenComplete_sent to industrialPC.prepaRatenComplete_received;
                then message StartProcessing_sync_message from industrialPC.startProcessing_sent to executionServiceUnit.startProcessing_received;
                then message MovementComplete_return_message from mobileServiceUnit.movementComplete_sent to industrialPC.movementComplete_received;
                then message ProcessingComplete_return_message from executionServiceUnit.processingComplete_sent to industrialPC.processingComplete_received;
                then message StorageEntry_sync_message from industrialPC.storageEntry_sent to storageServiceUnit.storageEntry_received;
                then message StorageEntryComplete_return_message from storageServiceUnit.storageEntryComplete_sent to industrialPC.storageEntryComplete_received;
            }
        }
        then message TaskComplete1_return_message from industrialPC.taskComplete1_sent to wmsServer.taskComplete1_received;
        then message TaskComplete2_return_message from wmsServer.taskComplete2_sent to mesServer.taskComplete2_received;
        then message TaskComplete3_return_message from mesServer.taskComplete3_sent to operator.taskComplete3_received;
    }
}</t>
  </si>
  <si>
    <t>ERROR:Must have at least two related elements (2.sysml line : 57 column : 13)</t>
  </si>
  <si>
    <t>F1：Satisfied
F2：Satisfied
F3：Options for the verification:
  Generating shortest trace
  Search order is breadth first
  Using conservative space optimisation
  Seed is 1765720906
  State space representation uses minimal constraint systems with future testing
  Using HashMap + Compress integers for discrete state storage
Verifying formula 1 at C:\Users\Administrator\AppData\Local\Temp\uppaal_seq_detailed_verify_4618222087569000334\query_2.q:1
 -- Formula is NOT satisfied.
 -- States stored : 6 states
 -- States explored : 6 states
 -- CPU user time used : 15 ms
 -- Virtual memory used : 63784 KiB
 -- Resident memory used : 18372 KiB
 -- Showing witness trace:
State:
( operator_instance.idle mesServer_instance.idle wmsServer_instance.idle industrialPC_instance.idle mobileServiceUnit_instance.idle storageServiceUnit_instance.idle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industrialPC_instance.MaterialPrepaRaten_sync_message_sent_flag=0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industrialPC_instance.MaterialPrepaRaten_sync_message_sent_flag=0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industrialPC_instance.MaterialPrepaRaten_sync_message_sent_flag=0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industrialPC_instance.MaterialPrepaRaten_sync_message_sent_flag=0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mobileServiceUnit_instance.idle storageServiceUnit_instance.MaterialPrepaRaten_sync_message_received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industrialPC_instance.MaterialPrepaRaten_sync_message_sent_flag=1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storageServiceUnit_instance.MaterialPrepaRaten_sync_message_received_flag=1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mobileServiceUnit_instance.MoveToProcessingPosition_sync_message_received storageServiceUnit_instance.MaterialPrepaRaten_sync_message_received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industrialPC_instance.MaterialPrepaRaten_sync_message_sent_flag=1 industrialPC_instance.MoveToProcessingPosition_sync_message_sent_flag=1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
F4：Options for the verification:
  Generating shortest trace
  Search order is breadth first
  Using conservative space optimisation
  Seed is 1765720906
  State space representation uses minimal constraint systems with future testing
  Using HashMap + Compress integers for discrete state storage
Verifying formula 1 at C:\Users\Administrator\AppData\Local\Temp\uppaal_seq_detailed_verify_4618222087569000334\query_3.q:1
 -- Formula is NOT satisfied.
 -- States stored : 8 states
 -- States explored : 8 states
 -- CPU user time used : 0 ms
 -- Virtual memory used : 63832 KiB
 -- Resident memory used : 18372 KiB
 -- Showing witness trace:
State:
( operator_instance.idle mesServer_instance.idle wmsServer_instance.idle industrialPC_instance.idle mobileServiceUnit_instance.idle storageServiceUnit_instance.idle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industrialPC_instance.MaterialPrepaRaten_sync_message_sent_flag=0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industrialPC_instance.MaterialPrepaRaten_sync_message_sent_flag=0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industrialPC_instance.MaterialPrepaRaten_sync_message_sent_flag=0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industrialPC_instance.MaterialPrepaRaten_sync_message_sent_flag=0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mobileServiceUnit_instance.idle storageServiceUnit_instance.MaterialPrepaRaten_sync_message_received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industrialPC_instance.MaterialPrepaRaten_sync_message_sent_flag=1 industrialPC_instance.MoveToProcessingPosition_sync_message_sent_flag=0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storageServiceUnit_instance.MaterialPrepaRaten_sync_message_received_flag=1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mobileServiceUnit_instance.MoveToProcessingPosition_sync_message_received storageServiceUnit_instance.MaterialPrepaRaten_sync_message_received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industrialPC_instance.MaterialPrepaRaten_sync_message_sent_flag=1 industrialPC_instance.MoveToProcessingPosition_sync_message_sent_flag=1 industrialPC_instance.PrepaRatenComplete_return_message_received_flag=0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storageServiceUnit_instance.PrepaRatenComplete_return_message_sent_flag=0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storageServiceUnit_instance.MaterialPrepaRaten_sync_message_received-&gt;storageServiceUnit_instance.PrepaRatenComplete_return_message_sent { 1, PrepaRatenComplete_return_message!, PrepaRatenComplete_return_message_sent_flag++ }
  industrialPC_instance.MoveToProcessingPosition_sync_message_sent-&gt;industrialPC_instance.PrepaRatenComplete_return_message_received { 1, PrepaRatenComplete_return_message?, PrepaRatenComplete_return_message_received_flag++ }
State:
( operator_instance.TaskIssuance_async_message_sent mesServer_instance.SendTaskCommand_async_message_sent wmsServer_instance.TaskStart_async_message_sent industrialPC_instance.PrepaRatenComplete_return_message_received mobileServiceUnit_instance.MoveToProcessingPosition_sync_message_received storageServiceUnit_instance.PrepaRatenComplete_return_message_sent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industrialPC_instance.MaterialPrepaRaten_sync_message_sent_flag=1 industrialPC_instance.MoveToProcessingPosition_sync_message_sent_flag=1 industrialPC_instance.PrepaRatenComplete_return_message_received_flag=1 industrialPC_instance.StartProcessing_sync_message_sent_flag=0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storageServiceUnit_instance.PrepaRatenComplete_return_message_sent_flag=1 storageServiceUnit_instance.StorageEntry_sync_message_received_flag=0 storageServiceUnit_instance.StorageEntryComplete_return_message_sent_flag=0 executionServiceUnit_instance.StartProcessing_sync_message_received_flag=0 executionServiceUnit_instance.ProcessingComplete_return_message_sent_flag=0 global_time=0
Transition:
  industrialPC_instance.PrepaRatenComplete_return_message_received-&gt;industrialPC_instance.StartProcessing_sync_message_sent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mobileServiceUnit_instance.MoveToProcessingPosition_sync_message_received storageServiceUnit_instance.PrepaRatenComplete_return_message_sent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industrialPC_instance.MaterialPrepaRaten_sync_message_sent_flag=1 industrialPC_instance.MoveToProcessingPosition_sync_message_sent_flag=1 industrialPC_instance.PrepaRatenComplete_return_message_received_flag=1 industrialPC_instance.StartProcessing_sync_message_sent_flag=1 industrialPC_instance.MovementComplete_return_message_received_flag=0 industrialPC_instance.ProcessingComplete_return_message_received_flag=0 industrialPC_instance.StorageEntry_sync_message_sent_flag=0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storageServiceUnit_instance.PrepaRatenComplete_return_message_sent_flag=1 storageServiceUnit_instance.StorageEntry_sync_message_received_flag=0 storageServiceUnit_instance.StorageEntryComplete_return_message_sent_flag=0 executionServiceUnit_instance.StartProcessing_sync_message_received_flag=1 executionServiceUnit_instance.ProcessingComplete_return_message_sent_flag=0 global_time=0
--------------------------------------------------------------------------------
F5：Satisfied
F6：Satisfied</t>
  </si>
  <si>
    <t>F4:Verifying formula 1 at C:\Users\Administrator\AppData\Local\Temp\uppaal_seq_detailed_verify_3241739563429403973\query_3.q:1
 -- Formula is NOT satisfied.
 -- States stored : 7 states
 -- States explored : 7 states
 -- CPU user time used : 0 ms
 -- Virtual memory used : 63860 KiB
 -- Resident memory used : 18384 KiB
 -- Showing witness trace:
State:
( operator_instance.idle mesServer_instance.idle wmsServer_instance.idle industrialPC_instance.idle mobileServiceUnit_instance.idle storageServiceUnit_instance.idle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mobileServiceUnit_instance.MoveToProcessingPosition_sync_message_received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mobileServiceUnit_instance.MoveToProcessingPosition_sync_message_received storageServiceUnit_instance.MaterialPrepaRaten_sync_message_received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mobileServiceUnit_instance.MoveToProcessingPosition_sync_message_received storageServiceUnit_instance.MaterialPrepaRaten_sync_message_received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executionServiceUnit_instance.StartProcessing_sync_message_received_flag=1 executionServiceUnit_instance.ProcessingComplete_return_message_sent_flag=0 global_time=0
--------------------------------------------------------------------------------
F5:Verifying formula 1 at C:\Users\Administrator\AppData\Local\Temp\uppaal_seq_detailed_verify_3241739563429403973\query_4.q:1
 -- Formula is NOT satisfied.
 -- States stored : 8 states
 -- States explored : 8 states
 -- CPU user time used : 0 ms
 -- Virtual memory used : 63788 KiB
 -- Resident memory used : 18376 KiB
 -- Showing witness trace:
State:
( operator_instance.idle mesServer_instance.idle wmsServer_instance.idle industrialPC_instance.idle mobileServiceUnit_instance.idle storageServiceUnit_instance.idle executionServiceUnit_instance.idle )
operator_instance.TaskIssuance_async_message_sent_flag=0 operator_instance.TaskComplete3_return_message_received_flag=0 mesServer_instance.TaskIssuance_async_message_received_flag=0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operator_instance.idle-&gt;operator_instance.TaskIssuance_async_message_sent { 1, TaskIssuance_async_message!, TaskIssuance_async_message_sent_flag++ }
  mesServer_instance.idle-&gt;mesServer_instance.TaskIssuance_async_message_received { 1, TaskIssuance_async_message?, TaskIssuance_async_message_received_flag++ }
State:
( operator_instance.TaskIssuance_async_message_sent mesServer_instance.TaskIssuance_async_message_received wmsServer_instance.idle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mesServer_instance.SendTaskCommand_async_message_sent_flag=0 mesServer_instance.TaskComplete2_return_message_received_flag=0 mesServer_instance.TaskComplete3_return_message_sent_flag=0 wmsServer_instance.SendTaskCommand_async_message_received_flag=0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mesServer_instance.TaskIssuance_async_message_received-&gt;mesServer_instance.SendTaskCommand_async_message_sent { 1, SendTaskCommand_async_message!, SendTaskCommand_async_message_sent_flag++ }
  wmsServer_instance.idle-&gt;wmsServer_instance.SendTaskCommand_async_message_received { 1, SendTaskCommand_async_message?, SendTaskCommand_async_message_received_flag++ }
State:
( operator_instance.TaskIssuance_async_message_sent mesServer_instance.SendTaskCommand_async_message_sent wmsServer_instance.SendTaskCommand_async_message_received industrialPC_instance.idle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wmsServer_instance.TaskStart_async_message_sent_flag=0 wmsServer_instance.TaskComplete1_return_message_received_flag=0 wmsServer_instance.TaskComplete2_return_message_sent_flag=0 industrialPC_instance.TaskStart_async_message_received_flag=0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wmsServer_instance.SendTaskCommand_async_message_received-&gt;wmsServer_instance.TaskStart_async_message_sent { 1, TaskStart_async_message!, TaskStart_async_message_sent_flag++ }
  industrialPC_instance.idle-&gt;industrialPC_instance.TaskStart_async_message_received { 1, TaskStart_async_message?, TaskStart_async_message_received_flag++ }
State:
( operator_instance.TaskIssuance_async_message_sent mesServer_instance.SendTaskCommand_async_message_sent wmsServer_instance.TaskStart_async_message_sent industrialPC_instance.TaskStart_async_message_received mobileServiceUnit_instance.idle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industrialPC_instance.MoveToProcessingPosition_sync_message_sent_flag=0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mobileServiceUnit_instance.MoveToProcessingPosition_sync_message_received_flag=0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industrialPC_instance.TaskStart_async_message_received-&gt;industrialPC_instance.MoveToProcessingPosition_sync_message_sent { 1, MoveToProcessingPosition_sync_message!, MoveToProcessingPosition_sync_message_sent_flag++ }
  mobileServiceUnit_instance.idle-&gt;mobileServiceUnit_instance.MoveToProcessingPosition_sync_message_received { 1, MoveToProcessingPosition_sync_message?, MoveToProcessingPosition_sync_message_received_flag++ }
State:
( operator_instance.TaskIssuance_async_message_sent mesServer_instance.SendTaskCommand_async_message_sent wmsServer_instance.TaskStart_async_message_sent industrialPC_instance.MoveToProcessingPosition_sync_message_sent mobileServiceUnit_instance.MoveToProcessingPosition_sync_message_received storageServiceUnit_instance.idle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industrialPC_instance.MaterialPrepaRaten_sync_message_sent_flag=0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storageServiceUnit_instance.MaterialPrepaRaten_sync_message_received_flag=0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industrialPC_instance.MoveToProcessingPosition_sync_message_sent-&gt;industrialPC_instance.MaterialPrepaRaten_sync_message_sent { 1, MaterialPrepaRaten_sync_message!, MaterialPrepaRaten_sync_message_sent_flag++ }
  storageServiceUnit_instance.idle-&gt;storageServiceUnit_instance.MaterialPrepaRaten_sync_message_received { 1, MaterialPrepaRaten_sync_message?, MaterialPrepaRaten_sync_message_received_flag++ }
State:
( operator_instance.TaskIssuance_async_message_sent mesServer_instance.SendTaskCommand_async_message_sent wmsServer_instance.TaskStart_async_message_sent industrialPC_instance.MaterialPrepaRaten_sync_message_sent mobileServiceUnit_instance.MoveToProcessingPosition_sync_message_received storageServiceUnit_instance.MaterialPrepaRaten_sync_message_received executionServiceUnit_instance.idle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industrialPC_instance.StartProcessing_sync_message_sent_flag=0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executionServiceUnit_instance.StartProcessing_sync_message_received_flag=0 executionServiceUnit_instance.ProcessingComplete_return_message_sent_flag=0 global_time=0
Transition:
  industrialPC_instance.MaterialPrepaRaten_sync_message_sent-&gt;industrialPC_instance.StartProcessing_sync_message_sent { 1, StartProcessing_sync_message!, StartProcessing_sync_message_sent_flag++ }
  executionServiceUnit_instance.idle-&gt;executionServiceUnit_instance.StartProcessing_sync_message_received { 1, StartProcessing_sync_message?, StartProcessing_sync_message_received_flag++ }
State:
( operator_instance.TaskIssuance_async_message_sent mesServer_instance.SendTaskCommand_async_message_sent wmsServer_instance.TaskStart_async_message_sent industrialPC_instance.StartProcessing_sync_message_sent mobileServiceUnit_instance.MoveToProcessingPosition_sync_message_received storageServiceUnit_instance.MaterialPrepaRaten_sync_message_received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industrialPC_instance.StorageEntry_sync_message_sent_flag=0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storageServiceUnit_instance.StorageEntry_sync_message_received_flag=0 storageServiceUnit_instance.PrepaRatenComplete_return_message_sent_flag=0 storageServiceUnit_instance.StorageEntryComplete_return_message_sent_flag=0 executionServiceUnit_instance.StartProcessing_sync_message_received_flag=1 executionServiceUnit_instance.ProcessingComplete_return_message_sent_flag=0 global_time=0
Transition:
  industrialPC_instance.StartProcessing_sync_message_sent-&gt;industrialPC_instance.StorageEntry_sync_message_sent { 1, StorageEntry_sync_message!, StorageEntry_sync_message_sent_flag++ }
  storageServiceUnit_instance.MaterialPrepaRaten_sync_message_received-&gt;storageServiceUnit_instance.StorageEntry_sync_message_received { 1, StorageEntry_sync_message?, StorageEntry_sync_message_received_flag++ }
State:
( operator_instance.TaskIssuance_async_message_sent mesServer_instance.SendTaskCommand_async_message_sent wmsServer_instance.TaskStart_async_message_sent industrialPC_instance.StorageEntry_sync_message_sent mobileServiceUnit_instance.MoveToProcessingPosition_sync_message_received storageServiceUnit_instance.StorageEntry_sync_message_received executionServiceUnit_instance.StartProcessing_sync_message_received )
operator_instance.TaskIssuance_async_message_sent_flag=1 operator_instance.TaskComplete3_return_message_received_flag=0 mesServer_instance.TaskIssuance_async_message_received_flag=1 mesServer_instance.SendTaskCommand_async_message_sent_flag=1 mesServer_instance.TaskComplete2_return_message_received_flag=0 mesServer_instance.TaskComplete3_return_message_sent_flag=0 wmsServer_instance.SendTaskCommand_async_message_received_flag=1 wmsServer_instance.TaskStart_async_message_sent_flag=1 wmsServer_instance.TaskComplete1_return_message_received_flag=0 wmsServer_instance.TaskComplete2_return_message_sent_flag=0 industrialPC_instance.TaskStart_async_message_received_flag=1 industrialPC_instance.MoveToProcessingPosition_sync_message_sent_flag=1 industrialPC_instance.MaterialPrepaRaten_sync_message_sent_flag=1 industrialPC_instance.StartProcessing_sync_message_sent_flag=1 industrialPC_instance.StorageEntry_sync_message_sent_flag=1 industrialPC_instance.PrepaRatenComplete_return_message_received_flag=0 industrialPC_instance.MovementComplete_return_message_received_flag=0 industrialPC_instance.ProcessingComplete_return_message_received_flag=0 industrialPC_instance.StorageEntryComplete_return_message_received_flag=0 industrialPC_instance.TaskComplete1_return_message_sent_flag=0 mobileServiceUnit_instance.MoveToProcessingPosition_sync_message_received_flag=1 mobileServiceUnit_instance.MovementComplete_return_message_sent_flag=0 storageServiceUnit_instance.MaterialPrepaRaten_sync_message_received_flag=1 storageServiceUnit_instance.StorageEntry_sync_message_received_flag=1 storageServiceUnit_instance.PrepaRatenComplete_return_message_sent_flag=0 storageServiceUnit_instance.StorageEntryComplete_return_message_sent_flag=0 executionServiceUnit_instance.StartProcessing_sync_message_received_flag=1 executionServiceUnit_instance.ProcessingComplete_return_message_sent_flag=0 global_time=0
F6:Satisfied</t>
  </si>
  <si>
    <t>part def Operator{}
part def WCS{}
part def StackerCranePLC{}
part def StackerCraneBody{}
part def ConveyorPLC{}
part def ConveyorBody{}
part def Scanner{}
occurrence sd_example{
    part operator:Operator{
        event occurrence Initialization_sent;
        event occurrence SpecifyTask_sent;
    }
    part wcs:WCS{
        event occurrence Initialization_received;
        event occurrence SpecifyTask_received;
        event occurrence QueryStackerCraneStatus_sent;
        event occurrence QueryConveyorStatus_sent;
        event occurrence ReadyToWork_sent;
        event occurrence SpecifyStartCoordinates_sent;
        event occurrence SpecifyEndCoordinates_sent;
        event occurrence ReadStatus_sent;
        event occurrence ReadConveyorPLCStatus_sent;
        event occurrence SpecifyTransferTask_sent;
        event occurrence ReadID_sent;
        event occurrence TaskComplete3_sent;
    }
    part stackerCranePLC:StackerCranePLC{
        event occurrence QueryStackerCraneStatus_received;
        event occurrence ConfirmStackerCraneIdle_sent;
        event occurrence ReadyToWork_received;
        event occurrence SpecifyStartCoordinates_received;
        event occurrence SpecifyEndCoordinates_received;
        event occurrence ReadStatus_received;
        event occurrence ExecuteTask1_sent;
        event occurrence TaskComplete2_sent;
    }
    part stackerCraneBody:StackerCraneBody{
        event occurrence ExecuteTask1_received;
        event occurrence Move_sent;
        event occurrence PickUpGoods_sent;
        event occurrence MoveToStartCoordinates_sent;
        event occurrence MoveToEndCoordinates_sent;
        event occurrence PutDownGoods_sent;
        event occurrence TaskComplete1_sent;
    }
    part conveyorPLC:ConveyorPLC{
        event occurrence QueryConveyorStatus_received;
        event occurrence ConfirmConveyorIdle_sent;
        event occurrence ReadConveyorPLCStatus_received;
        event occurrence SpecifyTransferTask_received;
        event occurrence ExecuteTask2_sent;
    }
    part conveyorBody:ConveyorBody{
        event occurrence ExecuteTask2_received;
    }
    part scanner:Scanner{
        event occurrence ReadID_received;
        event occurrence ReturnID_sent;
    }
    action{
        message Initialization_sync_message from operator.Initialization_sent to wcs.Initialization_received;
        then fork;
            message QueryStackerCraneStatus_sync_message from wcs.QueryStackerCraneStatus_sent to stackerCranePLC.QueryStackerCraneStatus_received;
            message QueryConveyorStatus_sync_message from wcs.QueryConveyorStatus_sent to conveyorPLC.QueryConveyorStatus_received;
        then 
            message ConfirmStackerCraneIdle_sync_message from stackerCranePLC.ConfirmStackerCraneIdle_sent to wcs.Initialization_received;
            message ConfirmConveyorIdle_sync_message from conveyorPLC.ConfirmConveyorIdle_sent to wcs.QueryConveyorStatus_received;
        then 
            message ReadyToWork_sync_message from wcs.ReadyToWork_sent to stackerCranePLC.ReadyToWork_received;
        then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then 
            message ReadStatus_async_message from wcs.ReadStatus_sent to stackerCranePLC.ReadStatus_received;
        then 
            message ExecuteTask1_async_message from stackerCranePLC.ExecuteTask1_sent to stackerCraneBody.ExecuteTask1_received;
        then 
            message Move_self_message from stackerCraneBody.Move_sent to stackerCraneBody.Move_sent;
            message PickUpGoods_self_message from stackerCraneBody.PickUpGoods_sent to stackerCraneBody.PickUpGoods_sent;
            message MoveToStartCoordinates_self_message from stackerCraneBody.MoveToStartCoordinates_sent to stackerCraneBody.MoveToStartCoordinates_sent;
            message MoveToEndCoordinates_self_message from stackerCraneBody.MoveToEndCoordinates_sent to stackerCraneBody.MoveToEndCoordinates_sent;
            message PutDownGoods_self_message from stackerCraneBody.PutDownGoods_sent to stackerCraneBody.PutDownGoods_sent;
        then 
            message TaskComplete1_sync_message from stackerCraneBody.TaskComplete1_sent to stackerCranePLC.TaskComplete1_sent;
        then 
            message TaskComplete2_sync_message from stackerCranePLC.TaskComplete2_sent to wcs.TaskComplete2_sent;
        then 
            message ReadConveyorPLCStatus_async_message from wcs.ReadConveyorPLCStatus_sent to conveyorPLC.ReadConveyorPLCStatus_received;
        then 
            message SpecifyTransferTask_async_message from wcs.SpecifyTransferTask_sent to conveyorPLC.SpecifyTransferTask_received;
        then 
            message ExecuteTask2_async_message from conveyorPLC.ExecuteTask2_sent to conveyorBody.ExecuteTask2_received;
        then 
            message ReadID_async_message from wcs.ReadID_sent to scanner.ReadID_received;
        then 
            message ReturnID_sync_message from scanner.ReturnID_sent to wcs.ReadID_sent;
        then 
            message TaskComplete3_sync_message from wcs.TaskComplete3_sent to operator.TaskComplete3_sent;
    }
}</t>
  </si>
  <si>
    <t>ERROR:Must reference an occurrence. (11.sysml line : 68 column : 99)
ERROR:Must reference an occurrence. (11.sysml line : 87 column : 92)
ERROR:Must reference an occurrence. (11.sysml line : 89 column : 91)
ERROR:Must reference an occurrence. (11.sysml line : 101 column : 79)</t>
  </si>
  <si>
    <t>ERROR:Couldn't resolve reference to Feature 'QueryConveyorStatus_received'. (11.sysml line : 68 column : 103)
ERROR:Couldn't resolve reference to Feature 'TaskComplete1_sent'. (11.sysml line : 87 column : 108)
ERROR:Couldn't resolve reference to Feature 'TaskComplete2_sent'. (11.sysml line : 89 column : 95)
ERROR:Couldn't resolve reference to Feature 'TaskComplete3_sent'. (11.sysml line : 101 column : 88)</t>
  </si>
  <si>
    <t>F1:Options for the verification:
  Generating shortest trace
  Search order is breadth first
  Using conservative space optimisation
  Seed is 1765722277
  State space representation uses minimal constraint systems with future testing
  Using HashMap + Compress integers for discrete state storage
C:\Users\Administrator\AppData\Local\Temp\uppaal_seq_detailed_verify_6838898283745030997\model.xml::1: [error] has no member named TaskComplete3_return_message_received_flag.
C:\Users\Administrator\AppData\Local\Temp\uppaal_seq_detailed_verify_6838898283745030997\model.xml::1: [error] Type error.
--------------------------------------------------------------------------------
F2:Satisfied
F3:Options for the verification:
  Generating shortest trace
  Search order is breadth first
  Using conservative space optimisation
  Seed is 1765722278
  State space representation uses minimal constraint systems with future testing
  Using HashMap + Compress integers for discrete state storage
C:\Users\Administrator\AppData\Local\Temp\uppaal_seq_detailed_verify_6838898283745030997\model.xml::1: [error] has no member named TaskComplete3_return_message_received_flag.
C:\Users\Administrator\AppData\Local\Temp\uppaal_seq_detailed_verify_6838898283745030997\model.xml::1: [error] has no member named ReturnID_return_message_sent_flag.
C:\Users\Administrator\AppData\Local\Temp\uppaal_seq_detailed_verify_6838898283745030997\model.xml::1: [error] Type error.
C:\Users\Administrator\AppData\Local\Temp\uppaal_seq_detailed_verify_6838898283745030997\model.xml::1: [error] Type error.
--------------------------------------------------------------------------------
F4:Satisfied</t>
  </si>
  <si>
    <t>part def Operator{}
part def WCS{}
part def StackerCranePLC{}
part def StackerCraneBody{}
part def ConveyorPLC{}
part def ConveyorBody{}
part def Scanner{}
occurrence sd_example{
    part operator:Operator{
        event occurrence Initialization_sent;
        event occurrence SpecifyTask_sent;
        event occurrence TaskComplete3_received;
    }
    part wcs:WCS{
        event occurrence Initialization_received;
        event occurrence SpecifyTask_received;
        event occurrence QueryStackerCraneStatus_sent;
        event occurrence QueryConveyorStatus_sent;
        event occurrence ReadyToWork_sent;
        event occurrence SpecifyStartCoordinates_sent;
        event occurrence SpecifyEndCoordinates_sent;
        event occurrence ReadStatus_sent;
        event occurrence ReadConveyorPLCStatus_sent;
        event occurrence SpecifyTransferTask_sent;
        event occurrence ReadID_sent;
        event occurrence TaskComplete3_sent;
    }
    part stackerCranePLC:StackerCranePLC{
        event occurrence QueryStackerCraneStatus_received;
        event occurrence ConfirmStackerCraneIdle_sent;
        event occurrence ReadyToWork_received;
        event occurrence SpecifyStartCoordinates_received;
        event occurrence SpecifyEndCoordinates_received;
        event occurrence ReadStatus_received;
        event occurrence ExecuteTask1_sent;
        event occurrence TaskComplete2_sent;
    }
    part stackerCraneBody:StackerCraneBody{
        event occurrence ExecuteTask1_received;
        event occurrence Move_sent;
        event occurrence PickUpGoods_sent;
        event occurrence MoveToStartCoordinates_sent;
        event occurrence MoveToEndCoordinates_sent;
        event occurrence PutDownGoods_sent;
        event occurrence TaskComplete1_sent;
    }
    part conveyorPLC:ConveyorPLC{
        event occurrence QueryConveyorStatus_received;
        event occurrence ConfirmConveyorIdle_sent;
        event occurrence ReadConveyorPLCStatus_received;
        event occurrence SpecifyTransferTask_received;
        event occurrence ExecuteTask2_sent;
    }
    part conveyorBody:ConveyorBody{
        event occurrence ExecuteTask2_received;
    }
    part scanner:Scanner{
        event occurrence ReadID_received;
        event occurrence ReturnID_sent;
    }
    action{
        message Initialization_sync_message from operator.Initialization_sent to wcs.Initialization_received;
        then fork;
            message QueryStackerCraneStatus_sync_message from wcs.QueryStackerCraneStatus_sent to stackerCranePLC.QueryStackerCraneStatus_received;
            message QueryConveyorStatus_sync_message from wcs.QueryConveyorStatus_sent to conveyorPLC.QueryConveyorStatus_received;
        then 
            message ConfirmStackerCraneIdle_sync_message from stackerCranePLC.ConfirmStackerCraneIdle_sent to wcs.Initialization_received;
            message ConfirmConveyorIdle_sync_message from conveyorPLC.ConfirmConveyorIdle_sent to wcs.QueryConveyorStatus_received;
        then 
            message ReadyToWork_sync_message from wcs.ReadyToWork_sent to stackerCranePLC.ReadyToWork_received;
        then 
            message SpecifyTask_async_message from operator.SpecifyTask_sent to wcs.SpecifyTask_received;
        then fork;
            message SpecifyStartCoordinates_async_message from wcs.SpecifyStartCoordinates_sent to stackerCranePLC.SpecifyStartCoordinates_received;
            message SpecifyEndCoordinates_async_message from wcs.SpecifyEndCoordinates_sent to stackerCranePLC.SpecifyEndCoordinates_received;
        then 
            message ReadStatus_async_message from wcs.ReadStatus_sent to stackerCranePLC.ReadStatus_received;
        then 
            message ExecuteTask1_async_message from stackerCranePLC.ExecuteTask1_sent to stackerCraneBody.ExecuteTask1_received;
        then 
            message Move_self_message from stackerCraneBody.Move_sent to stackerCraneBody.Move_sent;
            message PickUpGoods_self_message from stackerCraneBody.PickUpGoods_sent to stackerCraneBody.PickUpGoods_sent;
            message MoveToStartCoordinates_self_message from stackerCraneBody.MoveToStartCoordinates_sent to stackerCraneBody.MoveToStartCoordinates_sent;
            message MoveToEndCoordinates_self_message from stackerCraneBody.MoveToEndCoordinates_sent to stackerCraneBody.MoveToEndCoordinates_sent;
            message PutDownGoods_self_message from stackerCraneBody.PutDownGoods_sent to stackerCraneBody.PutDownGoods_sent;
        then 
            message TaskComplete1_sync_message from stackerCraneBody.TaskComplete1_sent to stackerCranePLC.TaskComplete1_sent;
        then 
            message TaskComplete2_sync_message from stackerCranePLC.TaskComplete2_sent to wcs.TaskComplete2_sent;
        then 
            message ReadConveyorPLCStatus_async_message from wcs.ReadConveyorPLCStatus_sent to conveyorPLC.ReadConveyorPLCStatus_received;
        then 
            message SpecifyTransferTask_async_message from wcs.SpecifyTransferTask_sent to conveyorPLC.SpecifyTransferTask_received;
        then 
            message ExecuteTask2_async_message from conveyorPLC.ExecuteTask2_sent to conveyorBody.ExecuteTask2_received;
        then 
            message ReadID_async_message from wcs.ReadID_sent to scanner.ReadID_received;
        then 
            message ReturnID_sync_message from scanner.ReturnID_sent to wcs.ReadID_sent;
        then 
            message TaskComplete3_return_message from wcs.TaskComplete3_sent to operator.TaskComplete3_received;
    }
}</t>
  </si>
  <si>
    <t>ERROR:Couldn't resolve reference to Feature 'QueryConveyorStatus_received'. (3.sysml line : 69 column : 103)
ERROR:Couldn't resolve reference to Feature 'TaskComplete1_sent'. (3.sysml line : 88 column : 108)
ERROR:Couldn't resolve reference to Feature 'TaskComplete2_sent'. (3.sysml line : 90 column : 95)
ERROR:Must reference an occurrence. (3.sysml line : 69 column : 99)
ERROR:Must reference an occurrence. (3.sysml line : 88 column : 92)
ERROR:Must reference an occurrence. (3.sysml line : 90 column : 91)</t>
  </si>
  <si>
    <t>F1：Satisfied
F2：Satisfied
F3：Options for the verification:
  Generating shortest trace
  Search order is breadth first
  Using conservative space optimisation
  Seed is 1765722797
  State space representation uses minimal constraint systems with future testing
  Using HashMap + Compress integers for discrete state storage
C:\Users\Administrator\AppData\Local\Temp\uppaal_seq_detailed_verify_17333053083114789089\model.xml::1: [error] has no member named ReturnID_return_message_sent_flag.
C:\Users\Administrator\AppData\Local\Temp\uppaal_seq_detailed_verify_17333053083114789089\model.xml::1: [error] Type error.
--------------------------------------------------------------------------------
F4：Satisfied</t>
  </si>
  <si>
    <t>Time Results</t>
  </si>
  <si>
    <t>Step I Model GeneRaten Time</t>
  </si>
  <si>
    <t>Step II Model Validation Time</t>
  </si>
  <si>
    <t>Step III Formal Verification Time</t>
  </si>
  <si>
    <t>Step III Repaired Time</t>
  </si>
  <si>
    <t>STM</t>
  </si>
  <si>
    <t>Case</t>
  </si>
  <si>
    <t>Code Line</t>
  </si>
  <si>
    <t>LLM (s)</t>
  </si>
  <si>
    <t>GPT-4o</t>
  </si>
  <si>
    <t>Average Time</t>
  </si>
  <si>
    <t>Average</t>
  </si>
  <si>
    <t>ACT</t>
  </si>
  <si>
    <t>SD</t>
  </si>
  <si>
    <t>GeneRaten Time</t>
  </si>
  <si>
    <t>Validation Time</t>
  </si>
  <si>
    <t>Verification Time</t>
  </si>
  <si>
    <t>Repaired Time</t>
  </si>
  <si>
    <t>Sum Time</t>
  </si>
  <si>
    <t>Validation Results</t>
  </si>
  <si>
    <t>Step II Model Validation</t>
  </si>
  <si>
    <t>LLM (%）</t>
  </si>
  <si>
    <t>Average Passed Rate</t>
  </si>
  <si>
    <t>Grammar Passed Rate</t>
  </si>
  <si>
    <t>Semantic Passed Rate</t>
  </si>
  <si>
    <t xml:space="preserve"> Verification Results</t>
  </si>
  <si>
    <t>Step III Model Verification</t>
  </si>
  <si>
    <t>Step III Model Verification with Feedback</t>
  </si>
  <si>
    <t>Specification Number</t>
  </si>
  <si>
    <t>LLM</t>
  </si>
  <si>
    <t>First Passed Rate</t>
  </si>
  <si>
    <t>Error Type</t>
  </si>
  <si>
    <t>Second Passed Rate</t>
  </si>
  <si>
    <t>Requirement-Specific(2/3)</t>
  </si>
  <si>
    <t>Requirement-Specific(3/3)</t>
  </si>
  <si>
    <t>/</t>
  </si>
  <si>
    <t>Reachability(0/2)</t>
  </si>
  <si>
    <t>Reachability(2/2)</t>
  </si>
  <si>
    <t>Reachability(1/2)</t>
  </si>
  <si>
    <t>Requirement-Specific(0/1)</t>
  </si>
  <si>
    <t>Requirement-Specific(1/1)</t>
  </si>
  <si>
    <t>Book-PCS</t>
  </si>
  <si>
    <t>Requirement-Specific(0/4)</t>
  </si>
  <si>
    <t>Requirement-Specific(3/4)</t>
  </si>
  <si>
    <t>Requirement-Specific(4/4)</t>
  </si>
  <si>
    <t>Reachability(0/3)</t>
  </si>
  <si>
    <t>Reachability(1/3)</t>
  </si>
  <si>
    <t>Reachability(3/3)</t>
  </si>
  <si>
    <t>Book-MOCV</t>
  </si>
  <si>
    <t>Requirement-Specific(0/3)</t>
  </si>
  <si>
    <t>Requirement-Specific(1/3)</t>
  </si>
  <si>
    <t>Deadlock(1/1)</t>
  </si>
  <si>
    <t>Requirement-Specific(0/2)</t>
  </si>
  <si>
    <t>Requirement-Specific(1/2)</t>
  </si>
  <si>
    <t>Requirement-Specific(2/2)</t>
  </si>
  <si>
    <t>Deadlock(0/1)</t>
  </si>
  <si>
    <t>Reachability(1/1)</t>
  </si>
  <si>
    <t>Reachability(0/1)</t>
  </si>
  <si>
    <t>Requirement-Specific(2/4)</t>
  </si>
  <si>
    <t>Requirement-Specific(1/4)</t>
  </si>
  <si>
    <t>None</t>
  </si>
  <si>
    <t>Deadlock(2/4)</t>
  </si>
  <si>
    <t>Deadlock(3/4)</t>
  </si>
  <si>
    <t>Deadlock(1/4)</t>
  </si>
  <si>
    <t>Requirement-Specific(7/26)</t>
  </si>
  <si>
    <t>Requirement-Specific(6/26)</t>
  </si>
  <si>
    <t>Requirement-Specific(8/26)</t>
  </si>
  <si>
    <t>Requirement-Specific(19/26)</t>
  </si>
  <si>
    <t>Requirement-Specific(9/26)</t>
  </si>
  <si>
    <t>Requirement-Specific(20/26)</t>
  </si>
  <si>
    <t>Requirement-Specific(12/26)</t>
  </si>
  <si>
    <t>Reachability(4/8)</t>
  </si>
  <si>
    <t>Reachability(1/8)</t>
  </si>
  <si>
    <t>Reachability(6/8)</t>
  </si>
  <si>
    <t>Reachability(7/8)</t>
  </si>
  <si>
    <t>Reachability(8/8)</t>
  </si>
  <si>
    <t>Requirement-Specific(2/5)</t>
  </si>
  <si>
    <t>Requirement-Specific(1/5)</t>
  </si>
  <si>
    <t>Requirement-Specific(0/5)</t>
  </si>
  <si>
    <t>Requirement-Specific(5/5)</t>
  </si>
  <si>
    <t>Requirement-Specific(3/5)</t>
  </si>
  <si>
    <t>Requirement-Specific(4/5)</t>
  </si>
  <si>
    <t>Requirement-Specific(6/6)</t>
  </si>
  <si>
    <t>Requirement-Specific(1/6)</t>
  </si>
  <si>
    <t>Requirement-Specific(4/6)</t>
  </si>
  <si>
    <t>Requirement-Specific(3/6)</t>
  </si>
  <si>
    <t>Requirement-Specific(2/6)</t>
  </si>
  <si>
    <t>Requirement-Specific(5/6)</t>
  </si>
  <si>
    <t>Deadlock(10/10)</t>
  </si>
  <si>
    <t>Deadlock(8/10)</t>
  </si>
  <si>
    <t>Requirement-Specific(21/40)</t>
  </si>
  <si>
    <t>Requirement-Specific(19/40)</t>
  </si>
  <si>
    <t>Requirement-Specific(16/40)</t>
  </si>
  <si>
    <t>Requirement-Specific(14/40)</t>
  </si>
  <si>
    <t>Requirement-Specific(10/40)</t>
  </si>
  <si>
    <t>Requirement-Specific(29/40)</t>
  </si>
  <si>
    <t>Requirement-Specific(22/40)</t>
  </si>
  <si>
    <t>Requirement-Specific(35/40)</t>
  </si>
  <si>
    <t>Reachability(2/6)</t>
  </si>
  <si>
    <t>Reachability(3/6)</t>
  </si>
  <si>
    <t>Reachability(6/6)</t>
  </si>
  <si>
    <t>Reachability(5/6)</t>
  </si>
  <si>
    <t>Deadlock(6/7)</t>
  </si>
  <si>
    <t>Deadlock(2/7)</t>
  </si>
  <si>
    <t>Deadlock(3/7)</t>
  </si>
  <si>
    <t>Deadlock(7/7)</t>
  </si>
  <si>
    <t>Deadlock(5/7)</t>
  </si>
  <si>
    <t>Requirement-Specific(23/31)</t>
  </si>
  <si>
    <t>Requirement-Specific(24/31)</t>
  </si>
  <si>
    <t>Requirement-Specific(22/31)</t>
  </si>
  <si>
    <t>Requirement-Specific(30/31)</t>
  </si>
  <si>
    <t>Requirement-Specific(27/31)</t>
  </si>
  <si>
    <t>Requirement-Specific(29/31)</t>
  </si>
  <si>
    <t>Requirement-Specific(26/31)</t>
  </si>
  <si>
    <t>Reachability(2/5)</t>
  </si>
  <si>
    <t>Reachability(4/5)</t>
  </si>
  <si>
    <t>Reachability(5/5)</t>
  </si>
  <si>
    <t>Token Count</t>
  </si>
  <si>
    <t>Generation Token</t>
  </si>
  <si>
    <t>Validation Repair Token</t>
  </si>
  <si>
    <t>Verification Repair Token</t>
  </si>
  <si>
    <t>Type</t>
  </si>
  <si>
    <t>GeneRaten Token</t>
  </si>
  <si>
    <t>PRE</t>
  </si>
  <si>
    <t>Requirement-Specific</t>
  </si>
  <si>
    <t>Deadlock</t>
  </si>
  <si>
    <t>Reachability</t>
  </si>
  <si>
    <t>7/26</t>
  </si>
  <si>
    <t>2/4</t>
  </si>
  <si>
    <t>4/8</t>
  </si>
  <si>
    <t>21/40</t>
  </si>
  <si>
    <t>10/10</t>
  </si>
  <si>
    <t>2/6</t>
  </si>
  <si>
    <t>24/31</t>
  </si>
  <si>
    <t>2/5</t>
  </si>
  <si>
    <t>6/7</t>
  </si>
  <si>
    <t>6/26</t>
  </si>
  <si>
    <t>1/8</t>
  </si>
  <si>
    <t>19/40</t>
  </si>
  <si>
    <t>3/6</t>
  </si>
  <si>
    <t>4/5</t>
  </si>
  <si>
    <t>2/7</t>
  </si>
  <si>
    <t>8/26</t>
  </si>
  <si>
    <t>16/40</t>
  </si>
  <si>
    <t>22/31</t>
  </si>
  <si>
    <t>3/7</t>
  </si>
  <si>
    <t>14/40</t>
  </si>
  <si>
    <t>19/26</t>
  </si>
  <si>
    <t>3/4</t>
  </si>
  <si>
    <t>6/8</t>
  </si>
  <si>
    <t>10/40</t>
  </si>
  <si>
    <t>POST</t>
  </si>
  <si>
    <t>9/26</t>
  </si>
  <si>
    <t>7/8</t>
  </si>
  <si>
    <t>29/40</t>
  </si>
  <si>
    <t>6/6</t>
  </si>
  <si>
    <t>30/31</t>
  </si>
  <si>
    <t>5/5</t>
  </si>
  <si>
    <t>7/7</t>
  </si>
  <si>
    <t>1/4</t>
  </si>
  <si>
    <t>22/40</t>
  </si>
  <si>
    <t>28/31</t>
  </si>
  <si>
    <t>20/26</t>
  </si>
  <si>
    <t>35/40</t>
  </si>
  <si>
    <t>29/31</t>
  </si>
  <si>
    <t>12/26</t>
  </si>
  <si>
    <t>8/8</t>
  </si>
  <si>
    <t>5/6</t>
  </si>
  <si>
    <t>5/7</t>
  </si>
  <si>
    <t>26/31</t>
  </si>
  <si>
    <t>Model Type</t>
  </si>
  <si>
    <t>Formal Verification Results</t>
  </si>
  <si>
    <t>Formal Verification Passed Items</t>
  </si>
  <si>
    <t>GeneRaten Sysml v2</t>
  </si>
  <si>
    <t>Problems</t>
  </si>
  <si>
    <t>原有的模型</t>
  </si>
  <si>
    <t>这里用来写第一次的检查结果</t>
  </si>
  <si>
    <t>这里写第一次检查通过了几条规约</t>
  </si>
  <si>
    <t>这里写生成后的模型</t>
  </si>
  <si>
    <t>这里用来写第二次的检查结果</t>
  </si>
  <si>
    <t>这里写第二次检查通过了几条规约</t>
  </si>
  <si>
    <t>这里写是否判断出有问题，如果有，第二次检查的规约通过数量提升了多少？</t>
  </si>
  <si>
    <t>这部分的实验用来说明外部形式化工具的必要性
输入的部分是需求、SysML v2的代码
prompt中要求LLM判断是否存在死锁、需求不一致等问题
如果存在，要求LLM重新生成SysML v2的代码
因为所选择的十个案例全部都是有问题的案例
所以LLM应该会重新生成
生成后的SysML v2用我们写的规约进行验证
查看规约的通过情况
【子萌】</t>
  </si>
  <si>
    <t>1. Once the device is powered on, the system enters the `Operate` state, and based on user actions, it transitions between `Idle`, `Accelerating or Cruising`, and `Braking` states. 
2. The system can be turned on with the `starts` signal and turned off with the `keyOff` signal. 
3. Within the `Operate` state, the system transitions between different substates depending on actions like accelerating, braking, or stopping.</t>
  </si>
  <si>
    <t xml:space="preserve"> E&lt;&gt; DrivingStateMachine.Operate_Idle
Options for the verification:
  Generating shortest trace
  Search order is breadth first
  Using conservative space optimisation
  Seed is 1765264469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DrivingStateMachine.Off )
Transition:
  env.Active-&gt;env.Active { 1, chan_starts!, 1 }
  DrivingStateMachine.Off-&gt;DrivingStateMachine.Operate_Idle { 1, chan_starts?, 1 }
State:
( env.Active DrivingStateMachine.Operate_Idle )
E&lt;&gt; DrivingStateMachine.Operate_Cruising
Options for the verification:
  Generating shortest trace
  Search order is breadth first
  Using conservative space optimisation
  Seed is 1765264469
  State space representation uses minimal constraint systems with future testing
  Using HashMap + Compress integers for discrete state storage
C:\Users\a\Desktop\astrofcs_back\buaa-modules\astro-sysml\model_verified.xml::1: [error] has no member named Operate_Cruising.
C:\Users\a\Desktop\astrofcs_back\buaa-modules\astro-sysml\model_verified.xml::1: [error] Type error.
UPPAAL出现异常故障
A[] (DrivingStateMachine.Operate_Accelerating imply not DrivingStateMachine.off)
Options for the verification:
  Generating shortest trace
  Search order is breadth first
  Using conservative space optimisation
  Seed is 1765264469
  State space representation uses minimal constraint systems with future testing
  Using HashMap + Compress integers for discrete state storage
C:\Users\a\Desktop\astrofcs_back\buaa-modules\astro-sysml\model_verified.xml::1: [error] has no member named off.
C:\Users\a\Desktop\astrofcs_back\buaa-modules\astro-sysml\model_verified.xml::1: [error] Type error.
</t>
  </si>
  <si>
    <t xml:space="preserve"> E&lt;&gt; DrivingStateMachine.Operate_Idle
1条</t>
  </si>
  <si>
    <t xml:space="preserve">   Input a sysml v2 state machine diagram model and check if it meets the requirements. If not, regenerate an activity diagram model that meets the requirements.
The following is an introduction to the sysml v2 state machine diagram:
Please strictly follow the syntax format of the code example to generate the SysML V2 state machine diagram code. The name of each node must not contain any spaces. Do not generate any content other than the code.
                The first state must include “entry; then [target];“ as the starting point.
                The statement “accept [trigger] if [guard] then [target];“ means that when the preceding state accepts the trigger and the guard condition is met, the state transition to the [target] state can occur.
                [trigger] is the trigger, which needs to be defined beforehand using item def. If there is no trigger, accept [trigger] can be omitted.
                [guard] is the guard condition, which must be an expression containing comparison symbols. If there is no guard condition, if [guard] can be omitted.
                [target] is the target state. When the target state is nested within another state, it must be accessed using [parentState].[subState].
                Note: A substate inside a state cannot access any states that are on the same level as its parent state. If a transition out of a substate is required, a transition statement must be used at the level of the parent state.
                Incorrect Example:
                private import ScalarValues::*;
                item def CardInserted;
                item def PinEntered;
                item def PinFailed;
                state def ATMOpeRaten {
                    entry; then Idle;
                    state Idle;
                    accept CardInserted then Active;
                    state Active {
                        entry ;
                        state PinInput;
                        accept PinEntered then MainMenu;
                        accept PinFailed then Idle;
                        state MainMenu;
                    }
                }
                In the statement accept PinFailed then Idle;, this statement is inside the Active state and cannot directly transition to the Idle state defined outside of Active. The correct approach is to use a transition statement externally.
                Correct State Machine Diagram Example:
                private import ScalarValues::*;
                item def CardInserted;
                item def PinEntered;
                item def PinFailed;
                state def ATMOpeRaten {
                    entry; then Idle;
                    state Idle;
                    accept CardInserted then Active;
                    state Active {
                        entry ;
                        state PinInput;
                        accept PinEntered then MainMenu;
                        state MainMenu;
                    }
                    transition t1 first Active.MainMenu accept PinFailed then Idle;
                }
                The statement “transition [name] first [startState] accept [trigger] if [guard] then [toState];“ means that when the [startState] accepts the trigger and the guard condition is met, the state transition to the [target] state can occur.
                [name] is the name of this transition, which can be arbitrary.
                [startState] is the starting state.
                [trigger] is the trigger, which needs to be defined beforehand using item def. If there is no trigger, accept [trigger] can be omitted.
                [guard] is the guard condition, which must be an expression containing comparison symbols. If there is no guard condition, if [guard] can be omitted.
                [toState] is the target state. When the target state is nested within another state, it must be accessed using [parentState].[subState].
                If and only if parallelism appears in the requirement, a “parallel“ keyword needs to be added to the state. The format is :
                state [stateName] parallel {
                      state [child1] { ... }
                      state [child2] { ... }
                  }
                Note : The sub states in parallel cannot transfer to each other or to external states, and the sub states of the sub states are not affected.
                Here is an example of “parallel“ state machine:
                private import ScalarValues::*;
                  item def BootDone;
                  item def NewRequest;
                  item def Shutdown;
                  action def HandleReq;
                  action def Cooling;
                  state def ServerManager {
                      attribute temp : Integer;
                      entry; then Booting;
                      state Booting;
                      accept BootDone then Running;
                      state Running parallel {
                          state RequestHandling {
                              entry; then Idle;
                              state Idle;
                              accept NewRequest do action HandleReq then Processing;
                              state Processing;
                              then Idle;
                          }
                          state HealthMonitor {
                              entry; then Normal;
                              state Normal;
                              accept when temp &gt; 90 then Overheat;
                              state Overheat {
                                  do action Cooling;
                              }
                              accept when temp &lt; 60 then Normal;
                          }
                      }
                      transition t1 first Running accept Shutdown then Off;
                      state Off;
                  }
                Correct State Machine Diagram Model SysML V2 Code Example:
                private import ScalarValues::*;
                item def PowerOn;
                item def PowerOff;
                item def HumanSteeringCmd;
                item def BrakePressed;
                item def SensorUpdate;
                item def TaskComplete;
                attribute def FrontDistance {
                    attribute value : Real;
                }
                state def VehicleDriveMode {
                    entry; then off;
                    state off ;
                    accept PowerOn then Running.HumanDriving;
                    state Running {
                        in frontDistance : FrontDistance;
                        state HumanDriving ;
                        accept SensorUpdate if frontDistance.value &gt; 10 then Autonomous.Cruising;
                        transition t1 first Autonomous.FinalAuto then Final;
                        state Autonomous {
                            state Cruising ;
                            accept TaskComplete then FinalAuto;
                            accept SensorUpdate then Changelines;
                            accept SensorUpdate then Parking;
                            state Changelines;
                            then Cruising;
                            state Parking;
                            then Cruising;
                            state FinalAuto ;
                        }
                        accept PowerOff then Final;
                        accept HumanSteeringCmd then HumanDriving;
                        accept BrakePressed then HumanDriving;
                        state Final;
                    }
                }
The following are the requirements:
The following is the activity diagram model of the corresponding requirements to be checked:
</t>
  </si>
  <si>
    <t xml:space="preserve"> </t>
  </si>
  <si>
    <t>无问题</t>
  </si>
  <si>
    <t>E&lt;&gt; SplitProcessing_ChargeFlashDecision.SplitProcessing_ChargeFlashDecision_FlashRouting 1条</t>
  </si>
  <si>
    <t xml:space="preserve">  Input a sysml v2 state machine diagram model and check if it meets the requirements. If not, regenerate an activity diagram model that meets the requirements.
The following is an introduction to the sysml v2 state machine diagram:
Please strictly follow the syntax format of the code example to generate the SysML V2 state machine diagram code. The name of each node must not contain any spaces. Do not generate any content other than the code.
                The first state must include “entry; then [target];“ as the starting point.
                The statement “accept [trigger] if [guard] then [target];“ means that when the preceding state accepts the trigger and the guard condition is met, the state transition to the [target] state can occur.
                [trigger] is the trigger, which needs to be defined beforehand using item def. If there is no trigger, accept [trigger] can be omitted.
                [guard] is the guard condition, which must be an expression containing comparison symbols. If there is no guard condition, if [guard] can be omitted.
                [target] is the target state. When the target state is nested within another state, it must be accessed using [parentState].[subState].
                Note: A substate inside a state cannot access any states that are on the same level as its parent state. If a transition out of a substate is required, a transition statement must be used at the level of the parent state.
                Incorrect Example:
                private import ScalarValues::*;
                item def CardInserted;
                item def PinEntered;
                item def PinFailed;
                state def ATMOpeRaten {
                    entry; then Idle;
                    state Idle;
                    accept CardInserted then Active;
                    state Active {
                        entry ;
                        state PinInput;
                        accept PinEntered then MainMenu;
                        accept PinFailed then Idle;
                        state MainMenu;
                    }
                }
                In the statement accept PinFailed then Idle;, this statement is inside the Active state and cannot directly transition to the Idle state defined outside of Active. The correct approach is to use a transition statement externally.
                Correct State Machine Diagram Example:
                private import ScalarValues::*;
                item def CardInserted;
                item def PinEntered;
                item def PinFailed;
                state def ATMOpeRaten {
                    entry; then Idle;
                    state Idle;
                    accept CardInserted then Active;
                    state Active {
                        entry ;
                        state PinInput;
                        accept PinEntered then MainMenu;
                        state MainMenu;
                    }
                    transition t1 first Active.MainMenu accept PinFailed then Idle;
                }
                The statement “transition [name] first [startState] accept [trigger] if [guard] then [toState];“ means that when the [startState] accepts the trigger and the guard condition is met, the state transition to the [target] state can occur.
                [name] is the name of this transition, which can be arbitrary.
                [startState] is the starting state.
                [trigger] is the trigger, which needs to be defined beforehand using item def. If there is no trigger, accept [trigger] can be omitted.
                [guard] is the guard condition, which must be an expression containing comparison symbols. If there is no guard condition, if [guard] can be omitted.
                [toState] is the target state. When the target state is nested within another state, it must be accessed using [parentState].[subState].
                If and only if parallelism appears in the requirement, a “parallel“ keyword needs to be added to the state. The format is :
                state [stateName] parallel {
                      state [child1] { ... }
                      state [child2] { ... }
                  }
                Note : The sub states in parallel cannot transfer to each other or to external states, and the sub states of the sub states are not affected.
                Here is an example of “parallel“ state machine:
                private import ScalarValues::*;
                  item def BootDone;
                  item def NewRequest;
                  item def Shutdown;
                  action def HandleReq;
                  action def Cooling;
                  state def ServerManager {
                      attribute temp : Integer;
                      entry; then Booting;
                      state Booting;
                      accept BootDone then Running;
                      state Running parallel {
                          state RequestHandling {
                              entry; then Idle;
                              state Idle;
                              accept NewRequest do action HandleReq then Processing;
                              state Processing;
                              then Idle;
                          }
                          state HealthMonitor {
                              entry; then Normal;
                              state Normal;
                              accept when temp &gt; 90 then Overheat;
                              state Overheat {
                                  do action Cooling;
                              }
                              accept when temp &lt; 60 then Normal;
                          }
                      }
                      transition t1 first Running accept Shutdown then Off;
                      state Off;
                  }
                Correct State Machine Diagram Model SysML V2 Code Example:
                private import ScalarValues::*;
                item def PowerOn;
                item def PowerOff;
                item def HumanSteeringCmd;
                item def BrakePressed;
                item def SensorUpdate;
                item def TaskComplete;
                attribute def FrontDistance {
                    attribute value : Real;
                }
                state def VehicleDriveMode {
                    entry; then off;
                    state off ;
                    accept PowerOn then Running.HumanDriving;
                    state Running {
                        in frontDistance : FrontDistance;
                        state HumanDriving ;
                        accept SensorUpdate if frontDistance.value &gt; 10 then Autonomous.Cruising;
                        transition t1 first Autonomous.FinalAuto then Final;
                        state Autonomous {
                            state Cruising ;
                            accept TaskComplete then FinalAuto;
                            accept SensorUpdate then Changelines;
                            accept SensorUpdate then Parking;
                            state Changelines;
                            then Cruising;
                            state Parking;
                            then Cruising;
                            state FinalAuto ;
                        }
                        accept PowerOff then Final;
                        accept HumanSteeringCmd then HumanDriving;
                        accept BrakePressed then HumanDriving;
                        state Final;
                    }
                }
The following are the requirements:
The following is the activity diagram model of the corresponding requirements to be checked:
</t>
  </si>
  <si>
    <t>private import ScalarValues::*;
item def AutoFocusDone;
item def DetLightResult;
item def FlashCharged;
item def PictureTaken;
item def MemoryWritten;
action def DoAutoFocus;
action def DoDetLight;
action def DoChargeFlash;
action def DoTakePicture;
action def DoWriteMemory;
state def CameraSystem {
    attribute MemFull : Boolean;
    attribute prob : Real;
    attribute Charged : Boolean;
    entry; then TurnOn;
    state TurnOn;
    transition t1 first TurnOn then SplitProcessing;
    state SplitProcessing parallel {
        state AutoFocus {
            entry; then Focusing;
            state Focusing {
                do action DoAutoFocus;
            }
            accept AutoFocusDone if MemFull == true then MemoryFullPath;
            accept AutoFocusDone if MemFull == false then Waiting;
            state MemoryFullPath;
            state Waiting;
        }
        state DetLight {
            entry; then DetectingLight;
            state DetectingLight {
                do action DoDetLight;
            }
            accept DetLightResult if prob == 0.4 then ProbPath;
            accept DetLightResult if prob != 0.4 then Waiting;
            state ProbPath;
            state Waiting;
        }
        state ChargeFlashDecision {
            entry; then ChargingFlash;
            state ChargingFlash {
                do action DoChargeFlash;
            }
            accept FlashCharged if Charged == true then FlashRouting;
            accept FlashCharged if Charged == false then ChargingFlash;
            state FlashRouting;
        }
    }
    transition t2 first SplitProcessing then FlashState;
    state FlashState;
    transition t3 first FlashState then PostFlash;
    state PostFlash {
        entry; then TakePicture;
        state TakePicture {
            do action DoTakePicture;
        }
        accept PictureTaken then WriteMemory;
        state WriteMemory {
            do action DoWriteMemory;
        }
    }
    transition t4 first PostFlash.WriteMemory accept MemoryWritten then TurnOff;
    state TurnOff;
}</t>
  </si>
  <si>
    <t>A[] (CameraSystem.FlashState imply not SplitProcessing_AutoFocus.SplitProcessing_AutoFocus_Focusing)/Users/Freeman/Projects/FCSM/astrofcs_back/buaa-modules/astro-sysml/model_verified.xml:/nta/template[3]/transition[2]/label[3]:1: [warning] Expression does not have any effect.
/Users/Freeman/Projects/FCSM/astrofcs_back/buaa-modules/astro-sysml/model_verified.xml:/nta/template[4]/transition[3]/label[1]:1: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1765871564
  State space representation uses minimal constraint systems with future testing
  Using HashMap + Compress integers for discrete state storage
_x001b_[2K
Verifying formula 1 at /Users/Freeman/Projects/FCSM/astrofcs_back/buaa-modules/astro-sysml/temp_query.q:1
_x001b_[2K -- Aborted.
/Users/Freeman/Projects/FCSM/astrofcs_back/buaa-modules/astro-sysml/model_verified.xml:/nta/template[5]/transition[6]/label[2]:1: [error] When using symbolic methods you cannot set state-doubles. 
SymbolicState: variable: prob.
E&lt;&gt; SplitProcessing_DetLight.SplitProcessing_DetLight_ProbPath/Users/Freeman/Projects/FCSM/astrofcs_back/buaa-modules/astro-sysml/model_verified.xml:/nta/template[3]/transition[2]/label[3]:1: [warning] Expression does not have any effect.
/Users/Freeman/Projects/FCSM/astrofcs_back/buaa-modules/astro-sysml/model_verified.xml:/nta/template[4]/transition[3]/label[1]:1: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1765871567
  State space representation uses minimal constraint systems with future testing
  Using HashMap + Compress integers for discrete state storage
_x001b_[2K
Verifying formula 1 at /Users/Freeman/Projects/FCSM/astrofcs_back/buaa-modules/astro-sysml/temp_query.q:1
_x001b_[2K -- Aborted.
/Users/Freeman/Projects/FCSM/astrofcs_back/buaa-modules/astro-sysml/model_verified.xml:/nta/template[5]/transition[6]/label[2]:1: [error] When using symbolic methods you cannot set state-doubles. 
SymbolicState: variable: prob.
A[] (SplitProcessing_ChargeFlashDecision.SplitProcessing_ChargeFlashDecision_FlashRouting imply Charged)/Users/Freeman/Projects/FCSM/astrofcs_back/buaa-modules/astro-sysml/model_verified.xml:/nta/template[3]/transition[2]/label[3]:1: [warning] Expression does not have any effect.
/Users/Freeman/Projects/FCSM/astrofcs_back/buaa-modules/astro-sysml/model_verified.xml:/nta/template[4]/transition[3]/label[1]:1: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1765871567
  State space representation uses minimal constraint systems with future testing
  Using HashMap + Compress integers for discrete state storage
_x001b_[2K
Verifying formula 1 at /Users/Freeman/Projects/FCSM/astrofcs_back/buaa-modules/astro-sysml/temp_query.q:1
_x001b_[2K -- Aborted.
/Users/Freeman/Projects/FCSM/astrofcs_back/buaa-modules/astro-sysml/model_verified.xml:/nta/template[5]/transition[6]/label[2]:1: [error] When using symbolic methods you cannot set state-doubles. 
SymbolicState: variable: prob.
CameraSystem.PostFlash_TakePicture --&gt; CameraSystem.PostFlash_WriteMemory/Users/Freeman/Projects/FCSM/astrofcs_back/buaa-modules/astro-sysml/model_verified.xml:/nta/template[3]/transition[2]/label[3]:1: [warning] Expression does not have any effect.
/Users/Freeman/Projects/FCSM/astrofcs_back/buaa-modules/astro-sysml/model_verified.xml:/nta/template[4]/transition[3]/label[1]:1: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1765871567
  State space representation uses minimal constraint systems with future testing
  Using HashMap + Compress integers for discrete state storage
_x001b_[2K
Verifying formula 1 at /Users/Freeman/Projects/FCSM/astrofcs_back/buaa-modules/astro-sysml/temp_query.q:1
_x001b_[2K -- Aborted.
/Users/Freeman/Projects/FCSM/astrofcs_back/buaa-modules/astro-sysml/model_verified.xml:/nta/template[5]/transition[6]/label[2]:1: [error] When using symbolic methods you cannot set state-doubles. 
SymbolicState: variable: prob.
CameraSystem.PostFlash_WriteMemory --&gt; CameraSystem.TurnOff/Users/Freeman/Projects/FCSM/astrofcs_back/buaa-modules/astro-sysml/model_verified.xml:/nta/template[3]/transition[2]/label[3]:1: [warning] Expression does not have any effect.
/Users/Freeman/Projects/FCSM/astrofcs_back/buaa-modules/astro-sysml/model_verified.xml:/nta/template[4]/transition[3]/label[1]:1: [warning] Expression does not have any effect.
/Users/Freeman/Projects/FCSM/astrofcs_back/buaa-modules/astro-sysml/model_verified.xml:/nta/template[4]/transition[4]/label[2]:1: [warning] Expression does not have any effect.
Options for the verification:
  Generating shortest trace
  Search order is breadth first
  Using conservative space optimisation
  Seed is 1765871567
  State space representation uses minimal constraint systems with future testing
  Using HashMap + Compress integers for discrete state storage
_x001b_[2K
Verifying formula 1 at /Users/Freeman/Projects/FCSM/astrofcs_back/buaa-modules/astro-sysml/temp_query.q:1
_x001b_[2K -- Aborted.
/Users/Freeman/Projects/FCSM/astrofcs_back/buaa-modules/astro-sysml/model_verified.xml:/nta/template[5]/transition[6]/label[2]:1: [error] When using symbolic methods you cannot set state-doubles. 
SymbolicState: variable: prob.</t>
  </si>
  <si>
    <t>有问题，降低了1条</t>
  </si>
  <si>
    <t>1. The system begins in the AutonomousMode state（parallel）, which transitions into the InitialState substate, marking the starting point of the autonomous driving mode. 
2. From the InitialState, the system can transition to either HighwayMode or UrbanMode based on conditions: `high_way=true` for HighwayMode or `urban_way=true` for UrbanMode. 
3. In the HighwayMode state, the system begins in the enter_hwy substate, and can transition to cruise or lane_change based on the distance to the front vehicle (`dist_to_front&lt;25`) and the availability of an extra lane (`extra_lane=true`). 
4. If the system is in lane_change, it can return to cruise once the lane change is completed or exit the highway if the distance to the exit is less than 2 kilometers (`dist_to_exit&lt;2`). 
5. In the cruise substate, if the distance to the front vehicle becomes less than 25 meters (`dist_to_front&lt;25`) and there is an extra lane available, the system transitions to lane_change. The system can also exit the highway if the distance to the exit is less than 2 kilometers (`dist_to_exit&lt;2`). 
6. The HighwayMode ends when the system transitions to FinishState, triggered by the `auto_finished=true` condition. 
7. In UrbanMode, the system begins in the enter_urban substate. From here, it can transition to lane_change_urban if the distance to the front vehicle is less than 15 meters (`dist_to_front&lt;15`) and an extra lane is available, or straight if the road ahead is clear, or intersection if it detects an intersection (`intersection=true`). 
8. In the lane_change_urban substate, the system transitions to straight if the lane change is complete or to exit_urban if the distance to the urban exit is less than 0.7 kilometers (`dist_to_exit&lt;0.7`). 
9. In the straight substate, if the system detects an intersection, it transitions to the intersection substate. If the distance to the front vehicle becomes less than 15 meters (`dist_to_front&lt;15`) and an extra lane is available, it transitions to lane_change_urban. 
10. The system exits the UrbanMode state by transitioning to FinishState once `auto_finished=true` is satisfied. 
11. The system supports dynamic transitions between HighwayMode and UrbanMode based on the conditions `urban_way=true` and `high_way=true`, respectively, facilitating seamless mode shifts during the drive. 
12. The collision avoidance system is initially in the collision_avoidance_deactive state. It transitions to collision_avoidance_active when certain conditions are met, such as detecting pedestrians (`pedestrian_detected`), the rear distance being less than 5 meters with a velocity over 30 km/h (`dist_to_rear&lt;5 &amp; vel&gt;30`), or the front distance being less than 15 meters in highway mode or 10 meters in urban mode. 
13. Once in the collision_avoidance_active state, the collision avoidance system returns to the collision_avoidance_deactive state when there is no active danger, as indicated by the conditions `front_inactive`, `rear_inactive`, and `pedestrian_inactive`.</t>
  </si>
  <si>
    <t>E&lt;&gt; MotionControl.MotionControl_HighwayMode_LaneChange 
Options for the verification:
  Generating shortest trace
  Search order is breadth first
  Using conservative space optimisation
  Seed is 1765284960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CollisionAvoidanceSystem.CollisionAvoidanceSystem_Active
Options for the verification:
  Generating shortest trace
  Search order is breadth first
  Using conservative space optimisation
  Seed is 1765284960
  State space representation uses minimal constraint systems with future testing
  Using HashMap + Compress integers for discrete state storage
C:\Users\a\Desktop\astrofcs_back\buaa-modules\astro-sysml\model_verified.xml::1: [error] Unknown identifier: CollisionAvoidanceSystem.
C:\Users\a\Desktop\astrofcs_back\buaa-modules\astro-sysml\model_verified.xml::1: [error] false is not a structure.
A[] not deadlock
Options for the verification:
  Generating shortest trace
  Search order is breadth first
  Using conservative space optimisation
  Seed is 1765269240
  State space representation uses minimal constraint systems with future testing
  Using HashMap + Compress integers for discrete state storage
Verifying formula 1 at C:\Users\a\Desktop\astrofcs_back\buaa-modules\astro-sysml\temp_query.q:1
 -- Formula is satisfied.
 E&lt;&gt; MotionControl.MotionControl_FinishState
Options for the verification:
  Generating shortest trace
  Search order is breadth first
  Using conservative space optimisation
  Seed is 1765286110
  State space representation uses minimal constraint systems with future testing
  Using HashMap + Compress integers for discrete state storage
C:\Users\a\Desktop\astrofcs_back\buaa-modules\astro-sysml\model_verified.xml::1: [error] Unknown identifier: MotionControl.
C:\Users\a\Desktop\astrofcs_back\buaa-modules\astro-sysml\model_verified.xml::1: [error] false is not a structure.
E&lt;&gt; ((rear_dist &lt; 2 and current_velocity &gt; 3) and CollisionAvoidanceSystem.CollisionAvoidanceSystem_Active)
Options for the verification:
  Generating shortest trace
  Search order is breadth first
  Using conservative space optimisation
  Seed is 1765286110
  State space representation uses minimal constraint systems with future testing
  Using HashMap + Compress integers for discrete state storage
C:\Users\a\Desktop\astrofcs_back\buaa-modules\astro-sysml\model_verified.xml::1: [error] Unknown identifier: rear_dist.
C:\Users\a\Desktop\astrofcs_back\buaa-modules\astro-sysml\model_verified.xml::1: [error] Unknown identifier: current_velocity.
C:\Users\a\Desktop\astrofcs_back\buaa-modules\astro-sysml\model_verified.xml::1: [error] Unknown identifier: CollisionAvoidanceSystem.
C:\Users\a\Desktop\astrofcs_back\buaa-modules\astro-sysml\model_verified.xml::1: [error] false is not a structure.</t>
  </si>
  <si>
    <t>A[] not deadlock
1条</t>
  </si>
  <si>
    <t xml:space="preserve">  Input a sysml v2 state machine diagram model and check if it meets the requirements. If not, regenerate an activity diagram model that meets the requirements.
The following is an introduction to the sysml v2 state machine diagram:
Please strictly follow the syntax format of the code example to generate the SysML V2 state machine diagram code. The name of each node must not contain any spaces. Do not generate any content other than the code.
                The first state must include “entry; then [target];“ as the starting point.
                The statement “accept [trigger] if [guard] then [target];“ means that when the preceding state accepts the trigger and the guard condition is met, the state transition to the [target] state can occur.
                [trigger] is the trigger, which needs to be defined beforehand using item def. If there is no trigger, accept [trigger] can be omitted.
                [guard] is the guard condition, which must be an expression containing comparison symbols. If there is no guard condition, if [guard] can be omitted.
                [target] is the target state. When the target state is nested within another state, it must be accessed using [parentState].[subState].
                Note: A substate inside a state cannot access any states that are on the same level as its parent state. If a transition out of a substate is required, a transition statement must be used at the level of the parent state.
                Incorrect Example:
                private import ScalarValues::*;
                item def CardInserted;
                item def PinEntered;
                item def PinFailed;
                state def ATMOpeRaten {
                    entry; then Idle;
                    state Idle;
                    accept CardInserted then Active;
                    state Active {
                        entry ;
                        state PinInput;
                        accept PinEntered then MainMenu;
                        accept PinFailed then Idle;
                        state MainMenu;
                    }
                }
                In the statement accept PinFailed then Idle;, this statement is inside the Active state and cannot directly transition to the Idle state defined outside of Active. The correct approach is to use a transition statement externally.
                Correct State Machine Diagram Example:
                private import ScalarValues::*;
                item def CardInserted;
                item def PinEntered;
                item def PinFailed;
                state def ATMOpeRaten {
                    entry; then Idle;
                    state Idle;
                    accept CardInserted then Active;
                    state Active {
                        entry ;
                        state PinInput;
                        accept PinEntered then MainMenu;
                        state MainMenu;
                    }
                    transition t1 first Active.MainMenu accept PinFailed then Idle;
                }
                The statement “transition [name] first [startState] accept [trigger] if [guard] then [toState];“ means that when the [startState] accepts the trigger and the guard condition is met, the state transition to the [target] state can occur.
                [name] is the name of this transition, which can be arbitrary.
                [startState] is the starting state.
                [trigger] is the trigger, which needs to be defined beforehand using item def. If there is no trigger, accept [trigger] can be omitted.
                [guard] is the guard condition, which must be an expression containing comparison symbols. If there is no guard condition, if [guard] can be omitted.
                [toState] is the target state. When the target state is nested within another state, it must be accessed using [parentState].[subState].
                If and only if parallelism appears in the requirement, a “parallel“ keyword needs to be added to the state. The format is :
                state [stateName] parallel {
                      state [child1] { ... }
                      state [child2] { ... }
                  }
                Note : The sub states in parallel cannot transfer to each other or to external states, and the sub states of the sub states are not affected.
                Here is an example of “parallel“ state machine:
                private import ScalarValues::*;
                  item def BootDone;
                  item def NewRequest;
                  item def Shutdown;
                  action def HandleReq;
                  action def Cooling;
                  state def ServerManager {
                      attribute temp : Integer;
                      entry; then Booting;
                      state Booting;
                      accept BootDone then Running;
                      state Running parallel {
                          state RequestHandling {
                              entry; then Idle;
                              state Idle;
                              accept NewRequest do action HandleReq then Processing;
                              state Processing;
                              then Idle;
                          }
                          state HealthMonitor {
                              entry; then Normal;
                              state Normal;
                              accept when temp &gt; 90 then Overheat;
                              state Overheat {
                                  do action Cooling;
                              }
                              accept when temp &lt; 60 then Normal;
                          }
                      }
                      transition t1 first Running accept Shutdown then Off;
                      state Off;
                  }
                Correct State Machine Diagram Model SysML V2 Code Example:
                private import ScalarValues::*;
                item def PowerOn;
                item def PowerOff;
                item def HumanSteeringCmd;
                item def BrakePressed;
                item def SensorUpdate;
                item def TaskComplete;
                attribute def FrontDistance {
                    attribute value : Real;
                }
                state def VehicleDriveMode {
                    entry; then off;
                    state off ;
                    accept PowerOn then Running.HumanDriving;
                    state Running {
                        in frontDistance : FrontDistance;
                        state HumanDriving ;
                        accept SensorUpdate if frontDistance.value &gt; 10 then Autonomous.Cruising;
                        transition t1 first Autonomous.FinalAuto then Final;
                        state Autonomous {
                            state Cruising ;
                            accept TaskComplete then FinalAuto;
                            accept SensorUpdate then Changelines;
                            accept SensorUpdate then Parking;
                            state Changelines;
                            then Cruising;
                            state Parking;
                            then Cruising;
                            state FinalAuto ;
                        }
                        accept PowerOff then Final;
                        accept HumanSteeringCmd then HumanDriving;
                        accept BrakePressed then HumanDriving;
                        state Final;
                    }
                }
The following are the requirements:
The following is the activity diagram model of the corresponding requirements to be checked:</t>
  </si>
  <si>
    <t>private import ScalarValues::*;
state def AutonomousSystem {
    entry; then AutonomousMode;
    state AutonomousMode parallel {
        state DrivingMode {
            in high_way : Boolean;
            in urban_way : Boolean;
            in dist_to_front : Real;
            in extra_lane : Boolean;
            in dist_to_exit : Real;
            in auto_finished : Boolean;
            in intersection : Boolean;
            entry; then InitialState;
            state InitialState;
            accept when high_way == true then HighwayMode;
            accept when urban_way == true then UrbanMode;
            state HighwayMode {
                entry; then enter_hwy;
                state enter_hwy;
                accept when (dist_to_front &lt; 25) and (extra_lane == true) then lane_change;
                accept when not ((dist_to_front &lt; 25) and (extra_lane == true)) then cruise;
                state cruise;
                accept when (dist_to_front &lt; 25) and (extra_lane == true) then lane_change;
                accept when dist_to_exit &lt; 2 then FinishState;
                accept when auto_finished == true then FinishState;
                state lane_change;
                accept when true then cruise;
                accept when dist_to_exit &lt; 2 then FinishState;
                state FinishState;
                then InitialState;
            }
            state UrbanMode {
                entry; then enter_urban;
                state enter_urban;
                accept when (dist_to_front &lt; 15) and (extra_lane == true) then lane_change_urban;
                accept when (intersection == true) then intersection;
                accept when not ((dist_to_front &lt; 15) and (extra_lane == true)) and not (intersection == true) then straight;
                state lane_change_urban;
                accept when true then straight;
                accept when dist_to_exit &lt; 0.7 then FinishState;
                state straight;
                accept when intersection == true then intersection;
                accept when (dist_to_front &lt; 15) and (extra_lane == true) then lane_change_urban;
                accept when auto_finished == true then FinishState;
                state intersection;
                then straight;
                state FinishState;
                then InitialState;
            }
            transition t1 first HighwayMode accept when urban_way == true then UrbanMode;
            transition t2 first UrbanMode accept when high_way == true then HighwayMode;
        }
        state CollisionAvoidance {
            in high_way : Boolean;
            in urban_way : Boolean;
            in dist_to_front : Real;
            in pedestrian_detected : Boolean;
            in dist_to_rear : Real;
            in vel : Real;
            in front_inactive : Boolean;
            in rear_inactive : Boolean;
            in pedestrian_inactive : Boolean;
            entry; then collision_avoidance_deactive;
            state collision_avoidance_deactive;
            accept when (pedestrian_detected == true) or ((dist_to_rear &lt; 5) and (vel &gt; 30)) or ((high_way == true and dist_to_front &lt; 15) or (urban_way == true and dist_to_front &lt; 10)) then collision_avoidance_active;
            state collision_avoidance_active;
            accept when (front_inactive == true) and (rear_inactive == true) and (pedestrian_inactive == true) then collision_avoidance_deactive;
        }
    }
}</t>
  </si>
  <si>
    <t>E&lt;&gt; MotionControl.MotionControl_HighwayMode_LaneChange Options for the verification:
  Generating shortest trace
  Search order is breadth first
  Using conservative space optimisation
  Seed is 1765872375
  State space representation uses minimal constraint systems with future testing
  Using HashMap + Compress integers for discrete state storage
/Users/Freeman/Projects/FCSM/astrofcs_back/buaa-modules/astro-sysml/model_verified.xml::1: [error] Unknown identifier: MotionControl.
/Users/Freeman/Projects/FCSM/astrofcs_back/buaa-modules/astro-sysml/model_verified.xml::1: [error] false is not a structure.
E&lt;&gt; CollisionAvoidanceSystem.CollisionAvoidanceSystem_ActiveOptions for the verification:
  Generating shortest trace
  Search order is breadth first
  Using conservative space optimisation
  Seed is 1765872376
  State space representation uses minimal constraint systems with future testing
  Using HashMap + Compress integers for discrete state storage
/Users/Freeman/Projects/FCSM/astrofcs_back/buaa-modules/astro-sysml/model_verified.xml::1: [error] Unknown identifier: CollisionAvoidanceSystem.
/Users/Freeman/Projects/FCSM/astrofcs_back/buaa-modules/astro-sysml/model_verified.xml::1: [error] false is not a structure.
A[] not deadlockOptions for the verification:
  Generating shortest trace
  Search order is breadth first
  Using conservative space optimisation
  Seed is 1765872376
  State space representation uses minimal constraint systems with future testing
  Using HashMap + Compress integers for discrete state storage
_x001b_[2K
Verifying formula 1 at /Users/Freeman/Projects/FCSM/astrofcs_back/buaa-modules/astro-sysml/temp_query.q:1
_x001b_[2K -- Aborted.
/Users/Freeman/Projects/FCSM/astrofcs_back/buaa-modules/astro-sysml/model_verified.xml:/nta/template[4]/transition[13]/label[2]:1: [error] When using symbolic methods you cannot set state-doubles. 
SymbolicState: variable: vel.
E&lt;&gt; MotionControl.MotionControl_FinishStateOptions for the verification:
  Generating shortest trace
  Search order is breadth first
  Using conservative space optimisation
  Seed is 1765872376
  State space representation uses minimal constraint systems with future testing
  Using HashMap + Compress integers for discrete state storage
/Users/Freeman/Projects/FCSM/astrofcs_back/buaa-modules/astro-sysml/model_verified.xml::1: [error] Unknown identifier: MotionControl.
/Users/Freeman/Projects/FCSM/astrofcs_back/buaa-modules/astro-sysml/model_verified.xml::1: [error] false is not a structure.
E&lt;&gt; ((rear_dist &lt; 2 and current_velocity &gt; 3) and CollisionAvoidanceSystem.CollisionAvoidanceSystem_Active)Options for the verification:
  Generating shortest trace
  Search order is breadth first
  Using conservative space optimisation
  Seed is 1765872376
  State space representation uses minimal constraint systems with future testing
  Using HashMap + Compress integers for discrete state storage
/Users/Freeman/Projects/FCSM/astrofcs_back/buaa-modules/astro-sysml/model_verified.xml::1: [error] Unknown identifier: rear_dist.
/Users/Freeman/Projects/FCSM/astrofcs_back/buaa-modules/astro-sysml/model_verified.xml::1: [error] Unknown identifier: current_velocity.
/Users/Freeman/Projects/FCSM/astrofcs_back/buaa-modules/astro-sysml/model_verified.xml::1: [error] Unknown identifier: CollisionAvoidanceSystem.
/Users/Freeman/Projects/FCSM/astrofcs_back/buaa-modules/astro-sysml/model_verified.xml::1: [error] false is not a structure.</t>
  </si>
  <si>
    <t>E&lt;&gt; MicrowaveController.Cooking
Options for the verification:
  Generating shortest trace
  Search order is breadth first
  Using conservative space optimisation
  Seed is 1765445578
  State space representation uses minimal constraint systems with future testing
  Using HashMap + Compress integers for discrete state storage
Verifying formula 1 at C:\Users\a\Desktop\astrofcs_back\buaa-modules\astro-sysml\temp_query.q:1
 -- Formula is satisfied.
 -- Showing witness trace:
State:
( env.Active MicrowaveController.Cooking )
cookingTime.value=0
E&lt;&gt; MicrowaveController.ReadytoCook
Options for the verification:
  Generating shortest trace
  Search order is breadth first
  Using conservative space optimisation
  Seed is 1765445578
  State space representation uses minimal constraint systems with future testing
  Using HashMap + Compress integers for discrete state storage
Verifying formula 1 at C:\Users\a\Desktop\astrofcs_back\buaa-modules\astro-sysml\temp_query.q:1
 -- Formula is NOT satisfied.
E&lt;&gt; MicrowaveController.DoorShutWithItem
Options for the verification:
  Generating shortest trace
  Search order is breadth first
  Using conservative space optimisation
  Seed is 1765445578
  State space representation uses minimal constraint systems with future testing
  Using HashMap + Compress integers for discrete state storage
Verifying formula 1 at C:\Users\a\Desktop\astrofcs_back\buaa-modules\astro-sysml\temp_query.q:1
 -- Formula is NOT satisfied.
A[] not deadlock
Options for the verification:
  Generating shortest trace
  Search order is breadth first
  Using conservative space optimisation
  Seed is 1765445578
  State space representation uses minimal constraint systems with future testing
  Using HashMap + Compress integers for discrete state storage
Verifying formula 1 at C:\Users\a\Desktop\astrofcs_back\buaa-modules\astro-sysml\temp_query.q:1
 -- Formula is satisfied.</t>
  </si>
  <si>
    <t>E&lt;&gt; MicrowaveController.Cooking
A[] not deadlock   2条</t>
  </si>
  <si>
    <t>private import ScalarValues::*;
item def DoorOpened;
item def DoorClosed;
item def ItemPlaced;
item def ItemRemoved;
item def TimeEntered;
item def Start;
item def Cancel;
item def TimerExpired;
attribute def CookingTime {
    attribute value : Integer;
}
action def SetCookingTime;
action def ResetCookingTime;
action def StartTimer;
action def StopTimer;
state def MicrowaveController {
    entry; then DoorShut;
    state DoorShut;
    accept DoorOpened then DoorOpen;
    accept Cancel then DoorShut;
    state DoorOpen;
    accept DoorClosed then DoorShut;
    accept ItemPlaced then DoorOpenWithItem;
    state DoorOpenWithItem;
    accept ItemRemoved then DoorOpen;
    accept DoorClosed if cookingTime.value == 0 then DoorShutWithItem;
    accept TimeEntered do action SetCookingTime then ReadytoCook;
    state DoorShutWithItem;
    accept DoorOpened then DoorOpenWithItem;
    accept TimeEntered do action SetCookingTime then ReadytoCook;
    state ReadytoCook;
    accept Cancel do action ResetCookingTime then DoorShutWithItem;
    accept DoorOpened then DoorOpenWithItem;
    accept Start then Cooking;
    state Cooking {
        entry; do action StartTimer;
        accept DoorOpened do action StopTimer then DoorOpenWithItem;
        accept TimerExpired then DoorShutWithItem;
        accept Cancel do action StopTimer then ReadytoCook;
    }
    attribute cookingTime : CookingTime;
}</t>
  </si>
  <si>
    <t xml:space="preserve">E&lt;&gt; MicrowaveController.Cooking/Users/Freeman/Projects/FCSM/astrofcs_back/buaa-modules/astro-sysml/model_verified.xml:/nta/template[1]/transition[7]/label[2]:1: [warning] Expression does not have any effect.
/Users/Freeman/Projects/FCSM/astrofcs_back/buaa-modules/astro-sysml/model_verified.xml:/nta/template[1]/transition[9]/label[2]:1: [warning] Expression does not have any effect.
/Users/Freeman/Projects/FCSM/astrofcs_back/buaa-modules/astro-sysml/model_verified.xml:/nta/template[1]/transition[10]/label[2]:1: [warning] Expression does not have any effect.
/Users/Freeman/Projects/FCSM/astrofcs_back/buaa-modules/astro-sysml/model_verified.xml:/nta/template[1]/transition[12]/label[2]:1: [warning] Expression does not have any effect.
/Users/Freeman/Projects/FCSM/astrofcs_back/buaa-modules/astro-sysml/model_verified.xml:/nta/template[1]/transition[13]/label[2]:1: [warning] Expression does not have any effect.
/Users/Freeman/Projects/FCSM/astrofcs_back/buaa-modules/astro-sysml/model_verified.xml:/nta/template[1]/transition[15]/label[2]:1: [warning] Expression does not have any effect.
Options for the verification:
  Generating shortest trace
  Search order is breadth first
  Using conservative space optimisation
  Seed is 1765872920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MicrowaveController.DoorShut )
cookingTime.value=0
Transition:
  env.Active-&gt;env.Active { 1, chan_DoorOpened!, 1 }
  MicrowaveController.DoorShut-&gt;MicrowaveController.DoorOpen { 1, chan_DoorOpened?, 1 }
State:
( env.Active MicrowaveController.DoorOpen )
cookingTime.value=0
Transition:
  env.Active-&gt;env.Active { 1, chan_ItemPlaced!, 1 }
  MicrowaveController.DoorOpen-&gt;MicrowaveController.DoorOpenWithItem { 1, chan_ItemPlaced?, 1 }
State:
( env.Active MicrowaveController.DoorOpenWithItem )
cookingTime.value=0
Transition:
  env.Active-&gt;env.Active { 1, chan_TimeEntered!, 1 }
  MicrowaveController.DoorOpenWithItem-&gt;MicrowaveController.ReadytoCook { 1, chan_TimeEntered?, SetCookingTime() }
State:
( env.Active MicrowaveController.ReadytoCook )
cookingTime.value=0
Transition:
  env.Active-&gt;env.Active { 1, chan_Start!, 1 }
  MicrowaveController.ReadytoCook-&gt;MicrowaveController.Cooking { 1, chan_Start?, StartTimer() }
State:
( env.Active MicrowaveController.Cooking )
cookingTime.value=0
E&lt;&gt; MicrowaveController.ReadytoCook/Users/Freeman/Projects/FCSM/astrofcs_back/buaa-modules/astro-sysml/model_verified.xml:/nta/template[1]/transition[7]/label[2]:1: [warning] Expression does not have any effect.
/Users/Freeman/Projects/FCSM/astrofcs_back/buaa-modules/astro-sysml/model_verified.xml:/nta/template[1]/transition[9]/label[2]:1: [warning] Expression does not have any effect.
/Users/Freeman/Projects/FCSM/astrofcs_back/buaa-modules/astro-sysml/model_verified.xml:/nta/template[1]/transition[10]/label[2]:1: [warning] Expression does not have any effect.
/Users/Freeman/Projects/FCSM/astrofcs_back/buaa-modules/astro-sysml/model_verified.xml:/nta/template[1]/transition[12]/label[2]:1: [warning] Expression does not have any effect.
/Users/Freeman/Projects/FCSM/astrofcs_back/buaa-modules/astro-sysml/model_verified.xml:/nta/template[1]/transition[13]/label[2]:1: [warning] Expression does not have any effect.
/Users/Freeman/Projects/FCSM/astrofcs_back/buaa-modules/astro-sysml/model_verified.xml:/nta/template[1]/transition[15]/label[2]:1: [warning] Expression does not have any effect.
Options for the verification:
  Generating shortest trace
  Search order is breadth first
  Using conservative space optimisation
  Seed is 1765872922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MicrowaveController.DoorShut )
cookingTime.value=0
Transition:
  env.Active-&gt;env.Active { 1, chan_DoorOpened!, 1 }
  MicrowaveController.DoorShut-&gt;MicrowaveController.DoorOpen { 1, chan_DoorOpened?, 1 }
State:
( env.Active MicrowaveController.DoorOpen )
cookingTime.value=0
Transition:
  env.Active-&gt;env.Active { 1, chan_ItemPlaced!, 1 }
  MicrowaveController.DoorOpen-&gt;MicrowaveController.DoorOpenWithItem { 1, chan_ItemPlaced?, 1 }
State:
( env.Active MicrowaveController.DoorOpenWithItem )
cookingTime.value=0
Transition:
  env.Active-&gt;env.Active { 1, chan_TimeEntered!, 1 }
  MicrowaveController.DoorOpenWithItem-&gt;MicrowaveController.ReadytoCook { 1, chan_TimeEntered?, SetCookingTime() }
State:
( env.Active MicrowaveController.ReadytoCook )
cookingTime.value=0
E&lt;&gt; MicrowaveController.DoorShutWithItem/Users/Freeman/Projects/FCSM/astrofcs_back/buaa-modules/astro-sysml/model_verified.xml:/nta/template[1]/transition[7]/label[2]:1: [warning] Expression does not have any effect.
/Users/Freeman/Projects/FCSM/astrofcs_back/buaa-modules/astro-sysml/model_verified.xml:/nta/template[1]/transition[9]/label[2]:1: [warning] Expression does not have any effect.
/Users/Freeman/Projects/FCSM/astrofcs_back/buaa-modules/astro-sysml/model_verified.xml:/nta/template[1]/transition[10]/label[2]:1: [warning] Expression does not have any effect.
/Users/Freeman/Projects/FCSM/astrofcs_back/buaa-modules/astro-sysml/model_verified.xml:/nta/template[1]/transition[12]/label[2]:1: [warning] Expression does not have any effect.
/Users/Freeman/Projects/FCSM/astrofcs_back/buaa-modules/astro-sysml/model_verified.xml:/nta/template[1]/transition[13]/label[2]:1: [warning] Expression does not have any effect.
/Users/Freeman/Projects/FCSM/astrofcs_back/buaa-modules/astro-sysml/model_verified.xml:/nta/template[1]/transition[15]/label[2]:1: [warning] Expression does not have any effect.
Options for the verification:
  Generating shortest trace
  Search order is breadth first
  Using conservative space optimisation
  Seed is 1765872922
  State space representation uses minimal constraint systems with future testing
  Using HashMap + Compress integers for discrete state storage
_x001b_[2K
Verifying formula 1 at /Users/Freeman/Projects/FCSM/astrofcs_back/buaa-modules/astro-sysml/temp_query.q:1
_x001b_[2K -- Formula is satisfied.
 -- Showing witness trace:
State:
( env.Active MicrowaveController.DoorShut )
cookingTime.value=0
Transition:
  env.Active-&gt;env.Active { 1, chan_DoorOpened!, 1 }
  MicrowaveController.DoorShut-&gt;MicrowaveController.DoorOpen { 1, chan_DoorOpened?, 1 }
State:
( env.Active MicrowaveController.DoorOpen )
cookingTime.value=0
Transition:
  env.Active-&gt;env.Active { 1, chan_ItemPlaced!, 1 }
  MicrowaveController.DoorOpen-&gt;MicrowaveController.DoorOpenWithItem { 1, chan_ItemPlaced?, 1 }
State:
( env.Active MicrowaveController.DoorOpenWithItem )
cookingTime.value=0
Transition:
  env.Active-&gt;env.Active { 1, chan_DoorClosed!, 1 }
  MicrowaveController.DoorOpenWithItem-&gt;MicrowaveController.DoorShutWithItem { cookingTime.value == 0, chan_DoorClosed?, 1 }
State:
( env.Active MicrowaveController.DoorShutWithItem )
cookingTime.value=0
A[] not deadlock/Users/Freeman/Projects/FCSM/astrofcs_back/buaa-modules/astro-sysml/model_verified.xml:/nta/template[1]/transition[7]/label[2]:1: [warning] Expression does not have any effect.
/Users/Freeman/Projects/FCSM/astrofcs_back/buaa-modules/astro-sysml/model_verified.xml:/nta/template[1]/transition[9]/label[2]:1: [warning] Expression does not have any effect.
/Users/Freeman/Projects/FCSM/astrofcs_back/buaa-modules/astro-sysml/model_verified.xml:/nta/template[1]/transition[10]/label[2]:1: [warning] Expression does not have any effect.
/Users/Freeman/Projects/FCSM/astrofcs_back/buaa-modules/astro-sysml/model_verified.xml:/nta/template[1]/transition[12]/label[2]:1: [warning] Expression does not have any effect.
/Users/Freeman/Projects/FCSM/astrofcs_back/buaa-modules/astro-sysml/model_verified.xml:/nta/template[1]/transition[13]/label[2]:1: [warning] Expression does not have any effect.
/Users/Freeman/Projects/FCSM/astrofcs_back/buaa-modules/astro-sysml/model_verified.xml:/nta/template[1]/transition[15]/label[2]:1: [warning] Expression does not have any effect.
Options for the verification:
  Generating shortest trace
  Search order is breadth first
  Using conservative space optimisation
  Seed is 1765872922
  State space representation uses minimal constraint systems with future testing
  Using HashMap + Compress integers for discrete state storage
_x001b_[2K
Verifying formula 1 at /Users/Freeman/Projects/FCSM/astrofcs_back/buaa-modules/astro-sysml/temp_query.q:1
_x001b_[2K -- Formula is satisfied.
</t>
  </si>
  <si>
    <t>有问题。提升了2条</t>
  </si>
  <si>
    <t>4条</t>
  </si>
  <si>
    <t>Input a SysML v2 activity diagram model and check whether it meets the requirements. If not, regenerate an activity diagram model that satisfies the requirements.
Here is an introduction to the SysML v2 Activity Diagram:
The name of each node must not contain spaces and must not generate any content other than code. The code must be enclosed within `begin` and `end` as shown in the example.
Use the fork syntax for parallel or branching activities
For the "then" statement directly connected after "decide" or "fork," only the node name needs to be added, such as "then action1.".
When merging branches at a "decide" node, use the syntax "then merge *". For joining forked branches, use the syntax "then join node name". After all branches point to a join node, the syntax "join *" is required
The following are the requirements:
The following is the activity diagram model corresponding to the requirements to be checked:</t>
  </si>
  <si>
    <t>action def ActionSimDataSignal {
}
action def ActionIsEnabled {
}
action def ActionPrintMeetConditions {
}
action def ActionPrintDoesNotMeetLaunchConditions {
}
action def ActionEndProcess {
}
action def act {
    first start;
    then action SimDataSignal : ActionSimDataSignal;
    then action IsEnabled : ActionIsEnabled;
    then decide;
        if "isEnabled" then PrintMeetConditions;
        if "!isEnabled" then PrintDoesNotMeetLaunchConditions;
    action PrintMeetConditions : ActionPrintMeetConditions;
    then merge EndProcess;
    action PrintDoesNotMeetLaunchConditions : ActionPrintDoesNotMeetLaunchConditions;
    then merge EndProcess;
    action EndProcess : ActionEndProcess;
    then done;
}</t>
  </si>
  <si>
    <t>start-&gt;SimDataSignal-&gt;IsEnabled-&gt;decide-&gt;PrintMeetConditions-&gt;EndProcess</t>
  </si>
  <si>
    <t>有问题，提升了0</t>
  </si>
  <si>
    <t>5条</t>
  </si>
  <si>
    <t>action def ActionReadTarget {
}
action def ActionReadStructuralFeatures {
}
action def ActionDetermineProtocol {
}
action def ActionBranchJudgment {
}
action def ActionSingleTaskAllocation {
}
action def ActionMultipleTaskAssignment {
}
action def act {
first start;
then action ReadTarget : ActionReadTarget;
then action ReadStructuralFeatures : ActionReadStructuralFeatures;
then action DetermineProtocol : ActionDetermineProtocol;
then action BranchJudgment : ActionBranchJudgment;
then decide;
if "prot == 1" then SingleTaskAllocation;
if "prot &gt; 1" then MultipleTaskAssignment;
action SingleTaskAllocation : ActionSingleTaskAllocation;
then merge TaskCompletion;
action MultipleTaskAssignment : ActionMultipleTaskAssignment;
then TaskCompletion;
then done;
}</t>
  </si>
  <si>
    <t>LTL typing error: unbound propositional variable Act_1_sAssignment
start-&gt;ReadTarget-&gt;ReadStructuralFeatures-&gt;DetermineProtocol-&gt;BranchJudgment-&gt;decide
LTL typing error: unbound propositional variable Act_1_sMultipleTaskAssignments</t>
  </si>
  <si>
    <t>action def ActionEnterSection {
}
action def ActionStatusOccupied {
}
action def ActionCheckRearSection {
}
action def ActionNormalOccupied {
}
action def ActionControlTrackCircuit {
}
action def ActionFaultOccupied {
}
action def ActionActivateIndicatorLight {
}
action def act {
first start;
then action EnterSection : ActionEnterSection;
then action StatusOccupied : ActionStatusOccupied;
then action CheckRearSection : ActionCheckRearSection;
then decide;
if "rearOccupied" then NormalOccupied;
if "!rearOccupied" then FaultOccupied;
action NormalOccupied : ActionNormalOccupied;
then action ControlTrackCircuit : ActionControlTrackCircuit;
then merge MergePoint;
action FaultOccupied : ActionFaultOccupied;
then MergePoint;
then action ActivateIndicatorLight : ActionActivateIndicatorLight;
then done;
}</t>
  </si>
  <si>
    <t>start-&gt;EnterSection-&gt;StatusOccupied-&gt;CheckRearSection-&gt;decide-&gt;FaultOccupied-&gt;MergePoint-&gt;ActivateIndicatorLight</t>
  </si>
  <si>
    <t>There are three participants in total: Security Guard, User Interface, and Monitoring Station.
Security Guard sends a synchronous message Login to User Interface.
Message order below is not guaranteed.Do not use par fragment .
User Interface sends a synchronous message Check Capacity to Monitoring Station.
Monitoring Station sends a reply message Check Capacity 3 to User Interface.
User Interface sends a synchronous message Verify Login Details to Monitoring Station.
Monitoring Station sends a reply message Verify Login Details True to User Interface.
User Interface sends a reply message Login OK to Security Guard.</t>
  </si>
  <si>
    <t>3条</t>
  </si>
  <si>
    <t>Input a SysML v2 sequence diagram model and check whether it meets the requirements. If it does not, regenerate a sequence diagram model that satisfies the requirements.**
SysML v2 Sequence Diagram GeneRaten Rules:
Based on the provided SysML v2 code example and the basic model information, generate a SysML v2 compliant sequence diagram model. You must strictly adhere to the following specifications:
1. Format Compliance: Strictly follow the format of the provided code example. Element names must **not** contain spaces. Output **only** the SysML v2 code; do not include comments, explanations, or any other text.
2. Participant Definition: Participants must first be defined as part def and then instantiated within an occurrence.
3. Message Definition: Interactions are implemented by defining a message within the occurrence.
   - Each message requires a name (msg_name) and a type (msg_type).
   - The sender must declare an event occurrence msg_name_sent.
   - The receiver must declare an event occurrence msg_name_received.
   - **Syntax:** The message must be declared as:
     message msg_name_msg_type_message from sender.msg_name_sent to receiver.msg_name_received
4. Control Structure &amp; Timing:
   - Use then to indicate the chronological order between messages.
   - Declare messages within an action block to represent control structures.
   - Use while for loops.
   - Use if for branches/conditional logic.
   - Use fork for parallel execution.
5. Message Types: The supported msg_type values (to be used in the declaRaten) are:
   - Synchronous: sync
   - Asynchronous: async
   - Return: return
   - Creation: cre
   - Self-call: self
SysML v2 Code Example:
```
part def Client{}
part def Server{}
occurrence sd_example{
    part client1:Client{
        event occurrence req1_sent;
        event occurrence req2_sent;
        event occurrence req3_sent;
        event occurrence par_req1_sent;
    }
    part client2:Client{
        event occurrence par_req2_sent;
    }
    part server:Server{
        event occurrence req1_received;
        event occurrence req2_received;
        event occurrence req3_received;
        event occurrence par_req1_received;
        event occurrence par_req2_received;
    }
    action{
        attribute i = 1;
        message Req1_async_message from client1.req1_sent to server.req1_received;
        then while i &gt; 0 {
            message Req2_async_message from client1.req2_sent to server.req2_received;
            i := 0;
        }
        then if i == 0 {
            message Req3_async_message from client1.Req3_sent to server.Req3_received;
        }
        then fork;
            message ParReq1_async_message from client1.par_req1_sent to server.par_req1_received;
            message ParReq2_async_message from client2.par_req2_sent to server.par_req2_received;
    }
}
```
The following are the requirements:
The following is the sequence diagram model corresponding to the requirements to be checked:</t>
  </si>
  <si>
    <t>part def SecurityGuard{}
part def UserInterface{}
part def MonitoringStation{}
occurrence sd_loginProcess{
part securityGuard:SecurityGuard{
event occurrence login_sent;
event occurrence loginOK_received;
}
part userInterface:UserInterface{
event occurrence login_received;
event occurrence checkCapacity_sent;
event occurrence checkCapacity3_received;
event occurrence verifyLoginDetails_sent;
event occurrence verifyLoginDetailsTrue_received;
event occurrence loginOK_sent;
}
part monitoringStation:MonitoringStation{
event occurrence checkCapacity_received;
event occurrence checkCapacity3_sent;
event occurrence verifyLoginDetails_received;
event occurrence verifyLoginDetailsTrue_sent;
}
action{
message Login_sync_message from securityGuard.login_sent to userInterface.login_received;
then message CheckCapacity_sync_message from userInterface.checkCapacity_sent to monitoringStation.checkCapacity_received;
then message CheckCapacity3_return_message from monitoringStation.checkCapacity3_sent to userInterface.checkCapacity3_received;
then message VerifyLoginDetails_sync_message from userInterface.verifyLoginDetails_sent to monitoringStation.verifyLoginDetails_received;
then message VerifyLoginDetailsTrue_return_message from monitoringStation.verifyLoginDetailsTrue_sent to userInterface.verifyLoginDetailsTrue_received;
then message LoginOK_return_message from userInterface.loginOK_sent to securityGuard.loginOK_received;
}
}</t>
  </si>
  <si>
    <t>F1: Satisfied
F2:securityGuard -Login_sync_message-&gt; userInterface → userInterface -CheckCapacity_sync_message-&gt; monitoringStation
F3: Satisified
F4: Satisfied</t>
  </si>
  <si>
    <t>There are three participants in total: **External System**; **Security Guard; **Company Security System**.
- **External System** sends an asynchronous message **Illegal Entry Detected** to **Company Security System**.
- **Company Security System** sends an asynchronous message **Intruder Alert** to **Security Guard Elvis**.
- **Company Security System** sends an asynchronous message **Raise Alarm** to **External System**.
- **Start Alt Combined Fragment** (Alternative paths):
    - **If automatic mode required:**
        - **Security Guard** sends an asynchronous message **Auto Track** to **Company Security System**.
        - **Start Opt Combined Fragment** (Optional path):
            - **If lost contact:**
                - **Company Security System** sends an asynchronous message **Lost Track** to **Security Guard**.
        - **End Opt Combined Fragment**.
    - **Else if manual mode required:**
        - **Start Loop Combined Fragment**:
            - **Security Guard Elvis** sends an asynchronous message **Pan Camera Control** to **Company Security System**.
            - **Security Guard** sends an asynchronous message **Tilt Camera** to **Company Security System**.
        - **End Loop Combined Fragment**.
- **End Alt Combined Fragment**.
- **Security Guard ** sends an asynchronous message **Cancel Alert** to **Company Security System**.
- **Company Security System** sends an asynchronous message **Cancel Alarm** to **External System**.</t>
  </si>
  <si>
    <t>2条</t>
  </si>
  <si>
    <t>part def ExternalSystem{}
part def SecurityGuard{}
part def CompanySecuritySystem{}
occurrence sd_security{
part externalSystem:ExternalSystem{
event occurrence illegalEntryDetected_sent;
event occurrence raiseAlarm_received;
event occurrence cancelAlarm_received;
}
part companySecuritySystem:CompanySecuritySystem{
event occurrence illegalEntryDetected_received;
event occurrence intruderAlert_sent;
event occurrence raiseAlarm_sent;
event occurrence lostTrack_sent;
event occurrence cancelAlarm_sent;
event occurrence autoTrack_received;
event occurrence panCameraControl_received;
event occurrence tiltCamera_received;
event occurrence cancelAlert_received;
}
part securityGuardElvis:SecurityGuard{
event occurrence intruderAlert_received;
event occurrence autoTrack_sent;
event occurrence lostTrack_received;
event occurrence panCameraControl_sent;
event occurrence tiltCamera_sent;
event occurrence cancelAlert_sent;
}
action{
attribute autoMode = true;
attribute lostContact = false;
attribute loopCount = 3;
message IllegalEntryDetected_async_message from externalSystem.illegalEntryDetected_sent to companySecuritySystem.illegalEntryDetected_received;
then message IntruderAlert_async_message from companySecuritySystem.intruderAlert_sent to securityGuardElvis.intruderAlert_received;
then message RaiseAlarm_async_message from companySecuritySystem.raiseAlarm_sent to externalSystem.raiseAlarm_received;
then if autoMode == true {
message AutoTrack_async_message from securityGuardElvis.autoTrack_sent to companySecuritySystem.autoTrack_received;
then if lostContact == true {
message LostTrack_async_message from companySecuritySystem.lostTrack_sent to securityGuardElvis.lostTrack_received;
}
}
else {
while loopCount &gt; 0 {
message PanCameraControl_async_message from securityGuardElvis.panCameraControl_sent to companySecuritySystem.panCameraControl_received;
then message TiltCamera_async_message from securityGuardElvis.tiltCamera_sent to companySecuritySystem.tiltCamera_received;
loopCount := loopCount - 1;
}
}
then message CancelAlert_async_message from securityGuardElvis.cancelAlert_sent to companySecuritySystem.cancelAlert_received;
then message CancelAlarm_async_message from companySecuritySystem.cancelAlarm_sent to externalSystem.cancelAlarm_received;
}
}</t>
  </si>
  <si>
    <t>F1：No trace available.
F2：No trace available.
F3：No trace available.
F4：No trace available.</t>
  </si>
  <si>
    <t>有问题，降低了2</t>
  </si>
  <si>
    <t>There are four participants in total: AirborneEquipment; Captain; AirTrafficController; AirlineCompany.
AirborneEquipment sends an asynchronous message Flight Release Procedure1 to AirTrafficController.
AirTrafficController sends an asynchronous message Flight Release Procedure2 to Captain.
Captain sends an asynchronous message Aircraft Datagram1 to AirborneEquipment.
AirborneEquipment sends a self-message Flight Recorder.
AirborneEquipment sends an asynchronous message Aircraft Datagram2 to AirTrafficController, requesting fuel and destination.
AirTrafficController sends a synchronous message Aircraft Datagram3 to AirlineCompany, requesting fuel and destination.
AirlineCompany sends a reply message Aircraft Datagram3 Reply to AirTrafficController, replying with fuel and destination.
AirTrafficController enters a loop and sends a self-message Takeoff Condition Check (or Takeoff Condition Judgment) until the takeoff conditions are met.
Confirm Release:Message order is not guaranteed and do not use par fragment here.AirborneEquipment sends an asynchronous message Confirm Release1 to AirTrafficController.AirTrafficController sends an asynchronous message Confirm Release2 to AirborneEquipment.</t>
  </si>
  <si>
    <t>F1：Satisfied
F2：NOT Satisfied
airborneEquipment -FlightReleaseProcedure1_async_message-&gt; airTrafficController → airTrafficController -FlightReleaseProcedure2_async_message-&gt; captain → captain -AircraftDatagram1_async_message-&gt; airborneEquipment → airborneEquipment -AircraftDatagram2_async_message-&gt; airTrafficController → airTrafficController -AircraftDatagram3_sync_message-&gt; airlineCompany → airlineCompany -AircraftDatagram3Reply_return_message-&gt; airTrafficController → airborneEquipment -ConfirmRelease1_async_message-&gt; airTrafficController
F3 :  NOT Satisfied
airborneEquipment -FlightReleaseProcedure1_async_message-&gt; airTrafficController → airTrafficController -FlightReleaseProcedure2_async_message-&gt; captain → captain -AircraftDatagram1_async_message-&gt; airborneEquipment → airborneEquipment -AircraftDatagram2_async_message-&gt; airTrafficController → airTrafficController -AircraftDatagram3_sync_message-&gt; airlineCompany → airlineCompany -AircraftDatagram3Reply_return_message-&gt; airTrafficController → airborneEquipment -ConfirmRelease1_async_message-&gt; airTrafficController
F4 :  NOT Satisfied
airborneEquipment -FlightReleaseProcedure1_async_message-&gt; airTrafficController → airTrafficController -FlightReleaseProcedure2_async_message-&gt; captain → captain -AircraftDatagram1_async_message-&gt; airborneEquipment → airborneEquipment -AircraftDatagram2_async_message-&gt; airTrafficController → airTrafficController -AircraftDatagram3_sync_message-&gt; airlineCompany → airlineCompany -AircraftDatagram3Reply_return_message-&gt; airTrafficController → airborneEquipment -ConfirmRelease1_async_message-&gt; airTrafficController
F5：Satisfied</t>
  </si>
  <si>
    <t>part def AirborneEquipment{}
part def Captain{}
part def AirTrafficController{}
part def AirlineCompany{}
occurrence sd_model{
part airborneEquipment:AirborneEquipment{
event occurrence flightReleaseProcedure1_sent;
event occurrence aircraftDatagram1_received;
event occurrence flightRecorder_sent;
event occurrence flightRecorder_received;
event occurrence aircraftDatagram2_sent;
event occurrence confirmRelease1_sent;
event occurrence confirmRelease2_received;
}
part captain:Captain{
event occurrence flightReleaseProcedure2_received;
event occurrence aircraftDatagram1_sent;
}
part airTrafficController:AirTrafficController{
event occurrence flightReleaseProcedure1_received;
event occurrence flightReleaseProcedure2_sent;
event occurrence aircraftDatagram2_received;
event occurrence aircraftDatagram3_sent;
event occurrence aircraftDatagram3Reply_received;
event occurrence takeoffConditionCheck_sent;
event occurrence takeoffConditionCheck_received;
event occurrence confirmRelease1_received;
event occurrence confirmRelease2_sent;
}
part airlineCompany:AirlineCompany{
event occurrence aircraftDatagram3_received;
event occurrence aircraftDatagram3Reply_sent;
}
action{
attribute conditionMet = false;
message FlightReleaseProcedure1_async_message from airborneEquipment.flightReleaseProcedure1_sent to airTrafficController.flightReleaseProcedure1_received;
then message FlightReleaseProcedure2_async_message from airTrafficController.flightReleaseProcedure2_sent to captain.flightReleaseProcedure2_received;
then message AircraftDatagram1_async_message from captain.aircraftDatagram1_sent to airborneEquipment.aircraftDatagram1_received;
then message FlightRecorder_self_message from airborneEquipment.flightRecorder_sent to airborneEquipment.flightRecorder_received;
then message AircraftDatagram2_async_message from airborneEquipment.aircraftDatagram2_sent to airTrafficController.aircraftDatagram2_received;
then message AircraftDatagram3_sync_message from airTrafficController.aircraftDatagram3_sent to airlineCompany.aircraftDatagram3_received;
then message AircraftDatagram3Reply_return_message from airlineCompany.aircraftDatagram3Reply_sent to airTrafficController.aircraftDatagram3Reply_received;
then while conditionMet == false {
message TakeoffConditionCheck_self_message from airTrafficController.takeoffConditionCheck_sent to airTrafficController.takeoffConditionCheck_received;
conditionMet := true;
}
then message ConfirmRelease1_async_message from airborneEquipment.confirmRelease1_sent to airTrafficController.confirmRelease1_received;
then message ConfirmRelease2_async_message from airTrafficController.confirmRelease2_sent to airborneEquipment.confirmRelease2_received;
}
}</t>
  </si>
  <si>
    <t>F1：Satisfied
F2：NOT Satisfied
airborneEquipment -FlightReleaseProcedure1_async_message-&gt; airTrafficController → airTrafficController -FlightReleaseProcedure2_async_message-&gt; captain → captain -AircraftDatagram1_async_message-&gt; airborneEquipment → airborneEquipment -AircraftDatagram2_async_message-&gt; airTrafficController → airTrafficController -AircraftDatagram3_sync_message-&gt; airlineCompany → airlineCompany -AircraftDatagram3Reply_return_message-&gt; airTrafficController → airborneEquipment -ConfirmRelease1_async_message-&gt; airTrafficController
F3 :  NOT Satisfied
airborneEquipment -FlightReleaseProcedure1_async_message-&gt; airTrafficController → airTrafficController -FlightReleaseProcedure2_async_message-&gt; captain → captain -AircraftDatagram1_async_message-&gt; airborneEquipment → airborneEquipment -AircraftDatagram2_async_message-&gt; airTrafficController → airTrafficController -AircraftDatagram3_sync_message-&gt; airlineCompany → airlineCompany -AircraftDatagram3Reply_return_message-&gt; airTrafficController → airborneEquipment -ConfirmRelease1_async_message-&gt; airTrafficController
F4 :  NOT Satisfied
 airborneEquipment -FlightReleaseProcedure1_async_message-&gt; airTrafficController → airTrafficController -FlightReleaseProcedure2_async_message-&gt; captain → captain -AircraftDatagram1_async_message-&gt; airborneEquipment → airborneEquipment -AircraftDatagram2_async_message-&gt; airTrafficController → airTrafficController -AircraftDatagram3_sync_message-&gt; airlineCompany → airlineCompany -AircraftDatagram3Reply_return_message-&gt; airTrafficController → airborneEquipment -ConfirmRelease1_async_message-&gt; airTrafficController
F5：Satisfied</t>
  </si>
  <si>
    <t>这里写两类信息：
第一类：已经解决的错误类型是什么（比如变量名称不一致等）
第二了：未能解决的错误类型是什么（比如可达性规约、死锁等）</t>
  </si>
  <si>
    <t>这部分的实验用来说明我们的反例提取算法的有效性
输入的部分是SysML v2的代码、规约、处理后的验证结果
其中，需要处理的验证结果预计包括两类：
第一类是存在语法错误的规约，比如说变量命名不对的规约，我们应该在处理后的验证结果中给出正确的变量名称
第二类是给出了反例轨迹的，我们应该把反例轨迹映射到模型中，以模型中的元素描述反例轨迹和违背情况
这个算法不需要真的写出来，我们手动构造prompt就好
目的是希望看到对验证结果进行处理后，对解决哪类规约违背情况效果最好，哪类最差
大模型重新生成后的模型再进行形式化验证，查看规约通过效果
需要注意的是，大模型生成后的模型可能会改变名称，导致之前的规约无法检查出现第一类结果，我们需要修改之前的规约匹配当前的模型
如果进行了修改，需要标注，依然存在名称不一致的幻觉
【玮琦】</t>
  </si>
  <si>
    <t xml:space="preserve">role=user, content=##Current Task and Output Format: Please modify the SysMLv2 state machine diagram code
based on the provided common conventions, UPPAAL verification specifications and results,
and the example demonstRaten.when you generate the sysmlcode please add no comments and explanation,just put the sysml code.
##Common Conventions:
Path Quantifiers:
A : Inevitably (in all future paths)
E : Possibly (exists at least one path)
[] : Always (holds in all states)
&lt;&gt; : Eventually (occurs at some moment in the future)
Temporal Quantifiers:
E&lt;&gt; p : There exists a path such that state p eventually holds true. A[] p : In all states of all paths, p always holds true.
E[] p : There exists a path such that p remains true forever.
A&lt;&gt; p : In all paths, p will eventually occur.
p --&gt; q : Whenever p occurs, q will inevitably occur at some subsequent moment.
Operators:
p imply q : If the left side is true, then the right side must be true (equivalent to !p || q)
Special Keywords: deadlock: UPPAAL built-in keyword, indicating the system has no executable transitions
###UPPAAL Specifications and Verification Results:
E&lt;&gt; DrivingStateMachine.Operate_IdleOptions for the verification:
  Generating shortest trace
  Search order is breadth first
  Using conservative space optimisation
  Seed is 1765885322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DrivingStateMachine.Off )
Transition:
  env.Active-&gt;env.Active { 1, chan_starts!, 1 }
  DrivingStateMachine.Off-&gt;DrivingStateMachine.Operate_Idle { 1, chan_starts?, 1 }
State:
( env.Active DrivingStateMachine.Operate_Idle )
E&lt;&gt; DrivingStateMachine.Operate_CruisingOptions for the verification:
  Generating shortest trace
  Search order is breadth first
  Using conservative space optimisation
  Seed is 1765885322
  State space representation uses minimal constraint systems with future testing
  Using HashMap + Compress integers for discrete state storage
C:\Users\16508\Desktop\Postgraduate\develop\back\astrofcs_back\buaa-modules\astro-sysml\model_verified.xml::1: [error] has no member named Operate_Cruising.
C:\Users\16508\Desktop\Postgraduate\develop\back\astrofcs_back\buaa-modules\astro-sysml\model_verified.xml::1: [error] Type error.
A[] (DrivingStateMachine.Operate_Accelerating imply not DrivingStateMachine.off)Options for the verification:
  Generating shortest trace
  Search order is breadth first
  Using conservative space optimisation
  Seed is 1765885322
  State space representation uses minimal constraint systems with future testing
  Using HashMap + Compress integers for discrete state storage
C:\Users\16508\Desktop\Postgraduate\develop\back\astrofcs_back\buaa-modules\astro-sysml\model_verified.xml::1: [error] has no member named off.
C:\Users\16508\Desktop\Postgraduate\develop\back\astrofcs_back\buaa-modules\astro-sysml\model_verified.xml::1: [error] Type error.
### original sysml code:
private import ScalarValues::*;
item def starts;
item def keyOff;
item def accelerating;
item def braking;
item def stopping;
item def cruiseControl;
state def DrivingStateMachine {
    entry; then Off;
    state Off;
    accept starts then Operate.Idle;
    state Operate {
        entry; then Idle;
        state Idle;
        accept accelerating then Accelerating;
        state Accelerating;
        accept cruiseControl then CruisingOptions;
        state CruisingOptions;
        accept braking then Braking;
        state Braking;
        accept stopping then Idle;
    }
    transition systemOff first Operate accept keyOff then Off;
}
The state names and variable names in the SysML code you generated are problematic. Please use the following data dictionary to name the states and variables:
start1
keyOff
accelerate
acceleratorOff
brake
brakeOff
stop
DrivingStateMachine
off
Operate
Idle
Accelerating
Cruising
Braking
</t>
  </si>
  <si>
    <t>private import ScalarValues::*;
item def start1;
item def keyOff;
item def accelerate;
item def acceleratorOff;
item def brake;
item def brakeOff;
item def stop;
state def DrivingStateMachine {
    entry; then off;
    state off;
    accept start1 then Operate.Idle;
    state Operate {
        entry; then Idle;
        state Idle;
        accept accelerate then Accelerating;
        state Accelerating;
        accept acceleratorOff then Idle;
        accept brake then Braking;
        state Braking;
        accept brakeOff then Idle;
        accept stop then Idle;
    }
    transition systemOff first Operate accept keyOff then off;
}</t>
  </si>
  <si>
    <t xml:space="preserve">E&lt;&gt; DrivingStateMachine.Operate_IdleOptions for the verification:
  Generating shortest trace
  Search order is breadth first
  Using conservative space optimisation
  Seed is 1765886966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DrivingStateMachine.off )
Transition:
  env.Active-&gt;env.Active { 1, chan_start1!, 1 }
  DrivingStateMachine.off-&gt;DrivingStateMachine.Operate_Idle { 1, chan_start1?, 1 }
State:
( env.Active DrivingStateMachine.Operate_Idle )
E&lt;&gt; DrivingStateMachine.Operate_CruisingOptions for the verification:
  Generating shortest trace
  Search order is breadth first
  Using conservative space optimisation
  Seed is 1765886966
  State space representation uses minimal constraint systems with future testing
  Using HashMap + Compress integers for discrete state storage
C:\Users\16508\Desktop\Postgraduate\develop\back\astrofcs_back\buaa-modules\astro-sysml\model_verified.xml::1: [error] has no member named Operate_Cruising.
C:\Users\16508\Desktop\Postgraduate\develop\back\astrofcs_back\buaa-modules\astro-sysml\model_verified.xml::1: [error] Type error.
A[] (DrivingStateMachine.Operate_Accelerating imply not DrivingStateMachine.off)Options for the verification:
  Generating shortest trace
  Search order is breadth first
  Using conservative space optimisation
  Seed is 1765886966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</si>
  <si>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E&lt;&gt; DrivingStateMachine.Operate_Idle
A[] (DrivingStateMachine.Operate_Accelerating imply not DrivingStateMachine.off)
2条</t>
  </si>
  <si>
    <t>变量名不一致问题已解决
可达性规约问题未解决，大模型未生成Cruising状态</t>
  </si>
  <si>
    <t>private import ScalarValues::*;
item def AutoFocusDone;
item def DetLightResult;
item def FlashCharged;
item def PictureTaken;
item def MemoryWritten;
action def DoAutoFocus;
action def DoDetLight;
action def DoChargeFlash;
action def DoTakePicture;
action def DoWriteMemory;
state def SplitProcessing_AutoFocus {
    in attribute MemFull : Boolean;
    entry; then SplitProcessing_AutoFocus_Focusing;
    state SplitProcessing_AutoFocus_Focusing {
        do action DoAutoFocus;
    }
    accept AutoFocusDone if MemFull == true then SplitProcessing_AutoFocus_MemoryFullPath;
    accept AutoFocusDone if MemFull == false then SplitProcessing_AutoFocus_Waiting;
    state SplitProcessing_AutoFocus_MemoryFullPath;
    state SplitProcessing_AutoFocus_Waiting;
}
state def SplitProcessing_DetLight {
    in attribute prob : Real;
    entry; then SplitProcessing_DetLight_DetectingLight;
    state SplitProcessing_DetLight_DetectingLight {
        do action DoDetLight;
    }
    accept DetLightResult if prob == 4 then SplitProcessing_DetLight_ProbPath;
    accept DetLightResult if prob != 4 then SplitProcessing_DetLight_Waiting;
    state SplitProcessing_DetLight_ProbPath;
    state SplitProcessing_DetLight_Waiting;
}
state def SplitProcessing_ChargeFlashDecision {
    in attribute Charged : Boolean;
    entry; then SplitProcessing_ChargeFlashDecision_ChargingFlash;
    state SplitProcessing_ChargeFlashDecision_ChargingFlash {
            do action DoChargeFlash;
    }
    accept FlashCharged if Charged == true then SplitProcessing_ChargeFlashDecision_FlashRouting;
    accept FlashCharged if Charged == false then SplitProcessing_ChargeFlashDecision_ChargingFlash;
        state SplitProcessing_ChargeFlashDecision_FlashRouting;
}
state def CameraSystem {
    entry; then TurnOn;
    state TurnOn;
    transition t1 first TurnOn then SplitProcessing;
    state SplitProcessing;
    transition t2 first SplitProcessing then FlashState;
    state FlashState;
    transition t3 first FlashState then PostFlash_TakePicture;
    state PostFlash_TakePicture {
        do action DoTakePicture;
    }
    transition t_pic first PostFlash_TakePicture accept PictureTaken then PostFlash_WriteMemory;
    state PostFlash_WriteMemory {
        do action DoWriteMemory;
    }
    transition t4 first PostFlash_WriteMemory accept MemoryWritten then TurnOff;
    state TurnOff;
}</t>
  </si>
  <si>
    <t xml:space="preserve">A[] (CameraSystem.FlashState imply not SplitProcessing_AutoFocus.SplitProcessing_AutoFocus_Focusing)C:\Users\16508\Desktop\Postgraduate\develop\back\astrofcs_back\buaa-modules\astro-sysml\model_verified.xml:/nta/template[2]/location[1]/name:1: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C:\Users\16508\Desktop\Postgraduate\develop\back\astrofcs_back\buaa-modules\astro-sysml\model_verified.xml:/nta/template[2]/location[3]/name:1: [warning] Non-unique id attribute value: id2.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C:\Users\16508\Desktop\Postgraduate\develop\back\astrofcs_back\buaa-modules\astro-sysml\model_verified.xml:/nta/template[4]/location[1]/name:1: [warning] Non-unique id attribute value: id0.
C:\Users\16508\Desktop\Postgraduate\develop\back\astrofcs_back\buaa-modules\astro-sysml\model_verified.xml:/nta/template[4]/location[2]/name:1: [warning] Non-unique id attribute value: id1.
C:\Users\16508\Desktop\Postgraduate\develop\back\astrofcs_back\buaa-modules\astro-sysml\model_verified.xml:/nta/template[4]/location[3]/name:1: [warning] Non-unique id attribute value: id2.
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1765891231
  State space representation uses minimal constraint systems with future testing
  Using HashMap + Compress integers for discrete state storage
Verifying formula 1 at C:\Users\16508\Desktop\Postgraduate\develop\back\astrofcs_back\buaa-modules\astro-sysml\temp_query.q:1
 -- Formula is NOT satisfied.
 -- Showing witness trace:
State:
( env.Active SplitProcessing_AutoFocus.SplitProcessing_AutoFocus_Focusing SplitProcessing_DetLight.SplitProcessing_DetLight_DetectingLight SplitProcessing_ChargeFlashDecision.SplitProcessing_ChargeFlashDecision_ChargingFlash CameraSystem.TurnOn )
MemFull=0 prob=0 Charged=0
Transition:
  CameraSystem.TurnOn-&gt;CameraSystem.SplitProcessing { 1, tau, 1 }
State:
( env.Active SplitProcessing_AutoFocus.SplitProcessing_AutoFocus_Focusing SplitProcessing_DetLight.SplitProcessing_DetLight_DetectingLight SplitProcessing_ChargeFlashDecision.SplitProcessing_ChargeFlashDecision_ChargingFlash CameraSystem.SplitProcessing )
MemFull=0 prob=0 Charged=0
Transition:
  CameraSystem.SplitProcessing-&gt;CameraSystem.FlashState { 1, tau, 1 }
State:
( env.Active SplitProcessing_AutoFocus.SplitProcessing_AutoFocus_Focusing SplitProcessing_DetLight.SplitProcessing_DetLight_DetectingLight SplitProcessing_ChargeFlashDecision.SplitProcessing_ChargeFlashDecision_ChargingFlash CameraSystem.FlashState )
MemFull=0 prob=0 Charged=0
E&lt;&gt; SplitProcessing_DetLight.SplitProcessing_DetLight_ProbPathC:\Users\16508\Desktop\Postgraduate\develop\back\astrofcs_back\buaa-modules\astro-sysml\model_verified.xml:/nta/template[2]/location[1]/name:1: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C:\Users\16508\Desktop\Postgraduate\develop\back\astrofcs_back\buaa-modules\astro-sysml\model_verified.xml:/nta/template[2]/location[3]/name:1: [warning] Non-unique id attribute value: id2.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C:\Users\16508\Desktop\Postgraduate\develop\back\astrofcs_back\buaa-modules\astro-sysml\model_verified.xml:/nta/template[4]/location[1]/name:1: [warning] Non-unique id attribute value: id0.
C:\Users\16508\Desktop\Postgraduate\develop\back\astrofcs_back\buaa-modules\astro-sysml\model_verified.xml:/nta/template[4]/location[2]/name:1: [warning] Non-unique id attribute value: id1.
C:\Users\16508\Desktop\Postgraduate\develop\back\astrofcs_back\buaa-modules\astro-sysml\model_verified.xml:/nta/template[4]/location[3]/name:1: [warning] Non-unique id attribute value: id2.
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1765891231
  State space representation uses minimal constraint systems with future testing
  Using HashMap + Compress integers for discrete state storage
Verifying formula 1 at C:\Users\16508\Desktop\Postgraduate\develop\back\astrofcs_back\buaa-modules\astro-sysml\temp_query.q:1
 -- Formula is NOT satisfied.
E&lt;&gt; SplitProcessing_ChargeFlashDecision.SplitProcessing_ChargeFlashDecision_FlashRoutingC:\Users\16508\Desktop\Postgraduate\develop\back\astrofcs_back\buaa-modules\astro-sysml\model_verified.xml:/nta/template[2]/location[1]/name:1: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C:\Users\16508\Desktop\Postgraduate\develop\back\astrofcs_back\buaa-modules\astro-sysml\model_verified.xml:/nta/template[2]/location[3]/name:1: [warning] Non-unique id attribute value: id2.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C:\Users\16508\Desktop\Postgraduate\develop\back\astrofcs_back\buaa-modules\astro-sysml\model_verified.xml:/nta/template[4]/location[1]/name:1: [warning] Non-unique id attribute value: id0.
C:\Users\16508\Desktop\Postgraduate\develop\back\astrofcs_back\buaa-modules\astro-sysml\model_verified.xml:/nta/template[4]/location[2]/name:1: [warning] Non-unique id attribute value: id1.
C:\Users\16508\Desktop\Postgraduate\develop\back\astrofcs_back\buaa-modules\astro-sysml\model_verified.xml:/nta/template[4]/location[3]/name:1: [warning] Non-unique id attribute value: id2.
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1765891231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SplitProcessing_AutoFocus.SplitProcessing_AutoFocus_Focusing SplitProcessing_DetLight.SplitProcessing_DetLight_DetectingLight SplitProcessing_ChargeFlashDecision.SplitProcessing_ChargeFlashDecision_ChargingFlash CameraSystem.TurnOn )
MemFull=0 prob=0 Charged=0
Transition:
  env.Active-&gt;env.Active { 1, tau, Charged := 1 }
State:
( env.Active SplitProcessing_AutoFocus.SplitProcessing_AutoFocus_Focusing SplitProcessing_DetLight.SplitProcessing_DetLight_DetectingLight SplitProcessing_ChargeFlashDecision.SplitProcessing_ChargeFlashDecision_ChargingFlash CameraSystem.TurnOn )
MemFull=0 prob=0 Charged=1
Transition:
  env.Active-&gt;env.Active { 1, chan_FlashCharged!, 1 }
  SplitProcessing_ChargeFlashDecision.SplitProcessing_ChargeFlashDecision_ChargingFlash-&gt;SplitProcessing_ChargeFlashDecision.SplitProcessing_ChargeFlashDecision_FlashRouting { Charged == true, chan_FlashCharged?, 1 }
State:
( env.Active SplitProcessing_AutoFocus.SplitProcessing_AutoFocus_Focusing SplitProcessing_DetLight.SplitProcessing_DetLight_DetectingLight SplitProcessing_ChargeFlashDecision.SplitProcessing_ChargeFlashDecision_FlashRouting CameraSystem.TurnOn )
MemFull=0 prob=0 Charged=1
CameraSystem.PostFlash_TakePicture --&gt; CameraSystem.PostFlash_WriteMemoryC:\Users\16508\Desktop\Postgraduate\develop\back\astrofcs_back\buaa-modules\astro-sysml\model_verified.xml:/nta/template[2]/location[1]/name:1: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C:\Users\16508\Desktop\Postgraduate\develop\back\astrofcs_back\buaa-modules\astro-sysml\model_verified.xml:/nta/template[2]/location[3]/name:1: [warning] Non-unique id attribute value: id2.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C:\Users\16508\Desktop\Postgraduate\develop\back\astrofcs_back\buaa-modules\astro-sysml\model_verified.xml:/nta/template[4]/location[1]/name:1: [warning] Non-unique id attribute value: id0.
C:\Users\16508\Desktop\Postgraduate\develop\back\astrofcs_back\buaa-modules\astro-sysml\model_verified.xml:/nta/template[4]/location[2]/name:1: [warning] Non-unique id attribute value: id1.
C:\Users\16508\Desktop\Postgraduate\develop\back\astrofcs_back\buaa-modules\astro-sysml\model_verified.xml:/nta/template[4]/location[3]/name:1: [warning] Non-unique id attribute value: id2.
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1765891231
  State space representation uses minimal constraint systems with future testing
  Using HashMap + Compress integers for discrete state storage
Verifying formula 1 at C:\Users\16508\Desktop\Postgraduate\develop\back\astrofcs_back\buaa-modules\astro-sysml\temp_query.q:1
 -- Formula is NOT satisfied.
 -- Showing witness trace:
State:
( env.Active SplitProcessing_AutoFocus.SplitProcessing_AutoFocus_Focusing SplitProcessing_DetLight.SplitProcessing_DetLight_DetectingLight SplitProcessing_ChargeFlashDecision.SplitProcessing_ChargeFlashDecision_ChargingFlash CameraSystem.TurnOn )
MemFull=0 prob=0 Charged=0
Transition:
  CameraSystem.TurnOn-&gt;CameraSystem.SplitProcessing { 1, tau, 1 }
State:
( env.Active SplitProcessing_AutoFocus.SplitProcessing_AutoFocus_Focusing SplitProcessing_DetLight.SplitProcessing_DetLight_DetectingLight SplitProcessing_ChargeFlashDecision.SplitProcessing_ChargeFlashDecision_ChargingFlash CameraSystem.SplitProcessing )
MemFull=0 prob=0 Charged=0
Transition:
  CameraSystem.SplitProcessing-&gt;CameraSystem.FlashState { 1, tau, 1 }
State:
( env.Active SplitProcessing_AutoFocus.SplitProcessing_AutoFocus_Focusing SplitProcessing_DetLight.SplitProcessing_DetLight_DetectingLight SplitProcessing_ChargeFlashDecision.SplitProcessing_ChargeFlashDecision_ChargingFlash CameraSystem.FlashState )
MemFull=0 prob=0 Charged=0
Transition:
  CameraSystem.FlashState-&gt;CameraSystem.PostFlash_TakePicture { 1, tau, DoTakePicture() }
State:
( env.Active SplitProcessing_AutoFocus.SplitProcessing_AutoFocus_Focusing SplitProcessing_DetLight.SplitProcessing_DetLight_DetectingLight SplitProcessing_ChargeFlashDecision.SplitProcessing_ChargeFlashDecision_ChargingFlash CameraSystem.PostFlash_TakePicture )
MemFull=0 prob=0 Charged=0
CameraSystem.PostFlash_WriteMemory --&gt; CameraSystem.TurnOffC:\Users\16508\Desktop\Postgraduate\develop\back\astrofcs_back\buaa-modules\astro-sysml\model_verified.xml:/nta/template[2]/location[1]/name:1: [warning] Non-unique id attribute value: id0.
C:\Users\16508\Desktop\Postgraduate\develop\back\astrofcs_back\buaa-modules\astro-sysml\model_verified.xml:/nta/template[2]/location[2]/name:1: [warning] Non-unique id attribute value: id1.
C:\Users\16508\Desktop\Postgraduate\develop\back\astrofcs_back\buaa-modules\astro-sysml\model_verified.xml:/nta/template[2]/location[3]/name:1: [warning] Non-unique id attribute value: id2.
C:\Users\16508\Desktop\Postgraduate\develop\back\astrofcs_back\buaa-modules\astro-sysml\model_verified.xml:/nta/template[3]/location[1]/name:1: [warning] Non-unique id attribute value: id0.
C:\Users\16508\Desktop\Postgraduate\develop\back\astrofcs_back\buaa-modules\astro-sysml\model_verified.xml:/nta/template[3]/location[2]/name:1: [warning] Non-unique id attribute value: id1.
C:\Users\16508\Desktop\Postgraduate\develop\back\astrofcs_back\buaa-modules\astro-sysml\model_verified.xml:/nta/template[4]/location[1]/name:1: [warning] Non-unique id attribute value: id0.
C:\Users\16508\Desktop\Postgraduate\develop\back\astrofcs_back\buaa-modules\astro-sysml\model_verified.xml:/nta/template[4]/location[2]/name:1: [warning] Non-unique id attribute value: id1.
C:\Users\16508\Desktop\Postgraduate\develop\back\astrofcs_back\buaa-modules\astro-sysml\model_verified.xml:/nta/template[4]/location[3]/name:1: [warning] Non-unique id attribute value: id2.
C:\Users\16508\Desktop\Postgraduate\develop\back\astrofcs_back\buaa-modules\astro-sysml\model_verified.xml:/nta/template[3]/transition[2]/label[3]:1: [warning] Expression does not have any effect.
C:\Users\16508\Desktop\Postgraduate\develop\back\astrofcs_back\buaa-modules\astro-sysml\model_verified.xml:/nta/template[4]/transition[3]/label[1]:1: [warning] Expression does not have any effect.
C:\Users\16508\Desktop\Postgraduate\develop\back\astrofcs_back\buaa-modules\astro-sysml\model_verified.xml:/nta/template[4]/transition[4]/label[2]:1: [warning] Expression does not have any effect.
Options for the verification:
  Generating shortest trace
  Search order is breadth first
  Using conservative space optimisation
  Seed is 1765891231
  State space representation uses minimal constraint systems with future testing
  Using HashMap + Compress integers for discrete state storage
Verifying formula 1 at C:\Users\16508\Desktop\Postgraduate\develop\back\astrofcs_back\buaa-modules\astro-sysml\temp_query.q:1
 -- Formula is NOT satisfied.
 -- Showing witness trace:
State:
( env.Active SplitProcessing_AutoFocus.SplitProcessing_AutoFocus_Focusing SplitProcessing_DetLight.SplitProcessing_DetLight_DetectingLight SplitProcessing_ChargeFlashDecision.SplitProcessing_ChargeFlashDecision_ChargingFlash CameraSystem.TurnOn )
MemFull=0 prob=0 Charged=0
Transition:
  CameraSystem.TurnOn-&gt;CameraSystem.SplitProcessing { 1, tau, 1 }
State:
( env.Active SplitProcessing_AutoFocus.SplitProcessing_AutoFocus_Focusing SplitProcessing_DetLight.SplitProcessing_DetLight_DetectingLight SplitProcessing_ChargeFlashDecision.SplitProcessing_ChargeFlashDecision_ChargingFlash CameraSystem.SplitProcessing )
MemFull=0 prob=0 Charged=0
Transition:
  CameraSystem.SplitProcessing-&gt;CameraSystem.FlashState { 1, tau, 1 }
State:
( env.Active SplitProcessing_AutoFocus.SplitProcessing_AutoFocus_Focusing SplitProcessing_DetLight.SplitProcessing_DetLight_DetectingLight SplitProcessing_ChargeFlashDecision.SplitProcessing_ChargeFlashDecision_ChargingFlash CameraSystem.FlashState )
MemFull=0 prob=0 Charged=0
Transition:
  CameraSystem.FlashState-&gt;CameraSystem.PostFlash_TakePicture { 1, tau, DoTakePicture() }
State:
( env.Active SplitProcessing_AutoFocus.SplitProcessing_AutoFocus_Focusing SplitProcessing_DetLight.SplitProcessing_DetLight_DetectingLight SplitProcessing_ChargeFlashDecision.SplitProcessing_ChargeFlashDecision_ChargingFlash CameraSystem.PostFlash_TakePicture )
MemFull=0 prob=0 Charged=0
Transition:
  env.Active-&gt;env.Active { 1, chan_PictureTaken!, 1 }
  CameraSystem.PostFlash_TakePicture-&gt;CameraSystem.PostFlash_WriteMemory { 1, chan_PictureTaken?, DoWriteMemory() }
State:
( env.Active SplitProcessing_AutoFocus.SplitProcessing_AutoFocus_Focusing SplitProcessing_DetLight.SplitProcessing_DetLight_DetectingLight SplitProcessing_ChargeFlashDecision.SplitProcessing_ChargeFlashDecision_ChargingFlash CameraSystem.PostFlash_WriteMemory )
MemFull=0 prob=0 Charged=0
</t>
  </si>
  <si>
    <t>E&lt;&gt; SplitProcessing_ChargeFlashDecision.SplitProcessing_ChargeFlashDecision_FlashRouting
E&lt;&gt; SplitProcessing_ChargeFlashDecision.SplitProcessing_ChargeFlashDecision_FlashRouting
2条</t>
  </si>
  <si>
    <t>role=user, content=##Current Task and Output Format: Please modify the SysMLv2 state machine diagram code
based on the provided common conventions, UPPAAL verification specifications and results,
and the example demonstRaten.when you generate the sysmlcode please add no comments and explanation,just put the sysml code.
##Common Conventions:
Path Quantifiers:
A : Inevitably (in all future paths)
E : Possibly (exists at least one path)
[] : Always (holds in all states)
&lt;&gt; : Eventually (occurs at some moment in the future)
Temporal Quantifiers:
E&lt;&gt; p : There exists a path such that state p eventually holds true. A[] p : In all states of all paths, p always holds true.
E[] p : There exists a path such that p remains true forever.
A&lt;&gt; p : In all paths, p will eventually occur.
p --&gt; q : Whenever p occurs, q will inevitably occur at some subsequent moment.
Operators:
p imply q : If the left side is true, then the right side must be true (equivalent to !p || q)
Special Keywords: deadlock: UPPAAL built-in keyword, indicating the system has no executable transitions
###UPPAAL Specifications and Verification Results:
For fomular : A[] (CameraSystem.FlashState imply not SplitProcessing_AutoFocus.SplitProcessing_AutoFocus_Focusing)
there exists a Counterexample path:
SplitProcessing_AutoFocus.SplitProcessing_AutoFocus_Focusing
CameraSystem.TurnOn--&gt;CameraSystem.SplitProcessing--&gt;CameraSystem.FlashState
For fomular : CameraSystem.PostFlash_TakePicture --&gt; CameraSystem.PostFlash_WriteMemory
there exists a Counterexample path:
TurnOn--&gt;SplitProcessing--&gt;FlashState--&gt;PostFlash_TakePicture
For fomular : CameraSystem.PostFlash_WriteMemory --&gt; CameraSystem.TurnOff
there exists a Counterexample path:
TurnOn--&gt;SplitProcessing--&gt;FlashState--&gt;PostFlash_TakePicture--&gt;CameraSystem.PostFlash_WriteMemory
### original sysml code:
private import ScalarValues::*;
item def AutoFocusDone;
item def DetLightResult;
item def FlashCharged;
item def PictureTaken;
item def MemoryWritten;
action def DoAutoFocus;
action def DoDetLight;
action def DoChargeFlash;
action def DoTakePicture;
action def DoWriteMemory;
state def SplitProcessing_AutoFocus {
    in attribute MemFull : Boolean;
    entry; then SplitProcessing_AutoFocus_Focusing;
    state SplitProcessing_AutoFocus_Focusing {
        do action DoAutoFocus;
    }
    accept AutoFocusDone if MemFull == true then SplitProcessing_AutoFocus_MemoryFullPath;
    accept AutoFocusDone if MemFull == false then SplitProcessing_AutoFocus_Waiting;
    state SplitProcessing_AutoFocus_MemoryFullPath;
    state SplitProcessing_AutoFocus_Waiting;
}
state def SplitProcessing_DetLight {
    in attribute prob : Real;
    entry; then SplitProcessing_DetLight_DetectingLight;
    state SplitProcessing_DetLight_DetectingLight {
        do action DoDetLight;
    }
    accept DetLightResult if prob == 0.4 then SplitProcessing_DetLight_ProbPath;
    accept DetLightResult if prob != 0.4 then SplitProcessing_DetLight_Waiting;
    state SplitProcessing_DetLight_ProbPath;
    state SplitProcessing_DetLight_Waiting;
}
state def SplitProcessing_ChargeFlashDecision {
    in attribute Charged : Boolean;
    entry; then SplitProcessing_ChargeFlashDecision_ChargingFlash;
    state SplitProcessing_ChargeFlashDecision_ChargingFlash {
            do action DoChargeFlash;
    }
    accept FlashCharged if Charged == true then SplitProcessing_ChargeFlashDecision_FlashRouting;
    accept FlashCharged if Charged == false then SplitProcessing_ChargeFlashDecision_ChargingFlash;
        state SplitProcessing_ChargeFlashDecision_FlashRouting;
}
state def CameraSystem {
    entry; then TurnOn;
    state TurnOn;
    transition t1 first TurnOn then SplitProcessing;
    state SplitProcessing;
    transition t2 first SplitProcessing then FlashState;
    state FlashState;
    transition t3 first FlashState then PostFlash_TakePicture;
    state PostFlash_TakePicture {
        do action DoTakePicture;
    }
    transition t_pic first PostFlash_TakePicture accept PictureTaken then PostFlash_WriteMemory;
    state PostFlash_WriteMemory {
        do action DoWriteMemory;
    }
    transition t4 first PostFlash_WriteMemory accept MemoryWritten then TurnOff;
    state TurnOff;
}
The state names and variable names in the SysML code you generated are problematic. Please use the following data dictionary to name the states and variables:
Sunny
AutoFocusDone
DetLightResult
FlashCharged
PictureTaken
MemoryWritten
DoAutoFocus
DoDetLight
DoChargeFlash
DoFlash
DoTakePicture
DoWriteMemory
DoTurnOn
DoTurnOff
CameraSystem
prob
MemFull
Charged
TurnOn
SplitProcessing
AutoFocus
Focusing
MemoryFullPath
Waiting
DetLight
DetectingLight
ProbPath
Waiting
ChargeFlashDecision
ChargingFlash
FlashRouting
FlashState
PostFlash
TakePicture
WriteMemory
TurnOff</t>
  </si>
  <si>
    <t>private import ScalarValues::*;
item def AutoFocusDone;
item def DetLightResult;
item def FlashCharged;
item def PictureTaken;
item def MemoryWritten;
action def DoAutoFocus;
action def DoDetLight;
action def DoChargeFlash;
action def DoFlash;
action def DoTakePicture;
action def DoWriteMemory;
action def DoTurnOn;
action def DoTurnOff;
state def CameraSystem {
    attribute  prob : Real;
    attribute  MemFull : Boolean;
    attribute  Charged : Boolean;
    state def AutoFocus {
        in attribute MemFull : Boolean;
        entry; then Focusing;
        state Focusing {
            do action DoAutoFocus;
        }
        accept AutoFocusDone if MemFull == true then MemoryFullPath;
        accept AutoFocusDone if MemFull == false then Waiting;
        state MemoryFullPath;
        state Waiting;
    }
    state def DetLight {
        in attribute prob : Real;
        entry; then DetectingLight;
        state DetectingLight {
            do action DoDetLight;
        }
        accept DetLightResult if prob == 4 then ProbPath;
        accept DetLightResult if prob != 4 then Waiting;
        state ProbPath;
        state Waiting;
    }
    state def ChargeFlashDecision {
        in attribute Charged : Boolean;
        entry; then ChargingFlash;
        state ChargingFlash {
            do action DoChargeFlash;
        }
        accept FlashCharged if Charged == true then FlashRouting;
        accept FlashCharged if Charged == false then ChargingFlash;
        state FlashRouting;
    }
    state def CameraSystem {
        entry; then TurnOn;
        state TurnOn {
            do action DoTurnOn;
        }
        transition first TurnOn then SplitProcessing;
        state SplitProcessing;
        transition first SplitProcessing then FlashState;
        state FlashState {
            do action DoFlash;
        }
        transition first FlashState then PostFlash_TakePicture;
        state PostFlash_TakePicture {
            do action DoTakePicture;
        }
        transition first PostFlash_TakePicture accept PictureTaken then PostFlash_WriteMemory;
        state PostFlash_WriteMemory {
            do action DoWriteMemory;
        }
        transition first PostFlash_WriteMemory accept MemoryWritten then TurnOff;
        state TurnOff {
            do action DoTurnOff;
        }
    }
}</t>
  </si>
  <si>
    <t xml:space="preserve">A[] (CameraSystem.FlashState imply not SplitProcessing_AutoFocus.SplitProcessing_AutoFocus_Focusing)C:\Users\16508\Desktop\Postgraduate\develop\back\astrofcs_back\buaa-modules\astro-sysml\model_verified.xml:/nta/template[1]/transition[2]/label[1]:1: [warning] Expression does not have any effect.
C:\Users\16508\Desktop\Postgraduate\develop\back\astrofcs_back\buaa-modules\astro-sysml\model_verified.xml:/nta/template[1]/transition[3]/label[1]:1: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C:\Users\16508\Desktop\Postgraduate\develop\back\astrofcs_back\buaa-modules\astro-sysml\model_verified.xml:/nta/template[1]/transition[11]/label[3]:1: [warning] Expression does not have any effect.
Options for the verification:
  Generating shortest trace
  Search order is breadth first
  Using conservative space optimisation
  Seed is 1765892566
  State space representation uses minimal constraint systems with future testing
  Using HashMap + Compress integers for discrete state storage
C:\Users\16508\Desktop\Postgraduate\develop\back\astrofcs_back\buaa-modules\astro-sysml\model_verified.xml::1: [error] Unknown identifier: SplitProcessing_AutoFocus.
C:\Users\16508\Desktop\Postgraduate\develop\back\astrofcs_back\buaa-modules\astro-sysml\model_verified.xml::1: [error] false is not a structure.
E&lt;&gt; SplitProcessing_DetLight.SplitProcessing_DetLight_ProbPathC:\Users\16508\Desktop\Postgraduate\develop\back\astrofcs_back\buaa-modules\astro-sysml\model_verified.xml:/nta/template[1]/transition[2]/label[1]:1: [warning] Expression does not have any effect.
C:\Users\16508\Desktop\Postgraduate\develop\back\astrofcs_back\buaa-modules\astro-sysml\model_verified.xml:/nta/template[1]/transition[3]/label[1]:1: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C:\Users\16508\Desktop\Postgraduate\develop\back\astrofcs_back\buaa-modules\astro-sysml\model_verified.xml:/nta/template[1]/transition[11]/label[3]:1: [warning] Expression does not have any effect.
Options for the verification:
  Generating shortest trace
  Search order is breadth first
  Using conservative space optimisation
  Seed is 1765892566
  State space representation uses minimal constraint systems with future testing
  Using HashMap + Compress integers for discrete state storage
C:\Users\16508\Desktop\Postgraduate\develop\back\astrofcs_back\buaa-modules\astro-sysml\model_verified.xml::1: [error] Unknown identifier: SplitProcessing_DetLight.
C:\Users\16508\Desktop\Postgraduate\develop\back\astrofcs_back\buaa-modules\astro-sysml\model_verified.xml::1: [error] false is not a structure.
E&lt;&gt; SplitProcessing_ChargeFlashDecision.SplitProcessing_ChargeFlashDecision_FlashRoutingC:\Users\16508\Desktop\Postgraduate\develop\back\astrofcs_back\buaa-modules\astro-sysml\model_verified.xml:/nta/template[1]/transition[2]/label[1]:1: [warning] Expression does not have any effect.
C:\Users\16508\Desktop\Postgraduate\develop\back\astrofcs_back\buaa-modules\astro-sysml\model_verified.xml:/nta/template[1]/transition[3]/label[1]:1: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C:\Users\16508\Desktop\Postgraduate\develop\back\astrofcs_back\buaa-modules\astro-sysml\model_verified.xml:/nta/template[1]/transition[11]/label[3]:1: [warning] Expression does not have any effect.
Options for the verification:
  Generating shortest trace
  Search order is breadth first
  Using conservative space optimisation
  Seed is 1765892566
  State space representation uses minimal constraint systems with future testing
  Using HashMap + Compress integers for discrete state storage
C:\Users\16508\Desktop\Postgraduate\develop\back\astrofcs_back\buaa-modules\astro-sysml\model_verified.xml::1: [error] Unknown identifier: SplitProcessing_ChargeFlashDecision.
C:\Users\16508\Desktop\Postgraduate\develop\back\astrofcs_back\buaa-modules\astro-sysml\model_verified.xml::1: [error] false is not a structure.
CameraSystem.PostFlash_TakePicture --&gt; CameraSystem.PostFlash_WriteMemoryC:\Users\16508\Desktop\Postgraduate\develop\back\astrofcs_back\buaa-modules\astro-sysml\model_verified.xml:/nta/template[1]/transition[2]/label[1]:1: [warning] Expression does not have any effect.
C:\Users\16508\Desktop\Postgraduate\develop\back\astrofcs_back\buaa-modules\astro-sysml\model_verified.xml:/nta/template[1]/transition[3]/label[1]:1: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C:\Users\16508\Desktop\Postgraduate\develop\back\astrofcs_back\buaa-modules\astro-sysml\model_verified.xml:/nta/template[1]/transition[11]/label[3]:1: [warning] Expression does not have any effect.
Options for the verification:
  Generating shortest trace
  Search order is breadth first
  Using conservative space optimisation
  Seed is 1765892566
  State space representation uses minimal constraint systems with future testing
  Using HashMap + Compress integers for discrete state storage
Verifying formula 1 at C:\Users\16508\Desktop\Postgraduate\develop\back\astrofcs_back\buaa-modules\astro-sysml\temp_query.q:1
 -- Formula is NOT satisfied.
 -- Showing witness trace:
State:
( env.Active CameraSystem.TurnOn )
MemFull=0 prob=0 Charged=0
Transition:
  CameraSystem.TurnOn-&gt;CameraSystem.SplitProcessing { 1, tau, 1 }
State:
( env.Active CameraSystem.SplitProcessing )
MemFull=0 prob=0 Charged=0
Transition:
  CameraSystem.SplitProcessing-&gt;CameraSystem.FlashState { 1, tau, DoFlash() }
State:
( env.Active CameraSystem.FlashState )
MemFull=0 prob=0 Charged=0
Transition:
  CameraSystem.FlashState-&gt;CameraSystem.PostFlash_TakePicture { 1, tau, DoTakePicture() }
State:
( env.Active CameraSystem.PostFlash_TakePicture )
MemFull=0 prob=0 Charged=0
CameraSystem.PostFlash_WriteMemory --&gt; CameraSystem.TurnOffC:\Users\16508\Desktop\Postgraduate\develop\back\astrofcs_back\buaa-modules\astro-sysml\model_verified.xml:/nta/template[1]/transition[2]/label[1]:1: [warning] Expression does not have any effect.
C:\Users\16508\Desktop\Postgraduate\develop\back\astrofcs_back\buaa-modules\astro-sysml\model_verified.xml:/nta/template[1]/transition[3]/label[1]:1: [warning] Expression does not have any effect.
C:\Users\16508\Desktop\Postgraduate\develop\back\astrofcs_back\buaa-modules\astro-sysml\model_verified.xml:/nta/template[1]/transition[4]/label[2]:1: [warning] Expression does not have any effect.
C:\Users\16508\Desktop\Postgraduate\develop\back\astrofcs_back\buaa-modules\astro-sysml\model_verified.xml:/nta/template[1]/transition[5]/label[2]:1: [warning] Expression does not have any effect.
C:\Users\16508\Desktop\Postgraduate\develop\back\astrofcs_back\buaa-modules\astro-sysml\model_verified.xml:/nta/template[1]/transition[11]/label[3]:1: [warning] Expression does not have any effect.
Options for the verification:
  Generating shortest trace
  Search order is breadth first
  Using conservative space optimisation
  Seed is 1765892566
  State space representation uses minimal constraint systems with future testing
  Using HashMap + Compress integers for discrete state storage
Verifying formula 1 at C:\Users\16508\Desktop\Postgraduate\develop\back\astrofcs_back\buaa-modules\astro-sysml\temp_query.q:1
 -- Formula is NOT satisfied.
 -- Showing witness trace:
State:
( env.Active CameraSystem.TurnOn )
MemFull=0 prob=0 Charged=0
Transition:
  CameraSystem.TurnOn-&gt;CameraSystem.SplitProcessing { 1, tau, 1 }
State:
( env.Active CameraSystem.SplitProcessing )
MemFull=0 prob=0 Charged=0
Transition:
  CameraSystem.SplitProcessing-&gt;CameraSystem.FlashState { 1, tau, DoFlash() }
State:
( env.Active CameraSystem.FlashState )
MemFull=0 prob=0 Charged=0
Transition:
  CameraSystem.FlashState-&gt;CameraSystem.PostFlash_TakePicture { 1, tau, DoTakePicture() }
State:
( env.Active CameraSystem.PostFlash_TakePicture )
MemFull=0 prob=0 Charged=0
Transition:
  env.Active-&gt;env.Active { 1, chan_PictureTaken!, 1 }
  CameraSystem.PostFlash_TakePicture-&gt;CameraSystem.PostFlash_WriteMemory { 1, chan_PictureTaken?, DoWriteMemory() }
State:
( env.Active CameraSystem.PostFlash_WriteMemory )
MemFull=0 prob=0 Charged=0
</t>
  </si>
  <si>
    <t>0条</t>
  </si>
  <si>
    <t xml:space="preserve">E&lt;&gt; MotionControl.MotionControl_HighwayMode_LaneChangeOptions for the verification:
  Generating shortest trace
  Search order is breadth first
  Using conservative space optimisation
  Seed is 1765948150
  State space representation uses minimal constraint systems with future testing
  Using HashMap + Compress integers for discrete state storage
C:\Users\16508\Desktop\Postgraduate\develop\back\astrofcs_back\buaa-modules\astro-sysml\model_verified.xml::1: [error] Unknown identifier: MotionControl.
C:\Users\16508\Desktop\Postgraduate\develop\back\astrofcs_back\buaa-modules\astro-sysml\model_verified.xml::1: [error] false is not a structure.
E&lt;&gt; CollisionAvoidanceSystem.CollisionAvoidanceSystem_ActiveOptions for the verification:
  Generating shortest trace
  Search order is breadth first
  Using conservative space optimisation
  Seed is 1765948150
  State space representation uses minimal constraint systems with future testing
  Using HashMap + Compress integers for discrete state storage
C:\Users\16508\Desktop\Postgraduate\develop\back\astrofcs_back\buaa-modules\astro-sysml\model_verified.xml::1: [error] Unknown identifier: CollisionAvoidanceSystem.
C:\Users\16508\Desktop\Postgraduate\develop\back\astrofcs_back\buaa-modules\astro-sysml\model_verified.xml::1: [error] false is not a structure.
A[] not deadlockOptions for the verification:
  Generating shortest trace
  Search order is breadth first
  Using conservative space optimisation
  Seed is 1765948150
  State space representation uses minimal constraint systems with future testing
  Using HashMap + Compress integers for discrete state storage
Verifying formula 1 at C:\Users\16508\Desktop\Postgraduate\develop\back\astrofcs_back\buaa-modules\astro-sysml\temp_query.q:1
 -- Throughput: 39564 states/sec, Load: 24523 states
 -- Throughput: 50559 states/sec, Load: 28161 states
 -- Throughput: 55480 states/sec, Load: 10010 states
 -- Formula is satisfied.
E&lt;&gt; MotionControl.MotionControl_FinishStateOptions for the verification:
  Generating shortest trace
  Search order is breadth first
  Using conservative space optimisation
  Seed is 1765948154
  State space representation uses minimal constraint systems with future testing
  Using HashMap + Compress integers for discrete state storage
C:\Users\16508\Desktop\Postgraduate\develop\back\astrofcs_back\buaa-modules\astro-sysml\model_verified.xml::1: [error] Unknown identifier: MotionControl.
C:\Users\16508\Desktop\Postgraduate\develop\back\astrofcs_back\buaa-modules\astro-sysml\model_verified.xml::1: [error] false is not a structure.
E&lt;&gt; ((rear_dist &lt; 2 and current_velocity &gt; 3) and CollisionAvoidanceSystem.CollisionAvoidanceSystem_Active)Options for the verification:
  Generating shortest trace
  Search order is breadth first
  Using conservative space optimisation
  Seed is 1765948154
  State space representation uses minimal constraint systems with future testing
  Using HashMap + Compress integers for discrete state storage
C:\Users\16508\Desktop\Postgraduate\develop\back\astrofcs_back\buaa-modules\astro-sysml\model_verified.xml::1: [error] Unknown identifier: rear_dist.
C:\Users\16508\Desktop\Postgraduate\develop\back\astrofcs_back\buaa-modules\astro-sysml\model_verified.xml::1: [error] Unknown identifier: current_velocity.
C:\Users\16508\Desktop\Postgraduate\develop\back\astrofcs_back\buaa-modules\astro-sysml\model_verified.xml::1: [error] Unknown identifier: CollisionAvoidanceSystem.
C:\Users\16508\Desktop\Postgraduate\develop\back\astrofcs_back\buaa-modules\astro-sysml\model_verified.xml::1: [error] false is not a structure.
</t>
  </si>
  <si>
    <t>A[] not deadlock
1条</t>
  </si>
  <si>
    <t>role=user, content=##Current Task and Output Format: Please modify the SysMLv2 state machine diagram code
based on the provided common conventions, UPPAAL verification specifications and results,
and the example demonstRaten.when you generate the sysmlcode please add no comments and explanation,just put the sysml code.
##Common Conventions:
Path Quantifiers:
A : Inevitably (in all future paths)
E : Possibly (exists at least one path)
[] : Always (holds in all states)
&lt;&gt; : Eventually (occurs at some moment in the future)
Temporal Quantifiers:
E&lt;&gt; p : There exists a path such that state p eventually holds true. A[] p : In all states of all paths, p always holds true.
E[] p : There exists a path such that p remains true forever.
A&lt;&gt; p : In all paths, p will eventually occur.
p --&gt; q : Whenever p occurs, q will inevitably occur at some subsequent moment.
Operators:
p imply q : If the left side is true, then the right side must be true (equivalent to !p || q)
Special Keywords: deadlock: UPPAAL built-in keyword, indicating the system has no executable transitions
###UPPAAL Specifications and Verification Results:
E&lt;&gt; MotionControl.MotionControl_HighwayMode_LaneChangeOptions for the verification:
  Generating shortest trace
  Search order is breadth first
  Using conservative space optimisation
  Seed is 1765948150
  State space representation uses minimal constraint systems with future testing
  Using HashMap + Compress integers for discrete state storage
C:\Users\16508\Desktop\Postgraduate\develop\back\astrofcs_back\buaa-modules\astro-sysml\model_verified.xml::1: [error] Unknown identifier: MotionControl.
C:\Users\16508\Desktop\Postgraduate\develop\back\astrofcs_back\buaa-modules\astro-sysml\model_verified.xml::1: [error] false is not a structure.
E&lt;&gt; CollisionAvoidanceSystem.CollisionAvoidanceSystem_ActiveOptions for the verification:
  Generating shortest trace
  Search order is breadth first
  Using conservative space optimisation
  Seed is 1765948150
  State space representation uses minimal constraint systems with future testing
  Using HashMap + Compress integers for discrete state storage
C:\Users\16508\Desktop\Postgraduate\develop\back\astrofcs_back\buaa-modules\astro-sysml\model_verified.xml::1: [error] Unknown identifier: CollisionAvoidanceSystem.
C:\Users\16508\Desktop\Postgraduate\develop\back\astrofcs_back\buaa-modules\astro-sysml\model_verified.xml::1: [error] false is not a structure.
A[] not deadlockOptions for the verification:
  Generating shortest trace
  Search order is breadth first
  Using conservative space optimisation
  Seed is 1765948150
  State space representation uses minimal constraint systems with future testing
  Using HashMap + Compress integers for discrete state storage
Verifying formula 1 at C:\Users\16508\Desktop\Postgraduate\develop\back\astrofcs_back\buaa-modules\astro-sysml\temp_query.q:1
 -- Throughput: 39564 states/sec, Load: 24523 states
 -- Throughput: 50559 states/sec, Load: 28161 states
 -- Throughput: 55480 states/sec, Load: 10010 states
 -- Formula is satisfied.
E&lt;&gt; MotionControl.MotionControl_FinishStateOptions for the verification:
  Generating shortest trace
  Search order is breadth first
  Using conservative space optimisation
  Seed is 1765948154
  State space representation uses minimal constraint systems with future testing
  Using HashMap + Compress integers for discrete state storage
C:\Users\16508\Desktop\Postgraduate\develop\back\astrofcs_back\buaa-modules\astro-sysml\model_verified.xml::1: [error] Unknown identifier: MotionControl.
C:\Users\16508\Desktop\Postgraduate\develop\back\astrofcs_back\buaa-modules\astro-sysml\model_verified.xml::1: [error] false is not a structure.
E&lt;&gt; ((rear_dist &lt; 2 and current_velocity &gt; 3) and CollisionAvoidanceSystem.CollisionAvoidanceSystem_Active)Options for the verification:
  Generating shortest trace
  Search order is breadth first
  Using conservative space optimisation
  Seed is 1765948154
  State space representation uses minimal constraint systems with future testing
  Using HashMap + Compress integers for discrete state storage
C:\Users\16508\Desktop\Postgraduate\develop\back\astrofcs_back\buaa-modules\astro-sysml\model_verified.xml::1: [error] Unknown identifier: rear_dist.
C:\Users\16508\Desktop\Postgraduate\develop\back\astrofcs_back\buaa-modules\astro-sysml\model_verified.xml::1: [error] Unknown identifier: current_velocity.
C:\Users\16508\Desktop\Postgraduate\develop\back\astrofcs_back\buaa-modules\astro-sysml\model_verified.xml::1: [error] Unknown identifier: CollisionAvoidanceSystem.
C:\Users\16508\Desktop\Postgraduate\develop\back\astrofcs_back\buaa-modules\astro-sysml\model_verified.xml::1: [error] false is not a structure.
### original sysml code:
private import ScalarValues::*;
state def AutonomousSystem {
    entry; then AutonomousMode.DrivingMode.InitialState;
    state AutonomousMode parallel {
        state DrivingMode {
            in high_way : Boolean;
            in urban_way : Boolean;
            in dist_to_front : Real;
            in extra_lane : Boolean;
            in dist_to_exit : Real;
            in auto_finished : Boolean;
            in intersection : Boolean;
            entry; then InitialState;
            state InitialState;
            accept when high_way == true then HighwayMode;
            accept when urban_way == true then UrbanMode;
            state HighwayMode {
                entry; then enter_hwy;
                state enter_hwy;
                then cruise;
                state cruise;
                accept when (dist_to_front &lt; 25) and (extra_lane == true) then lane_change;
                accept when dist_to_exit &lt; 2 then FinishState;
                accept when auto_finished == true then FinishState;
                state FinishState;
                state lane_change;
                accept when true then cruise;
                accept when dist_to_exit &lt; 2 then FinishState;
            }
            state UrbanMode {
                entry; then enter_urban;
                state enter_urban;
                accept when (dist_to_front &lt; 15) and (extra_lane == true) then lane_change_urban;
                accept when true then straight;
                accept when intersection == true then intersection;
                state lane_change_urban;
                accept when true then straight;
                accept when dist_to_exit &lt; 0.7 then FinishState;
                state straight;
                accept when intersection == true then intersection;
                accept when (dist_to_front &lt; 15) and (extra_lane == true) then lane_change_urban;
                accept when auto_finished == true then FinishState;
                state FinishState;
                state intersection;
                then straight;
            }
            transition t1 first HighwayMode accept when urban_way == true then UrbanMode;
            transition t2 first UrbanMode accept when high_way == true then HighwayMode;
        }
        state CollisionAvoidance {
            in high_way : Boolean;
            in urban_way : Boolean;
            in dist_to_front : Real;
            in pedestrian_detected : Boolean;
            in dist_to_rear : Real;
            in vel : Real;
            in front_inactive : Boolean;
            in rear_inactive : Boolean;
            in pedestrian_inactive : Boolean;
            entry; then collision_avoidance_deactive;
            state collision_avoidance_deactive;
            accept when (pedestrian_detected == true) or ((dist_to_rear &lt; 5) and (vel &gt; 30)) or ((high_way == true and dist_to_front &lt; 15) or (urban_way == true and dist_to_front &lt; 10)) then collision_avoidance_active;
            state collision_avoidance_active;
            accept when (front_inactive == true) and (rear_inactive == true) and (pedestrian_inactive == true) then collision_avoidance_deactive;
        }
    }
}
The state names and variable names in the SysML code you generated are problematic. Please use the following data dictionary to name the states and variables:
lane_change_complete
pedestrian_detected
enter_highway
do_cruise
do_lane_change
exit_highway
enter_urban
do_straight_drive
do_lane_change_urban
pass_intersection
exit_urban
activate_collision_avoidance
deactivate_collision_avoidance
AutonomousMode
front_dist
rear_dist
exit_dist
current_velocity
has_extra_lane
is_urban
is_highway
is_auto_finished
has_intersection
is_pedestrian_detected
attrifront_inactive 
attrirear_inactive
attripedestrian_inactive
MotionControl
InitialState
HighwayMode
Cruising
LaneChange
UrbanMode
StraightDriving
LaneChangeUrban
Intersection
FinishState
CollisionAvoidanceSystem
Inactive
Active</t>
  </si>
  <si>
    <t>private import ScalarValues::*;
state def AutonomousSystem {
    entry; then AutonomousMode.MotionControl.InitialState;
    state AutonomousMode parallel {
        state MotionControl {
            in is_highway : Boolean;
            in is_urban : Boolean;
            in front_dist : Real;
            in has_extra_lane : Boolean;
            in exit_dist : Real;
            in is_auto_finished : Boolean;
            in has_intersection : Boolean;
            entry; then InitialState;
            state InitialState;
            accept when is_highway == true then HighwayMode;
            accept when is_urban == true then UrbanMode;
            state HighwayMode {
                entry; then enter_highway;
                state enter_highway;
                then Cruising;
                state Cruising;
                accept when (front_dist &lt; 25) and (has_extra_lane == true) then LaneChange;
                accept when exit_dist &lt; 2 then exit_highway;
                accept when is_auto_finished == true then exit_highway;
                state exit_highway;
                state LaneChange;
                accept when true then Cruising;
                accept when exit_dist &lt; 2 then exit_highway;
            }
            state UrbanMode {
                entry; then enter_urban;
                state enter_urban;
                accept when (front_dist &lt; 15) and (has_extra_lane == true) then LaneChangeUrban;
                accept when true then StraightDriving;
                accept when has_intersection == true then Intersection;
                state LaneChangeUrban;
                accept when true then StraightDriving;
                accept when exit_dist &lt; 0.7 then exit_urban;
                state StraightDriving;
                accept when has_intersection == true then Intersection;
                accept when (front_dist &lt; 15) and (has_extra_lane == true) then LaneChangeUrban;
                accept when is_auto_finished == true then exit_urban;
                state exit_urban;
                state Intersection;
                then StraightDriving;
            }
            transition t1 first HighwayMode accept when is_urban == true then UrbanMode;
            transition t2 first UrbanMode accept when is_highway == true then HighwayMode;
        }
        state CollisionAvoidanceSystem {
            in is_highway : Boolean;
            in is_urban : Boolean;
            in front_dist : Real;
            in is_pedestrian_detected : Boolean;
            in rear_dist : Real;
            in current_velocity : Real;
            in attrifront_inactive : Boolean;
            in attrirear_inactive : Boolean;
            in attripedestrian_inactive : Boolean;
            entry; then Inactive;
            state Inactive;
            accept when (is_pedestrian_detected == true) or ((rear_dist &lt; 5) and (current_velocity &gt; 30)) or ((is_highway == true and front_dist &lt; 15) or (is_urban == true and front_dist &lt; 10)) then Active;
            state Active;
            accept when (attrifront_inactive == true) and (attrirear_inactive == true) and (attripedestrian_inactive == true) then Inactive;
        }
    }
}</t>
  </si>
  <si>
    <t xml:space="preserve">E&lt;&gt; MotionControl.MotionControl_HighwayMode_LaneChangeOptions for the verification:
  Generating shortest trace
  Search order is breadth first
  Using conservative space optimisation
  Seed is 1765948829
  State space representation uses minimal constraint systems with future testing
  Using HashMap + Compress integers for discrete state storage
C:\Users\16508\Desktop\Postgraduate\develop\back\astrofcs_back\buaa-modules\astro-sysml\model_verified.xml::1: [error] Unknown identifier: MotionControl.
C:\Users\16508\Desktop\Postgraduate\develop\back\astrofcs_back\buaa-modules\astro-sysml\model_verified.xml::1: [error] false is not a structure.
E&lt;&gt; CollisionAvoidanceSystem.CollisionAvoidanceSystem_ActiveOptions for the verification:
  Generating shortest trace
  Search order is breadth first
  Using conservative space optimisation
  Seed is 1765948829
  State space representation uses minimal constraint systems with future testing
  Using HashMap + Compress integers for discrete state storage
C:\Users\16508\Desktop\Postgraduate\develop\back\astrofcs_back\buaa-modules\astro-sysml\model_verified.xml::1: [error] Unknown identifier: CollisionAvoidanceSystem.
C:\Users\16508\Desktop\Postgraduate\develop\back\astrofcs_back\buaa-modules\astro-sysml\model_verified.xml::1: [error] false is not a structure.
A[] not deadlockOptions for the verification:
  Generating shortest trace
  Search order is breadth first
  Using conservative space optimisation
  Seed is 1765948829
  State space representation uses minimal constraint systems with future testing
  Using HashMap + Compress integers for discrete state storage
Verifying formula 1 at C:\Users\16508\Desktop\Postgraduate\develop\back\astrofcs_back\buaa-modules\astro-sysml\temp_query.q:1
 -- Throughput: 39968 states/sec, Load: 24593 states
 -- Throughput: 48771 states/sec, Load: 28529 states
 -- Throughput: 50899 states/sec, Load: 13418 states
 -- Formula is satisfied.
E&lt;&gt; MotionControl.MotionControl_FinishStateOptions for the verification:
  Generating shortest trace
  Search order is breadth first
  Using conservative space optimisation
  Seed is 1765948832
  State space representation uses minimal constraint systems with future testing
  Using HashMap + Compress integers for discrete state storage
C:\Users\16508\Desktop\Postgraduate\develop\back\astrofcs_back\buaa-modules\astro-sysml\model_verified.xml::1: [error] Unknown identifier: MotionControl.
C:\Users\16508\Desktop\Postgraduate\develop\back\astrofcs_back\buaa-modules\astro-sysml\model_verified.xml::1: [error] false is not a structure.
E&lt;&gt; ((rear_dist &lt; 2 and current_velocity &gt; 3) and CollisionAvoidanceSystem.CollisionAvoidanceSystem_Active)Options for the verification:
  Generating shortest trace
  Search order is breadth first
  Using conservative space optimisation
  Seed is 1765948832
  State space representation uses minimal constraint systems with future testing
  Using HashMap + Compress integers for discrete state storage
C:\Users\16508\Desktop\Postgraduate\develop\back\astrofcs_back\buaa-modules\astro-sysml\model_verified.xml::1: [error] Unknown identifier: CollisionAvoidanceSystem.
C:\Users\16508\Desktop\Postgraduate\develop\back\astrofcs_back\buaa-modules\astro-sysml\model_verified.xml::1: [error] false is not a structure.
</t>
  </si>
  <si>
    <t>A[] not deadlock
1条"</t>
  </si>
  <si>
    <t>变量名不一致问题未解决</t>
  </si>
  <si>
    <t>role=user, content=##Current Task and Output Format: Please modify the SysMLv2 state machine diagram code
based on the provided common conventions, UPPAAL verification specifications and results,
and the example demonstRaten.when you generate the sysmlcode please add no comments and explanation,just put the sysml code.
##Common Conventions:
Path Quantifiers:
A : Inevitably (in all future paths)
E : Possibly (exists at least one path)
[] : Always (holds in all states)
&lt;&gt; : Eventually (occurs at some moment in the future)
Temporal Quantifiers:
E&lt;&gt; p : There exists a path such that state p eventually holds true. A[] p : In all states of all paths, p always holds true.
E[] p : There exists a path such that p remains true forever.
A&lt;&gt; p : In all paths, p will eventually occur.
p --&gt; q : Whenever p occurs, q will inevitably occur at some subsequent moment.
Operators:
p imply q : If the left side is true, then the right side must be true (equivalent to !p || q)
Special Keywords: deadlock: UPPAAL built-in keyword, indicating the system has no executable transitions
###UPPAAL Specifications and Verification Results:
E&lt;&gt; MicrowaveController.CookingOptions for the verification:
  Generating shortest trace
  Search order is breadth first
  Using conservative space optimisation
  Seed is 1765954906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MicrowaveController.Cooking )
cookingTime.value=0
E&lt;&gt; MicrowaveController.ReadytoCookOptions for the verification:
  Generating shortest trace
  Search order is breadth first
  Using conservative space optimisation
  Seed is 1765954906
  State space representation uses minimal constraint systems with future testing
  Using HashMap + Compress integers for discrete state storage
Verifying formula 1 at C:\Users\16508\Desktop\Postgraduate\develop\back\astrofcs_back\buaa-modules\astro-sysml\temp_query.q:1
 -- Formula is NOT satisfied.
E&lt;&gt; MicrowaveController.DoorShutWithItemOptions for the verification:
  Generating shortest trace
  Search order is breadth first
  Using conservative space optimisation
  Seed is 1765954907
  State space representation uses minimal constraint systems with future testing
  Using HashMap + Compress integers for discrete state storage
Verifying formula 1 at C:\Users\16508\Desktop\Postgraduate\develop\back\astrofcs_back\buaa-modules\astro-sysml\temp_query.q:1
 -- Formula is NOT satisfied.
A[] not deadlockOptions for the verification:
  Generating shortest trace
  Search order is breadth first
  Using conservative space optimisation
  Seed is 1765954907
  State space representation uses minimal constraint systems with future testing
  Using HashMap + Compress integers for discrete state storage
Verifying formula 1 at C:\Users\16508\Desktop\Postgraduate\develop\back\astrofcs_back\buaa-modules\astro-sysml\temp_query.q:1
 -- Formula is satisfied.
### original sysml code:
private import ScalarValues::*;
item def DoorOpened;
item def DoorClosed;
item def ItemPlaced;
item def ItemRemoved;
item def TimeEntered;
item def Start;
item def Cancel;
item def TimerExpired;
attribute def CookingTime {
    attribute value : Integer;
}
state def MicrowaveController {
    state Cooking;
    state ReadytoCook;
    state DoorShutWithItem;
    state MicrowaveOpeRaten {
        entry; then DoorShut;
        state DoorShut;
        accept DoorOpened then DoorOpen;
        accept Cancel then DoorShut;
        state DoorOpen;
        accept DoorClosed then DoorShut;
        accept ItemPlaced then DoorOpenWithItem;
        state DoorOpenWithItem;
        accept ItemRemoved then DoorOpen;
        accept DoorClosed if cookingTime.value == 0 then DoorShutWithItem;
        accept TimeEntered then ReadytoCook;
        state DoorShutWithItem;
        accept DoorOpened then DoorOpenWithItem;
        accept TimeEntered then ReadytoCook;
        state ReadytoCook;
        accept Cancel then DoorShutWithItem;
        accept DoorOpened then DoorOpenWithItem;
        accept Start then Cooking;
        state Cooking;
        accept DoorOpened then DoorOpenWithItem;
        accept TimerExpired then DoorShutWithItem;
        accept Cancel then ReadytoCook;
        attribute cookingTime : CookingTime;
    }
}</t>
  </si>
  <si>
    <t>private import ScalarValues::*;
item def DoorOpened;
item def DoorClosed;
item def ItemPlaced;
item def ItemRemoved;
item def TimeEntered;
item def Start;
item def Cancel;
item def TimerExpired;
attribute def CookingTime {
    attribute value : Integer;
}
state def MicrowaveController {
    state Cooking;
    state ReadytoCook;
    state DoorShutWithItem;
    state MicrowaveOpeRaten {
        entry; then DoorShut;
        state DoorShut;
        accept DoorOpened then DoorOpen;
        accept Cancel then DoorShut;
        state DoorOpen;
        accept DoorClosed then DoorShut;
        accept ItemPlaced then DoorOpenWithItem;
        state DoorOpenWithItem;
        accept ItemRemoved then DoorOpen;
        accept DoorClosed then DoorShutWithItem;
        accept TimeEntered then ReadytoCook;
        state DoorShutWithItem;
        accept DoorOpened then DoorOpenWithItem;
        accept TimeEntered then ReadytoCook;
        state ReadytoCook;
        accept Cancel then DoorShutWithItem;
        accept DoorOpened then DoorOpenWithItem;
        accept Start then Cooking;
        state Cooking;
        accept DoorOpened then DoorOpenWithItem;
        accept TimerExpired then DoorShutWithItem;
        accept Cancel then ReadytoCook;
        attribute cookingTime : CookingTime;
    }
}</t>
  </si>
  <si>
    <t xml:space="preserve">E&lt;&gt; MicrowaveController.CookingOptions for the verification:
  Generating shortest trace
  Search order is breadth first
  Using conservative space optimisation
  Seed is 1765955759
  State space representation uses minimal constraint systems with future testing
  Using HashMap + Compress integers for discrete state storage
Verifying formula 1 at C:\Users\16508\Desktop\Postgraduate\develop\back\astrofcs_back\buaa-modules\astro-sysml\temp_query.q:1
 -- Formula is satisfied.
 -- Showing witness trace:
State:
( env.Active MicrowaveController.Cooking )
cookingTime.value=0
E&lt;&gt; MicrowaveController.ReadytoCookOptions for the verification:
  Generating shortest trace
  Search order is breadth first
  Using conservative space optimisation
  Seed is 1765955759
  State space representation uses minimal constraint systems with future testing
  Using HashMap + Compress integers for discrete state storage
Verifying formula 1 at C:\Users\16508\Desktop\Postgraduate\develop\back\astrofcs_back\buaa-modules\astro-sysml\temp_query.q:1
 -- Formula is NOT satisfied.
E&lt;&gt; MicrowaveController.DoorShutWithItemOptions for the verification:
  Generating shortest trace
  Search order is breadth first
  Using conservative space optimisation
  Seed is 1765955759
  State space representation uses minimal constraint systems with future testing
  Using HashMap + Compress integers for discrete state storage
Verifying formula 1 at C:\Users\16508\Desktop\Postgraduate\develop\back\astrofcs_back\buaa-modules\astro-sysml\temp_query.q:1
 -- Formula is NOT satisfied.
A[] not deadlockOptions for the verification:
  Generating shortest trace
  Search order is breadth first
  Using conservative space optimisation
  Seed is 1765955759
  State space representation uses minimal constraint systems with future testing
  Using HashMap + Compress integers for discrete state storage
Verifying formula 1 at C:\Users\16508\Desktop\Postgraduate\develop\back\astrofcs_back\buaa-modules\astro-sysml\temp_query.q:1
 -- Formula is satisfied.
</t>
  </si>
  <si>
    <t>"E&lt;&gt; MicrowaveController.Cooking
A[] not deadlock   2条"</t>
  </si>
  <si>
    <t>role=system,
content=Task: Generate a SysML V2 Activity Diagram model based on the provided requirements description and following the strict syntax rules below.
Core Syntax Requirements:
Structure: The main activity must be defined using action def act. All code must be encapsulated within begin and end blocks.
Naming Conventions: Node names must not contain spaces. Action names must not contain the words "decide" or "fork" to avoid confusion with control nodes.
Parallel Logic: Use the fork syntax for parallel or branching activities.
Transition Syntax: For branches immediately following a decide or fork node, use the simplified then [NodeName] format (e.g., then action1).
Synchronization (Join) Logic: * To merge parallel branches, each branch must point to the join node using then join [JoinNodeName].
After all branches are directed, you must explicitly add the statement join [JoinNodeName].
Strict Constraints: Do not use any syntax or keywords not present in the provided examples. Output only the SysML V2 code; do not include any introductory text, explanations, or markdown commentary outside the code block.
Key Improvements for LLM Performance:
Instructional Clarity: Using "Encapsulated," "Naming Conventions," and "Synchronization Logic" helps the model categorize the constraints.
Negative Constraints: Clearly stating what not to do (e.g., no spaces, no specific words) is often more effective for LLMs than positive instructions alone.
Output Control: The "Output only" instruction helps prevent the model from adding "Here is your code:" which can break automated parsing.
Sysml Code:
action def ActionSimDataSignal {
}
action def ActionIsEnabled {
}
action def ActionPrintMeetConditions {
}
action def ActionPrintDoesNotMeetLaunchConditions {
}
action def ActionEndProcess {
}
action def act {
    first start;
    then action SimDataSignal : ActionSimDataSignal;
    then action IsEnabled : ActionIsEnabled;
    then decide;
        if "isEnabled" then PrintMeetConditions;
        if "!isEnabled" then PrintDoesNotMeetLaunchConditions;
    action PrintMeetConditions : ActionPrintMeetConditions;
    then merge EndProcess;
    action PrintDoesNotMeetLaunchConditions : ActionPrintDoesNotMeetLaunchConditions;
    then EndProcess;
    action EndProcess : ActionEndProcess;
    then done;
}
Specifications:
[] (Act_1_sdecide1 =&gt; () Act_1_sPrintDoesNotMeetLaunchConditions)
Counterexample：
start-&gt;SimDataSignal-&gt;IsEnabled-&gt;decide-&gt;PrintMeetConditions-&gt;EndProcess</t>
  </si>
  <si>
    <t xml:space="preserve">{"[] (Act_1_sdecide1 =&gt; () Act_1_sPrintDoesNotMeetLaunchConditions)":{"command":"selt -p /app/frac_docker/uploads/fiacre_16539643235160507400.ktz -f \"[] (Act_1_sdecide1 =&gt; () Act_1_sPrintDoesNotMeetLaunchConditions)\"","returncode":0,"stderr":"","stdout":"Selt version 3.8.5 -- 06/18/25 -- LAAS/CNRS\nktz loaded, 8 states, 8 transitions\n0.001s\nFALSE\n  state 0: L.scc*7 Act_1_sstart\n  -Act_1_t0-&gt;\n  state 1: L.scc*6 Act_1_sSimDataSignal\n  -Act_1_t1-&gt;\n  state 2: L.scc*5 Act_1_sIsEnabled\n  -Act_1_t2-&gt;\n  state 3: L.scc*4 Act_1_sdecide1\n  -Act_1_t3-&gt;\n  state 4: L.scc*2 Act_1_sPrintMeetConditions\n  -Act_1_t5-&gt;\n  state 5: L.scc Act_1_sEndProcess\n  [accepting all]\n0.000s\n","success":true}}
</t>
  </si>
  <si>
    <t>[] (- dead U Act_1_sdone)
[] (Act_1_sSimDataSignal =&gt; () Act_1_sIsEnabled)
[] (Act_1_sdecide1 =&gt; () Act_1_sPrintDoesNotMeetLaunchConditions)
[] (Act_1_sPrintDoesNotMeetLaunchConditions =&gt; () Act_1_sEndProcess)
4条</t>
  </si>
  <si>
    <t>未解决</t>
  </si>
  <si>
    <t xml:space="preserve">role=system,
content=Task: Generate a SysML V2 Activity Diagram model based on the provided requirements description and following the strict syntax rules below.
Core Syntax Requirements:
Structure: The main activity must be defined using action def act. All code must be encapsulated within begin and end blocks.
Naming Conventions: Node names must not contain spaces. Action names must not contain the words "decide" or "fork" to avoid confusion with control nodes.
Parallel Logic: Use the fork syntax for parallel or branching activities.
Transition Syntax: For branches immediately following a decide or fork node, use the simplified then [NodeName] format (e.g., then action1).
Synchronization (Join) Logic: * To merge parallel branches, each branch must point to the join node using then join [JoinNodeName].
After all branches are directed, you must explicitly add the statement join [JoinNodeName].
Strict Constraints: Do not use any syntax or keywords not present in the provided examples. Output only the SysML V2 code; do not include any introductory text, explanations, or markdown commentary outside the code block.
Key Improvements for LLM Performance:
Instructional Clarity: Using "Encapsulated," "Naming Conventions," and "Synchronization Logic" helps the model categorize the constraints.
Negative Constraints: Clearly stating what not to do (e.g., no spaces, no specific words) is often more effective for LLMs than positive instructions alone.
Output Control: The "Output only" instruction helps prevent the model from adding "Here is your code:" which can break automated parsing.
Sysml Code:
action def ActionReadTarget {
}
action def ActionReadStructuralFeatures {
}
action def ActionDetermineProtocol {
}
action def ActionBranchJudgment {
}
action def ActionSingleTaskAllocation {
}
action def ActionMultipleTaskAssignments {
}
action def ActionAssignment {
}
action def act {
    first start;
    then action ReadTarget : ActionReadTarget;
    then action ReadStructuralFeatures : ActionReadStructuralFeatures;
    then action DetermineProtocol : ActionDetermineProtocol;
    then action BranchJudgment : ActionBranchJudgment;
    then decide;
        if "prot == 1" then SingleTaskAllocation;
        if "prot &gt; 1" then MultipleTaskAssignments;
    action SingleTaskAllocation : ActionSingleTaskAllocation;
    then merge Assignment;
    action MultipleTaskAssignments : ActionMultipleTaskAssignments;
    then Assignment;
    action Assignment : ActionAssignment;
    then done;
}
Specifications:
[] (Act_1_sDetermineProtocol =&gt; () Act_1_sdecide1)
Counterexample：
start-&gt;ReadTarget-&gt;ReadStructuralFeatures-&gt;DetermineProtocol-&gt;BranchJudgment-&gt;decide
</t>
  </si>
  <si>
    <t>action def ActionReadTarget {
}
action def ActionReadStructuralFeatures {
}
action def ActionDetermineProtocol {
}
action def ActionBranchJudgment {
}
action def ActionSingleTaskAllocation {
}
action def ActionMultipleTaskAssignments {
}
action def ActionAssignment {
}
action def act {
    first start;
    then action ReadTarget : ActionReadTarget;
    then action ReadStructuralFeatures : ActionReadStructuralFeatures;
    then action DetermineProtocol : ActionDetermineProtocol;
    then action BranchJudgment : ActionBranchJudgment;
    then decide;
        if "prot == 1" then SingleTaskAllocation;
        if "prot &gt; 1" then MultipleTaskAssignments;
    action SingleTaskAllocation : ActionSingleTaskAllocation;
    then merge MergeNode;
    action MultipleTaskAssignments : ActionMultipleTaskAssignments;
    then merge MergeNode;
    then action Assignment : ActionAssignment;
    then done;
}</t>
  </si>
  <si>
    <t xml:space="preserve">{"&lt;&gt;  Act_1_sAssignment":{"command":"selt -p /app/frac_docker/uploads/fiacre_163136065323035120600.ktz -f \"&lt;&gt;  Act_1_sAssignment\"","returncode":0,"stderr":"","stdout":"Selt version 3.8.5 -- 06/18/25 -- LAAS/CNRS\nktz loaded, 10 states, 9 transitions\n0.001s\nTRUE\n0.000s\n","success":true},"[] (- dead U Act_1_sdone)":{"command":"selt -p /app/frac_docker/uploads/fiacre_163136065323035120600.ktz -f \"[] (- dead U Act_1_sdone)\"","returncode":0,"stderr":"","stdout":"Selt version 3.8.5 -- 06/18/25 -- LAAS/CNRS\nktz loaded, 10 states, 9 transitions\n0.001s\nTRUE\n0.000s\n","success":true},"[] (Act_1_sDetermineProtocol =&gt; () Act_1_sdecide1)":{"command":"selt -p /app/frac_docker/uploads/fiacre_163136065323035120600.ktz -f \"[] (Act_1_sDetermineProtocol =&gt; () Act_1_sdecide1)\"","returncode":0,"stderr":"","stdout":"Selt version 3.8.5 -- 06/18/25 -- LAAS/CNRS\nktz loaded, 10 states, 9 transitions\n0.001s\nFALSE\n  state 0: L.scc*9 Act_1_sstart\n  -Act_1_t0-&gt;\n  state 1: L.scc*8 Act_1_sReadTarget\n  -Act_1_t1-&gt;\n  state 2: L.scc*7 Act_1_sReadStructuralFeatures\n  -Act_1_t2-&gt;\n  state 3: L.scc*6 Act_1_sDetermineProtocol\n  -Act_1_t3-&gt;\n  state 4: L.scc*5 Act_1_sBranchJudgment\n  -Act_1_t4-&gt;\n  state 5: L.scc*4 Act_1_sdecide1\n  [accepting all]\n0.000s\n","success":true},"[] (Act_1_sMultipleTaskAssignments =&gt; () Act_1_sAssignment)":{"command":"selt -p /app/frac_docker/uploads/fiacre_163136065323035120600.ktz -f \"[] (Act_1_sMultipleTaskAssignments =&gt; () Act_1_sAssignment)\"","returncode":0,"stderr":"","stdout":"Selt version 3.8.5 -- 06/18/25 -- LAAS/CNRS\nktz loaded, 10 states, 9 transitions\n0.001s\nFALSE\n  state 0: L.scc*9 Act_1_sstart\n  -Act_1_t0-&gt;\n  state 1: L.scc*8 Act_1_sReadTarget\n  -Act_1_t1-&gt;\n  state 2: L.scc*7 Act_1_sReadStructuralFeatures\n  -Act_1_t2-&gt;\n  state 3: L.scc*6 Act_1_sDetermineProtocol\n  -Act_1_t3-&gt;\n  state 4: L.scc*5 Act_1_sBranchJudgment\n  -Act_1_t4-&gt;\n  state 5: L.scc*4 Act_1_sdecide1\n  -Act_1_t6-&gt;\n  state 6: L.scc*3 Act_1_sMultipleTaskAssignments\n  -Act_1_t8-&gt;\n  state 7: L.scc*2 Act_1_sMergeNode\n  -Act_1_t9-&gt;\n  state 8: L.scc Act_1_sAssignment\n  [accepting all]\n0.000s\n","success":true},"[] (Act_1_sReadStructuralFeatures =&gt; () Act_1_sDetermineProtocol)":{"command":"selt -p /app/frac_docker/uploads/fiacre_163136065323035120600.ktz -f \"[] (Act_1_sReadStructuralFeatures =&gt; () Act_1_sDetermineProtocol)\"","returncode":0,"stderr":"","stdout":"Selt version 3.8.5 -- 06/18/25 -- LAAS/CNRS\nktz loaded, 10 states, 9 transitions\n0.001s\nTRUE\n0.000s\n","success":true},"[] (Act_1_sReadTarget =&gt; () Act_1_sReadStructuralFeatures)":{"command":"selt -p /app/frac_docker/uploads/fiacre_163136065323035120600.ktz -f \"[] (Act_1_sReadTarget =&gt; () Act_1_sReadStructuralFeatures)\"","returncode":0,"stderr":"","stdout":"Selt version 3.8.5 -- 06/18/25 -- LAAS/CNRS\nktz loaded, 10 states, 9 transitions\n0.001s\nTRUE\n0.000s\n","success":true}}
</t>
  </si>
  <si>
    <t>&lt;&gt; Act_1_sAssignment
[] (Act_1_sReadStructuralFeatures =&gt; () Act_1_sDetermineProtocol)
[] (- dead U Act_1_sdone)
[] (Act_1_sReadTarget =&gt; () Act_1_sReadStructuralFeatures)
4条</t>
  </si>
  <si>
    <t xml:space="preserve">role=system,
content=Task: Generate a SysML V2 Activity Diagram model based on the provided requirements description and following the strict syntax rules below.
Core Syntax Requirements:
Structure: The main activity must be defined using action def act. All code must be encapsulated within begin and end blocks.
Naming Conventions: Node names must not contain spaces. Action names must not contain the words "decide" or "fork" to avoid confusion with control nodes.
Parallel Logic: Use the fork syntax for parallel or branching activities.
Transition Syntax: For branches immediately following a decide or fork node, use the simplified then [NodeName] format (e.g., then action1).
Synchronization (Join) Logic: * To merge parallel branches, each branch must point to the join node using then join [JoinNodeName].
After all branches are directed, you must explicitly add the statement join [JoinNodeName].
Strict Constraints: Do not use any syntax or keywords not present in the provided examples. Output only the SysML V2 code; do not include any introductory text, explanations, or markdown commentary outside the code block.
Key Improvements for LLM Performance:
Instructional Clarity: Using "Encapsulated," "Naming Conventions," and "Synchronization Logic" helps the model categorize the constraints.
Negative Constraints: Clearly stating what not to do (e.g., no spaces, no specific words) is often more effective for LLMs than positive instructions alone.
Output Control: The "Output only" instruction helps prevent the model from adding "Here is your code:" which can break automated parsing.
Sysml Code:
action def ActionEnterSection {
}
action def ActionStatusOccupied {
}
action def ActionCheckRearSection {
}
action def ActionNormalOccupied {
}
action def ActionControlTrackCircuit {
}
action def ActionFaultOccupied {
}
action def ActionActivateIndicatorLight {
}
action def act {
    first start;
    then action EnterSection : ActionEnterSection;
    then action StatusOccupied : ActionStatusOccupied;
    then action CheckRearSection : ActionCheckRearSection;
    then decide;
        if "rearOccupied" then NormalOccupied;
        if "!rearOccupied" then FaultOccupied;
    action NormalOccupied : ActionNormalOccupied;
    then action ControlTrackCircuit : ActionControlTrackCircuit;
    then merge MergePoint;
    action FaultOccupied : ActionFaultOccupied;
    then MergePoint;
    then action ActivateIndicatorLight : ActionActivateIndicatorLight;
    then done;
}
Specifications:
[] (Act_1_sFaultOccupied =&gt; () Act_1_sActivateIndicatorLight)
Counterexample：
start-&gt;EnterSection-&gt;StatusOccupied-&gt;CheckRearSection-&gt;decide-&gt;FaultOccupied-&gt;MergePoint-&gt;ActivateIndicatorLight
</t>
  </si>
  <si>
    <t>action def ActionEnterSection {
}
action def ActionStatusOccupied {
}
action def ActionCheckRearSection {
}
action def ActionNormalOccupied {
}
action def ActionControlTrackCircuit {
}
action def ActionFaultOccupied {
}
action def ActionActivateIndicatorLight {
}
action def act {
    first start;
    then action EnterSection : ActionEnterSection;
    then action StatusOccupied : ActionStatusOccupied;
    then action CheckRearSection : ActionCheckRearSection;
    then decide;
        if "rearOccupied" then NormalOccupied;
        if "!rearOccupied" then FaultOccupied;
    action NormalOccupied : ActionNormalOccupied;
    then action ControlTrackCircuit : ActionControlTrackCircuit;
    then merge MergePoint;
    action FaultOccupied : ActionFaultOccupied;
    then MergePoint;
    then action ActivateIndicatorLight : ActionActivateIndicatorLight;
    then done;
}</t>
  </si>
  <si>
    <t xml:space="preserve"> {"[] (- dead U Act_1_sdone)":{"command":"selt -p /app/frac_docker/uploads/fiacre_135026489336867957760.ktz -f \"[] (- dead U Act_1_sdone)\"","returncode":0,"stderr":"","stdout":"Selt version 3.8.5 -- 06/18/25 -- LAAS/CNRS\nktz loaded, 11 states, 11 transitions\n0.001s\nTRUE\n0.001s\n","success":true},"[] (Act_1_sCheckRearSection =&gt; () Act_1_sdecide1)":{"command":"selt -p /app/frac_docker/uploads/fiacre_135026489336867957760.ktz -f \"[] (Act_1_sCheckRearSection =&gt; () Act_1_sdecide1)\"","returncode":0,"stderr":"","stdout":"Selt version 3.8.5 -- 06/18/25 -- LAAS/CNRS\nktz loaded, 11 states, 11 transitions\n0.001s\nTRUE\n0.001s\n","success":true},"[] (Act_1_sEnterSection =&gt; () Act_1_sStatusOccupied)":{"command":"selt -p /app/frac_docker/uploads/fiacre_135026489336867957760.ktz -f \"[] (Act_1_sEnterSection =&gt; () Act_1_sStatusOccupied)\"","returncode":0,"stderr":"","stdout":"Selt version 3.8.5 -- 06/18/25 -- LAAS/CNRS\nktz loaded, 11 states, 11 transitions\n0.000s\nTRUE\n0.000s\n","success":true},"[] (Act_1_sFaultOccupied =&gt; () Act_1_sActivateIndicatorLight)":{"command":"selt -p /app/frac_docker/uploads/fiacre_135026489336867957760.ktz -f \"[] (Act_1_sFaultOccupied =&gt; () Act_1_sActivateIndicatorLight)\"","returncode":0,"stderr":"","stdout":"Selt version 3.8.5 -- 06/18/25 -- LAAS/CNRS\nktz loaded, 11 states, 11 transitions\n0.001s\nFALSE\n  state 0: L.scc*10 Act_1_sstart\n  -Act_1_t0-&gt;\n  state 1: L.scc*9 Act_1_sEnterSection\n  -Act_1_t1-&gt;\n  state 2: L.scc*8 Act_1_sStatusOccupied\n  -Act_1_t2-&gt;\n  state 3: L.scc*7 Act_1_sCheckRearSection\n  -Act_1_t3-&gt;\n  state 4: L.scc*6 Act_1_sdecide1\n  -Act_1_t5-&gt;\n  state 10: L.scc*5 Act_1_sFaultOccupied\n  -Act_1_t8-&gt;\n  state 11: L.scc*2 Act_1_sMergePoint\n  -Act_1_t9-&gt;\n  state 12: L.scc Act_1_sActivateIndicatorLight\n  [accepting all]\n0.000s\n","success":true},"[] (Act_1_sStatusOccupied =&gt; () Act_1_sCheckRearSection)":{"command":"selt -p /app/frac_docker/uploads/fiacre_135026489336867957760.ktz -f \"[] (Act_1_sStatusOccupied =&gt; () Act_1_sCheckRearSection)\"","returncode":0,"stderr":"","stdout":"Selt version 3.8.5 -- 06/18/25 -- LAAS/CNRS\nktz loaded, 11 states, 11 transitions\n0.001s\nTRUE\n0.000s\n","success":true},"[] -(Act_1_sFaultOccupied /\\ Act_1_sControlTrackCircuit)":{"command":"selt -p /app/frac_docker/uploads/fiacre_135026489336867957760.ktz -f \"[] -(Act_1_sFaultOccupied /\\ Act_1_sControlTrackCircuit)\"","returncode":0,"stderr":"","stdout":"Selt version 3.8.5 -- 06/18/25 -- LAAS/CNRS\nktz loaded, 11 states, 11 transitions\n0.001s\nTRUE\n0.000s\n","success":true}}
</t>
  </si>
  <si>
    <t xml:space="preserve">[] (- dead U Act_1_sdone
[] (Act_1_sEnterSection =&gt; () Act_1_sStatusOccupied)
[] -(Act_1_sFaultOccupied /\ Act_1_sControlTrackCircuit)
[] (Act_1_sCheckRearSection =&gt; () Act_1_sdecide1)
[] (Act_1_sStatusOccupied =&gt; () Act_1_sCheckRearSection)
5条
</t>
  </si>
  <si>
    <t>A[] securityGuard_instance.LoginOK_return_message_received imply deadlock
A[] (monitoringStation_instance.CheckCapacity3_return_message_sent_flag&gt;0 imply userInterface_instance.CheckCapacity_sync_message_sent_flag&gt;0)
A[] (monitoringStation_instance.VerifyLoginDetailsTrue_return_message_sent_flag&gt;0 imply userInterface_instance.VerifyLoginDetails_sync_message_sent_flag&gt;0)
3条</t>
  </si>
  <si>
    <t xml:space="preserve">role=system,
content=Task: Based on the sequence diagram model SysML v2 code examples and basic model information, generate a SysML v2 compliant sequence diagram model.
Please strictly follow the format of the provided code examples to generate the SysML v2 code. Element names must not contain spaces. Do not generate any content other than the code itself, and do not include comments.
Participants must first be defined as part def and then instantiated within an occurrence. Message interactions are implemented by defining a message within an occurrence. A message must define a name (msg_name) and a type (msg_type). The sender of the message must declare an event occurrence msg_name_sent, and the receiver must declare an event occurrence msg_name_received.
The message should be declared as: message msg_name_msg_type_message from sender.msg_name_sent to receiver.msg_name_received
Use then to represent the chronological order between messages. To represent control structures, declare messages within an action, using while for loops, if for branches, and fork for parallelism. The message types are as follows (values in parentheses represent the msg_type during declaRaten):
Synchronous message (sync)
Asynchronous message (async)
Return message (return)
Create message (cre)
Self-message (self)
Sysml Code:
part def SecurityGuard{}
part def UserInterface{}
part def MonitoringStation{}
occurrence sd_loginProcess{
    part securityGuard:SecurityGuard{
        event occurrence login_sent;
        event occurrence loginOK_received;
    }
    part userInterface:UserInterface{
        event occurrence login_received;
        event occurrence checkCapacity_sent;
        event occurrence checkCapacity3_received;
        event occurrence verifyLoginDetails_sent;
        event occurrence verifyLoginDetailsTrue_received;
        event occurrence loginOK_sent;
    }
    part monitoringStation:MonitoringStation{
        event occurrence checkCapacity_received;
        event occurrence checkCapacity3_sent;
        event occurrence verifyLoginDetails_received;
        event occurrence verifyLoginDetailsTrue_sent;
    }
    action{
        message Login_sync_message from securityGuard.login_sent to userInterface.login_received;
        message CheckCapacity_sync_message from userInterface.checkCapacity_sent to monitoringStation.checkCapacity_received;
        message CheckCapacity3_return_message from monitoringStation.checkCapacity3_sent to userInterface.checkCapacity3_received;
        message VerifyLoginDetails_sync_message from userInterface.verifyLoginDetails_sent to monitoringStation.verifyLoginDetails_received;
        message VerifyLoginDetailsTrue_return_message from monitoringStation.verifyLoginDetailsTrue_sent to userInterface.verifyLoginDetailsTrue_received;
        message LoginOK_return_message from userInterface.loginOK_sent to securityGuard.loginOK_received;
    }
}
Specifications And Counterexample 1:
A[] (userInterface_instance.CheckCapacity_sync_message_sent_flag&gt;0 imply userInterface_instance.VerifyLoginDetails_sync_message_sent_flag&gt;0)
1. securityGuard -&gt; userInterface: Login_sync_message
2. userInterface -&gt; monitoringStation: CheckCapacity_sync_message
</t>
  </si>
  <si>
    <t>part def SecurityGuard{}
part def UserInterface{}
part def MonitoringStation{}
occurrence sd_loginProcess{
part securityGuard:SecurityGuard{
event occurrence login_sent;
event occurrence loginOK_received;
}
part userInterface:UserInterface{
event occurrence login_received;
event occurrence checkCapacity_sent;
event occurrence checkCapacity3_received;
event occurrence verifyLoginDetails_sent;
event occurrence verifyLoginDetailsTrue_received;
event occurrence loginOK_sent;
}
part monitoringStation:MonitoringStation{
event occurrence checkCapacity_received;
event occurrence checkCapacity3_sent;
event occurrence verifyLoginDetails_received;
event occurrence verifyLoginDetailsTrue_sent;
}
action{
message Login_sync_message from securityGuard.login_sent to userInterface.login_received;
action{
message CheckCapacity_sync_message from userInterface.checkCapacity_sent to monitoringStation.checkCapacity_received;
message CheckCapacity3_return_message from monitoringStation.checkCapacity3_sent to userInterface.checkCapacity3_received;
message VerifyLoginDetails_sync_message from userInterface.verifyLoginDetails_sent to monitoringStation.verifyLoginDetails_received;
message VerifyLoginDetailsTrue_return_message from monitoringStation.verifyLoginDetailsTrue_sent to userInterface.verifyLoginDetailsTrue_received;
}
then message LoginOK_return_message from userInterface.loginOK_sent to securityGuard.loginOK_received;
}
}</t>
  </si>
  <si>
    <t>F1: Options for the verification:
  Generating shortest trace
  Search order is breadth first
  Using conservative space optimisation
  Seed is 1766655755
  State space representation uses minimal constraint systems with future testing
  Using HashMap + Compress integers for discrete state storage
C:\Users\16508\AppData\Local\Temp\uppaal_seq_detailed_verify_10223024971494545797\model.xml::1: [error] has no member named LoginOK_return_message_received.
C:\Users\16508\AppData\Local\Temp\uppaal_seq_detailed_verify_10223024971494545797\model.xml::1: [error] Type error.
F2:Options for the verification:
  Generating shortest trace
  Search order is breadth first
  Using conservative space optimisation
  Seed is 1766655755
  State space representation uses minimal constraint systems with future testing
  Using HashMap + Compress integers for discrete state storage
Verifying formula 1 at C:\Users\16508\AppData\Local\Temp\uppaal_seq_detailed_verify_10223024971494545797\query_1.q:1
 -- Formula is NOT satisfied.
 -- States stored : 3 states
 -- States explored : 3 states
 -- CPU user time used : 0 ms
 -- Virtual memory used : 64796 KiB
 -- Resident memory used : 19492 KiB
 -- Showing witness trace:
State:
( securityGuard_instance.idle userInterface_instance.idle monitoringStation_instance.idle )
securityGuard_instance.Login_sync_message_sent_flag=0 userInterface_instance.Login_sync_message_received_flag=0 userInterface_instance.CheckCapacity_sync_message_sent_flag=0 userInterface_instance.CheckCapacity3_return_message_received_flag=0 userInterface_instance.VerifyLoginDetails_sync_message_sent_flag=0 userInterface_instance.VerifyLoginDetailsTrue_return_message_received_flag=0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securityGuard_instance.idle-&gt;securityGuard_instance.Login_sync_message_sent { 1, Login_sync_message!, Login_sync_message_sent_flag++ }
  userInterface_instance.idle-&gt;userInterface_instance.Login_sync_message_received { 1, Login_sync_message?, Login_sync_message_received_flag++ }
State:
( securityGuard_instance.Login_sync_message_sent userInterface_instance.Login_sync_message_received monitoringStation_instance.idle )
securityGuard_instance.Login_sync_message_sent_flag=1 userInterface_instance.Login_sync_message_received_flag=1 userInterface_instance.CheckCapacity_sync_message_sent_flag=0 userInterface_instance.CheckCapacity3_return_message_received_flag=0 userInterface_instance.VerifyLoginDetails_sync_message_sent_flag=0 userInterface_instance.VerifyLoginDetailsTrue_return_message_received_flag=0 monitoringStation_instance.CheckCapacity_sync_message_received_flag=0 monitoringStation_instance.CheckCapacity3_return_message_sent_flag=0 monitoringStation_instance.VerifyLoginDetails_sync_message_received_flag=0 monitoringStation_instance.VerifyLoginDetailsTrue_return_message_sent_flag=0 global_time=0
Transition:
  userInterface_instance.Login_sync_message_received-&gt;userInterface_instance.CheckCapacity_sync_message_sent { 1, CheckCapacity_sync_message!, CheckCapacity_sync_message_sent_flag++ }
  monitoringStation_instance.idle-&gt;monitoringStation_instance.CheckCapacity_sync_message_received { 1, CheckCapacity_sync_message?, CheckCapacity_sync_message_received_flag++ }
State:
( securityGuard_instance.Login_sync_message_sent userInterface_instance.CheckCapacity_sync_message_sent monitoringStation_instance.CheckCapacity_sync_message_received )
securityGuard_instance.Login_sync_message_sent_flag=1 userInterface_instance.Login_sync_message_received_flag=1 userInterface_instance.CheckCapacity_sync_message_sent_flag=1 userInterface_instance.CheckCapacity3_return_message_received_flag=0 userInterface_instance.VerifyLoginDetails_sync_message_sent_flag=0 userInterface_instance.VerifyLoginDetailsTrue_return_message_received_flag=0 monitoringStation_instance.CheckCapacity_sync_message_received_flag=1 monitoringStation_instance.CheckCapacity3_return_message_sent_flag=0 monitoringStation_instance.VerifyLoginDetails_sync_message_received_flag=0 monitoringStation_instance.VerifyLoginDetailsTrue_return_message_sent_flag=0 global_time=0
F3:satisfied
F4:satisfied</t>
  </si>
  <si>
    <t>A[] (monitoringStation_instance.CheckCapacity3_return_message_sent_flag&gt;0 imply userInterface_instance.CheckCapacity_sync_message_sent_flag&gt;0)
A[] (monitoringStation_instance.VerifyLoginDetailsTrue_return_message_sent_flag&gt;0 imply userInterface_instance.VerifyLoginDetails_sync_message_sent_flag&gt;0)
2条</t>
  </si>
  <si>
    <t>安全性规约问题未解决</t>
  </si>
  <si>
    <t xml:space="preserve">role=system,
content=Task: Based on the sequence diagram model SysML v2 code examples and basic model information, refine a SysML v2 compliant sequence diagram model.
Please strictly follow the format of the provided code examples to generate the SysML v2 code. Element names must not contain spaces. Do not generate any content other than the code itself, and do not include comments.
Participants must first be defined as part def and then instantiated within an occurrence. Message interactions are implemented by defining a message within an occurrence. A message must define a name (msg_name) and a type (msg_type). The sender of the message must declare an event occurrence msg_name_sent, and the receiver must declare an event occurrence msg_name_received.
The message should be declared as: message msg_name_msg_type_message from sender.msg_name_sent to receiver.msg_name_received
Use then to represent the chronological order between messages. To represent control structures, declare messages within an action, using while for loops, if for branches, and fork for parallelism. The message types are as follows (values in parentheses represent the msg_type during declaRaten):
Synchronous message (sync)
Asynchronous message (async)
Return message (return)
Create message (cre)
Self-message (self)
Sysml Code:
part def SecurityGuard{}
part def CompanySecuritySystem{}
occurrence sd_security{
    part externalSystem:ExternalSystem{
        event occurrence illegalEntryDetected_sent;
        event occurrence raiseAlarm_received;
        event occurrence cancelAlarm_received;
    }
    part companySecuritySystem:CompanySecuritySystem{
        event occurrence illegalEntryDetected_received;
        event occurrence intruderAlert_sent;
        event occurrence raiseAlarm_sent;
        event occurrence lostTrack_sent;
        event occurrence cancelAlarm_sent;
        event occurrence autoTrack_received;
        event occurrence panCameraControl_received;
        event occurrence tiltCamera_received;
        event occurrence cancelAlert_received;
    }
    part securityGuardElvis:SecurityGuard{
        event occurrence intruderAlert_received;
        event occurrence autoTrack_sent;
        event occurrence lostTrack_received;
        event occurrence panCameraControl_sent;
        event occurrence tiltCamera_sent;
        event occurrence cancelAlert_sent;
    }
    action{
        attribute autoMode = true;
        attribute lostContact = false;
        attribute loopCount = 3;
        message IllegalEntryDetected_async_message from externalSystem.illegalEntryDetected_sent to companySecuritySystem.illegalEntryDetected_received;
        message IntruderAlert_async_message from companySecuritySystem.intruderAlert_sent to securityGuardElvis.intruderAlert_received;
        message RaiseAlarm_async_message from companySecuritySystem.raiseAlarm_sent to externalSystem.raiseAlarm_received;
        then if autoMode == true {
            message AutoTrack_async_message from securityGuardElvis.autoTrack_sent to companySecuritySystem.autoTrack_received;
            then if lostContact == true {
                message LostTrack_async_message from companySecuritySystem.lostTrack_sent to securityGuardElvis.lostTrack_received;
            }
        }
        then if autoMode == false {
            then while loopCount &gt; 0 {
                message PanCameraControl_async_message from securityGuardElvis.panCameraControl_sent to companySecuritySystem.panCameraControl_received;
                message TiltCamera_async_message from securityGuardElvis.tiltCamera_sent to companySecuritySystem.tiltCamera_received;
                loopCount := loopCount - 1;
            }
        }
        message CancelAlert_async_message from securityGuardElvis.cancelAlert_sent to companySecuritySystem.cancelAlert_received;
        message CancelAlarm_async_message from companySecuritySystem.cancelAlarm_sent to externalSystem.cancelAlarm_received;
    }
Specifications And Counterexample 1:
E&lt;&gt; securityGuard_instance.AutoTrack_async_message_sent
C:\Users\16508\AppData\Local\Temp\uppaal_seq_detailed_verify_18124205019782544228\model.xml::1: [error] Unknown identifier: securityGuard_instance.
C:\Users\16508\AppData\Local\Temp\uppaal_seq_detailed_verify_18124205019782544228\model.xml::1: [error] false is not a structure.
Specifications And Counterexample 2:
E&lt;&gt; securityGuard_instance.LostTrack_async_message_received
C:\Users\16508\AppData\Local\Temp\uppaal_seq_detailed_verify_18124205019782544228\model.xml::1: [error] Unknown identifier: securityGuard_instance.
C:\Users\16508\AppData\Local\Temp\uppaal_seq_detailed_verify_18124205019782544228\model.xml::1: [error] false is not a structure.
</t>
  </si>
  <si>
    <t>part def SecurityGuard{}
part def CompanySecuritySystem{}
part def ExternalSystem{}
occurrence sd_security{
part externalSystem:ExternalSystem{
event occurrence illegalEntryDetected_sent;
event occurrence raiseAlarm_received;
event occurrence cancelAlarm_received;
}
part companySecuritySystem:CompanySecuritySystem{
event occurrence illegalEntryDetected_received;
event occurrence intruderAlert_sent;
event occurrence raiseAlarm_sent;
event occurrence lostTrack_sent;
event occurrence cancelAlarm_sent;
event occurrence autoTrack_received;
event occurrence panCameraControl_received;
event occurrence tiltCamera_received;
event occurrence cancelAlert_received;
}
part securityGuard_instance:SecurityGuard{
event occurrence intruderAlert_received;
event occurrence autoTrack_sent;
event occurrence lostTrack_received;
event occurrence panCameraControl_sent;
event occurrence tiltCamera_sent;
event occurrence cancelAlert_sent;
}
action{
attribute autoMode = true;
attribute lostContact = false;
attribute loopCount = 3;
message IllegalEntryDetected_async_message from externalSystem.illegalEntryDetected_sent to companySecuritySystem.illegalEntryDetected_received;
message IntruderAlert_async_message from companySecuritySystem.intruderAlert_sent to securityGuard_instance.intruderAlert_received;
message RaiseAlarm_async_message from companySecuritySystem.raiseAlarm_sent to externalSystem.raiseAlarm_received;
then if autoMode == true {
message AutoTrack_async_message from securityGuard_instance.autoTrack_sent to companySecuritySystem.autoTrack_received;
then if lostContact == true {
message LostTrack_async_message from companySecuritySystem.lostTrack_sent to securityGuard_instance.lostTrack_received;
}
}
then if autoMode == false {
then while loopCount &gt; 0 {
message PanCameraControl_async_message from securityGuard_instance.panCameraControl_sent to companySecuritySystem.panCameraControl_received;
message TiltCamera_async_message from securityGuard_instance.tiltCamera_sent to companySecuritySystem.tiltCamera_received;
loopCount := loopCount - 1;
}
}
message CancelAlert_async_message from securityGuard_instance.cancelAlert_sent to companySecuritySystem.cancelAlert_received;
message CancelAlarm_async_message from companySecuritySystem.cancelAlarm_sent to externalSystem.cancelAlarm_received;
}
}</t>
  </si>
  <si>
    <t>F1：Satisfied
F2：Satisfied
F3:Options for the verification:
  Generating shortest trace
  Search order is breadth first
  Using conservative space optimisation
  Seed is 1766656326
  State space representation uses minimal constraint systems with future testing
  Using HashMap + Compress integers for discrete state storage
C:\Users\16508\AppData\Local\Temp\uppaal_seq_detailed_verify_13463574733532620768\model.xml::1: [error] securityGuard_instance is not a structure.
C:\Users\16508\AppData\Local\Temp\uppaal_seq_detailed_verify_13463574733532620768\model.xml::1: [error] Type error.
F4:Options for the verification:
  Generating shortest trace
  Search order is breadth first
  Using conservative space optimisation
  Seed is 1766656326
  State space representation uses minimal constraint systems with future testing
  Using HashMap + Compress integers for discrete state storage
C:\Users\16508\AppData\Local\Temp\uppaal_seq_detailed_verify_13463574733532620768\model.xml::1: [error] securityGuard_instance is not a structure.
C:\Users\16508\AppData\Local\Temp\uppaal_seq_detailed_verify_13463574733532620768\model.xml::1: [error] Type error.</t>
  </si>
  <si>
    <t>A[] companySecuritySystem_instance.IntruderAlert_async_message_sent_flag&gt;0 imply externalSystem_instance.IllegalEntryDetected_async_message_sent_flag&gt;0
A[] companySecuritySystem_instance.RaiseAlarm_async_message_sent_flag&gt;0 imply companySecuritySystem_instance.IntruderAlert_async_message_sent_flag&gt;0
2条</t>
  </si>
  <si>
    <t>role=system,
content=Task: Based on the sequence diagram model SysML v2 code examples and basic model information, refine a SysML v2 compliant sequence diagram model.
Please strictly follow the format of the provided code examples to generate the SysML v2 code. Element names must not contain spaces. Do not generate any content other than the code itself, and do not include comments.
Participants must first be defined as part def and then instantiated within an occurrence. Message interactions are implemented by defining a message within an occurrence. A message must define a name (msg_name) and a type (msg_type). The sender of the message must declare an event occurrence msg_name_sent, and the receiver must declare an event occurrence msg_name_received.
The message should be declared as: message msg_name_msg_type_message from sender.msg_name_sent to receiver.msg_name_received
Use then to represent the chronological order between messages. To represent control structures, declare messages within an action, using while for loops, if for branches, and fork for parallelism. The message types are as follows (values in parentheses represent the msg_type during declaRaten):
Synchronous message (sync)
Asynchronous message (async)
Return message (return)
Create message (cre)
Self-message (self)
Sysml Code:
part def AirborneEquipment{}
part def Captain{}
part def AirTrafficController{}
part def AirlineCompany{}
occurrence sd_model{
    part airborneEquipment:AirborneEquipment{
        event occurrence flightReleaseProcedure1_sent;
        event occurrence aircraftDatagram1_received;
        event occurrence flightRecorder_sent;
        event occurrence flightRecorder_received;
        event occurrence aircraftDatagram2_sent;
        event occurrence confirmRelease1_sent;
        event occurrence confirmRelease2_received;
    }
    part captain:Captain{
        event occurrence flightReleaseProcedure2_received;
        event occurrence aircraftDatagram1_sent;
    }
    part airTrafficController:AirTrafficController{
        event occurrence flightReleaseProcedure1_received;
        event occurrence flightReleaseProcedure2_sent;
        event occurrence aircraftDatagram2_received;
        event occurrence aircraftDatagram3_sent;
        event occurrence aircraftDatagram3Reply_received;
        event occurrence takeoffConditionCheck_sent;
        event occurrence takeoffConditionCheck_received;
        event occurrence confirmRelease1_received;
        event occurrence confirmRelease2_sent;
    }
    part airlineCompany:AirlineCompany{
        event occurrence aircraftDatagram3_received;
        event occurrence aircraftDatagram3Reply_sent;
    }
    action{
        attribute conditionMet = false;
        message FlightReleaseProcedure1_async_message from airborneEquipment.flightReleaseProcedure1_sent to airTrafficController.flightReleaseProcedure1_received;
        then message FlightReleaseProcedure2_async_message from airTrafficController.flightReleaseProcedure2_sent to captain.flightReleaseProcedure2_received;
        then message AircraftDatagram1_async_message from captain.aircraftDatagram1_sent to airborneEquipment.aircraftDatagram1_received;
        then message FlightRecorder_self_message from airborneEquipment.flightRecorder_sent to airborneEquipment.flightRecorder_received;
        then message AircraftDatagram2_async_message from airborneEquipment.aircraftDatagram2_sent to airTrafficController.aircraftDatagram2_received;
        then message AircraftDatagram3_sync_message from airTrafficController.aircraftDatagram3_sent to airlineCompany.aircraftDatagram3_received;
        then message AircraftDatagram3Reply_return_message from airlineCompany.aircraftDatagram3Reply_sent to airTrafficController.aircraftDatagram3Reply_received;
        then while !conditionMet {
            message TakeoffConditionCheck_self_message from airTrafficController.takeoffConditionCheck_sent to airTrafficController.takeoffConditionCheck_received;
            conditionMet := true;
        }
        then message ConfirmRelease1_async_message from airborneEquipment.confirmRelease1_sent to airTrafficController.confirmRelease1_received;
        then message ConfirmRelease2_async_message from airTrafficController.confirmRelease2_sent to airborneEquipment.confirmRelease2_received;
    }
}
Specifications And Counterexample 1:
A[] airTrafficController_instance.ConfirmRelease1_async_message_received imply deadlock
airborneEquipment -FlightReleaseProcedure1_async_message-&gt; airTrafficController → airTrafficController -FlightReleaseProcedure2_async_message-&gt; captain → captain -AircraftDatagram1_async_message-&gt; airborneEquipment → airborneEquipment -AircraftDatagram2_async_message-&gt; airTrafficController → airTrafficController -AircraftDatagram3_sync_message-&gt; airlineCompany → airlineCompany -AircraftDatagram3Reply_return_message-&gt; airTrafficController → airborneEquipment -ConfirmRelease1_async_message-&gt; airTrafficController</t>
  </si>
  <si>
    <t>part def AirborneEquipment{}
part def Captain{}
part def AirTrafficController{}
part def AirlineCompany{}
occurrence sd_model{
part airborneEquipment:AirborneEquipment{
event occurrence flightReleaseProcedure1_sent;
event occurrence aircraftDatagram1_received;
event occurrence flightRecorder_sent;
event occurrence flightRecorder_received;
event occurrence aircraftDatagram2_sent;
event occurrence confirmRelease1_sent;
}
part captain:Captain{
event occurrence flightReleaseProcedure2_received;
event occurrence aircraftDatagram1_sent;
}
part airTrafficController:AirTrafficController{
event occurrence flightReleaseProcedure1_received;
event occurrence flightReleaseProcedure2_sent;
event occurrence aircraftDatagram2_received;
event occurrence aircraftDatagram3_sent;
event occurrence aircraftDatagram3Reply_received;
event occurrence takeoffConditionCheck_sent;
event occurrence takeoffConditionCheck_received;
event occurrence confirmRelease1_received;
event occurrence confirmRelease2_sent;
}
part airlineCompany:AirlineCompany{
event occurrence aircraftDatagram3_received;
event occurrence aircraftDatagram3Reply_sent;
}
action{
attribute conditionMet = false;
message FlightReleaseProcedure1_async_message from airborneEquipment.flightReleaseProcedure1_sent to airTrafficController.flightReleaseProcedure1_received;
then message FlightReleaseProcedure2_async_message from airTrafficController.flightReleaseProcedure2_sent to captain.flightReleaseProcedure2_received;
then message AircraftDatagram1_async_message from captain.aircraftDatagram1_sent to airborneEquipment.aircraftDatagram1_received;
then message FlightRecorder_self_message from airborneEquipment.flightRecorder_sent to airborneEquipment.flightRecorder_received;
then message AircraftDatagram2_async_message from airborneEquipment.aircraftDatagram2_sent to airTrafficController.aircraftDatagram2_received;
then message AircraftDatagram3_sync_message from airTrafficController.aircraftDatagram3_sent to airlineCompany.aircraftDatagram3_received;
then message AircraftDatagram3Reply_return_message from airlineCompany.aircraftDatagram3Reply_sent to airTrafficController.aircraftDatagram3Reply_received;
then while !conditionMet {
message TakeoffConditionCheck_self_message from airTrafficController.takeoffConditionCheck_sent to airTrafficController.takeoffConditionCheck_received;
conditionMet := true;
}
then message ConfirmRelease1_async_message from airborneEquipment.confirmRelease1_sent to airTrafficController.confirmRelease1_received;
then message ConfirmRelease2_async_message from airTrafficController.confirmRelease2_sent to airborneEquipment.confirmRelease2_received;
}
}</t>
  </si>
  <si>
    <t>A[] airborneEquipment_instance.AircraftDatagram1_async_message_received_flag&gt;0 imply airborneEquipment_instance.FlightReleaseProcedure1_async_message_sent_flag&gt;0
E&lt;&gt; airlineCompany_instance.AircraftDatagram3Reply_return_message_sent
2条</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</si>
</sst>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5">
    <font>
      <sz val="10.0"/>
      <color rgb="FF000000"/>
      <name val="Arial"/>
      <scheme val="minor"/>
    </font>
    <font>
      <b/>
      <color theme="1"/>
      <name val="Arial"/>
    </font>
    <font>
      <b/>
      <color theme="1"/>
      <name val="Arial"/>
      <scheme val="minor"/>
    </font>
    <font>
      <color theme="1"/>
      <name val="Arial"/>
    </font>
    <font>
      <color theme="1"/>
      <name val="Arial"/>
      <scheme val="minor"/>
    </font>
    <font>
      <color theme="1"/>
      <name val="Helvetica Neue"/>
    </font>
    <font>
      <sz val="11.0"/>
      <color theme="1"/>
      <name val="Arial"/>
      <scheme val="minor"/>
    </font>
    <font>
      <color rgb="FF000000"/>
      <name val="Arial"/>
    </font>
    <font>
      <sz val="11.0"/>
      <color rgb="FF000000"/>
      <name val="宋体"/>
    </font>
    <font>
      <b/>
      <sz val="16.0"/>
      <color theme="1"/>
      <name val="Arial"/>
      <scheme val="minor"/>
    </font>
    <font/>
    <font>
      <b/>
      <i/>
      <sz val="11.0"/>
      <color theme="1"/>
      <name val="Arial"/>
      <scheme val="minor"/>
    </font>
    <font>
      <b/>
      <i/>
      <sz val="11.0"/>
      <color theme="1"/>
      <name val="Arial"/>
    </font>
    <font>
      <b/>
      <sz val="11.0"/>
      <color theme="1"/>
      <name val="Arial"/>
    </font>
    <font>
      <b/>
      <sz val="11.0"/>
      <color theme="1"/>
      <name val="Arial"/>
      <scheme val="minor"/>
    </font>
  </fonts>
  <fills count="9">
    <fill>
      <patternFill patternType="none"/>
    </fill>
    <fill>
      <patternFill patternType="lightGray"/>
    </fill>
    <fill>
      <patternFill patternType="solid">
        <fgColor theme="0"/>
        <bgColor theme="0"/>
      </patternFill>
    </fill>
    <fill>
      <patternFill patternType="solid">
        <fgColor rgb="FFA2C4C9"/>
        <bgColor rgb="FFA2C4C9"/>
      </patternFill>
    </fill>
    <fill>
      <patternFill patternType="solid">
        <fgColor rgb="FFF9CB9C"/>
        <bgColor rgb="FFF9CB9C"/>
      </patternFill>
    </fill>
    <fill>
      <patternFill patternType="solid">
        <fgColor rgb="FF9FC5E8"/>
        <bgColor rgb="FF9FC5E8"/>
      </patternFill>
    </fill>
    <fill>
      <patternFill patternType="solid">
        <fgColor rgb="FFD5A6BD"/>
        <bgColor rgb="FFD5A6BD"/>
      </patternFill>
    </fill>
    <fill>
      <patternFill patternType="solid">
        <fgColor rgb="FFEAD1DC"/>
        <bgColor rgb="FFEAD1DC"/>
      </patternFill>
    </fill>
    <fill>
      <patternFill patternType="solid">
        <fgColor rgb="FFCFE2F3"/>
        <bgColor rgb="FFCFE2F3"/>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1"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2" numFmtId="4" xfId="0" applyAlignment="1" applyFont="1" applyNumberFormat="1">
      <alignment horizontal="center" readingOrder="0" shrinkToFit="0" vertical="center" wrapText="0"/>
    </xf>
    <xf borderId="0" fillId="0" fontId="1" numFmtId="0" xfId="0" applyAlignment="1" applyFont="1">
      <alignment horizontal="left" readingOrder="0" shrinkToFit="0" vertical="bottom" wrapText="0"/>
    </xf>
    <xf borderId="0" fillId="0" fontId="1" numFmtId="0" xfId="0" applyAlignment="1" applyFont="1">
      <alignment horizontal="center" readingOrder="0" shrinkToFit="0" vertical="top" wrapText="0"/>
    </xf>
    <xf borderId="0" fillId="0" fontId="1" numFmtId="0" xfId="0" applyAlignment="1" applyFont="1">
      <alignment horizontal="center" readingOrder="0" shrinkToFit="0" vertical="bottom" wrapText="0"/>
    </xf>
    <xf borderId="0" fillId="0" fontId="2" numFmtId="0" xfId="0" applyAlignment="1" applyFont="1">
      <alignment horizontal="left" readingOrder="0" shrinkToFit="0" vertical="top" wrapText="0"/>
    </xf>
    <xf borderId="0" fillId="0" fontId="3" numFmtId="0" xfId="0" applyAlignment="1" applyFont="1">
      <alignment horizontal="center"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4" numFmtId="10" xfId="0" applyAlignment="1" applyFont="1" applyNumberFormat="1">
      <alignment horizontal="center" readingOrder="0" shrinkToFit="0" vertical="center" wrapText="0"/>
    </xf>
    <xf borderId="0" fillId="0" fontId="4" numFmtId="4" xfId="0" applyAlignment="1" applyFont="1" applyNumberFormat="1">
      <alignment horizontal="center" readingOrder="0" shrinkToFit="0" vertical="center" wrapText="0"/>
    </xf>
    <xf borderId="0" fillId="0" fontId="4" numFmtId="0" xfId="0" applyAlignment="1" applyFont="1">
      <alignment horizontal="center" readingOrder="0" shrinkToFit="0" vertical="top" wrapText="0"/>
    </xf>
    <xf borderId="0" fillId="0" fontId="4" numFmtId="0" xfId="0" applyAlignment="1" applyFont="1">
      <alignment horizontal="center" shrinkToFit="0" vertical="top" wrapText="0"/>
    </xf>
    <xf borderId="0" fillId="0" fontId="4" numFmtId="0" xfId="0" applyAlignment="1" applyFont="1">
      <alignment horizontal="center" shrinkToFit="0" wrapText="0"/>
    </xf>
    <xf borderId="0" fillId="0" fontId="3" numFmtId="0" xfId="0" applyAlignment="1" applyFont="1">
      <alignment horizontal="left" shrinkToFit="0" vertical="center" wrapText="0"/>
    </xf>
    <xf borderId="0" fillId="0" fontId="4" numFmtId="0" xfId="0" applyAlignment="1" applyFont="1">
      <alignment horizontal="center" readingOrder="0" vertical="center"/>
    </xf>
    <xf borderId="0" fillId="0" fontId="3" numFmtId="0" xfId="0" applyAlignment="1" applyFont="1">
      <alignment horizontal="center" readingOrder="0" shrinkToFit="0" vertical="center" wrapText="0"/>
    </xf>
    <xf borderId="0" fillId="0" fontId="4" numFmtId="4" xfId="0" applyAlignment="1" applyFont="1" applyNumberFormat="1">
      <alignment horizontal="left" readingOrder="0" shrinkToFit="0" vertical="center" wrapText="0"/>
    </xf>
    <xf borderId="0" fillId="0" fontId="4" numFmtId="10" xfId="0" applyAlignment="1" applyFont="1" applyNumberFormat="1">
      <alignment horizontal="center" shrinkToFit="0" vertical="center" wrapText="0"/>
    </xf>
    <xf borderId="0" fillId="0" fontId="4" numFmtId="0" xfId="0" applyAlignment="1" applyFont="1">
      <alignment horizontal="left" shrinkToFit="0" vertical="center" wrapText="0"/>
    </xf>
    <xf borderId="0" fillId="0" fontId="4" numFmtId="10" xfId="0" applyAlignment="1" applyFont="1" applyNumberFormat="1">
      <alignment horizontal="center" readingOrder="0" vertical="center"/>
    </xf>
    <xf borderId="0" fillId="0" fontId="4" numFmtId="4" xfId="0" applyAlignment="1" applyFont="1" applyNumberFormat="1">
      <alignment horizontal="center" shrinkToFit="0" vertical="center" wrapText="0"/>
    </xf>
    <xf borderId="0" fillId="0" fontId="4" numFmtId="9" xfId="0" applyAlignment="1" applyFont="1" applyNumberFormat="1">
      <alignment horizontal="center" readingOrder="0" shrinkToFit="0" vertical="center" wrapText="0"/>
    </xf>
    <xf borderId="0" fillId="0" fontId="4" numFmtId="0" xfId="0" applyAlignment="1" applyFont="1">
      <alignment horizontal="left" readingOrder="0" shrinkToFit="0" wrapText="0"/>
    </xf>
    <xf borderId="0" fillId="0" fontId="4" numFmtId="0" xfId="0" applyAlignment="1" applyFont="1">
      <alignment horizontal="left" readingOrder="0" shrinkToFit="0" vertical="top" wrapText="0"/>
    </xf>
    <xf borderId="0" fillId="0" fontId="4" numFmtId="10" xfId="0" applyAlignment="1" applyFont="1" applyNumberFormat="1">
      <alignment horizontal="center" readingOrder="0" shrinkToFit="0" vertical="top" wrapText="0"/>
    </xf>
    <xf borderId="0" fillId="0" fontId="4" numFmtId="0" xfId="0" applyAlignment="1" applyFont="1">
      <alignment horizontal="center" readingOrder="0" shrinkToFit="0" wrapText="0"/>
    </xf>
    <xf borderId="0" fillId="0" fontId="4" numFmtId="0" xfId="0" applyAlignment="1" applyFont="1">
      <alignment horizontal="left" shrinkToFit="0" wrapText="0"/>
    </xf>
    <xf borderId="0" fillId="0" fontId="4" numFmtId="10" xfId="0" applyAlignment="1" applyFont="1" applyNumberFormat="1">
      <alignment horizontal="center" shrinkToFit="0" vertical="top" wrapText="0"/>
    </xf>
    <xf borderId="0" fillId="0" fontId="4" numFmtId="0" xfId="0" applyAlignment="1" applyFont="1">
      <alignment horizontal="left" shrinkToFit="0" vertical="top" wrapText="0"/>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2" numFmtId="4" xfId="0" applyAlignment="1" applyFont="1" applyNumberFormat="1">
      <alignment horizontal="center" readingOrder="0" shrinkToFit="0" vertical="center" wrapText="1"/>
    </xf>
    <xf borderId="0" fillId="0" fontId="2" numFmtId="0" xfId="0" applyAlignment="1" applyFont="1">
      <alignment horizontal="center" readingOrder="0" vertical="center"/>
    </xf>
    <xf borderId="0" fillId="0" fontId="4"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4" numFmtId="4" xfId="0" applyAlignment="1" applyFont="1" applyNumberFormat="1">
      <alignment horizontal="center" readingOrder="0" vertical="center"/>
    </xf>
    <xf borderId="0" fillId="0" fontId="4" numFmtId="164" xfId="0" applyAlignment="1" applyFont="1" applyNumberFormat="1">
      <alignment horizontal="center" readingOrder="0" vertical="center"/>
    </xf>
    <xf borderId="0" fillId="0" fontId="4" numFmtId="10" xfId="0" applyAlignment="1" applyFont="1" applyNumberFormat="1">
      <alignment horizontal="center" vertical="center"/>
    </xf>
    <xf borderId="0" fillId="0" fontId="4" numFmtId="0" xfId="0" applyAlignment="1" applyFont="1">
      <alignment horizontal="center"/>
    </xf>
    <xf borderId="0" fillId="0" fontId="3" numFmtId="0" xfId="0" applyAlignment="1" applyFont="1">
      <alignment horizontal="center" readingOrder="0" vertical="center"/>
    </xf>
    <xf borderId="0" fillId="0" fontId="5" numFmtId="0" xfId="0" applyAlignment="1" applyFont="1">
      <alignment horizontal="center" shrinkToFit="0" vertical="center" wrapText="1"/>
    </xf>
    <xf borderId="0" fillId="0" fontId="5" numFmtId="0" xfId="0" applyAlignment="1" applyFont="1">
      <alignment horizontal="center" shrinkToFit="0" vertical="center" wrapText="0"/>
    </xf>
    <xf borderId="0" fillId="0" fontId="5" numFmtId="0" xfId="0" applyAlignment="1" applyFont="1">
      <alignment horizontal="center" readingOrder="0" shrinkToFit="0" vertical="center" wrapText="1"/>
    </xf>
    <xf borderId="0" fillId="0" fontId="3" numFmtId="0" xfId="0" applyAlignment="1" applyFont="1">
      <alignment horizontal="left" shrinkToFit="0" vertical="center" wrapText="1"/>
    </xf>
    <xf borderId="0" fillId="0" fontId="6" numFmtId="0" xfId="0" applyAlignment="1" applyFont="1">
      <alignment horizontal="center" readingOrder="0" vertical="center"/>
    </xf>
    <xf borderId="0" fillId="0" fontId="6" numFmtId="0" xfId="0" applyAlignment="1" applyFont="1">
      <alignment horizontal="left" readingOrder="0" vertical="center"/>
    </xf>
    <xf borderId="0" fillId="0" fontId="4" numFmtId="0" xfId="0" applyAlignment="1" applyFont="1">
      <alignment horizontal="center" readingOrder="0"/>
    </xf>
    <xf borderId="0" fillId="0" fontId="3" numFmtId="0" xfId="0" applyAlignment="1" applyFont="1">
      <alignment horizontal="center"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10" xfId="0" applyAlignment="1" applyFont="1" applyNumberFormat="1">
      <alignment horizontal="center" shrinkToFit="0" vertical="center" wrapText="0"/>
    </xf>
    <xf borderId="0" fillId="0" fontId="4" numFmtId="4" xfId="0" applyAlignment="1" applyFont="1" applyNumberFormat="1">
      <alignment horizontal="center" readingOrder="0" shrinkToFit="0" vertical="center" wrapText="0"/>
    </xf>
    <xf borderId="0" fillId="0" fontId="4" numFmtId="10" xfId="0" applyAlignment="1" applyFont="1" applyNumberFormat="1">
      <alignment horizontal="center" readingOrder="0" shrinkToFit="0" vertical="center" wrapText="0"/>
    </xf>
    <xf borderId="0" fillId="0" fontId="4" numFmtId="0" xfId="0" applyAlignment="1" applyFont="1">
      <alignment horizontal="center" readingOrder="0" shrinkToFit="0" wrapText="0"/>
    </xf>
    <xf borderId="0" fillId="0" fontId="4" numFmtId="0" xfId="0" applyAlignment="1" applyFont="1">
      <alignment horizontal="center" shrinkToFit="0" wrapText="0"/>
    </xf>
    <xf borderId="0" fillId="0" fontId="4" numFmtId="0" xfId="0" applyAlignment="1" applyFont="1">
      <alignment horizontal="center" shrinkToFit="0" vertical="center" wrapText="0"/>
    </xf>
    <xf borderId="0" fillId="0" fontId="5" numFmtId="0" xfId="0" applyAlignment="1" applyFont="1">
      <alignment horizontal="center" shrinkToFit="0" vertical="center" wrapText="0"/>
    </xf>
    <xf borderId="0" fillId="0" fontId="5" numFmtId="0" xfId="0" applyAlignment="1" applyFont="1">
      <alignment horizontal="center" readingOrder="0" shrinkToFit="0" vertical="center" wrapText="0"/>
    </xf>
    <xf borderId="0" fillId="0" fontId="3" numFmtId="0" xfId="0" applyAlignment="1" applyFont="1">
      <alignment horizontal="left" shrinkToFit="0" vertical="center" wrapText="0"/>
    </xf>
    <xf borderId="0" fillId="2" fontId="3" numFmtId="0" xfId="0" applyAlignment="1" applyFill="1" applyFont="1">
      <alignment horizontal="center" shrinkToFit="0" vertical="center" wrapText="0"/>
    </xf>
    <xf borderId="0" fillId="0" fontId="4" numFmtId="0" xfId="0" applyAlignment="1" applyFont="1">
      <alignment horizontal="left" readingOrder="0"/>
    </xf>
    <xf borderId="0" fillId="2" fontId="3" numFmtId="0" xfId="0" applyAlignment="1" applyFont="1">
      <alignment horizontal="center" vertical="center"/>
    </xf>
    <xf borderId="0" fillId="0" fontId="4" numFmtId="0" xfId="0" applyAlignment="1" applyFont="1">
      <alignment horizontal="left"/>
    </xf>
    <xf borderId="0" fillId="0" fontId="4" numFmtId="0" xfId="0" applyAlignment="1" applyFont="1">
      <alignment horizontal="left" vertical="center"/>
    </xf>
    <xf borderId="0" fillId="0" fontId="4" numFmtId="4" xfId="0" applyAlignment="1" applyFont="1" applyNumberFormat="1">
      <alignment horizontal="center" vertical="center"/>
    </xf>
    <xf borderId="0" fillId="0" fontId="4" numFmtId="0" xfId="0" applyAlignment="1" applyFont="1">
      <alignment horizontal="left" shrinkToFit="0" vertical="center" wrapText="0"/>
    </xf>
    <xf borderId="0" fillId="0" fontId="4" numFmtId="4" xfId="0" applyAlignment="1" applyFont="1" applyNumberFormat="1">
      <alignment horizontal="center" shrinkToFit="0" vertical="center" wrapText="0"/>
    </xf>
    <xf borderId="0" fillId="0" fontId="4" numFmtId="4" xfId="0" applyAlignment="1" applyFont="1" applyNumberFormat="1">
      <alignment horizontal="left" readingOrder="0" vertical="center"/>
    </xf>
    <xf borderId="0" fillId="0" fontId="4" numFmtId="0" xfId="0" applyAlignment="1" applyFont="1">
      <alignment readingOrder="0" vertical="center"/>
    </xf>
    <xf borderId="0" fillId="0" fontId="1" numFmtId="10"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xf>
    <xf borderId="0" fillId="0" fontId="4" numFmtId="10" xfId="0" applyAlignment="1" applyFont="1" applyNumberFormat="1">
      <alignment horizontal="center" readingOrder="0" shrinkToFit="0" vertical="center" wrapText="1"/>
    </xf>
    <xf borderId="0" fillId="0" fontId="4" numFmtId="0" xfId="0" applyAlignment="1" applyFont="1">
      <alignment horizontal="center" shrinkToFit="0" vertical="center" wrapText="1"/>
    </xf>
    <xf borderId="0" fillId="0" fontId="4" numFmtId="10" xfId="0" applyAlignment="1" applyFont="1" applyNumberFormat="1">
      <alignment horizontal="center" shrinkToFit="0" vertical="center" wrapText="1"/>
    </xf>
    <xf borderId="0" fillId="0" fontId="7" numFmtId="0" xfId="0" applyAlignment="1" applyFont="1">
      <alignment horizontal="left" readingOrder="0" shrinkToFit="0" vertical="center" wrapText="1"/>
    </xf>
    <xf borderId="0" fillId="0" fontId="4" numFmtId="0" xfId="0" applyAlignment="1" applyFont="1">
      <alignment horizontal="left" readingOrder="0" shrinkToFit="0" vertical="top" wrapText="1"/>
    </xf>
    <xf borderId="0" fillId="0" fontId="4" numFmtId="10" xfId="0" applyFont="1" applyNumberFormat="1"/>
    <xf borderId="0" fillId="0" fontId="4" numFmtId="10" xfId="0" applyAlignment="1" applyFont="1" applyNumberFormat="1">
      <alignment horizontal="center"/>
    </xf>
    <xf borderId="0" fillId="0" fontId="4" numFmtId="4" xfId="0" applyAlignment="1" applyFont="1" applyNumberFormat="1">
      <alignment horizontal="center"/>
    </xf>
    <xf borderId="1" fillId="3" fontId="9" numFmtId="0" xfId="0" applyAlignment="1" applyBorder="1" applyFill="1" applyFont="1">
      <alignment horizontal="center" readingOrder="0" vertical="center"/>
    </xf>
    <xf borderId="2" fillId="0" fontId="10" numFmtId="0" xfId="0" applyBorder="1" applyFont="1"/>
    <xf borderId="3" fillId="0" fontId="10" numFmtId="0" xfId="0" applyBorder="1" applyFont="1"/>
    <xf borderId="4" fillId="0" fontId="10" numFmtId="0" xfId="0" applyBorder="1" applyFont="1"/>
    <xf borderId="5" fillId="0" fontId="10" numFmtId="0" xfId="0" applyBorder="1" applyFont="1"/>
    <xf borderId="6" fillId="0" fontId="10" numFmtId="0" xfId="0" applyBorder="1" applyFont="1"/>
    <xf borderId="0" fillId="0" fontId="4" numFmtId="0" xfId="0" applyFont="1"/>
    <xf borderId="7" fillId="4" fontId="11" numFmtId="0" xfId="0" applyAlignment="1" applyBorder="1" applyFill="1" applyFont="1">
      <alignment horizontal="center" readingOrder="0" vertical="center"/>
    </xf>
    <xf borderId="8" fillId="0" fontId="10" numFmtId="0" xfId="0" applyBorder="1" applyFont="1"/>
    <xf borderId="9" fillId="0" fontId="10" numFmtId="0" xfId="0" applyBorder="1" applyFont="1"/>
    <xf borderId="7" fillId="5" fontId="12" numFmtId="0" xfId="0" applyAlignment="1" applyBorder="1" applyFill="1" applyFont="1">
      <alignment horizontal="center" vertical="center"/>
    </xf>
    <xf borderId="0" fillId="0" fontId="12" numFmtId="0" xfId="0" applyAlignment="1" applyFont="1">
      <alignment horizontal="center" vertical="center"/>
    </xf>
    <xf borderId="7" fillId="6" fontId="12" numFmtId="0" xfId="0" applyAlignment="1" applyBorder="1" applyFill="1" applyFont="1">
      <alignment horizontal="center" readingOrder="0" vertical="center"/>
    </xf>
    <xf borderId="10" fillId="0" fontId="2" numFmtId="0" xfId="0" applyAlignment="1" applyBorder="1" applyFont="1">
      <alignment horizontal="center" readingOrder="0" vertical="center"/>
    </xf>
    <xf borderId="7" fillId="0" fontId="2" numFmtId="0" xfId="0" applyAlignment="1" applyBorder="1" applyFont="1">
      <alignment horizontal="center" readingOrder="0" vertical="center"/>
    </xf>
    <xf borderId="11" fillId="0" fontId="2" numFmtId="0" xfId="0" applyAlignment="1" applyBorder="1" applyFont="1">
      <alignment horizontal="center" vertical="center"/>
    </xf>
    <xf borderId="10" fillId="0" fontId="1" numFmtId="0" xfId="0" applyAlignment="1" applyBorder="1" applyFont="1">
      <alignment horizontal="center" vertical="center"/>
    </xf>
    <xf borderId="7" fillId="0" fontId="1" numFmtId="4" xfId="0" applyAlignment="1" applyBorder="1" applyFont="1" applyNumberFormat="1">
      <alignment horizontal="center" vertical="center"/>
    </xf>
    <xf borderId="11" fillId="0" fontId="3" numFmtId="4" xfId="0" applyAlignment="1" applyBorder="1" applyFont="1" applyNumberFormat="1">
      <alignment horizontal="center" vertical="center"/>
    </xf>
    <xf borderId="0" fillId="0" fontId="3" numFmtId="4" xfId="0" applyAlignment="1" applyFont="1" applyNumberFormat="1">
      <alignment horizontal="center" vertical="center"/>
    </xf>
    <xf borderId="12" fillId="0" fontId="10" numFmtId="0" xfId="0" applyBorder="1" applyFont="1"/>
    <xf borderId="13" fillId="0" fontId="10" numFmtId="0" xfId="0" applyBorder="1" applyFont="1"/>
    <xf borderId="11" fillId="0" fontId="2" numFmtId="0" xfId="0" applyAlignment="1" applyBorder="1" applyFont="1">
      <alignment horizontal="center" readingOrder="0" vertical="center"/>
    </xf>
    <xf borderId="11" fillId="0" fontId="1" numFmtId="4" xfId="0" applyAlignment="1" applyBorder="1" applyFont="1" applyNumberFormat="1">
      <alignment horizontal="center" vertical="center"/>
    </xf>
    <xf borderId="11" fillId="0" fontId="3" numFmtId="0" xfId="0" applyAlignment="1" applyBorder="1" applyFont="1">
      <alignment horizontal="center" shrinkToFit="0" vertical="center" wrapText="0"/>
    </xf>
    <xf borderId="11" fillId="0" fontId="4" numFmtId="0" xfId="0" applyAlignment="1" applyBorder="1" applyFont="1">
      <alignment horizontal="center" readingOrder="0" shrinkToFit="0" vertical="center" wrapText="0"/>
    </xf>
    <xf borderId="11" fillId="0" fontId="4" numFmtId="4" xfId="0" applyAlignment="1" applyBorder="1" applyFont="1" applyNumberFormat="1">
      <alignment horizontal="center" readingOrder="0" shrinkToFit="0" vertical="center" wrapText="0"/>
    </xf>
    <xf borderId="11" fillId="0" fontId="2" numFmtId="4" xfId="0" applyAlignment="1" applyBorder="1" applyFont="1" applyNumberFormat="1">
      <alignment horizontal="center" vertical="center"/>
    </xf>
    <xf borderId="11" fillId="0" fontId="3" numFmtId="0" xfId="0" applyAlignment="1" applyBorder="1" applyFont="1">
      <alignment horizontal="center" shrinkToFit="0" vertical="center" wrapText="0"/>
    </xf>
    <xf borderId="11" fillId="0" fontId="3" numFmtId="4" xfId="0" applyAlignment="1" applyBorder="1" applyFont="1" applyNumberFormat="1">
      <alignment horizontal="center" readingOrder="0" shrinkToFit="0" wrapText="0"/>
    </xf>
    <xf borderId="11" fillId="0" fontId="3" numFmtId="0" xfId="0" applyAlignment="1" applyBorder="1" applyFont="1">
      <alignment horizontal="center" readingOrder="0" shrinkToFit="0" wrapText="0"/>
    </xf>
    <xf borderId="11" fillId="0" fontId="4" numFmtId="4" xfId="0" applyAlignment="1" applyBorder="1" applyFont="1" applyNumberFormat="1">
      <alignment horizontal="center" readingOrder="0" vertical="center"/>
    </xf>
    <xf borderId="11" fillId="0" fontId="4" numFmtId="4" xfId="0" applyAlignment="1" applyBorder="1" applyFont="1" applyNumberFormat="1">
      <alignment horizontal="center" readingOrder="0" shrinkToFit="0" vertical="top" wrapText="0"/>
    </xf>
    <xf borderId="11" fillId="0" fontId="3" numFmtId="4" xfId="0" applyAlignment="1" applyBorder="1" applyFont="1" applyNumberFormat="1">
      <alignment horizontal="center" readingOrder="0" shrinkToFit="0" vertical="top" wrapText="0"/>
    </xf>
    <xf borderId="11" fillId="0" fontId="4" numFmtId="4" xfId="0" applyAlignment="1" applyBorder="1" applyFont="1" applyNumberFormat="1">
      <alignment horizontal="center" shrinkToFit="0" vertical="center" wrapText="0"/>
    </xf>
    <xf borderId="7" fillId="0" fontId="2" numFmtId="0" xfId="0" applyAlignment="1" applyBorder="1" applyFont="1">
      <alignment horizontal="center" readingOrder="0"/>
    </xf>
    <xf borderId="11" fillId="0" fontId="2" numFmtId="4" xfId="0" applyAlignment="1" applyBorder="1" applyFont="1" applyNumberFormat="1">
      <alignment horizontal="center"/>
    </xf>
    <xf borderId="11" fillId="0" fontId="2" numFmtId="0" xfId="0" applyAlignment="1" applyBorder="1" applyFont="1">
      <alignment horizontal="center"/>
    </xf>
    <xf borderId="10" fillId="0" fontId="2" numFmtId="49" xfId="0" applyAlignment="1" applyBorder="1" applyFont="1" applyNumberFormat="1">
      <alignment horizontal="center" readingOrder="0" vertical="center"/>
    </xf>
    <xf borderId="11" fillId="0" fontId="3" numFmtId="0" xfId="0" applyAlignment="1" applyBorder="1" applyFont="1">
      <alignment horizontal="center" vertical="center"/>
    </xf>
    <xf borderId="11" fillId="0" fontId="4" numFmtId="0" xfId="0" applyAlignment="1" applyBorder="1" applyFont="1">
      <alignment horizontal="center" readingOrder="0" vertical="center"/>
    </xf>
    <xf borderId="11" fillId="0" fontId="4" numFmtId="4" xfId="0" applyAlignment="1" applyBorder="1" applyFont="1" applyNumberFormat="1">
      <alignment horizontal="center" readingOrder="0"/>
    </xf>
    <xf borderId="11" fillId="0" fontId="4" numFmtId="4" xfId="0" applyAlignment="1" applyBorder="1" applyFont="1" applyNumberFormat="1">
      <alignment horizontal="center" readingOrder="0" shrinkToFit="0" vertical="center" wrapText="0"/>
    </xf>
    <xf borderId="11" fillId="0" fontId="7"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11" fillId="0" fontId="4" numFmtId="4" xfId="0" applyAlignment="1" applyBorder="1" applyFont="1" applyNumberFormat="1">
      <alignment horizontal="center" readingOrder="0" shrinkToFit="0" vertical="center" wrapText="1"/>
    </xf>
    <xf borderId="11" fillId="0" fontId="4" numFmtId="4" xfId="0" applyAlignment="1" applyBorder="1" applyFont="1" applyNumberFormat="1">
      <alignment horizontal="center"/>
    </xf>
    <xf borderId="11" fillId="0" fontId="13" numFmtId="0" xfId="0" applyAlignment="1" applyBorder="1" applyFont="1">
      <alignment horizontal="center" readingOrder="0" vertical="center"/>
    </xf>
    <xf borderId="11" fillId="0" fontId="12" numFmtId="0" xfId="0" applyAlignment="1" applyBorder="1" applyFont="1">
      <alignment horizontal="center" readingOrder="0" vertical="center"/>
    </xf>
    <xf borderId="10" fillId="0" fontId="1" numFmtId="4" xfId="0" applyAlignment="1" applyBorder="1" applyFont="1" applyNumberFormat="1">
      <alignment horizontal="center" readingOrder="0" vertical="center"/>
    </xf>
    <xf borderId="11" fillId="0" fontId="4" numFmtId="4" xfId="0" applyAlignment="1" applyBorder="1" applyFont="1" applyNumberFormat="1">
      <alignment horizontal="center" vertical="center"/>
    </xf>
    <xf borderId="11" fillId="0" fontId="4" numFmtId="0" xfId="0" applyAlignment="1" applyBorder="1" applyFont="1">
      <alignment horizontal="center" vertical="center"/>
    </xf>
    <xf borderId="0" fillId="0" fontId="1" numFmtId="4" xfId="0" applyAlignment="1" applyFont="1" applyNumberFormat="1">
      <alignment horizontal="center" vertical="center"/>
    </xf>
    <xf borderId="1" fillId="7" fontId="9" numFmtId="0" xfId="0" applyAlignment="1" applyBorder="1" applyFill="1" applyFont="1">
      <alignment horizontal="center" readingOrder="0" vertical="center"/>
    </xf>
    <xf borderId="11" fillId="0" fontId="2" numFmtId="4" xfId="0" applyAlignment="1" applyBorder="1" applyFont="1" applyNumberFormat="1">
      <alignment horizontal="center" readingOrder="0" shrinkToFit="0" vertical="center" wrapText="0"/>
    </xf>
    <xf borderId="11" fillId="0" fontId="4" numFmtId="10" xfId="0" applyAlignment="1" applyBorder="1" applyFont="1" applyNumberFormat="1">
      <alignment horizontal="center" readingOrder="0" shrinkToFit="0" vertical="center" wrapText="0"/>
    </xf>
    <xf borderId="11" fillId="0" fontId="2" numFmtId="10" xfId="0" applyAlignment="1" applyBorder="1" applyFont="1" applyNumberFormat="1">
      <alignment horizontal="center" vertical="center"/>
    </xf>
    <xf borderId="11" fillId="0" fontId="2" numFmtId="10" xfId="0" applyAlignment="1" applyBorder="1" applyFont="1" applyNumberFormat="1">
      <alignment horizontal="center"/>
    </xf>
    <xf borderId="11" fillId="0" fontId="4" numFmtId="10" xfId="0" applyAlignment="1" applyBorder="1" applyFont="1" applyNumberFormat="1">
      <alignment horizontal="center" readingOrder="0" vertical="center"/>
    </xf>
    <xf borderId="11" fillId="0" fontId="3" numFmtId="10" xfId="0" applyAlignment="1" applyBorder="1" applyFont="1" applyNumberFormat="1">
      <alignment horizontal="center"/>
    </xf>
    <xf borderId="11" fillId="0" fontId="3" numFmtId="10" xfId="0" applyAlignment="1" applyBorder="1" applyFont="1" applyNumberFormat="1">
      <alignment horizontal="center" shrinkToFit="0" wrapText="1"/>
    </xf>
    <xf borderId="11" fillId="0" fontId="4" numFmtId="10" xfId="0" applyAlignment="1" applyBorder="1" applyFont="1" applyNumberFormat="1">
      <alignment horizontal="center" vertical="center"/>
    </xf>
    <xf borderId="0" fillId="8" fontId="9" numFmtId="0" xfId="0" applyAlignment="1" applyFill="1" applyFont="1">
      <alignment horizontal="center" readingOrder="0" vertical="center"/>
    </xf>
    <xf borderId="0" fillId="0" fontId="4" numFmtId="0" xfId="0" applyAlignment="1" applyFont="1">
      <alignment vertical="center"/>
    </xf>
    <xf borderId="7" fillId="4" fontId="14" numFmtId="0" xfId="0" applyAlignment="1" applyBorder="1" applyFont="1">
      <alignment horizontal="center" readingOrder="0" vertical="center"/>
    </xf>
    <xf borderId="7" fillId="0" fontId="4" numFmtId="0" xfId="0" applyAlignment="1" applyBorder="1" applyFont="1">
      <alignment horizontal="center" readingOrder="0" shrinkToFit="0" vertical="center" wrapText="0"/>
    </xf>
    <xf borderId="11" fillId="0" fontId="3" numFmtId="10" xfId="0" applyAlignment="1" applyBorder="1" applyFont="1" applyNumberFormat="1">
      <alignment horizontal="center" shrinkToFit="0" vertical="center" wrapText="0"/>
    </xf>
    <xf borderId="7" fillId="0" fontId="4" numFmtId="0" xfId="0" applyAlignment="1" applyBorder="1" applyFont="1">
      <alignment horizontal="center" readingOrder="0" vertical="center"/>
    </xf>
    <xf borderId="0" fillId="0" fontId="3" numFmtId="10" xfId="0" applyFont="1" applyNumberFormat="1"/>
    <xf borderId="10" fillId="0" fontId="3" numFmtId="0" xfId="0" applyAlignment="1" applyBorder="1" applyFont="1">
      <alignment horizontal="center" shrinkToFit="0" vertical="center" wrapText="0"/>
    </xf>
    <xf borderId="10" fillId="0" fontId="4" numFmtId="0" xfId="0" applyAlignment="1" applyBorder="1" applyFont="1">
      <alignment horizontal="center" readingOrder="0" shrinkToFit="0" vertical="center" wrapText="0"/>
    </xf>
    <xf borderId="10" fillId="0" fontId="4" numFmtId="0" xfId="0" applyAlignment="1" applyBorder="1" applyFont="1">
      <alignment horizontal="center" readingOrder="0" vertical="center"/>
    </xf>
    <xf borderId="10" fillId="0" fontId="4" numFmtId="10" xfId="0" applyAlignment="1" applyBorder="1" applyFont="1" applyNumberFormat="1">
      <alignment horizontal="center" readingOrder="0" shrinkToFit="0" vertical="center" wrapText="0"/>
    </xf>
    <xf borderId="10" fillId="0" fontId="4" numFmtId="10" xfId="0" applyAlignment="1" applyBorder="1" applyFont="1" applyNumberFormat="1">
      <alignment horizontal="center" shrinkToFit="0" vertical="center" wrapText="0"/>
    </xf>
    <xf borderId="10" fillId="0" fontId="3" numFmtId="10" xfId="0" applyAlignment="1" applyBorder="1" applyFont="1" applyNumberFormat="1">
      <alignment horizontal="center" shrinkToFit="0" vertical="center" wrapText="0"/>
    </xf>
    <xf borderId="1" fillId="0" fontId="4" numFmtId="0" xfId="0" applyAlignment="1" applyBorder="1" applyFont="1">
      <alignment horizontal="center" readingOrder="0" shrinkToFit="0" vertical="center" wrapText="0"/>
    </xf>
    <xf borderId="0" fillId="0" fontId="3" numFmtId="10" xfId="0" applyAlignment="1" applyFont="1" applyNumberFormat="1">
      <alignment horizontal="center" shrinkToFit="0" wrapText="0"/>
    </xf>
    <xf borderId="11" fillId="0" fontId="3" numFmtId="0" xfId="0" applyAlignment="1" applyBorder="1" applyFont="1">
      <alignment horizontal="center" readingOrder="0" shrinkToFit="0" vertical="center" wrapText="0"/>
    </xf>
    <xf borderId="11" fillId="0" fontId="3" numFmtId="10" xfId="0" applyAlignment="1" applyBorder="1" applyFont="1" applyNumberFormat="1">
      <alignment horizontal="center" readingOrder="0" shrinkToFit="0" vertical="center" wrapText="0"/>
    </xf>
    <xf borderId="1" fillId="0" fontId="4" numFmtId="0" xfId="0" applyAlignment="1" applyBorder="1" applyFont="1">
      <alignment horizontal="center" readingOrder="0" vertical="center"/>
    </xf>
    <xf borderId="10" fillId="0" fontId="3" numFmtId="0" xfId="0" applyAlignment="1" applyBorder="1" applyFont="1">
      <alignment horizontal="center" readingOrder="0" shrinkToFit="0" vertical="center" wrapText="0"/>
    </xf>
    <xf borderId="0" fillId="0" fontId="3" numFmtId="10" xfId="0" applyAlignment="1" applyFont="1" applyNumberFormat="1">
      <alignment horizontal="center" shrinkToFit="0" vertical="top" wrapText="0"/>
    </xf>
    <xf borderId="10" fillId="0" fontId="4" numFmtId="10" xfId="0" applyAlignment="1" applyBorder="1" applyFont="1" applyNumberFormat="1">
      <alignment horizontal="center" readingOrder="0" vertical="center"/>
    </xf>
    <xf borderId="1" fillId="0" fontId="2" numFmtId="0" xfId="0" applyAlignment="1" applyBorder="1" applyFont="1">
      <alignment horizontal="center" readingOrder="0" vertical="center"/>
    </xf>
    <xf borderId="10" fillId="0" fontId="2" numFmtId="10" xfId="0" applyAlignment="1" applyBorder="1" applyFont="1" applyNumberFormat="1">
      <alignment horizontal="center" readingOrder="0" vertical="center"/>
    </xf>
    <xf borderId="10" fillId="0" fontId="2" numFmtId="10" xfId="0" applyAlignment="1" applyBorder="1" applyFont="1" applyNumberFormat="1">
      <alignment horizontal="center" vertical="center"/>
    </xf>
    <xf borderId="14" fillId="0" fontId="10" numFmtId="0" xfId="0" applyBorder="1" applyFont="1"/>
    <xf borderId="15" fillId="0" fontId="10" numFmtId="0" xfId="0" applyBorder="1" applyFont="1"/>
    <xf borderId="10" fillId="0" fontId="3" numFmtId="0" xfId="0" applyAlignment="1" applyBorder="1" applyFont="1">
      <alignment horizontal="center" vertical="center"/>
    </xf>
    <xf borderId="10" fillId="0" fontId="4" numFmtId="10" xfId="0" applyAlignment="1" applyBorder="1" applyFont="1" applyNumberFormat="1">
      <alignment horizontal="center" vertical="center"/>
    </xf>
    <xf borderId="10" fillId="0" fontId="4" numFmtId="10" xfId="0" applyAlignment="1" applyBorder="1" applyFont="1" applyNumberFormat="1">
      <alignment horizontal="center" shrinkToFit="0" vertical="center" wrapText="0"/>
    </xf>
    <xf borderId="0" fillId="0" fontId="3" numFmtId="10" xfId="0" applyAlignment="1" applyFont="1" applyNumberFormat="1">
      <alignment horizontal="center" vertical="center"/>
    </xf>
    <xf borderId="1" fillId="0" fontId="4" numFmtId="0" xfId="0" applyAlignment="1" applyBorder="1" applyFont="1">
      <alignment horizontal="center" readingOrder="0" shrinkToFit="0" vertical="center" wrapText="0"/>
    </xf>
    <xf borderId="14" fillId="0" fontId="2" numFmtId="0" xfId="0" applyAlignment="1" applyBorder="1" applyFont="1">
      <alignment horizontal="center" readingOrder="0" vertical="center"/>
    </xf>
    <xf borderId="0" fillId="0" fontId="3" numFmtId="10" xfId="0" applyAlignment="1" applyFont="1" applyNumberFormat="1">
      <alignment horizontal="center"/>
    </xf>
    <xf borderId="10" fillId="0" fontId="7"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10" fillId="0" fontId="4" numFmtId="10" xfId="0" applyAlignment="1" applyBorder="1" applyFont="1" applyNumberFormat="1">
      <alignment horizontal="center" readingOrder="0" shrinkToFit="0" vertical="center" wrapText="1"/>
    </xf>
    <xf borderId="10" fillId="0" fontId="3" numFmtId="10" xfId="0" applyAlignment="1" applyBorder="1" applyFont="1" applyNumberFormat="1">
      <alignment horizontal="center" vertical="center"/>
    </xf>
    <xf borderId="11" fillId="0" fontId="3" numFmtId="0" xfId="0" applyAlignment="1" applyBorder="1" applyFont="1">
      <alignment horizontal="center" readingOrder="0"/>
    </xf>
    <xf borderId="10" fillId="0" fontId="3" numFmtId="10" xfId="0" applyAlignment="1" applyBorder="1" applyFont="1" applyNumberForma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1" fillId="0" fontId="3" numFmtId="0" xfId="0" applyAlignment="1" applyBorder="1" applyFont="1">
      <alignment horizontal="center"/>
    </xf>
    <xf borderId="11" fillId="0" fontId="3" numFmtId="0" xfId="0" applyAlignment="1" applyBorder="1" applyFont="1">
      <alignment horizontal="center" readingOrder="0" vertical="center"/>
    </xf>
    <xf borderId="11" fillId="0" fontId="3" numFmtId="10" xfId="0" applyAlignment="1" applyBorder="1" applyFont="1" applyNumberFormat="1">
      <alignment horizontal="center" shrinkToFit="0" vertical="center" wrapText="1"/>
    </xf>
    <xf borderId="11" fillId="0" fontId="3" numFmtId="10" xfId="0" applyAlignment="1" applyBorder="1" applyFont="1" applyNumberFormat="1">
      <alignment horizontal="center" vertical="center"/>
    </xf>
    <xf borderId="7" fillId="0" fontId="3" numFmtId="0" xfId="0" applyAlignment="1" applyBorder="1" applyFont="1">
      <alignment horizontal="center" readingOrder="0" shrinkToFit="0" vertical="center" wrapText="1"/>
    </xf>
    <xf borderId="7" fillId="0" fontId="3" numFmtId="0" xfId="0" applyAlignment="1" applyBorder="1" applyFont="1">
      <alignment horizontal="center" readingOrder="0" vertical="center"/>
    </xf>
    <xf borderId="10" fillId="0" fontId="2" numFmtId="10" xfId="0" applyAlignment="1" applyBorder="1" applyFont="1" applyNumberFormat="1">
      <alignment horizontal="center" readingOrder="0" shrinkToFit="0" vertical="center" wrapText="1"/>
    </xf>
    <xf borderId="10" fillId="0" fontId="1" numFmtId="10" xfId="0" applyAlignment="1" applyBorder="1" applyFont="1" applyNumberFormat="1">
      <alignment horizontal="center" readingOrder="0" shrinkToFit="0" vertical="center" wrapText="1"/>
    </xf>
    <xf borderId="10" fillId="0" fontId="1" numFmtId="10" xfId="0" applyAlignment="1" applyBorder="1" applyFont="1" applyNumberFormat="1">
      <alignment horizontal="center" readingOrder="0" vertical="center"/>
    </xf>
    <xf borderId="0" fillId="0" fontId="2" numFmtId="0" xfId="0" applyAlignment="1" applyFont="1">
      <alignment horizontal="center" readingOrder="0"/>
    </xf>
    <xf borderId="7" fillId="0" fontId="1" numFmtId="0" xfId="0" applyAlignment="1" applyBorder="1" applyFont="1">
      <alignment horizontal="center" readingOrder="0"/>
    </xf>
    <xf borderId="0" fillId="0" fontId="3" numFmtId="10" xfId="0" applyAlignment="1" applyFont="1" applyNumberFormat="1">
      <alignment horizontal="center" vertical="bottom"/>
    </xf>
    <xf borderId="0" fillId="0" fontId="4" numFmtId="0" xfId="0" applyAlignment="1" applyFont="1">
      <alignment horizontal="right"/>
    </xf>
    <xf borderId="11" fillId="0" fontId="2" numFmtId="0" xfId="0" applyAlignment="1" applyBorder="1" applyFont="1">
      <alignment horizontal="center" readingOrder="0" shrinkToFit="0" vertical="center" wrapText="0"/>
    </xf>
    <xf borderId="11" fillId="0" fontId="1" numFmtId="0" xfId="0" applyAlignment="1" applyBorder="1" applyFont="1">
      <alignment horizontal="center" shrinkToFit="0" wrapText="0"/>
    </xf>
    <xf borderId="11" fillId="0" fontId="4" numFmtId="0" xfId="0" applyAlignment="1" applyBorder="1" applyFont="1">
      <alignment horizontal="center" readingOrder="0"/>
    </xf>
    <xf borderId="11" fillId="0" fontId="4" numFmtId="0" xfId="0" applyAlignment="1" applyBorder="1" applyFont="1">
      <alignment horizontal="center" readingOrder="0" shrinkToFit="0" vertical="top" wrapText="0"/>
    </xf>
    <xf borderId="10" fillId="0" fontId="1" numFmtId="0" xfId="0" applyAlignment="1" applyBorder="1" applyFont="1">
      <alignment horizontal="center" vertical="center"/>
    </xf>
    <xf borderId="11" fillId="0" fontId="3" numFmtId="0" xfId="0" applyAlignment="1" applyBorder="1" applyFont="1">
      <alignment horizontal="center"/>
    </xf>
    <xf borderId="11" fillId="0" fontId="3" numFmtId="0" xfId="0" applyAlignment="1" applyBorder="1" applyFont="1">
      <alignment horizontal="center" shrinkToFit="0" wrapText="0"/>
    </xf>
    <xf borderId="7" fillId="0" fontId="1" numFmtId="0" xfId="0" applyAlignment="1" applyBorder="1" applyFont="1">
      <alignment horizontal="center" vertical="bottom"/>
    </xf>
    <xf borderId="11" fillId="0" fontId="4" numFmtId="0" xfId="0" applyAlignment="1" applyBorder="1" applyFont="1">
      <alignment horizontal="center" vertical="center"/>
    </xf>
    <xf borderId="11" fillId="0" fontId="4" numFmtId="0" xfId="0" applyBorder="1" applyFont="1"/>
    <xf borderId="10" fillId="0" fontId="2" numFmtId="4" xfId="0" applyAlignment="1" applyBorder="1" applyFont="1" applyNumberFormat="1">
      <alignment horizontal="center" readingOrder="0" vertical="center"/>
    </xf>
    <xf borderId="10" fillId="0" fontId="4" numFmtId="0" xfId="0" applyAlignment="1" applyBorder="1" applyFont="1">
      <alignment vertical="center"/>
    </xf>
    <xf borderId="11" fillId="0" fontId="4" numFmtId="49" xfId="0" applyAlignment="1" applyBorder="1" applyFont="1" applyNumberFormat="1">
      <alignment horizontal="center" readingOrder="0" vertical="center"/>
    </xf>
    <xf borderId="7" fillId="0" fontId="4" numFmtId="49" xfId="0" applyAlignment="1" applyBorder="1" applyFont="1" applyNumberFormat="1">
      <alignment horizontal="center" readingOrder="0" vertical="center"/>
    </xf>
    <xf borderId="14" fillId="0" fontId="4" numFmtId="49" xfId="0" applyAlignment="1" applyBorder="1" applyFont="1" applyNumberFormat="1">
      <alignment horizontal="center" readingOrder="0" vertical="center"/>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Comic Sans MS"/>
              </a:defRPr>
            </a:pPr>
            <a:r>
              <a:rPr b="1">
                <a:solidFill>
                  <a:schemeClr val="dk1"/>
                </a:solidFill>
                <a:latin typeface="Comic Sans MS"/>
              </a:rPr>
              <a:t>STM Total Time (s)</a:t>
            </a:r>
          </a:p>
        </c:rich>
      </c:tx>
      <c:overlay val="0"/>
    </c:title>
    <c:plotArea>
      <c:layout/>
      <c:barChart>
        <c:barDir val="col"/>
        <c:grouping val="stacked"/>
        <c:ser>
          <c:idx val="0"/>
          <c:order val="0"/>
          <c:tx>
            <c:strRef>
              <c:f>'Time Results'!$C$53</c:f>
            </c:strRef>
          </c:tx>
          <c:spPr>
            <a:solidFill>
              <a:schemeClr val="accent1"/>
            </a:solidFill>
            <a:ln cmpd="sng">
              <a:solidFill>
                <a:srgbClr val="000000"/>
              </a:solidFill>
            </a:ln>
          </c:spPr>
          <c:dPt>
            <c:idx val="0"/>
          </c:dPt>
          <c:dPt>
            <c:idx val="1"/>
          </c:dPt>
          <c:dPt>
            <c:idx val="2"/>
          </c:dPt>
          <c:dPt>
            <c:idx val="3"/>
          </c:dPt>
          <c:dPt>
            <c:idx val="4"/>
          </c:dPt>
          <c:dPt>
            <c:idx val="5"/>
          </c:dPt>
          <c:cat>
            <c:strRef>
              <c:f>'Time Results'!$B$54:$B$58</c:f>
            </c:strRef>
          </c:cat>
          <c:val>
            <c:numRef>
              <c:f>'Time Results'!$C$54:$C$58</c:f>
              <c:numCache/>
            </c:numRef>
          </c:val>
        </c:ser>
        <c:ser>
          <c:idx val="1"/>
          <c:order val="1"/>
          <c:tx>
            <c:strRef>
              <c:f>'Time Results'!$D$53</c:f>
            </c:strRef>
          </c:tx>
          <c:spPr>
            <a:solidFill>
              <a:schemeClr val="accent2"/>
            </a:solidFill>
            <a:ln cmpd="sng">
              <a:solidFill>
                <a:srgbClr val="000000"/>
              </a:solidFill>
            </a:ln>
          </c:spPr>
          <c:dPt>
            <c:idx val="0"/>
          </c:dPt>
          <c:dPt>
            <c:idx val="1"/>
          </c:dPt>
          <c:dPt>
            <c:idx val="2"/>
          </c:dPt>
          <c:dPt>
            <c:idx val="3"/>
          </c:dPt>
          <c:dPt>
            <c:idx val="4"/>
          </c:dPt>
          <c:dPt>
            <c:idx val="5"/>
          </c:dPt>
          <c:cat>
            <c:strRef>
              <c:f>'Time Results'!$B$54:$B$58</c:f>
            </c:strRef>
          </c:cat>
          <c:val>
            <c:numRef>
              <c:f>'Time Results'!$D$54:$D$58</c:f>
              <c:numCache/>
            </c:numRef>
          </c:val>
        </c:ser>
        <c:ser>
          <c:idx val="2"/>
          <c:order val="2"/>
          <c:tx>
            <c:strRef>
              <c:f>'Time Results'!$E$53</c:f>
            </c:strRef>
          </c:tx>
          <c:spPr>
            <a:solidFill>
              <a:schemeClr val="accent3"/>
            </a:solidFill>
            <a:ln cmpd="sng">
              <a:solidFill>
                <a:srgbClr val="000000"/>
              </a:solidFill>
            </a:ln>
          </c:spPr>
          <c:dPt>
            <c:idx val="0"/>
          </c:dPt>
          <c:dPt>
            <c:idx val="1"/>
          </c:dPt>
          <c:dPt>
            <c:idx val="2"/>
          </c:dPt>
          <c:dPt>
            <c:idx val="3"/>
          </c:dPt>
          <c:dPt>
            <c:idx val="4"/>
          </c:dPt>
          <c:dPt>
            <c:idx val="5"/>
          </c:dPt>
          <c:cat>
            <c:strRef>
              <c:f>'Time Results'!$B$54:$B$58</c:f>
            </c:strRef>
          </c:cat>
          <c:val>
            <c:numRef>
              <c:f>'Time Results'!$E$54:$E$58</c:f>
              <c:numCache/>
            </c:numRef>
          </c:val>
        </c:ser>
        <c:ser>
          <c:idx val="3"/>
          <c:order val="3"/>
          <c:tx>
            <c:strRef>
              <c:f>'Time Results'!$F$53</c:f>
            </c:strRef>
          </c:tx>
          <c:spPr>
            <a:solidFill>
              <a:schemeClr val="accent4"/>
            </a:solidFill>
            <a:ln cmpd="sng">
              <a:solidFill>
                <a:srgbClr val="000000"/>
              </a:solidFill>
            </a:ln>
          </c:spPr>
          <c:cat>
            <c:strRef>
              <c:f>'Time Results'!$B$54:$B$58</c:f>
            </c:strRef>
          </c:cat>
          <c:val>
            <c:numRef>
              <c:f>'Time Results'!$F$54:$F$58</c:f>
              <c:numCache/>
            </c:numRef>
          </c:val>
        </c:ser>
        <c:overlap val="100"/>
        <c:axId val="1734714638"/>
        <c:axId val="1626290211"/>
      </c:barChart>
      <c:catAx>
        <c:axId val="17347146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26290211"/>
      </c:catAx>
      <c:valAx>
        <c:axId val="1626290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734714638"/>
        <c:majorUnit val="50.0"/>
      </c:valAx>
    </c:plotArea>
    <c:legend>
      <c:legendPos val="b"/>
      <c:overlay val="0"/>
      <c:txPr>
        <a:bodyPr/>
        <a:lstStyle/>
        <a:p>
          <a:pPr lvl="0">
            <a:defRPr b="1">
              <a:solidFill>
                <a:srgbClr val="1A1A1A"/>
              </a:solidFill>
              <a:latin typeface="Garamond"/>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Comic Sans MS"/>
              </a:defRPr>
            </a:pPr>
            <a:r>
              <a:rPr b="1">
                <a:solidFill>
                  <a:schemeClr val="dk1"/>
                </a:solidFill>
                <a:latin typeface="Comic Sans MS"/>
              </a:rPr>
              <a:t>ACT Total Time (s)</a:t>
            </a:r>
          </a:p>
        </c:rich>
      </c:tx>
      <c:layout>
        <c:manualLayout>
          <c:xMode val="edge"/>
          <c:yMode val="edge"/>
          <c:x val="0.030102915951972557"/>
          <c:y val="0.05"/>
        </c:manualLayout>
      </c:layout>
      <c:overlay val="0"/>
    </c:title>
    <c:plotArea>
      <c:layout/>
      <c:barChart>
        <c:barDir val="col"/>
        <c:grouping val="stacked"/>
        <c:ser>
          <c:idx val="0"/>
          <c:order val="0"/>
          <c:tx>
            <c:strRef>
              <c:f>'Time Results'!$M$53</c:f>
            </c:strRef>
          </c:tx>
          <c:spPr>
            <a:solidFill>
              <a:schemeClr val="accent1"/>
            </a:solidFill>
            <a:ln cmpd="sng">
              <a:solidFill>
                <a:srgbClr val="000000"/>
              </a:solidFill>
            </a:ln>
          </c:spPr>
          <c:dPt>
            <c:idx val="0"/>
          </c:dPt>
          <c:dPt>
            <c:idx val="1"/>
          </c:dPt>
          <c:dPt>
            <c:idx val="3"/>
          </c:dPt>
          <c:dPt>
            <c:idx val="4"/>
          </c:dPt>
          <c:cat>
            <c:strRef>
              <c:f>'Time Results'!$L$54:$L$58</c:f>
            </c:strRef>
          </c:cat>
          <c:val>
            <c:numRef>
              <c:f>'Time Results'!$M$54:$M$58</c:f>
              <c:numCache/>
            </c:numRef>
          </c:val>
        </c:ser>
        <c:ser>
          <c:idx val="1"/>
          <c:order val="1"/>
          <c:tx>
            <c:strRef>
              <c:f>'Time Results'!$N$53</c:f>
            </c:strRef>
          </c:tx>
          <c:spPr>
            <a:solidFill>
              <a:schemeClr val="accent2"/>
            </a:solidFill>
            <a:ln cmpd="sng">
              <a:solidFill>
                <a:srgbClr val="000000"/>
              </a:solidFill>
            </a:ln>
          </c:spPr>
          <c:dPt>
            <c:idx val="0"/>
          </c:dPt>
          <c:dPt>
            <c:idx val="1"/>
          </c:dPt>
          <c:dPt>
            <c:idx val="2"/>
          </c:dPt>
          <c:dPt>
            <c:idx val="3"/>
          </c:dPt>
          <c:dPt>
            <c:idx val="4"/>
          </c:dPt>
          <c:dPt>
            <c:idx val="5"/>
          </c:dPt>
          <c:cat>
            <c:strRef>
              <c:f>'Time Results'!$L$54:$L$58</c:f>
            </c:strRef>
          </c:cat>
          <c:val>
            <c:numRef>
              <c:f>'Time Results'!$N$54:$N$58</c:f>
              <c:numCache/>
            </c:numRef>
          </c:val>
        </c:ser>
        <c:ser>
          <c:idx val="2"/>
          <c:order val="2"/>
          <c:tx>
            <c:strRef>
              <c:f>'Time Results'!$O$53</c:f>
            </c:strRef>
          </c:tx>
          <c:spPr>
            <a:solidFill>
              <a:schemeClr val="accent3"/>
            </a:solidFill>
            <a:ln cmpd="sng">
              <a:solidFill>
                <a:srgbClr val="000000"/>
              </a:solidFill>
            </a:ln>
          </c:spPr>
          <c:dPt>
            <c:idx val="0"/>
          </c:dPt>
          <c:dPt>
            <c:idx val="1"/>
          </c:dPt>
          <c:dPt>
            <c:idx val="2"/>
          </c:dPt>
          <c:cat>
            <c:strRef>
              <c:f>'Time Results'!$L$54:$L$58</c:f>
            </c:strRef>
          </c:cat>
          <c:val>
            <c:numRef>
              <c:f>'Time Results'!$O$54:$O$58</c:f>
              <c:numCache/>
            </c:numRef>
          </c:val>
        </c:ser>
        <c:ser>
          <c:idx val="3"/>
          <c:order val="3"/>
          <c:tx>
            <c:strRef>
              <c:f>'Time Results'!$P$53</c:f>
            </c:strRef>
          </c:tx>
          <c:spPr>
            <a:solidFill>
              <a:schemeClr val="accent4"/>
            </a:solidFill>
            <a:ln cmpd="sng">
              <a:solidFill>
                <a:srgbClr val="000000"/>
              </a:solidFill>
            </a:ln>
          </c:spPr>
          <c:cat>
            <c:strRef>
              <c:f>'Time Results'!$L$54:$L$58</c:f>
            </c:strRef>
          </c:cat>
          <c:val>
            <c:numRef>
              <c:f>'Time Results'!$P$54:$P$58</c:f>
              <c:numCache/>
            </c:numRef>
          </c:val>
        </c:ser>
        <c:overlap val="100"/>
        <c:axId val="722874624"/>
        <c:axId val="381822791"/>
      </c:barChart>
      <c:catAx>
        <c:axId val="7228746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81822791"/>
      </c:catAx>
      <c:valAx>
        <c:axId val="381822791"/>
        <c:scaling>
          <c:orientation val="minMax"/>
          <c:max val="2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1">
                <a:solidFill>
                  <a:srgbClr val="000000"/>
                </a:solidFill>
                <a:latin typeface="+mn-lt"/>
              </a:defRPr>
            </a:pPr>
          </a:p>
        </c:txPr>
        <c:crossAx val="722874624"/>
      </c:valAx>
    </c:plotArea>
    <c:legend>
      <c:legendPos val="b"/>
      <c:overlay val="0"/>
      <c:txPr>
        <a:bodyPr/>
        <a:lstStyle/>
        <a:p>
          <a:pPr lvl="0">
            <a:defRPr b="1">
              <a:solidFill>
                <a:srgbClr val="1A1A1A"/>
              </a:solidFill>
              <a:latin typeface="Garamond"/>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Comic Sans MS"/>
              </a:defRPr>
            </a:pPr>
            <a:r>
              <a:rPr b="1">
                <a:solidFill>
                  <a:schemeClr val="dk1"/>
                </a:solidFill>
                <a:latin typeface="Comic Sans MS"/>
              </a:rPr>
              <a:t>SD Total Time (s)</a:t>
            </a:r>
          </a:p>
        </c:rich>
      </c:tx>
      <c:overlay val="0"/>
    </c:title>
    <c:plotArea>
      <c:layout/>
      <c:barChart>
        <c:barDir val="col"/>
        <c:grouping val="stacked"/>
        <c:ser>
          <c:idx val="0"/>
          <c:order val="0"/>
          <c:tx>
            <c:strRef>
              <c:f>'Time Results'!$W$53</c:f>
            </c:strRef>
          </c:tx>
          <c:spPr>
            <a:solidFill>
              <a:schemeClr val="accent1"/>
            </a:solidFill>
            <a:ln cmpd="sng">
              <a:solidFill>
                <a:srgbClr val="000000"/>
              </a:solidFill>
            </a:ln>
          </c:spPr>
          <c:dPt>
            <c:idx val="0"/>
          </c:dPt>
          <c:dPt>
            <c:idx val="1"/>
          </c:dPt>
          <c:cat>
            <c:strRef>
              <c:f>'Time Results'!$V$54:$V$58</c:f>
            </c:strRef>
          </c:cat>
          <c:val>
            <c:numRef>
              <c:f>'Time Results'!$W$54:$W$58</c:f>
              <c:numCache/>
            </c:numRef>
          </c:val>
        </c:ser>
        <c:ser>
          <c:idx val="1"/>
          <c:order val="1"/>
          <c:tx>
            <c:strRef>
              <c:f>'Time Results'!$X$53</c:f>
            </c:strRef>
          </c:tx>
          <c:spPr>
            <a:solidFill>
              <a:schemeClr val="accent2"/>
            </a:solidFill>
            <a:ln cmpd="sng">
              <a:solidFill>
                <a:srgbClr val="000000"/>
              </a:solidFill>
            </a:ln>
          </c:spPr>
          <c:dPt>
            <c:idx val="0"/>
          </c:dPt>
          <c:dPt>
            <c:idx val="1"/>
          </c:dPt>
          <c:dPt>
            <c:idx val="3"/>
          </c:dPt>
          <c:cat>
            <c:strRef>
              <c:f>'Time Results'!$V$54:$V$58</c:f>
            </c:strRef>
          </c:cat>
          <c:val>
            <c:numRef>
              <c:f>'Time Results'!$X$54:$X$58</c:f>
              <c:numCache/>
            </c:numRef>
          </c:val>
        </c:ser>
        <c:ser>
          <c:idx val="2"/>
          <c:order val="2"/>
          <c:tx>
            <c:strRef>
              <c:f>'Time Results'!$Y$53</c:f>
            </c:strRef>
          </c:tx>
          <c:spPr>
            <a:solidFill>
              <a:schemeClr val="accent3"/>
            </a:solidFill>
            <a:ln cmpd="sng">
              <a:solidFill>
                <a:srgbClr val="000000"/>
              </a:solidFill>
            </a:ln>
          </c:spPr>
          <c:cat>
            <c:strRef>
              <c:f>'Time Results'!$V$54:$V$58</c:f>
            </c:strRef>
          </c:cat>
          <c:val>
            <c:numRef>
              <c:f>'Time Results'!$Y$54:$Y$58</c:f>
              <c:numCache/>
            </c:numRef>
          </c:val>
        </c:ser>
        <c:ser>
          <c:idx val="3"/>
          <c:order val="3"/>
          <c:tx>
            <c:strRef>
              <c:f>'Time Results'!$Z$53</c:f>
            </c:strRef>
          </c:tx>
          <c:spPr>
            <a:solidFill>
              <a:schemeClr val="accent4"/>
            </a:solidFill>
            <a:ln cmpd="sng">
              <a:solidFill>
                <a:srgbClr val="000000"/>
              </a:solidFill>
            </a:ln>
          </c:spPr>
          <c:dPt>
            <c:idx val="0"/>
          </c:dPt>
          <c:cat>
            <c:strRef>
              <c:f>'Time Results'!$V$54:$V$58</c:f>
            </c:strRef>
          </c:cat>
          <c:val>
            <c:numRef>
              <c:f>'Time Results'!$Z$54:$Z$58</c:f>
              <c:numCache/>
            </c:numRef>
          </c:val>
        </c:ser>
        <c:overlap val="100"/>
        <c:axId val="1621484632"/>
        <c:axId val="1811391877"/>
      </c:barChart>
      <c:catAx>
        <c:axId val="1621484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11391877"/>
      </c:catAx>
      <c:valAx>
        <c:axId val="1811391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1">
                <a:solidFill>
                  <a:srgbClr val="000000"/>
                </a:solidFill>
                <a:latin typeface="+mn-lt"/>
              </a:defRPr>
            </a:pPr>
          </a:p>
        </c:txPr>
        <c:crossAx val="1621484632"/>
      </c:valAx>
    </c:plotArea>
    <c:legend>
      <c:legendPos val="b"/>
      <c:overlay val="0"/>
      <c:txPr>
        <a:bodyPr/>
        <a:lstStyle/>
        <a:p>
          <a:pPr lvl="0">
            <a:defRPr b="1">
              <a:solidFill>
                <a:srgbClr val="1A1A1A"/>
              </a:solidFill>
              <a:latin typeface="Garamond"/>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 Id="rId3" Type="http://schemas.openxmlformats.org/officeDocument/2006/relationships/image" Target="../media/image7.png"/><Relationship Id="rId4" Type="http://schemas.openxmlformats.org/officeDocument/2006/relationships/image" Target="../media/image3.png"/><Relationship Id="rId10" Type="http://schemas.openxmlformats.org/officeDocument/2006/relationships/image" Target="../media/image4.png"/><Relationship Id="rId9" Type="http://schemas.openxmlformats.org/officeDocument/2006/relationships/image" Target="../media/image10.png"/><Relationship Id="rId5" Type="http://schemas.openxmlformats.org/officeDocument/2006/relationships/image" Target="../media/image9.png"/><Relationship Id="rId6" Type="http://schemas.openxmlformats.org/officeDocument/2006/relationships/image" Target="../media/image6.png"/><Relationship Id="rId7" Type="http://schemas.openxmlformats.org/officeDocument/2006/relationships/image" Target="../media/image5.png"/><Relationship Id="rId8"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0.png"/><Relationship Id="rId3" Type="http://schemas.openxmlformats.org/officeDocument/2006/relationships/image" Target="../media/image13.png"/><Relationship Id="rId4" Type="http://schemas.openxmlformats.org/officeDocument/2006/relationships/image" Target="../media/image14.png"/><Relationship Id="rId10" Type="http://schemas.openxmlformats.org/officeDocument/2006/relationships/image" Target="../media/image15.png"/><Relationship Id="rId9" Type="http://schemas.openxmlformats.org/officeDocument/2006/relationships/image" Target="../media/image16.png"/><Relationship Id="rId5" Type="http://schemas.openxmlformats.org/officeDocument/2006/relationships/image" Target="../media/image12.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5.png"/><Relationship Id="rId3" Type="http://schemas.openxmlformats.org/officeDocument/2006/relationships/image" Target="../media/image27.png"/><Relationship Id="rId4" Type="http://schemas.openxmlformats.org/officeDocument/2006/relationships/image" Target="../media/image24.png"/><Relationship Id="rId9" Type="http://schemas.openxmlformats.org/officeDocument/2006/relationships/image" Target="../media/image28.png"/><Relationship Id="rId5" Type="http://schemas.openxmlformats.org/officeDocument/2006/relationships/image" Target="../media/image21.png"/><Relationship Id="rId6" Type="http://schemas.openxmlformats.org/officeDocument/2006/relationships/image" Target="../media/image26.png"/><Relationship Id="rId7" Type="http://schemas.openxmlformats.org/officeDocument/2006/relationships/image" Target="../media/image22.png"/><Relationship Id="rId8" Type="http://schemas.openxmlformats.org/officeDocument/2006/relationships/image" Target="../media/image29.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3.png"/><Relationship Id="rId3" Type="http://schemas.openxmlformats.org/officeDocument/2006/relationships/image" Target="../media/image30.png"/><Relationship Id="rId4" Type="http://schemas.openxmlformats.org/officeDocument/2006/relationships/image" Target="../media/image34.png"/><Relationship Id="rId5" Type="http://schemas.openxmlformats.org/officeDocument/2006/relationships/image" Target="../media/image31.png"/><Relationship Id="rId6"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952500" cy="57150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xdr:row>
      <xdr:rowOff>0</xdr:rowOff>
    </xdr:from>
    <xdr:ext cx="923925" cy="571500"/>
    <xdr:pic>
      <xdr:nvPicPr>
        <xdr:cNvPr id="0" name="image8.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838200" cy="571500"/>
    <xdr:pic>
      <xdr:nvPicPr>
        <xdr:cNvPr id="0" name="image7.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xdr:row>
      <xdr:rowOff>0</xdr:rowOff>
    </xdr:from>
    <xdr:ext cx="409575" cy="561975"/>
    <xdr:pic>
      <xdr:nvPicPr>
        <xdr:cNvPr id="0" name="image3.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xdr:row>
      <xdr:rowOff>0</xdr:rowOff>
    </xdr:from>
    <xdr:ext cx="542925" cy="571500"/>
    <xdr:pic>
      <xdr:nvPicPr>
        <xdr:cNvPr id="0" name="image9.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6</xdr:row>
      <xdr:rowOff>0</xdr:rowOff>
    </xdr:from>
    <xdr:ext cx="628650" cy="571500"/>
    <xdr:pic>
      <xdr:nvPicPr>
        <xdr:cNvPr id="0" name="image6.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7</xdr:row>
      <xdr:rowOff>0</xdr:rowOff>
    </xdr:from>
    <xdr:ext cx="676275" cy="571500"/>
    <xdr:pic>
      <xdr:nvPicPr>
        <xdr:cNvPr id="0" name="image5.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8</xdr:row>
      <xdr:rowOff>0</xdr:rowOff>
    </xdr:from>
    <xdr:ext cx="1152525" cy="266700"/>
    <xdr:pic>
      <xdr:nvPicPr>
        <xdr:cNvPr id="0" name="image2.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9</xdr:row>
      <xdr:rowOff>0</xdr:rowOff>
    </xdr:from>
    <xdr:ext cx="857250" cy="571500"/>
    <xdr:pic>
      <xdr:nvPicPr>
        <xdr:cNvPr id="0" name="image10.png" title="图片"/>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10</xdr:row>
      <xdr:rowOff>0</xdr:rowOff>
    </xdr:from>
    <xdr:ext cx="1162050" cy="3524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12</xdr:row>
      <xdr:rowOff>0</xdr:rowOff>
    </xdr:from>
    <xdr:ext cx="952500" cy="57150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13</xdr:row>
      <xdr:rowOff>0</xdr:rowOff>
    </xdr:from>
    <xdr:ext cx="923925" cy="571500"/>
    <xdr:pic>
      <xdr:nvPicPr>
        <xdr:cNvPr id="0" name="image8.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14</xdr:row>
      <xdr:rowOff>0</xdr:rowOff>
    </xdr:from>
    <xdr:ext cx="838200" cy="571500"/>
    <xdr:pic>
      <xdr:nvPicPr>
        <xdr:cNvPr id="0" name="image7.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15</xdr:row>
      <xdr:rowOff>0</xdr:rowOff>
    </xdr:from>
    <xdr:ext cx="409575" cy="561975"/>
    <xdr:pic>
      <xdr:nvPicPr>
        <xdr:cNvPr id="0" name="image3.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16</xdr:row>
      <xdr:rowOff>0</xdr:rowOff>
    </xdr:from>
    <xdr:ext cx="542925" cy="571500"/>
    <xdr:pic>
      <xdr:nvPicPr>
        <xdr:cNvPr id="0" name="image9.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17</xdr:row>
      <xdr:rowOff>0</xdr:rowOff>
    </xdr:from>
    <xdr:ext cx="628650" cy="571500"/>
    <xdr:pic>
      <xdr:nvPicPr>
        <xdr:cNvPr id="0" name="image6.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18</xdr:row>
      <xdr:rowOff>0</xdr:rowOff>
    </xdr:from>
    <xdr:ext cx="676275" cy="571500"/>
    <xdr:pic>
      <xdr:nvPicPr>
        <xdr:cNvPr id="0" name="image5.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19</xdr:row>
      <xdr:rowOff>0</xdr:rowOff>
    </xdr:from>
    <xdr:ext cx="1152525" cy="266700"/>
    <xdr:pic>
      <xdr:nvPicPr>
        <xdr:cNvPr id="0" name="image2.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20</xdr:row>
      <xdr:rowOff>0</xdr:rowOff>
    </xdr:from>
    <xdr:ext cx="857250" cy="571500"/>
    <xdr:pic>
      <xdr:nvPicPr>
        <xdr:cNvPr id="0" name="image10.png" title="图片"/>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21</xdr:row>
      <xdr:rowOff>0</xdr:rowOff>
    </xdr:from>
    <xdr:ext cx="1162050" cy="3524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23</xdr:row>
      <xdr:rowOff>0</xdr:rowOff>
    </xdr:from>
    <xdr:ext cx="952500" cy="57150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24</xdr:row>
      <xdr:rowOff>0</xdr:rowOff>
    </xdr:from>
    <xdr:ext cx="923925" cy="571500"/>
    <xdr:pic>
      <xdr:nvPicPr>
        <xdr:cNvPr id="0" name="image8.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25</xdr:row>
      <xdr:rowOff>0</xdr:rowOff>
    </xdr:from>
    <xdr:ext cx="838200" cy="571500"/>
    <xdr:pic>
      <xdr:nvPicPr>
        <xdr:cNvPr id="0" name="image7.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26</xdr:row>
      <xdr:rowOff>0</xdr:rowOff>
    </xdr:from>
    <xdr:ext cx="409575" cy="561975"/>
    <xdr:pic>
      <xdr:nvPicPr>
        <xdr:cNvPr id="0" name="image3.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27</xdr:row>
      <xdr:rowOff>0</xdr:rowOff>
    </xdr:from>
    <xdr:ext cx="542925" cy="571500"/>
    <xdr:pic>
      <xdr:nvPicPr>
        <xdr:cNvPr id="0" name="image9.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28</xdr:row>
      <xdr:rowOff>0</xdr:rowOff>
    </xdr:from>
    <xdr:ext cx="628650" cy="571500"/>
    <xdr:pic>
      <xdr:nvPicPr>
        <xdr:cNvPr id="0" name="image6.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29</xdr:row>
      <xdr:rowOff>0</xdr:rowOff>
    </xdr:from>
    <xdr:ext cx="676275" cy="571500"/>
    <xdr:pic>
      <xdr:nvPicPr>
        <xdr:cNvPr id="0" name="image5.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30</xdr:row>
      <xdr:rowOff>0</xdr:rowOff>
    </xdr:from>
    <xdr:ext cx="1152525" cy="266700"/>
    <xdr:pic>
      <xdr:nvPicPr>
        <xdr:cNvPr id="0" name="image2.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31</xdr:row>
      <xdr:rowOff>0</xdr:rowOff>
    </xdr:from>
    <xdr:ext cx="857250" cy="571500"/>
    <xdr:pic>
      <xdr:nvPicPr>
        <xdr:cNvPr id="0" name="image10.png" title="图片"/>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32</xdr:row>
      <xdr:rowOff>0</xdr:rowOff>
    </xdr:from>
    <xdr:ext cx="1162050" cy="3524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34</xdr:row>
      <xdr:rowOff>0</xdr:rowOff>
    </xdr:from>
    <xdr:ext cx="952500" cy="57150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35</xdr:row>
      <xdr:rowOff>0</xdr:rowOff>
    </xdr:from>
    <xdr:ext cx="923925" cy="571500"/>
    <xdr:pic>
      <xdr:nvPicPr>
        <xdr:cNvPr id="0" name="image8.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36</xdr:row>
      <xdr:rowOff>0</xdr:rowOff>
    </xdr:from>
    <xdr:ext cx="838200" cy="571500"/>
    <xdr:pic>
      <xdr:nvPicPr>
        <xdr:cNvPr id="0" name="image7.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37</xdr:row>
      <xdr:rowOff>0</xdr:rowOff>
    </xdr:from>
    <xdr:ext cx="409575" cy="561975"/>
    <xdr:pic>
      <xdr:nvPicPr>
        <xdr:cNvPr id="0" name="image3.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38</xdr:row>
      <xdr:rowOff>0</xdr:rowOff>
    </xdr:from>
    <xdr:ext cx="542925" cy="571500"/>
    <xdr:pic>
      <xdr:nvPicPr>
        <xdr:cNvPr id="0" name="image9.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39</xdr:row>
      <xdr:rowOff>0</xdr:rowOff>
    </xdr:from>
    <xdr:ext cx="628650" cy="571500"/>
    <xdr:pic>
      <xdr:nvPicPr>
        <xdr:cNvPr id="0" name="image6.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40</xdr:row>
      <xdr:rowOff>0</xdr:rowOff>
    </xdr:from>
    <xdr:ext cx="676275" cy="571500"/>
    <xdr:pic>
      <xdr:nvPicPr>
        <xdr:cNvPr id="0" name="image5.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41</xdr:row>
      <xdr:rowOff>0</xdr:rowOff>
    </xdr:from>
    <xdr:ext cx="1152525" cy="266700"/>
    <xdr:pic>
      <xdr:nvPicPr>
        <xdr:cNvPr id="0" name="image2.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42</xdr:row>
      <xdr:rowOff>0</xdr:rowOff>
    </xdr:from>
    <xdr:ext cx="857250" cy="571500"/>
    <xdr:pic>
      <xdr:nvPicPr>
        <xdr:cNvPr id="0" name="image10.png" title="图片"/>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43</xdr:row>
      <xdr:rowOff>0</xdr:rowOff>
    </xdr:from>
    <xdr:ext cx="1162050" cy="3524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44</xdr:row>
      <xdr:rowOff>0</xdr:rowOff>
    </xdr:from>
    <xdr:ext cx="952500" cy="57150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45</xdr:row>
      <xdr:rowOff>0</xdr:rowOff>
    </xdr:from>
    <xdr:ext cx="923925" cy="571500"/>
    <xdr:pic>
      <xdr:nvPicPr>
        <xdr:cNvPr id="0" name="image8.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46</xdr:row>
      <xdr:rowOff>0</xdr:rowOff>
    </xdr:from>
    <xdr:ext cx="838200" cy="571500"/>
    <xdr:pic>
      <xdr:nvPicPr>
        <xdr:cNvPr id="0" name="image7.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47</xdr:row>
      <xdr:rowOff>0</xdr:rowOff>
    </xdr:from>
    <xdr:ext cx="409575" cy="561975"/>
    <xdr:pic>
      <xdr:nvPicPr>
        <xdr:cNvPr id="0" name="image3.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48</xdr:row>
      <xdr:rowOff>0</xdr:rowOff>
    </xdr:from>
    <xdr:ext cx="542925" cy="571500"/>
    <xdr:pic>
      <xdr:nvPicPr>
        <xdr:cNvPr id="0" name="image9.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49</xdr:row>
      <xdr:rowOff>0</xdr:rowOff>
    </xdr:from>
    <xdr:ext cx="628650" cy="571500"/>
    <xdr:pic>
      <xdr:nvPicPr>
        <xdr:cNvPr id="0" name="image6.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50</xdr:row>
      <xdr:rowOff>0</xdr:rowOff>
    </xdr:from>
    <xdr:ext cx="676275" cy="571500"/>
    <xdr:pic>
      <xdr:nvPicPr>
        <xdr:cNvPr id="0" name="image5.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51</xdr:row>
      <xdr:rowOff>0</xdr:rowOff>
    </xdr:from>
    <xdr:ext cx="1152525" cy="266700"/>
    <xdr:pic>
      <xdr:nvPicPr>
        <xdr:cNvPr id="0" name="image2.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52</xdr:row>
      <xdr:rowOff>0</xdr:rowOff>
    </xdr:from>
    <xdr:ext cx="857250" cy="571500"/>
    <xdr:pic>
      <xdr:nvPicPr>
        <xdr:cNvPr id="0" name="image10.png" title="图片"/>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53</xdr:row>
      <xdr:rowOff>0</xdr:rowOff>
    </xdr:from>
    <xdr:ext cx="1162050" cy="3524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55</xdr:row>
      <xdr:rowOff>0</xdr:rowOff>
    </xdr:from>
    <xdr:ext cx="952500" cy="57150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56</xdr:row>
      <xdr:rowOff>0</xdr:rowOff>
    </xdr:from>
    <xdr:ext cx="923925" cy="571500"/>
    <xdr:pic>
      <xdr:nvPicPr>
        <xdr:cNvPr id="0" name="image8.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57</xdr:row>
      <xdr:rowOff>0</xdr:rowOff>
    </xdr:from>
    <xdr:ext cx="838200" cy="571500"/>
    <xdr:pic>
      <xdr:nvPicPr>
        <xdr:cNvPr id="0" name="image7.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58</xdr:row>
      <xdr:rowOff>0</xdr:rowOff>
    </xdr:from>
    <xdr:ext cx="409575" cy="561975"/>
    <xdr:pic>
      <xdr:nvPicPr>
        <xdr:cNvPr id="0" name="image3.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59</xdr:row>
      <xdr:rowOff>0</xdr:rowOff>
    </xdr:from>
    <xdr:ext cx="542925" cy="571500"/>
    <xdr:pic>
      <xdr:nvPicPr>
        <xdr:cNvPr id="0" name="image9.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60</xdr:row>
      <xdr:rowOff>0</xdr:rowOff>
    </xdr:from>
    <xdr:ext cx="628650" cy="571500"/>
    <xdr:pic>
      <xdr:nvPicPr>
        <xdr:cNvPr id="0" name="image6.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61</xdr:row>
      <xdr:rowOff>0</xdr:rowOff>
    </xdr:from>
    <xdr:ext cx="676275" cy="571500"/>
    <xdr:pic>
      <xdr:nvPicPr>
        <xdr:cNvPr id="0" name="image5.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62</xdr:row>
      <xdr:rowOff>0</xdr:rowOff>
    </xdr:from>
    <xdr:ext cx="1152525" cy="266700"/>
    <xdr:pic>
      <xdr:nvPicPr>
        <xdr:cNvPr id="0" name="image2.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63</xdr:row>
      <xdr:rowOff>0</xdr:rowOff>
    </xdr:from>
    <xdr:ext cx="857250" cy="571500"/>
    <xdr:pic>
      <xdr:nvPicPr>
        <xdr:cNvPr id="0" name="image10.png" title="图片"/>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64</xdr:row>
      <xdr:rowOff>0</xdr:rowOff>
    </xdr:from>
    <xdr:ext cx="1162050" cy="3524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619125" cy="571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xdr:row>
      <xdr:rowOff>0</xdr:rowOff>
    </xdr:from>
    <xdr:ext cx="628650" cy="56197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542925" cy="5715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xdr:row>
      <xdr:rowOff>0</xdr:rowOff>
    </xdr:from>
    <xdr:ext cx="590550" cy="57150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xdr:row>
      <xdr:rowOff>0</xdr:rowOff>
    </xdr:from>
    <xdr:ext cx="381000" cy="5715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6</xdr:row>
      <xdr:rowOff>0</xdr:rowOff>
    </xdr:from>
    <xdr:ext cx="428625" cy="571500"/>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7</xdr:row>
      <xdr:rowOff>0</xdr:rowOff>
    </xdr:from>
    <xdr:ext cx="428625" cy="571500"/>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8</xdr:row>
      <xdr:rowOff>0</xdr:rowOff>
    </xdr:from>
    <xdr:ext cx="314325" cy="57150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9</xdr:row>
      <xdr:rowOff>0</xdr:rowOff>
    </xdr:from>
    <xdr:ext cx="238125" cy="571500"/>
    <xdr:pic>
      <xdr:nvPicPr>
        <xdr:cNvPr id="0" name="image16.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10</xdr:row>
      <xdr:rowOff>0</xdr:rowOff>
    </xdr:from>
    <xdr:ext cx="676275" cy="571500"/>
    <xdr:pic>
      <xdr:nvPicPr>
        <xdr:cNvPr id="0" name="image15.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12</xdr:row>
      <xdr:rowOff>0</xdr:rowOff>
    </xdr:from>
    <xdr:ext cx="619125" cy="571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13</xdr:row>
      <xdr:rowOff>0</xdr:rowOff>
    </xdr:from>
    <xdr:ext cx="628650" cy="56197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14</xdr:row>
      <xdr:rowOff>0</xdr:rowOff>
    </xdr:from>
    <xdr:ext cx="542925" cy="5715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15</xdr:row>
      <xdr:rowOff>0</xdr:rowOff>
    </xdr:from>
    <xdr:ext cx="590550" cy="57150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16</xdr:row>
      <xdr:rowOff>0</xdr:rowOff>
    </xdr:from>
    <xdr:ext cx="381000" cy="5715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17</xdr:row>
      <xdr:rowOff>0</xdr:rowOff>
    </xdr:from>
    <xdr:ext cx="428625" cy="571500"/>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18</xdr:row>
      <xdr:rowOff>0</xdr:rowOff>
    </xdr:from>
    <xdr:ext cx="428625" cy="571500"/>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19</xdr:row>
      <xdr:rowOff>0</xdr:rowOff>
    </xdr:from>
    <xdr:ext cx="314325" cy="57150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20</xdr:row>
      <xdr:rowOff>0</xdr:rowOff>
    </xdr:from>
    <xdr:ext cx="238125" cy="571500"/>
    <xdr:pic>
      <xdr:nvPicPr>
        <xdr:cNvPr id="0" name="image16.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21</xdr:row>
      <xdr:rowOff>0</xdr:rowOff>
    </xdr:from>
    <xdr:ext cx="676275" cy="571500"/>
    <xdr:pic>
      <xdr:nvPicPr>
        <xdr:cNvPr id="0" name="image15.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23</xdr:row>
      <xdr:rowOff>0</xdr:rowOff>
    </xdr:from>
    <xdr:ext cx="619125" cy="571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24</xdr:row>
      <xdr:rowOff>0</xdr:rowOff>
    </xdr:from>
    <xdr:ext cx="628650" cy="56197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25</xdr:row>
      <xdr:rowOff>0</xdr:rowOff>
    </xdr:from>
    <xdr:ext cx="542925" cy="5715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26</xdr:row>
      <xdr:rowOff>0</xdr:rowOff>
    </xdr:from>
    <xdr:ext cx="590550" cy="57150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27</xdr:row>
      <xdr:rowOff>0</xdr:rowOff>
    </xdr:from>
    <xdr:ext cx="381000" cy="5715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28</xdr:row>
      <xdr:rowOff>0</xdr:rowOff>
    </xdr:from>
    <xdr:ext cx="428625" cy="571500"/>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29</xdr:row>
      <xdr:rowOff>0</xdr:rowOff>
    </xdr:from>
    <xdr:ext cx="428625" cy="571500"/>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30</xdr:row>
      <xdr:rowOff>0</xdr:rowOff>
    </xdr:from>
    <xdr:ext cx="314325" cy="57150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31</xdr:row>
      <xdr:rowOff>0</xdr:rowOff>
    </xdr:from>
    <xdr:ext cx="238125" cy="571500"/>
    <xdr:pic>
      <xdr:nvPicPr>
        <xdr:cNvPr id="0" name="image16.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32</xdr:row>
      <xdr:rowOff>0</xdr:rowOff>
    </xdr:from>
    <xdr:ext cx="676275" cy="571500"/>
    <xdr:pic>
      <xdr:nvPicPr>
        <xdr:cNvPr id="0" name="image15.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34</xdr:row>
      <xdr:rowOff>0</xdr:rowOff>
    </xdr:from>
    <xdr:ext cx="619125" cy="571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35</xdr:row>
      <xdr:rowOff>0</xdr:rowOff>
    </xdr:from>
    <xdr:ext cx="628650" cy="56197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36</xdr:row>
      <xdr:rowOff>0</xdr:rowOff>
    </xdr:from>
    <xdr:ext cx="542925" cy="5715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37</xdr:row>
      <xdr:rowOff>0</xdr:rowOff>
    </xdr:from>
    <xdr:ext cx="590550" cy="57150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38</xdr:row>
      <xdr:rowOff>0</xdr:rowOff>
    </xdr:from>
    <xdr:ext cx="381000" cy="5715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39</xdr:row>
      <xdr:rowOff>0</xdr:rowOff>
    </xdr:from>
    <xdr:ext cx="428625" cy="571500"/>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40</xdr:row>
      <xdr:rowOff>0</xdr:rowOff>
    </xdr:from>
    <xdr:ext cx="428625" cy="571500"/>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41</xdr:row>
      <xdr:rowOff>0</xdr:rowOff>
    </xdr:from>
    <xdr:ext cx="314325" cy="57150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42</xdr:row>
      <xdr:rowOff>0</xdr:rowOff>
    </xdr:from>
    <xdr:ext cx="238125" cy="571500"/>
    <xdr:pic>
      <xdr:nvPicPr>
        <xdr:cNvPr id="0" name="image16.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43</xdr:row>
      <xdr:rowOff>0</xdr:rowOff>
    </xdr:from>
    <xdr:ext cx="676275" cy="571500"/>
    <xdr:pic>
      <xdr:nvPicPr>
        <xdr:cNvPr id="0" name="image15.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45</xdr:row>
      <xdr:rowOff>0</xdr:rowOff>
    </xdr:from>
    <xdr:ext cx="619125" cy="571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46</xdr:row>
      <xdr:rowOff>0</xdr:rowOff>
    </xdr:from>
    <xdr:ext cx="628650" cy="56197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47</xdr:row>
      <xdr:rowOff>0</xdr:rowOff>
    </xdr:from>
    <xdr:ext cx="542925" cy="5715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48</xdr:row>
      <xdr:rowOff>0</xdr:rowOff>
    </xdr:from>
    <xdr:ext cx="590550" cy="57150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49</xdr:row>
      <xdr:rowOff>0</xdr:rowOff>
    </xdr:from>
    <xdr:ext cx="381000" cy="5715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50</xdr:row>
      <xdr:rowOff>0</xdr:rowOff>
    </xdr:from>
    <xdr:ext cx="428625" cy="571500"/>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51</xdr:row>
      <xdr:rowOff>0</xdr:rowOff>
    </xdr:from>
    <xdr:ext cx="428625" cy="571500"/>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52</xdr:row>
      <xdr:rowOff>0</xdr:rowOff>
    </xdr:from>
    <xdr:ext cx="314325" cy="57150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53</xdr:row>
      <xdr:rowOff>0</xdr:rowOff>
    </xdr:from>
    <xdr:ext cx="238125" cy="571500"/>
    <xdr:pic>
      <xdr:nvPicPr>
        <xdr:cNvPr id="0" name="image16.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54</xdr:row>
      <xdr:rowOff>0</xdr:rowOff>
    </xdr:from>
    <xdr:ext cx="676275" cy="571500"/>
    <xdr:pic>
      <xdr:nvPicPr>
        <xdr:cNvPr id="0" name="image15.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55</xdr:row>
      <xdr:rowOff>0</xdr:rowOff>
    </xdr:from>
    <xdr:ext cx="619125" cy="571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56</xdr:row>
      <xdr:rowOff>0</xdr:rowOff>
    </xdr:from>
    <xdr:ext cx="628650" cy="56197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57</xdr:row>
      <xdr:rowOff>0</xdr:rowOff>
    </xdr:from>
    <xdr:ext cx="542925" cy="5715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58</xdr:row>
      <xdr:rowOff>0</xdr:rowOff>
    </xdr:from>
    <xdr:ext cx="590550" cy="57150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59</xdr:row>
      <xdr:rowOff>0</xdr:rowOff>
    </xdr:from>
    <xdr:ext cx="381000" cy="5715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60</xdr:row>
      <xdr:rowOff>0</xdr:rowOff>
    </xdr:from>
    <xdr:ext cx="428625" cy="571500"/>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61</xdr:row>
      <xdr:rowOff>0</xdr:rowOff>
    </xdr:from>
    <xdr:ext cx="428625" cy="571500"/>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62</xdr:row>
      <xdr:rowOff>0</xdr:rowOff>
    </xdr:from>
    <xdr:ext cx="314325" cy="57150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63</xdr:row>
      <xdr:rowOff>0</xdr:rowOff>
    </xdr:from>
    <xdr:ext cx="238125" cy="571500"/>
    <xdr:pic>
      <xdr:nvPicPr>
        <xdr:cNvPr id="0" name="image16.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64</xdr:row>
      <xdr:rowOff>0</xdr:rowOff>
    </xdr:from>
    <xdr:ext cx="676275" cy="571500"/>
    <xdr:pic>
      <xdr:nvPicPr>
        <xdr:cNvPr id="0" name="image15.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1343025" cy="571500"/>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xdr:row>
      <xdr:rowOff>0</xdr:rowOff>
    </xdr:from>
    <xdr:ext cx="1304925" cy="57150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1714500" cy="57150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xdr:row>
      <xdr:rowOff>0</xdr:rowOff>
    </xdr:from>
    <xdr:ext cx="914400" cy="571500"/>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6</xdr:row>
      <xdr:rowOff>0</xdr:rowOff>
    </xdr:from>
    <xdr:ext cx="552450" cy="571500"/>
    <xdr:pic>
      <xdr:nvPicPr>
        <xdr:cNvPr id="0" name="image2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7</xdr:row>
      <xdr:rowOff>0</xdr:rowOff>
    </xdr:from>
    <xdr:ext cx="1428750" cy="571500"/>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8</xdr:row>
      <xdr:rowOff>0</xdr:rowOff>
    </xdr:from>
    <xdr:ext cx="857250" cy="571500"/>
    <xdr:pic>
      <xdr:nvPicPr>
        <xdr:cNvPr id="0" name="image22.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9</xdr:row>
      <xdr:rowOff>0</xdr:rowOff>
    </xdr:from>
    <xdr:ext cx="809625" cy="571500"/>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11</xdr:row>
      <xdr:rowOff>0</xdr:rowOff>
    </xdr:from>
    <xdr:ext cx="361950" cy="571500"/>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13</xdr:row>
      <xdr:rowOff>0</xdr:rowOff>
    </xdr:from>
    <xdr:ext cx="1343025" cy="571500"/>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15</xdr:row>
      <xdr:rowOff>0</xdr:rowOff>
    </xdr:from>
    <xdr:ext cx="1304925" cy="57150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16</xdr:row>
      <xdr:rowOff>0</xdr:rowOff>
    </xdr:from>
    <xdr:ext cx="1714500" cy="57150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17</xdr:row>
      <xdr:rowOff>0</xdr:rowOff>
    </xdr:from>
    <xdr:ext cx="914400" cy="571500"/>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18</xdr:row>
      <xdr:rowOff>0</xdr:rowOff>
    </xdr:from>
    <xdr:ext cx="552450" cy="571500"/>
    <xdr:pic>
      <xdr:nvPicPr>
        <xdr:cNvPr id="0" name="image2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19</xdr:row>
      <xdr:rowOff>0</xdr:rowOff>
    </xdr:from>
    <xdr:ext cx="1428750" cy="571500"/>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20</xdr:row>
      <xdr:rowOff>0</xdr:rowOff>
    </xdr:from>
    <xdr:ext cx="857250" cy="571500"/>
    <xdr:pic>
      <xdr:nvPicPr>
        <xdr:cNvPr id="0" name="image22.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21</xdr:row>
      <xdr:rowOff>0</xdr:rowOff>
    </xdr:from>
    <xdr:ext cx="809625" cy="571500"/>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23</xdr:row>
      <xdr:rowOff>0</xdr:rowOff>
    </xdr:from>
    <xdr:ext cx="361950" cy="571500"/>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25</xdr:row>
      <xdr:rowOff>0</xdr:rowOff>
    </xdr:from>
    <xdr:ext cx="1114425" cy="476250"/>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27</xdr:row>
      <xdr:rowOff>0</xdr:rowOff>
    </xdr:from>
    <xdr:ext cx="1085850" cy="47625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28</xdr:row>
      <xdr:rowOff>0</xdr:rowOff>
    </xdr:from>
    <xdr:ext cx="1428750" cy="47625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29</xdr:row>
      <xdr:rowOff>0</xdr:rowOff>
    </xdr:from>
    <xdr:ext cx="762000" cy="476250"/>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30</xdr:row>
      <xdr:rowOff>0</xdr:rowOff>
    </xdr:from>
    <xdr:ext cx="457200" cy="476250"/>
    <xdr:pic>
      <xdr:nvPicPr>
        <xdr:cNvPr id="0" name="image2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31</xdr:row>
      <xdr:rowOff>0</xdr:rowOff>
    </xdr:from>
    <xdr:ext cx="1190625" cy="476250"/>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32</xdr:row>
      <xdr:rowOff>0</xdr:rowOff>
    </xdr:from>
    <xdr:ext cx="714375" cy="476250"/>
    <xdr:pic>
      <xdr:nvPicPr>
        <xdr:cNvPr id="0" name="image22.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33</xdr:row>
      <xdr:rowOff>0</xdr:rowOff>
    </xdr:from>
    <xdr:ext cx="333375" cy="2381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35</xdr:row>
      <xdr:rowOff>0</xdr:rowOff>
    </xdr:from>
    <xdr:ext cx="304800" cy="476250"/>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37</xdr:row>
      <xdr:rowOff>0</xdr:rowOff>
    </xdr:from>
    <xdr:ext cx="1114425" cy="476250"/>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39</xdr:row>
      <xdr:rowOff>0</xdr:rowOff>
    </xdr:from>
    <xdr:ext cx="1085850" cy="47625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40</xdr:row>
      <xdr:rowOff>0</xdr:rowOff>
    </xdr:from>
    <xdr:ext cx="1428750" cy="47625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41</xdr:row>
      <xdr:rowOff>0</xdr:rowOff>
    </xdr:from>
    <xdr:ext cx="762000" cy="476250"/>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42</xdr:row>
      <xdr:rowOff>0</xdr:rowOff>
    </xdr:from>
    <xdr:ext cx="457200" cy="476250"/>
    <xdr:pic>
      <xdr:nvPicPr>
        <xdr:cNvPr id="0" name="image2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43</xdr:row>
      <xdr:rowOff>0</xdr:rowOff>
    </xdr:from>
    <xdr:ext cx="1190625" cy="476250"/>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44</xdr:row>
      <xdr:rowOff>0</xdr:rowOff>
    </xdr:from>
    <xdr:ext cx="714375" cy="476250"/>
    <xdr:pic>
      <xdr:nvPicPr>
        <xdr:cNvPr id="0" name="image22.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45</xdr:row>
      <xdr:rowOff>0</xdr:rowOff>
    </xdr:from>
    <xdr:ext cx="333375" cy="238125"/>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47</xdr:row>
      <xdr:rowOff>0</xdr:rowOff>
    </xdr:from>
    <xdr:ext cx="304800" cy="476250"/>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49</xdr:row>
      <xdr:rowOff>0</xdr:rowOff>
    </xdr:from>
    <xdr:ext cx="1114425" cy="476250"/>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51</xdr:row>
      <xdr:rowOff>0</xdr:rowOff>
    </xdr:from>
    <xdr:ext cx="1085850" cy="47625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52</xdr:row>
      <xdr:rowOff>0</xdr:rowOff>
    </xdr:from>
    <xdr:ext cx="1428750" cy="47625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53</xdr:row>
      <xdr:rowOff>0</xdr:rowOff>
    </xdr:from>
    <xdr:ext cx="762000" cy="476250"/>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54</xdr:row>
      <xdr:rowOff>0</xdr:rowOff>
    </xdr:from>
    <xdr:ext cx="457200" cy="476250"/>
    <xdr:pic>
      <xdr:nvPicPr>
        <xdr:cNvPr id="0" name="image2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55</xdr:row>
      <xdr:rowOff>0</xdr:rowOff>
    </xdr:from>
    <xdr:ext cx="1190625" cy="476250"/>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56</xdr:row>
      <xdr:rowOff>0</xdr:rowOff>
    </xdr:from>
    <xdr:ext cx="714375" cy="476250"/>
    <xdr:pic>
      <xdr:nvPicPr>
        <xdr:cNvPr id="0" name="image22.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57</xdr:row>
      <xdr:rowOff>0</xdr:rowOff>
    </xdr:from>
    <xdr:ext cx="676275" cy="476250"/>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59</xdr:row>
      <xdr:rowOff>0</xdr:rowOff>
    </xdr:from>
    <xdr:ext cx="304800" cy="476250"/>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2962275</xdr:colOff>
      <xdr:row>60</xdr:row>
      <xdr:rowOff>9525</xdr:rowOff>
    </xdr:from>
    <xdr:ext cx="5505450" cy="3371850"/>
    <xdr:graphicFrame>
      <xdr:nvGraphicFramePr>
        <xdr:cNvPr id="1" name="Chart 1" title="图表"/>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952500</xdr:colOff>
      <xdr:row>60</xdr:row>
      <xdr:rowOff>9525</xdr:rowOff>
    </xdr:from>
    <xdr:ext cx="5553075" cy="3533775"/>
    <xdr:graphicFrame>
      <xdr:nvGraphicFramePr>
        <xdr:cNvPr id="2" name="Chart 2" title="图表"/>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20</xdr:col>
      <xdr:colOff>952500</xdr:colOff>
      <xdr:row>60</xdr:row>
      <xdr:rowOff>9525</xdr:rowOff>
    </xdr:from>
    <xdr:ext cx="5553075" cy="3533775"/>
    <xdr:graphicFrame>
      <xdr:nvGraphicFramePr>
        <xdr:cNvPr id="3" name="Chart 3" title="图表"/>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26</xdr:row>
      <xdr:rowOff>171450</xdr:rowOff>
    </xdr:from>
    <xdr:ext cx="6477000" cy="3228975"/>
    <xdr:pic>
      <xdr:nvPicPr>
        <xdr:cNvPr id="0" name="image32.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1457325</xdr:colOff>
      <xdr:row>26</xdr:row>
      <xdr:rowOff>19050</xdr:rowOff>
    </xdr:from>
    <xdr:ext cx="6800850" cy="3381375"/>
    <xdr:pic>
      <xdr:nvPicPr>
        <xdr:cNvPr id="0" name="image33.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1171575</xdr:colOff>
      <xdr:row>57</xdr:row>
      <xdr:rowOff>85725</xdr:rowOff>
    </xdr:from>
    <xdr:ext cx="7134225" cy="3543300"/>
    <xdr:pic>
      <xdr:nvPicPr>
        <xdr:cNvPr id="0" name="image30.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1409700</xdr:colOff>
      <xdr:row>27</xdr:row>
      <xdr:rowOff>28575</xdr:rowOff>
    </xdr:from>
    <xdr:ext cx="6010275" cy="3019425"/>
    <xdr:pic>
      <xdr:nvPicPr>
        <xdr:cNvPr id="0" name="image34.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171450</xdr:colOff>
      <xdr:row>57</xdr:row>
      <xdr:rowOff>123825</xdr:rowOff>
    </xdr:from>
    <xdr:ext cx="6943725" cy="3467100"/>
    <xdr:pic>
      <xdr:nvPicPr>
        <xdr:cNvPr id="0" name="image31.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361950</xdr:colOff>
      <xdr:row>58</xdr:row>
      <xdr:rowOff>38100</xdr:rowOff>
    </xdr:from>
    <xdr:ext cx="6715125" cy="3381375"/>
    <xdr:pic>
      <xdr:nvPicPr>
        <xdr:cNvPr id="0" name="image35.png" title="图片"/>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0.88"/>
    <col customWidth="1" min="3" max="3" width="20.88"/>
    <col customWidth="1" min="4" max="4" width="18.75"/>
    <col customWidth="1" min="6" max="6" width="13.0"/>
    <col customWidth="1" min="7" max="7" width="15.25"/>
    <col customWidth="1" min="8" max="8" width="20.5"/>
    <col customWidth="1" min="9" max="9" width="17.25"/>
    <col customWidth="1" min="10" max="10" width="17.0"/>
    <col customWidth="1" min="11" max="13" width="25.75"/>
    <col customWidth="1" min="14" max="15" width="25.38"/>
    <col customWidth="1" min="16" max="16" width="17.88"/>
    <col customWidth="1" min="17" max="17" width="25.38"/>
    <col customWidth="1" min="18" max="18" width="17.88"/>
    <col customWidth="1" min="19" max="19" width="17.5"/>
    <col customWidth="1" min="20" max="22" width="26.25"/>
    <col customWidth="1" min="23" max="24" width="25.88"/>
    <col customWidth="1" min="25" max="25" width="13.0"/>
    <col customWidth="1" min="27" max="27" width="15.25"/>
    <col customWidth="1" min="28" max="28" width="19.25"/>
  </cols>
  <sheetData>
    <row r="1" ht="15.75" customHeight="1">
      <c r="A1" s="1" t="s">
        <v>0</v>
      </c>
      <c r="B1" s="1" t="s">
        <v>1</v>
      </c>
      <c r="C1" s="2" t="s">
        <v>2</v>
      </c>
      <c r="D1" s="3" t="s">
        <v>3</v>
      </c>
      <c r="E1" s="3" t="s">
        <v>4</v>
      </c>
      <c r="F1" s="4" t="s">
        <v>5</v>
      </c>
      <c r="G1" s="4" t="s">
        <v>6</v>
      </c>
      <c r="H1" s="1" t="s">
        <v>7</v>
      </c>
      <c r="I1" s="5" t="s">
        <v>8</v>
      </c>
      <c r="J1" s="6" t="s">
        <v>9</v>
      </c>
      <c r="K1" s="6" t="s">
        <v>10</v>
      </c>
      <c r="L1" s="6" t="s">
        <v>11</v>
      </c>
      <c r="M1" s="1" t="s">
        <v>12</v>
      </c>
      <c r="N1" s="6" t="s">
        <v>13</v>
      </c>
      <c r="O1" s="3" t="s">
        <v>14</v>
      </c>
      <c r="P1" s="6" t="s">
        <v>15</v>
      </c>
      <c r="Q1" s="7" t="s">
        <v>16</v>
      </c>
      <c r="R1" s="5" t="s">
        <v>17</v>
      </c>
      <c r="S1" s="6" t="s">
        <v>18</v>
      </c>
      <c r="T1" s="6" t="s">
        <v>19</v>
      </c>
      <c r="U1" s="6" t="s">
        <v>20</v>
      </c>
      <c r="V1" s="6" t="s">
        <v>21</v>
      </c>
      <c r="W1" s="6" t="s">
        <v>22</v>
      </c>
      <c r="X1" s="3" t="s">
        <v>23</v>
      </c>
      <c r="Y1" s="6" t="s">
        <v>24</v>
      </c>
      <c r="Z1" s="7" t="s">
        <v>25</v>
      </c>
      <c r="AA1" s="8"/>
      <c r="AB1" s="9"/>
      <c r="AC1" s="9"/>
      <c r="AD1" s="10"/>
      <c r="AE1" s="11"/>
      <c r="AF1" s="9"/>
      <c r="AG1" s="7"/>
    </row>
    <row r="2" ht="45.0" customHeight="1">
      <c r="A2" s="12" t="s">
        <v>26</v>
      </c>
      <c r="B2" s="12" t="s">
        <v>27</v>
      </c>
      <c r="C2" s="13" t="s">
        <v>28</v>
      </c>
      <c r="D2" s="14" t="s">
        <v>29</v>
      </c>
      <c r="E2" s="14" t="s">
        <v>30</v>
      </c>
      <c r="F2" s="15">
        <v>37.0</v>
      </c>
      <c r="G2" s="16"/>
      <c r="H2" s="15" t="s">
        <v>31</v>
      </c>
      <c r="I2" s="14" t="s">
        <v>32</v>
      </c>
      <c r="J2" s="15" t="s">
        <v>33</v>
      </c>
      <c r="K2" s="15" t="s">
        <v>34</v>
      </c>
      <c r="L2" s="17">
        <v>1.0</v>
      </c>
      <c r="M2" s="15" t="s">
        <v>34</v>
      </c>
      <c r="N2" s="17">
        <v>1.0</v>
      </c>
      <c r="O2" s="14" t="s">
        <v>35</v>
      </c>
      <c r="P2" s="17">
        <v>0.6667</v>
      </c>
      <c r="Q2" s="18" t="s">
        <v>36</v>
      </c>
      <c r="R2" s="14" t="s">
        <v>37</v>
      </c>
      <c r="S2" s="15" t="s">
        <v>38</v>
      </c>
      <c r="T2" s="15" t="s">
        <v>34</v>
      </c>
      <c r="U2" s="17">
        <v>1.0</v>
      </c>
      <c r="V2" s="15" t="s">
        <v>34</v>
      </c>
      <c r="W2" s="17">
        <v>1.0</v>
      </c>
      <c r="X2" s="14" t="s">
        <v>39</v>
      </c>
      <c r="Y2" s="17">
        <v>0.6667</v>
      </c>
      <c r="Z2" s="15" t="s">
        <v>40</v>
      </c>
      <c r="AA2" s="19"/>
      <c r="AB2" s="19"/>
      <c r="AC2" s="19"/>
      <c r="AD2" s="19"/>
      <c r="AE2" s="20"/>
      <c r="AF2" s="20"/>
      <c r="AG2" s="20"/>
    </row>
    <row r="3" ht="45.0" customHeight="1">
      <c r="A3" s="12" t="s">
        <v>41</v>
      </c>
      <c r="B3" s="12" t="s">
        <v>42</v>
      </c>
      <c r="C3" s="13" t="s">
        <v>43</v>
      </c>
      <c r="D3" s="14" t="s">
        <v>44</v>
      </c>
      <c r="E3" s="14" t="s">
        <v>45</v>
      </c>
      <c r="F3" s="15">
        <v>34.0</v>
      </c>
      <c r="G3" s="16"/>
      <c r="H3" s="15" t="s">
        <v>31</v>
      </c>
      <c r="I3" s="14" t="s">
        <v>46</v>
      </c>
      <c r="J3" s="15" t="s">
        <v>47</v>
      </c>
      <c r="K3" s="15" t="s">
        <v>34</v>
      </c>
      <c r="L3" s="17">
        <v>1.0</v>
      </c>
      <c r="M3" s="15" t="s">
        <v>34</v>
      </c>
      <c r="N3" s="17">
        <v>1.0</v>
      </c>
      <c r="O3" s="14" t="s">
        <v>48</v>
      </c>
      <c r="P3" s="17">
        <v>0.0</v>
      </c>
      <c r="Q3" s="18" t="s">
        <v>49</v>
      </c>
      <c r="R3" s="14" t="s">
        <v>50</v>
      </c>
      <c r="S3" s="15" t="s">
        <v>51</v>
      </c>
      <c r="T3" s="15" t="s">
        <v>34</v>
      </c>
      <c r="U3" s="17">
        <v>1.0</v>
      </c>
      <c r="V3" s="15" t="s">
        <v>34</v>
      </c>
      <c r="W3" s="17">
        <v>1.0</v>
      </c>
      <c r="X3" s="14" t="s">
        <v>52</v>
      </c>
      <c r="Y3" s="17">
        <v>0.3333</v>
      </c>
      <c r="Z3" s="15" t="s">
        <v>53</v>
      </c>
      <c r="AA3" s="20"/>
      <c r="AB3" s="20"/>
      <c r="AC3" s="20"/>
      <c r="AD3" s="20"/>
      <c r="AE3" s="20"/>
      <c r="AF3" s="20"/>
      <c r="AG3" s="20"/>
    </row>
    <row r="4" ht="45.0" customHeight="1">
      <c r="A4" s="12" t="s">
        <v>54</v>
      </c>
      <c r="B4" s="12" t="s">
        <v>55</v>
      </c>
      <c r="C4" s="13" t="s">
        <v>56</v>
      </c>
      <c r="D4" s="14" t="s">
        <v>57</v>
      </c>
      <c r="E4" s="14" t="s">
        <v>58</v>
      </c>
      <c r="F4" s="15">
        <v>32.0</v>
      </c>
      <c r="G4" s="16"/>
      <c r="H4" s="15" t="s">
        <v>31</v>
      </c>
      <c r="I4" s="14" t="s">
        <v>59</v>
      </c>
      <c r="J4" s="15" t="s">
        <v>60</v>
      </c>
      <c r="K4" s="15" t="s">
        <v>34</v>
      </c>
      <c r="L4" s="17">
        <v>1.0</v>
      </c>
      <c r="M4" s="15" t="s">
        <v>34</v>
      </c>
      <c r="N4" s="17">
        <v>1.0</v>
      </c>
      <c r="O4" s="14" t="s">
        <v>61</v>
      </c>
      <c r="P4" s="17">
        <v>0.0</v>
      </c>
      <c r="Q4" s="18" t="s">
        <v>62</v>
      </c>
      <c r="R4" s="14" t="s">
        <v>63</v>
      </c>
      <c r="S4" s="15" t="s">
        <v>64</v>
      </c>
      <c r="T4" s="15" t="s">
        <v>34</v>
      </c>
      <c r="U4" s="17">
        <v>1.0</v>
      </c>
      <c r="V4" s="15" t="s">
        <v>34</v>
      </c>
      <c r="W4" s="17">
        <v>1.0</v>
      </c>
      <c r="X4" s="14" t="s">
        <v>65</v>
      </c>
      <c r="Y4" s="17">
        <v>0.0</v>
      </c>
      <c r="Z4" s="15">
        <v>0.349</v>
      </c>
      <c r="AA4" s="21"/>
      <c r="AB4" s="21"/>
      <c r="AC4" s="21"/>
      <c r="AD4" s="21"/>
      <c r="AE4" s="21"/>
      <c r="AF4" s="21"/>
      <c r="AG4" s="21"/>
    </row>
    <row r="5" ht="45.0" customHeight="1">
      <c r="A5" s="12" t="s">
        <v>66</v>
      </c>
      <c r="B5" s="12" t="s">
        <v>67</v>
      </c>
      <c r="C5" s="22" t="s">
        <v>68</v>
      </c>
      <c r="D5" s="14" t="s">
        <v>69</v>
      </c>
      <c r="E5" s="14" t="s">
        <v>70</v>
      </c>
      <c r="F5" s="15">
        <v>32.0</v>
      </c>
      <c r="G5" s="16"/>
      <c r="H5" s="15" t="s">
        <v>31</v>
      </c>
      <c r="I5" s="14" t="s">
        <v>71</v>
      </c>
      <c r="J5" s="15" t="s">
        <v>72</v>
      </c>
      <c r="K5" s="15" t="s">
        <v>73</v>
      </c>
      <c r="L5" s="17">
        <v>1.0</v>
      </c>
      <c r="M5" s="15" t="s">
        <v>34</v>
      </c>
      <c r="N5" s="17">
        <v>1.0</v>
      </c>
      <c r="O5" s="14" t="s">
        <v>74</v>
      </c>
      <c r="P5" s="17">
        <v>0.6667</v>
      </c>
      <c r="Q5" s="18" t="s">
        <v>75</v>
      </c>
      <c r="R5" s="14" t="s">
        <v>76</v>
      </c>
      <c r="S5" s="15" t="s">
        <v>77</v>
      </c>
      <c r="T5" s="15" t="s">
        <v>34</v>
      </c>
      <c r="U5" s="17">
        <v>1.0</v>
      </c>
      <c r="V5" s="15" t="s">
        <v>34</v>
      </c>
      <c r="W5" s="17">
        <v>1.0</v>
      </c>
      <c r="X5" s="14" t="s">
        <v>78</v>
      </c>
      <c r="Y5" s="17">
        <v>1.0</v>
      </c>
      <c r="Z5" s="15" t="s">
        <v>79</v>
      </c>
      <c r="AA5" s="21"/>
      <c r="AB5" s="21"/>
      <c r="AC5" s="21"/>
      <c r="AD5" s="21"/>
      <c r="AE5" s="21"/>
      <c r="AF5" s="21"/>
      <c r="AG5" s="21"/>
    </row>
    <row r="6" ht="45.0" customHeight="1">
      <c r="A6" s="12" t="s">
        <v>54</v>
      </c>
      <c r="B6" s="12" t="s">
        <v>80</v>
      </c>
      <c r="C6" s="13" t="s">
        <v>81</v>
      </c>
      <c r="D6" s="14" t="s">
        <v>82</v>
      </c>
      <c r="E6" s="14" t="s">
        <v>83</v>
      </c>
      <c r="F6" s="15">
        <v>60.0</v>
      </c>
      <c r="G6" s="16"/>
      <c r="H6" s="15" t="s">
        <v>31</v>
      </c>
      <c r="I6" s="14" t="s">
        <v>84</v>
      </c>
      <c r="J6" s="15" t="s">
        <v>85</v>
      </c>
      <c r="K6" s="15" t="s">
        <v>34</v>
      </c>
      <c r="L6" s="17">
        <v>1.0</v>
      </c>
      <c r="M6" s="15" t="s">
        <v>34</v>
      </c>
      <c r="N6" s="17">
        <v>1.0</v>
      </c>
      <c r="O6" s="14" t="s">
        <v>86</v>
      </c>
      <c r="P6" s="17">
        <v>0.0</v>
      </c>
      <c r="Q6" s="18" t="s">
        <v>87</v>
      </c>
      <c r="R6" s="14" t="s">
        <v>88</v>
      </c>
      <c r="S6" s="15" t="s">
        <v>89</v>
      </c>
      <c r="T6" s="15" t="s">
        <v>34</v>
      </c>
      <c r="U6" s="17">
        <v>1.0</v>
      </c>
      <c r="V6" s="15" t="s">
        <v>34</v>
      </c>
      <c r="W6" s="17">
        <v>1.0</v>
      </c>
      <c r="X6" s="14" t="s">
        <v>90</v>
      </c>
      <c r="Y6" s="17">
        <v>1.0</v>
      </c>
      <c r="Z6" s="15" t="s">
        <v>91</v>
      </c>
      <c r="AA6" s="21"/>
      <c r="AB6" s="21"/>
      <c r="AC6" s="21"/>
      <c r="AD6" s="21"/>
      <c r="AE6" s="21"/>
      <c r="AF6" s="21"/>
      <c r="AG6" s="21"/>
    </row>
    <row r="7" ht="45.0" customHeight="1">
      <c r="A7" s="12" t="s">
        <v>92</v>
      </c>
      <c r="B7" s="12" t="s">
        <v>93</v>
      </c>
      <c r="C7" s="13" t="s">
        <v>94</v>
      </c>
      <c r="D7" s="14" t="s">
        <v>95</v>
      </c>
      <c r="E7" s="14" t="s">
        <v>96</v>
      </c>
      <c r="F7" s="15">
        <v>85.0</v>
      </c>
      <c r="G7" s="16"/>
      <c r="H7" s="15" t="s">
        <v>31</v>
      </c>
      <c r="I7" s="14" t="s">
        <v>97</v>
      </c>
      <c r="J7" s="15" t="s">
        <v>98</v>
      </c>
      <c r="K7" s="15" t="s">
        <v>34</v>
      </c>
      <c r="L7" s="17">
        <v>1.0</v>
      </c>
      <c r="M7" s="15" t="s">
        <v>34</v>
      </c>
      <c r="N7" s="17">
        <v>1.0</v>
      </c>
      <c r="O7" s="14" t="s">
        <v>99</v>
      </c>
      <c r="P7" s="17">
        <v>0.25</v>
      </c>
      <c r="Q7" s="18" t="s">
        <v>100</v>
      </c>
      <c r="R7" s="14" t="s">
        <v>101</v>
      </c>
      <c r="S7" s="15" t="s">
        <v>102</v>
      </c>
      <c r="T7" s="15" t="s">
        <v>34</v>
      </c>
      <c r="U7" s="17">
        <v>1.0</v>
      </c>
      <c r="V7" s="15" t="s">
        <v>34</v>
      </c>
      <c r="W7" s="17">
        <v>1.0</v>
      </c>
      <c r="X7" s="14" t="s">
        <v>103</v>
      </c>
      <c r="Y7" s="17">
        <v>0.25</v>
      </c>
      <c r="Z7" s="15" t="s">
        <v>104</v>
      </c>
      <c r="AA7" s="21"/>
      <c r="AB7" s="21"/>
      <c r="AC7" s="21"/>
      <c r="AD7" s="21"/>
      <c r="AE7" s="21"/>
      <c r="AF7" s="21"/>
      <c r="AG7" s="21"/>
    </row>
    <row r="8" ht="45.0" customHeight="1">
      <c r="A8" s="12" t="s">
        <v>105</v>
      </c>
      <c r="B8" s="12" t="s">
        <v>106</v>
      </c>
      <c r="C8" s="13" t="s">
        <v>107</v>
      </c>
      <c r="D8" s="14" t="s">
        <v>108</v>
      </c>
      <c r="E8" s="14" t="s">
        <v>109</v>
      </c>
      <c r="F8" s="15">
        <v>39.0</v>
      </c>
      <c r="G8" s="16"/>
      <c r="H8" s="15" t="s">
        <v>31</v>
      </c>
      <c r="I8" s="14" t="s">
        <v>110</v>
      </c>
      <c r="J8" s="15" t="s">
        <v>111</v>
      </c>
      <c r="K8" s="15" t="s">
        <v>34</v>
      </c>
      <c r="L8" s="17">
        <v>1.0</v>
      </c>
      <c r="M8" s="15" t="s">
        <v>34</v>
      </c>
      <c r="N8" s="17">
        <v>1.0</v>
      </c>
      <c r="O8" s="14" t="s">
        <v>112</v>
      </c>
      <c r="P8" s="17">
        <v>0.0</v>
      </c>
      <c r="Q8" s="18" t="s">
        <v>113</v>
      </c>
      <c r="R8" s="14" t="s">
        <v>114</v>
      </c>
      <c r="S8" s="15" t="s">
        <v>115</v>
      </c>
      <c r="T8" s="15" t="s">
        <v>34</v>
      </c>
      <c r="U8" s="17">
        <v>1.0</v>
      </c>
      <c r="V8" s="15" t="s">
        <v>34</v>
      </c>
      <c r="W8" s="17">
        <v>1.0</v>
      </c>
      <c r="X8" s="14" t="s">
        <v>116</v>
      </c>
      <c r="Y8" s="17">
        <v>0.0</v>
      </c>
      <c r="Z8" s="15" t="s">
        <v>117</v>
      </c>
      <c r="AA8" s="21"/>
      <c r="AB8" s="21"/>
      <c r="AC8" s="21"/>
      <c r="AD8" s="21"/>
      <c r="AE8" s="21"/>
      <c r="AF8" s="21"/>
      <c r="AG8" s="21"/>
    </row>
    <row r="9" ht="45.0" customHeight="1">
      <c r="A9" s="12" t="s">
        <v>26</v>
      </c>
      <c r="B9" s="12" t="s">
        <v>118</v>
      </c>
      <c r="C9" s="13" t="s">
        <v>119</v>
      </c>
      <c r="D9" s="14" t="s">
        <v>120</v>
      </c>
      <c r="E9" s="14" t="s">
        <v>121</v>
      </c>
      <c r="F9" s="15">
        <v>53.0</v>
      </c>
      <c r="G9" s="16"/>
      <c r="H9" s="15" t="s">
        <v>31</v>
      </c>
      <c r="I9" s="14" t="s">
        <v>122</v>
      </c>
      <c r="J9" s="23" t="s">
        <v>123</v>
      </c>
      <c r="K9" s="23" t="s">
        <v>34</v>
      </c>
      <c r="L9" s="17">
        <v>1.0</v>
      </c>
      <c r="M9" s="23" t="s">
        <v>34</v>
      </c>
      <c r="N9" s="17">
        <v>1.0</v>
      </c>
      <c r="O9" s="14" t="s">
        <v>124</v>
      </c>
      <c r="P9" s="17">
        <v>0.0</v>
      </c>
      <c r="Q9" s="18" t="s">
        <v>125</v>
      </c>
      <c r="R9" s="14" t="s">
        <v>126</v>
      </c>
      <c r="S9" s="15" t="s">
        <v>127</v>
      </c>
      <c r="T9" s="15" t="s">
        <v>34</v>
      </c>
      <c r="U9" s="17">
        <v>1.0</v>
      </c>
      <c r="V9" s="15" t="s">
        <v>34</v>
      </c>
      <c r="W9" s="17">
        <v>1.0</v>
      </c>
      <c r="X9" s="14" t="s">
        <v>128</v>
      </c>
      <c r="Y9" s="17">
        <v>0.5</v>
      </c>
      <c r="Z9" s="15" t="s">
        <v>129</v>
      </c>
      <c r="AA9" s="20"/>
      <c r="AB9" s="20"/>
      <c r="AC9" s="20"/>
      <c r="AD9" s="20"/>
      <c r="AE9" s="20"/>
      <c r="AF9" s="20"/>
      <c r="AG9" s="20"/>
    </row>
    <row r="10" ht="45.0" customHeight="1">
      <c r="A10" s="12" t="s">
        <v>130</v>
      </c>
      <c r="B10" s="12" t="s">
        <v>131</v>
      </c>
      <c r="C10" s="13" t="s">
        <v>132</v>
      </c>
      <c r="D10" s="14" t="s">
        <v>133</v>
      </c>
      <c r="E10" s="14" t="s">
        <v>134</v>
      </c>
      <c r="F10" s="15">
        <v>98.0</v>
      </c>
      <c r="G10" s="16"/>
      <c r="H10" s="15" t="s">
        <v>31</v>
      </c>
      <c r="I10" s="14" t="s">
        <v>135</v>
      </c>
      <c r="J10" s="15" t="s">
        <v>136</v>
      </c>
      <c r="K10" s="15" t="s">
        <v>34</v>
      </c>
      <c r="L10" s="17">
        <v>1.0</v>
      </c>
      <c r="M10" s="15" t="s">
        <v>34</v>
      </c>
      <c r="N10" s="17">
        <v>1.0</v>
      </c>
      <c r="O10" s="14" t="s">
        <v>137</v>
      </c>
      <c r="P10" s="17">
        <v>0.4</v>
      </c>
      <c r="Q10" s="18" t="s">
        <v>138</v>
      </c>
      <c r="R10" s="14" t="s">
        <v>139</v>
      </c>
      <c r="S10" s="15" t="s">
        <v>140</v>
      </c>
      <c r="T10" s="15" t="s">
        <v>34</v>
      </c>
      <c r="U10" s="17">
        <v>1.0</v>
      </c>
      <c r="V10" s="15" t="s">
        <v>34</v>
      </c>
      <c r="W10" s="17">
        <v>1.0</v>
      </c>
      <c r="X10" s="14" t="s">
        <v>141</v>
      </c>
      <c r="Y10" s="17">
        <v>1.0</v>
      </c>
      <c r="Z10" s="15" t="s">
        <v>142</v>
      </c>
      <c r="AA10" s="21"/>
      <c r="AB10" s="21"/>
      <c r="AC10" s="21"/>
      <c r="AD10" s="21"/>
      <c r="AE10" s="21"/>
      <c r="AF10" s="21"/>
      <c r="AG10" s="21"/>
    </row>
    <row r="11" ht="45.0" customHeight="1">
      <c r="A11" s="12" t="s">
        <v>26</v>
      </c>
      <c r="B11" s="24" t="s">
        <v>143</v>
      </c>
      <c r="C11" s="13" t="s">
        <v>144</v>
      </c>
      <c r="D11" s="14" t="s">
        <v>145</v>
      </c>
      <c r="E11" s="14" t="s">
        <v>146</v>
      </c>
      <c r="F11" s="15">
        <v>71.0</v>
      </c>
      <c r="G11" s="16"/>
      <c r="H11" s="15" t="s">
        <v>31</v>
      </c>
      <c r="I11" s="14" t="s">
        <v>147</v>
      </c>
      <c r="J11" s="15" t="s">
        <v>148</v>
      </c>
      <c r="K11" s="15" t="s">
        <v>34</v>
      </c>
      <c r="L11" s="17">
        <v>1.0</v>
      </c>
      <c r="M11" s="15" t="s">
        <v>34</v>
      </c>
      <c r="N11" s="17">
        <v>1.0</v>
      </c>
      <c r="O11" s="14" t="s">
        <v>149</v>
      </c>
      <c r="P11" s="17">
        <v>0.2</v>
      </c>
      <c r="Q11" s="18" t="s">
        <v>150</v>
      </c>
      <c r="R11" s="14" t="s">
        <v>151</v>
      </c>
      <c r="S11" s="15">
        <v>114.339</v>
      </c>
      <c r="T11" s="15" t="s">
        <v>34</v>
      </c>
      <c r="U11" s="17">
        <v>1.0</v>
      </c>
      <c r="V11" s="15" t="s">
        <v>34</v>
      </c>
      <c r="W11" s="17">
        <v>1.0</v>
      </c>
      <c r="X11" s="14" t="s">
        <v>152</v>
      </c>
      <c r="Y11" s="17">
        <v>0.4</v>
      </c>
      <c r="Z11" s="15" t="s">
        <v>153</v>
      </c>
      <c r="AA11" s="21"/>
      <c r="AB11" s="21"/>
      <c r="AC11" s="21"/>
      <c r="AD11" s="21"/>
      <c r="AE11" s="21"/>
      <c r="AF11" s="21"/>
      <c r="AG11" s="21"/>
    </row>
    <row r="12" ht="45.0" customHeight="1">
      <c r="A12" s="12"/>
      <c r="B12" s="12"/>
      <c r="C12" s="13"/>
      <c r="D12" s="14"/>
      <c r="E12" s="14"/>
      <c r="F12" s="15"/>
      <c r="G12" s="16"/>
      <c r="H12" s="15"/>
      <c r="I12" s="14"/>
      <c r="J12" s="15"/>
      <c r="K12" s="23"/>
      <c r="L12" s="17"/>
      <c r="M12" s="23"/>
      <c r="N12" s="17"/>
      <c r="O12" s="25"/>
      <c r="P12" s="17"/>
      <c r="Q12" s="18"/>
      <c r="R12" s="14"/>
      <c r="S12" s="15"/>
      <c r="T12" s="15"/>
      <c r="U12" s="17"/>
      <c r="V12" s="15"/>
      <c r="W12" s="26"/>
      <c r="X12" s="27"/>
      <c r="Y12" s="26"/>
      <c r="Z12" s="16"/>
      <c r="AA12" s="21"/>
      <c r="AB12" s="21"/>
      <c r="AC12" s="21"/>
      <c r="AD12" s="21"/>
      <c r="AE12" s="21"/>
      <c r="AF12" s="21"/>
      <c r="AG12" s="21"/>
    </row>
    <row r="13" ht="45.0" customHeight="1">
      <c r="A13" s="12" t="s">
        <v>26</v>
      </c>
      <c r="B13" s="12" t="s">
        <v>27</v>
      </c>
      <c r="C13" s="13" t="s">
        <v>28</v>
      </c>
      <c r="D13" s="14" t="s">
        <v>29</v>
      </c>
      <c r="E13" s="14" t="s">
        <v>30</v>
      </c>
      <c r="F13" s="15">
        <v>37.0</v>
      </c>
      <c r="G13" s="16"/>
      <c r="H13" s="15" t="s">
        <v>154</v>
      </c>
      <c r="I13" s="14" t="s">
        <v>155</v>
      </c>
      <c r="J13" s="15" t="s">
        <v>156</v>
      </c>
      <c r="K13" s="23" t="s">
        <v>34</v>
      </c>
      <c r="L13" s="17">
        <v>1.0</v>
      </c>
      <c r="M13" s="23" t="s">
        <v>34</v>
      </c>
      <c r="N13" s="17">
        <v>1.0</v>
      </c>
      <c r="O13" s="25" t="s">
        <v>157</v>
      </c>
      <c r="P13" s="17">
        <v>1.0</v>
      </c>
      <c r="Q13" s="18" t="s">
        <v>158</v>
      </c>
      <c r="R13" s="14"/>
      <c r="S13" s="15"/>
      <c r="T13" s="15"/>
      <c r="U13" s="17"/>
      <c r="V13" s="15"/>
      <c r="W13" s="26"/>
      <c r="X13" s="27"/>
      <c r="Y13" s="26"/>
      <c r="Z13" s="16"/>
      <c r="AA13" s="21"/>
      <c r="AB13" s="21"/>
      <c r="AC13" s="21"/>
      <c r="AD13" s="21"/>
      <c r="AE13" s="21"/>
      <c r="AF13" s="21"/>
      <c r="AG13" s="21"/>
    </row>
    <row r="14" ht="45.0" customHeight="1">
      <c r="A14" s="12" t="s">
        <v>41</v>
      </c>
      <c r="B14" s="12" t="s">
        <v>42</v>
      </c>
      <c r="C14" s="13" t="s">
        <v>43</v>
      </c>
      <c r="D14" s="14" t="s">
        <v>44</v>
      </c>
      <c r="E14" s="14" t="s">
        <v>45</v>
      </c>
      <c r="F14" s="15">
        <v>34.0</v>
      </c>
      <c r="G14" s="16"/>
      <c r="H14" s="15" t="s">
        <v>154</v>
      </c>
      <c r="I14" s="14" t="s">
        <v>159</v>
      </c>
      <c r="J14" s="15" t="s">
        <v>160</v>
      </c>
      <c r="K14" s="23" t="s">
        <v>34</v>
      </c>
      <c r="L14" s="17">
        <v>1.0</v>
      </c>
      <c r="M14" s="23" t="s">
        <v>34</v>
      </c>
      <c r="N14" s="17">
        <v>1.0</v>
      </c>
      <c r="O14" s="14" t="s">
        <v>161</v>
      </c>
      <c r="P14" s="17">
        <v>1.0</v>
      </c>
      <c r="Q14" s="18" t="s">
        <v>162</v>
      </c>
      <c r="R14" s="27"/>
      <c r="S14" s="16"/>
      <c r="T14" s="16"/>
      <c r="U14" s="26"/>
      <c r="V14" s="16"/>
      <c r="W14" s="26"/>
      <c r="X14" s="27"/>
      <c r="Y14" s="26"/>
      <c r="Z14" s="16"/>
      <c r="AA14" s="21"/>
      <c r="AB14" s="21"/>
      <c r="AC14" s="21"/>
      <c r="AD14" s="21"/>
      <c r="AE14" s="21"/>
      <c r="AF14" s="21"/>
      <c r="AG14" s="21"/>
    </row>
    <row r="15" ht="45.0" customHeight="1">
      <c r="A15" s="12" t="s">
        <v>54</v>
      </c>
      <c r="B15" s="12" t="s">
        <v>55</v>
      </c>
      <c r="C15" s="13" t="s">
        <v>56</v>
      </c>
      <c r="D15" s="14" t="s">
        <v>163</v>
      </c>
      <c r="E15" s="14" t="s">
        <v>58</v>
      </c>
      <c r="F15" s="15">
        <v>32.0</v>
      </c>
      <c r="G15" s="16"/>
      <c r="H15" s="15" t="s">
        <v>154</v>
      </c>
      <c r="I15" s="14" t="s">
        <v>164</v>
      </c>
      <c r="J15" s="15" t="s">
        <v>165</v>
      </c>
      <c r="K15" s="23" t="s">
        <v>34</v>
      </c>
      <c r="L15" s="17">
        <v>1.0</v>
      </c>
      <c r="M15" s="23" t="s">
        <v>34</v>
      </c>
      <c r="N15" s="17">
        <v>1.0</v>
      </c>
      <c r="O15" s="14" t="s">
        <v>166</v>
      </c>
      <c r="P15" s="17">
        <v>0.0</v>
      </c>
      <c r="Q15" s="18" t="s">
        <v>167</v>
      </c>
      <c r="R15" s="14" t="s">
        <v>168</v>
      </c>
      <c r="S15" s="15" t="s">
        <v>169</v>
      </c>
      <c r="T15" s="23" t="s">
        <v>34</v>
      </c>
      <c r="U15" s="28">
        <v>1.0</v>
      </c>
      <c r="V15" s="23" t="s">
        <v>34</v>
      </c>
      <c r="W15" s="17">
        <v>1.0</v>
      </c>
      <c r="X15" s="14" t="s">
        <v>170</v>
      </c>
      <c r="Y15" s="17">
        <v>1.0</v>
      </c>
      <c r="Z15" s="15" t="s">
        <v>171</v>
      </c>
      <c r="AA15" s="21"/>
      <c r="AB15" s="21"/>
      <c r="AC15" s="21"/>
      <c r="AD15" s="21"/>
      <c r="AE15" s="21"/>
      <c r="AF15" s="21"/>
      <c r="AG15" s="21"/>
    </row>
    <row r="16" ht="45.0" customHeight="1">
      <c r="A16" s="12" t="s">
        <v>66</v>
      </c>
      <c r="B16" s="12" t="s">
        <v>67</v>
      </c>
      <c r="C16" s="22" t="s">
        <v>68</v>
      </c>
      <c r="D16" s="14" t="s">
        <v>69</v>
      </c>
      <c r="E16" s="14" t="s">
        <v>70</v>
      </c>
      <c r="F16" s="15">
        <v>32.0</v>
      </c>
      <c r="G16" s="16"/>
      <c r="H16" s="15" t="s">
        <v>154</v>
      </c>
      <c r="I16" s="14" t="s">
        <v>172</v>
      </c>
      <c r="J16" s="15" t="s">
        <v>173</v>
      </c>
      <c r="K16" s="23" t="s">
        <v>34</v>
      </c>
      <c r="L16" s="17">
        <v>1.0</v>
      </c>
      <c r="M16" s="23" t="s">
        <v>34</v>
      </c>
      <c r="N16" s="17">
        <v>1.0</v>
      </c>
      <c r="O16" s="14" t="s">
        <v>174</v>
      </c>
      <c r="P16" s="17">
        <v>0.3333</v>
      </c>
      <c r="Q16" s="18" t="s">
        <v>175</v>
      </c>
      <c r="R16" s="14" t="s">
        <v>176</v>
      </c>
      <c r="S16" s="15" t="s">
        <v>177</v>
      </c>
      <c r="T16" s="23" t="s">
        <v>34</v>
      </c>
      <c r="U16" s="28">
        <v>1.0</v>
      </c>
      <c r="V16" s="23" t="s">
        <v>34</v>
      </c>
      <c r="W16" s="17">
        <v>1.0</v>
      </c>
      <c r="X16" s="14" t="s">
        <v>178</v>
      </c>
      <c r="Y16" s="17">
        <v>0.6667</v>
      </c>
      <c r="Z16" s="15" t="s">
        <v>179</v>
      </c>
      <c r="AA16" s="21"/>
      <c r="AB16" s="21"/>
      <c r="AC16" s="21"/>
      <c r="AD16" s="21"/>
      <c r="AE16" s="21"/>
      <c r="AF16" s="21"/>
      <c r="AG16" s="21"/>
    </row>
    <row r="17" ht="45.0" customHeight="1">
      <c r="A17" s="12" t="s">
        <v>54</v>
      </c>
      <c r="B17" s="12" t="s">
        <v>80</v>
      </c>
      <c r="C17" s="13" t="s">
        <v>81</v>
      </c>
      <c r="D17" s="14" t="s">
        <v>82</v>
      </c>
      <c r="E17" s="14" t="s">
        <v>83</v>
      </c>
      <c r="F17" s="15">
        <v>60.0</v>
      </c>
      <c r="G17" s="16"/>
      <c r="H17" s="15" t="s">
        <v>154</v>
      </c>
      <c r="I17" s="14" t="s">
        <v>180</v>
      </c>
      <c r="J17" s="15" t="s">
        <v>181</v>
      </c>
      <c r="K17" s="23" t="s">
        <v>34</v>
      </c>
      <c r="L17" s="17">
        <v>1.0</v>
      </c>
      <c r="M17" s="23" t="s">
        <v>34</v>
      </c>
      <c r="N17" s="17">
        <v>1.0</v>
      </c>
      <c r="O17" s="14" t="s">
        <v>182</v>
      </c>
      <c r="P17" s="17">
        <v>0.0</v>
      </c>
      <c r="Q17" s="18" t="s">
        <v>183</v>
      </c>
      <c r="R17" s="14" t="s">
        <v>184</v>
      </c>
      <c r="S17" s="15" t="s">
        <v>185</v>
      </c>
      <c r="T17" s="23" t="s">
        <v>34</v>
      </c>
      <c r="U17" s="28">
        <v>1.0</v>
      </c>
      <c r="V17" s="23" t="s">
        <v>34</v>
      </c>
      <c r="W17" s="17">
        <v>1.0</v>
      </c>
      <c r="X17" s="14" t="s">
        <v>186</v>
      </c>
      <c r="Y17" s="17">
        <v>1.0</v>
      </c>
      <c r="Z17" s="15" t="s">
        <v>187</v>
      </c>
      <c r="AA17" s="21"/>
      <c r="AB17" s="21"/>
      <c r="AC17" s="21"/>
      <c r="AD17" s="21"/>
      <c r="AE17" s="21"/>
      <c r="AF17" s="21"/>
      <c r="AG17" s="21"/>
    </row>
    <row r="18" ht="45.0" customHeight="1">
      <c r="A18" s="12" t="s">
        <v>92</v>
      </c>
      <c r="B18" s="12" t="s">
        <v>93</v>
      </c>
      <c r="C18" s="13" t="s">
        <v>94</v>
      </c>
      <c r="D18" s="14" t="s">
        <v>95</v>
      </c>
      <c r="E18" s="14" t="s">
        <v>96</v>
      </c>
      <c r="F18" s="15">
        <v>85.0</v>
      </c>
      <c r="G18" s="16"/>
      <c r="H18" s="15" t="s">
        <v>154</v>
      </c>
      <c r="I18" s="14" t="s">
        <v>188</v>
      </c>
      <c r="J18" s="15" t="s">
        <v>189</v>
      </c>
      <c r="K18" s="23" t="s">
        <v>34</v>
      </c>
      <c r="L18" s="17">
        <v>1.0</v>
      </c>
      <c r="M18" s="23" t="s">
        <v>34</v>
      </c>
      <c r="N18" s="17">
        <v>1.0</v>
      </c>
      <c r="O18" s="14" t="s">
        <v>190</v>
      </c>
      <c r="P18" s="17">
        <v>0.25</v>
      </c>
      <c r="Q18" s="18" t="s">
        <v>191</v>
      </c>
      <c r="R18" s="14" t="s">
        <v>192</v>
      </c>
      <c r="S18" s="15" t="s">
        <v>193</v>
      </c>
      <c r="T18" s="23" t="s">
        <v>34</v>
      </c>
      <c r="U18" s="28">
        <v>1.0</v>
      </c>
      <c r="V18" s="23" t="s">
        <v>34</v>
      </c>
      <c r="W18" s="17">
        <v>1.0</v>
      </c>
      <c r="X18" s="14" t="s">
        <v>194</v>
      </c>
      <c r="Y18" s="17">
        <v>1.0</v>
      </c>
      <c r="Z18" s="15" t="s">
        <v>195</v>
      </c>
      <c r="AA18" s="21"/>
      <c r="AB18" s="21"/>
      <c r="AC18" s="21"/>
      <c r="AD18" s="21"/>
      <c r="AE18" s="21"/>
      <c r="AF18" s="21"/>
      <c r="AG18" s="21"/>
    </row>
    <row r="19" ht="45.0" customHeight="1">
      <c r="A19" s="12" t="s">
        <v>105</v>
      </c>
      <c r="B19" s="12" t="s">
        <v>106</v>
      </c>
      <c r="C19" s="13" t="s">
        <v>107</v>
      </c>
      <c r="D19" s="14" t="s">
        <v>196</v>
      </c>
      <c r="E19" s="14" t="s">
        <v>109</v>
      </c>
      <c r="F19" s="15">
        <v>39.0</v>
      </c>
      <c r="G19" s="16"/>
      <c r="H19" s="15" t="s">
        <v>154</v>
      </c>
      <c r="I19" s="14" t="s">
        <v>197</v>
      </c>
      <c r="J19" s="15" t="s">
        <v>198</v>
      </c>
      <c r="K19" s="23" t="s">
        <v>34</v>
      </c>
      <c r="L19" s="17">
        <v>1.0</v>
      </c>
      <c r="M19" s="23" t="s">
        <v>34</v>
      </c>
      <c r="N19" s="17">
        <v>1.0</v>
      </c>
      <c r="O19" s="14" t="s">
        <v>199</v>
      </c>
      <c r="P19" s="17">
        <v>0.0</v>
      </c>
      <c r="Q19" s="18" t="s">
        <v>200</v>
      </c>
      <c r="R19" s="14" t="s">
        <v>201</v>
      </c>
      <c r="S19" s="15" t="s">
        <v>202</v>
      </c>
      <c r="T19" s="23" t="s">
        <v>34</v>
      </c>
      <c r="U19" s="28">
        <v>1.0</v>
      </c>
      <c r="V19" s="23" t="s">
        <v>34</v>
      </c>
      <c r="W19" s="17">
        <v>1.0</v>
      </c>
      <c r="X19" s="14" t="s">
        <v>203</v>
      </c>
      <c r="Y19" s="17">
        <v>0.0</v>
      </c>
      <c r="Z19" s="15" t="s">
        <v>204</v>
      </c>
      <c r="AA19" s="21"/>
      <c r="AB19" s="21"/>
      <c r="AC19" s="21"/>
      <c r="AD19" s="21"/>
      <c r="AE19" s="21"/>
      <c r="AF19" s="21"/>
      <c r="AG19" s="21"/>
    </row>
    <row r="20" ht="45.0" customHeight="1">
      <c r="A20" s="12" t="s">
        <v>26</v>
      </c>
      <c r="B20" s="12" t="s">
        <v>118</v>
      </c>
      <c r="C20" s="13" t="s">
        <v>119</v>
      </c>
      <c r="D20" s="14" t="s">
        <v>120</v>
      </c>
      <c r="E20" s="14" t="s">
        <v>121</v>
      </c>
      <c r="F20" s="15">
        <v>53.0</v>
      </c>
      <c r="G20" s="16"/>
      <c r="H20" s="15" t="s">
        <v>154</v>
      </c>
      <c r="I20" s="14" t="s">
        <v>205</v>
      </c>
      <c r="J20" s="15" t="s">
        <v>206</v>
      </c>
      <c r="K20" s="23" t="s">
        <v>34</v>
      </c>
      <c r="L20" s="17">
        <v>1.0</v>
      </c>
      <c r="M20" s="23" t="s">
        <v>34</v>
      </c>
      <c r="N20" s="17">
        <v>1.0</v>
      </c>
      <c r="O20" s="14" t="s">
        <v>207</v>
      </c>
      <c r="P20" s="17">
        <v>0.0</v>
      </c>
      <c r="Q20" s="18" t="s">
        <v>208</v>
      </c>
      <c r="R20" s="14" t="s">
        <v>209</v>
      </c>
      <c r="S20" s="15" t="s">
        <v>210</v>
      </c>
      <c r="T20" s="23" t="s">
        <v>34</v>
      </c>
      <c r="U20" s="28">
        <v>1.0</v>
      </c>
      <c r="V20" s="23" t="s">
        <v>34</v>
      </c>
      <c r="W20" s="17">
        <v>1.0</v>
      </c>
      <c r="X20" s="14" t="s">
        <v>211</v>
      </c>
      <c r="Y20" s="17">
        <v>1.0</v>
      </c>
      <c r="Z20" s="15" t="s">
        <v>212</v>
      </c>
      <c r="AA20" s="21"/>
      <c r="AB20" s="21"/>
      <c r="AC20" s="21"/>
      <c r="AD20" s="21"/>
      <c r="AE20" s="21"/>
      <c r="AF20" s="21"/>
      <c r="AG20" s="21"/>
    </row>
    <row r="21" ht="45.0" customHeight="1">
      <c r="A21" s="12" t="s">
        <v>130</v>
      </c>
      <c r="B21" s="12" t="s">
        <v>131</v>
      </c>
      <c r="C21" s="13" t="s">
        <v>132</v>
      </c>
      <c r="D21" s="14" t="s">
        <v>133</v>
      </c>
      <c r="E21" s="14" t="s">
        <v>134</v>
      </c>
      <c r="F21" s="15">
        <v>98.0</v>
      </c>
      <c r="G21" s="16"/>
      <c r="H21" s="15" t="s">
        <v>154</v>
      </c>
      <c r="I21" s="14" t="s">
        <v>213</v>
      </c>
      <c r="J21" s="15" t="s">
        <v>214</v>
      </c>
      <c r="K21" s="23" t="s">
        <v>34</v>
      </c>
      <c r="L21" s="17">
        <v>1.0</v>
      </c>
      <c r="M21" s="23" t="s">
        <v>34</v>
      </c>
      <c r="N21" s="17">
        <v>1.0</v>
      </c>
      <c r="O21" s="14" t="s">
        <v>215</v>
      </c>
      <c r="P21" s="17">
        <v>0.4</v>
      </c>
      <c r="Q21" s="18" t="s">
        <v>216</v>
      </c>
      <c r="R21" s="14" t="s">
        <v>217</v>
      </c>
      <c r="S21" s="15" t="s">
        <v>218</v>
      </c>
      <c r="T21" s="23" t="s">
        <v>34</v>
      </c>
      <c r="U21" s="28">
        <v>1.0</v>
      </c>
      <c r="V21" s="23" t="s">
        <v>34</v>
      </c>
      <c r="W21" s="17">
        <v>1.0</v>
      </c>
      <c r="X21" s="14" t="s">
        <v>219</v>
      </c>
      <c r="Y21" s="17">
        <v>1.0</v>
      </c>
      <c r="Z21" s="15" t="s">
        <v>220</v>
      </c>
      <c r="AA21" s="21"/>
      <c r="AB21" s="21"/>
      <c r="AC21" s="21"/>
      <c r="AD21" s="21"/>
      <c r="AE21" s="21"/>
      <c r="AF21" s="21"/>
      <c r="AG21" s="21"/>
    </row>
    <row r="22" ht="45.0" customHeight="1">
      <c r="A22" s="12" t="s">
        <v>26</v>
      </c>
      <c r="B22" s="24" t="s">
        <v>143</v>
      </c>
      <c r="C22" s="13" t="s">
        <v>144</v>
      </c>
      <c r="D22" s="14" t="s">
        <v>221</v>
      </c>
      <c r="E22" s="14" t="s">
        <v>146</v>
      </c>
      <c r="F22" s="15">
        <v>71.0</v>
      </c>
      <c r="G22" s="16"/>
      <c r="H22" s="15" t="s">
        <v>154</v>
      </c>
      <c r="I22" s="14" t="s">
        <v>222</v>
      </c>
      <c r="J22" s="15" t="s">
        <v>223</v>
      </c>
      <c r="K22" s="23" t="s">
        <v>34</v>
      </c>
      <c r="L22" s="17">
        <v>1.0</v>
      </c>
      <c r="M22" s="23" t="s">
        <v>34</v>
      </c>
      <c r="N22" s="17">
        <v>1.0</v>
      </c>
      <c r="O22" s="14" t="s">
        <v>224</v>
      </c>
      <c r="P22" s="17">
        <v>0.2</v>
      </c>
      <c r="Q22" s="18" t="s">
        <v>225</v>
      </c>
      <c r="R22" s="14" t="s">
        <v>226</v>
      </c>
      <c r="S22" s="15" t="s">
        <v>227</v>
      </c>
      <c r="T22" s="23" t="s">
        <v>34</v>
      </c>
      <c r="U22" s="28">
        <v>1.0</v>
      </c>
      <c r="V22" s="23" t="s">
        <v>34</v>
      </c>
      <c r="W22" s="17">
        <v>1.0</v>
      </c>
      <c r="X22" s="14" t="s">
        <v>228</v>
      </c>
      <c r="Y22" s="17">
        <v>0.2</v>
      </c>
      <c r="Z22" s="15" t="s">
        <v>229</v>
      </c>
      <c r="AA22" s="21"/>
      <c r="AB22" s="21"/>
      <c r="AC22" s="21"/>
      <c r="AD22" s="21"/>
      <c r="AE22" s="21"/>
      <c r="AF22" s="21"/>
      <c r="AG22" s="21"/>
    </row>
    <row r="23" ht="45.0" customHeight="1">
      <c r="A23" s="12"/>
      <c r="B23" s="12"/>
      <c r="C23" s="13"/>
      <c r="D23" s="14"/>
      <c r="E23" s="14"/>
      <c r="F23" s="15"/>
      <c r="G23" s="16"/>
      <c r="H23" s="15"/>
      <c r="I23" s="14"/>
      <c r="J23" s="15"/>
      <c r="K23" s="15"/>
      <c r="L23" s="17"/>
      <c r="M23" s="15"/>
      <c r="N23" s="17"/>
      <c r="O23" s="14"/>
      <c r="P23" s="17"/>
      <c r="Q23" s="15"/>
      <c r="R23" s="14"/>
      <c r="S23" s="15"/>
      <c r="T23" s="15"/>
      <c r="U23" s="26"/>
      <c r="V23" s="16"/>
      <c r="W23" s="17"/>
      <c r="X23" s="14"/>
      <c r="Y23" s="17"/>
      <c r="Z23" s="15"/>
      <c r="AA23" s="21"/>
      <c r="AB23" s="21"/>
      <c r="AC23" s="21"/>
      <c r="AD23" s="21"/>
      <c r="AE23" s="21"/>
      <c r="AF23" s="21"/>
      <c r="AG23" s="21"/>
    </row>
    <row r="24" ht="45.0" customHeight="1">
      <c r="A24" s="12" t="s">
        <v>26</v>
      </c>
      <c r="B24" s="12" t="s">
        <v>27</v>
      </c>
      <c r="C24" s="13" t="s">
        <v>28</v>
      </c>
      <c r="D24" s="14" t="s">
        <v>29</v>
      </c>
      <c r="E24" s="14" t="s">
        <v>30</v>
      </c>
      <c r="F24" s="15">
        <v>37.0</v>
      </c>
      <c r="G24" s="16"/>
      <c r="H24" s="15" t="s">
        <v>230</v>
      </c>
      <c r="I24" s="14" t="s">
        <v>231</v>
      </c>
      <c r="J24" s="15" t="s">
        <v>232</v>
      </c>
      <c r="K24" s="15" t="s">
        <v>34</v>
      </c>
      <c r="L24" s="17">
        <v>1.0</v>
      </c>
      <c r="M24" s="15" t="s">
        <v>34</v>
      </c>
      <c r="N24" s="17">
        <v>1.0</v>
      </c>
      <c r="O24" s="14" t="s">
        <v>233</v>
      </c>
      <c r="P24" s="17">
        <f>3/3</f>
        <v>1</v>
      </c>
      <c r="Q24" s="15" t="s">
        <v>234</v>
      </c>
      <c r="R24" s="14"/>
      <c r="S24" s="15"/>
      <c r="T24" s="15"/>
      <c r="U24" s="26"/>
      <c r="V24" s="16"/>
      <c r="W24" s="17"/>
      <c r="X24" s="14"/>
      <c r="Y24" s="17"/>
      <c r="Z24" s="15"/>
      <c r="AA24" s="21"/>
      <c r="AB24" s="21"/>
      <c r="AC24" s="21"/>
      <c r="AD24" s="21"/>
      <c r="AE24" s="21"/>
      <c r="AF24" s="21"/>
      <c r="AG24" s="21"/>
    </row>
    <row r="25" ht="45.0" customHeight="1">
      <c r="A25" s="12" t="s">
        <v>41</v>
      </c>
      <c r="B25" s="12" t="s">
        <v>42</v>
      </c>
      <c r="C25" s="13" t="s">
        <v>43</v>
      </c>
      <c r="D25" s="14" t="s">
        <v>44</v>
      </c>
      <c r="E25" s="14" t="s">
        <v>45</v>
      </c>
      <c r="F25" s="15">
        <v>34.0</v>
      </c>
      <c r="G25" s="16"/>
      <c r="H25" s="15" t="s">
        <v>230</v>
      </c>
      <c r="I25" s="14" t="s">
        <v>235</v>
      </c>
      <c r="J25" s="15" t="s">
        <v>236</v>
      </c>
      <c r="K25" s="15" t="s">
        <v>34</v>
      </c>
      <c r="L25" s="17">
        <v>1.0</v>
      </c>
      <c r="M25" s="15" t="s">
        <v>34</v>
      </c>
      <c r="N25" s="17">
        <v>1.0</v>
      </c>
      <c r="O25" s="14" t="s">
        <v>237</v>
      </c>
      <c r="P25" s="26">
        <f>1/3</f>
        <v>0.3333333333</v>
      </c>
      <c r="Q25" s="15" t="s">
        <v>238</v>
      </c>
      <c r="R25" s="14" t="s">
        <v>239</v>
      </c>
      <c r="S25" s="15" t="s">
        <v>240</v>
      </c>
      <c r="T25" s="15" t="s">
        <v>34</v>
      </c>
      <c r="U25" s="17">
        <v>1.0</v>
      </c>
      <c r="V25" s="15" t="s">
        <v>34</v>
      </c>
      <c r="W25" s="17">
        <v>1.0</v>
      </c>
      <c r="X25" s="14" t="s">
        <v>241</v>
      </c>
      <c r="Y25" s="26">
        <f>3/3</f>
        <v>1</v>
      </c>
      <c r="Z25" s="15" t="s">
        <v>242</v>
      </c>
      <c r="AA25" s="21"/>
      <c r="AB25" s="21"/>
      <c r="AC25" s="21"/>
      <c r="AD25" s="21"/>
      <c r="AE25" s="21"/>
      <c r="AF25" s="21"/>
      <c r="AG25" s="21"/>
    </row>
    <row r="26" ht="45.0" customHeight="1">
      <c r="A26" s="12" t="s">
        <v>54</v>
      </c>
      <c r="B26" s="12" t="s">
        <v>55</v>
      </c>
      <c r="C26" s="13" t="s">
        <v>56</v>
      </c>
      <c r="D26" s="14" t="s">
        <v>163</v>
      </c>
      <c r="E26" s="14" t="s">
        <v>58</v>
      </c>
      <c r="F26" s="15">
        <v>32.0</v>
      </c>
      <c r="G26" s="16"/>
      <c r="H26" s="15" t="s">
        <v>230</v>
      </c>
      <c r="I26" s="14" t="s">
        <v>243</v>
      </c>
      <c r="J26" s="15" t="s">
        <v>244</v>
      </c>
      <c r="K26" s="15" t="s">
        <v>34</v>
      </c>
      <c r="L26" s="17">
        <v>1.0</v>
      </c>
      <c r="M26" s="15" t="s">
        <v>34</v>
      </c>
      <c r="N26" s="17">
        <v>1.0</v>
      </c>
      <c r="O26" s="14" t="s">
        <v>245</v>
      </c>
      <c r="P26" s="26">
        <f>3/4</f>
        <v>0.75</v>
      </c>
      <c r="Q26" s="18" t="s">
        <v>246</v>
      </c>
      <c r="R26" s="14" t="s">
        <v>247</v>
      </c>
      <c r="S26" s="15" t="s">
        <v>248</v>
      </c>
      <c r="T26" s="15" t="s">
        <v>34</v>
      </c>
      <c r="U26" s="17">
        <v>1.0</v>
      </c>
      <c r="V26" s="15" t="s">
        <v>34</v>
      </c>
      <c r="W26" s="17">
        <v>1.0</v>
      </c>
      <c r="X26" s="14" t="s">
        <v>249</v>
      </c>
      <c r="Y26" s="26">
        <f>3/4</f>
        <v>0.75</v>
      </c>
      <c r="Z26" s="15" t="s">
        <v>250</v>
      </c>
      <c r="AA26" s="21"/>
      <c r="AB26" s="21"/>
      <c r="AC26" s="21"/>
      <c r="AD26" s="21"/>
      <c r="AE26" s="21"/>
      <c r="AF26" s="21"/>
      <c r="AG26" s="21"/>
    </row>
    <row r="27" ht="45.0" customHeight="1">
      <c r="A27" s="12" t="s">
        <v>66</v>
      </c>
      <c r="B27" s="12" t="s">
        <v>67</v>
      </c>
      <c r="C27" s="22" t="s">
        <v>68</v>
      </c>
      <c r="D27" s="14" t="s">
        <v>69</v>
      </c>
      <c r="E27" s="14" t="s">
        <v>70</v>
      </c>
      <c r="F27" s="15">
        <v>32.0</v>
      </c>
      <c r="G27" s="16"/>
      <c r="H27" s="15" t="s">
        <v>230</v>
      </c>
      <c r="I27" s="14" t="s">
        <v>251</v>
      </c>
      <c r="J27" s="15" t="s">
        <v>252</v>
      </c>
      <c r="K27" s="15" t="s">
        <v>34</v>
      </c>
      <c r="L27" s="17">
        <v>1.0</v>
      </c>
      <c r="M27" s="15" t="s">
        <v>34</v>
      </c>
      <c r="N27" s="17">
        <v>1.0</v>
      </c>
      <c r="O27" s="14" t="s">
        <v>253</v>
      </c>
      <c r="P27" s="26">
        <f>3/3</f>
        <v>1</v>
      </c>
      <c r="Q27" s="18" t="s">
        <v>254</v>
      </c>
      <c r="R27" s="27"/>
      <c r="S27" s="16"/>
      <c r="T27" s="16"/>
      <c r="U27" s="26"/>
      <c r="V27" s="16"/>
      <c r="W27" s="26"/>
      <c r="X27" s="27"/>
      <c r="Y27" s="26"/>
      <c r="Z27" s="16"/>
      <c r="AA27" s="21"/>
      <c r="AB27" s="21"/>
      <c r="AC27" s="21"/>
      <c r="AD27" s="21"/>
      <c r="AE27" s="21"/>
      <c r="AF27" s="21"/>
      <c r="AG27" s="21"/>
    </row>
    <row r="28" ht="45.0" customHeight="1">
      <c r="A28" s="12" t="s">
        <v>54</v>
      </c>
      <c r="B28" s="12" t="s">
        <v>80</v>
      </c>
      <c r="C28" s="13" t="s">
        <v>81</v>
      </c>
      <c r="D28" s="14" t="s">
        <v>82</v>
      </c>
      <c r="E28" s="14" t="s">
        <v>83</v>
      </c>
      <c r="F28" s="15">
        <v>60.0</v>
      </c>
      <c r="G28" s="16"/>
      <c r="H28" s="15" t="s">
        <v>230</v>
      </c>
      <c r="I28" s="14" t="s">
        <v>255</v>
      </c>
      <c r="J28" s="15" t="s">
        <v>256</v>
      </c>
      <c r="K28" s="15" t="s">
        <v>34</v>
      </c>
      <c r="L28" s="17">
        <v>1.0</v>
      </c>
      <c r="M28" s="15" t="s">
        <v>34</v>
      </c>
      <c r="N28" s="17">
        <v>1.0</v>
      </c>
      <c r="O28" s="14" t="s">
        <v>257</v>
      </c>
      <c r="P28" s="26">
        <f t="shared" ref="P28:P29" si="1">4/4</f>
        <v>1</v>
      </c>
      <c r="Q28" s="18" t="s">
        <v>258</v>
      </c>
      <c r="R28" s="27"/>
      <c r="S28" s="16"/>
      <c r="T28" s="16"/>
      <c r="U28" s="26"/>
      <c r="V28" s="16"/>
      <c r="W28" s="26"/>
      <c r="X28" s="27"/>
      <c r="Y28" s="26"/>
      <c r="Z28" s="16"/>
      <c r="AA28" s="21"/>
      <c r="AB28" s="21"/>
      <c r="AC28" s="21"/>
      <c r="AD28" s="21"/>
      <c r="AE28" s="21"/>
      <c r="AF28" s="21"/>
      <c r="AG28" s="21"/>
    </row>
    <row r="29" ht="45.0" customHeight="1">
      <c r="A29" s="12" t="s">
        <v>92</v>
      </c>
      <c r="B29" s="12" t="s">
        <v>93</v>
      </c>
      <c r="C29" s="13" t="s">
        <v>94</v>
      </c>
      <c r="D29" s="14" t="s">
        <v>95</v>
      </c>
      <c r="E29" s="14" t="s">
        <v>96</v>
      </c>
      <c r="F29" s="15">
        <v>85.0</v>
      </c>
      <c r="G29" s="16"/>
      <c r="H29" s="15" t="s">
        <v>230</v>
      </c>
      <c r="I29" s="14" t="s">
        <v>259</v>
      </c>
      <c r="J29" s="15" t="s">
        <v>260</v>
      </c>
      <c r="K29" s="15" t="s">
        <v>34</v>
      </c>
      <c r="L29" s="17">
        <v>1.0</v>
      </c>
      <c r="M29" s="15" t="s">
        <v>34</v>
      </c>
      <c r="N29" s="17">
        <v>1.0</v>
      </c>
      <c r="O29" s="14" t="s">
        <v>261</v>
      </c>
      <c r="P29" s="26">
        <f t="shared" si="1"/>
        <v>1</v>
      </c>
      <c r="Q29" s="18" t="s">
        <v>262</v>
      </c>
      <c r="R29" s="27"/>
      <c r="S29" s="16"/>
      <c r="T29" s="16"/>
      <c r="U29" s="26"/>
      <c r="V29" s="16"/>
      <c r="W29" s="26"/>
      <c r="X29" s="27"/>
      <c r="Y29" s="26"/>
      <c r="Z29" s="16"/>
      <c r="AA29" s="21"/>
      <c r="AB29" s="21"/>
      <c r="AC29" s="21"/>
      <c r="AD29" s="21"/>
      <c r="AE29" s="21"/>
      <c r="AF29" s="21"/>
      <c r="AG29" s="21"/>
    </row>
    <row r="30" ht="45.0" customHeight="1">
      <c r="A30" s="12" t="s">
        <v>105</v>
      </c>
      <c r="B30" s="12" t="s">
        <v>106</v>
      </c>
      <c r="C30" s="13" t="s">
        <v>107</v>
      </c>
      <c r="D30" s="14" t="s">
        <v>108</v>
      </c>
      <c r="E30" s="14" t="s">
        <v>109</v>
      </c>
      <c r="F30" s="15">
        <v>39.0</v>
      </c>
      <c r="G30" s="26"/>
      <c r="H30" s="15" t="s">
        <v>230</v>
      </c>
      <c r="I30" s="14" t="s">
        <v>263</v>
      </c>
      <c r="J30" s="15" t="s">
        <v>264</v>
      </c>
      <c r="K30" s="15" t="s">
        <v>34</v>
      </c>
      <c r="L30" s="17">
        <v>1.0</v>
      </c>
      <c r="M30" s="15" t="s">
        <v>34</v>
      </c>
      <c r="N30" s="17">
        <v>1.0</v>
      </c>
      <c r="O30" s="14" t="s">
        <v>265</v>
      </c>
      <c r="P30" s="26">
        <f>2/3</f>
        <v>0.6666666667</v>
      </c>
      <c r="Q30" s="18" t="s">
        <v>266</v>
      </c>
      <c r="R30" s="14" t="s">
        <v>267</v>
      </c>
      <c r="S30" s="15" t="s">
        <v>268</v>
      </c>
      <c r="T30" s="15" t="s">
        <v>34</v>
      </c>
      <c r="U30" s="17">
        <v>1.0</v>
      </c>
      <c r="V30" s="15" t="s">
        <v>34</v>
      </c>
      <c r="W30" s="17">
        <v>1.0</v>
      </c>
      <c r="X30" s="14" t="s">
        <v>269</v>
      </c>
      <c r="Y30" s="26">
        <f>3/3</f>
        <v>1</v>
      </c>
      <c r="Z30" s="15" t="s">
        <v>270</v>
      </c>
      <c r="AA30" s="21"/>
      <c r="AB30" s="21"/>
      <c r="AC30" s="21"/>
      <c r="AD30" s="21"/>
      <c r="AE30" s="21"/>
      <c r="AF30" s="21"/>
      <c r="AG30" s="21"/>
    </row>
    <row r="31" ht="45.0" customHeight="1">
      <c r="A31" s="12" t="s">
        <v>26</v>
      </c>
      <c r="B31" s="12" t="s">
        <v>118</v>
      </c>
      <c r="C31" s="13" t="s">
        <v>119</v>
      </c>
      <c r="D31" s="14" t="s">
        <v>120</v>
      </c>
      <c r="E31" s="14" t="s">
        <v>121</v>
      </c>
      <c r="F31" s="15">
        <v>53.0</v>
      </c>
      <c r="G31" s="16"/>
      <c r="H31" s="15" t="s">
        <v>230</v>
      </c>
      <c r="I31" s="14" t="s">
        <v>271</v>
      </c>
      <c r="J31" s="15" t="s">
        <v>272</v>
      </c>
      <c r="K31" s="15" t="s">
        <v>34</v>
      </c>
      <c r="L31" s="17">
        <v>1.0</v>
      </c>
      <c r="M31" s="15" t="s">
        <v>34</v>
      </c>
      <c r="N31" s="17">
        <v>1.0</v>
      </c>
      <c r="O31" s="14" t="s">
        <v>273</v>
      </c>
      <c r="P31" s="26">
        <f>4/4</f>
        <v>1</v>
      </c>
      <c r="Q31" s="18" t="s">
        <v>274</v>
      </c>
      <c r="R31" s="27"/>
      <c r="S31" s="16"/>
      <c r="T31" s="16"/>
      <c r="U31" s="26"/>
      <c r="V31" s="16"/>
      <c r="W31" s="26"/>
      <c r="X31" s="27"/>
      <c r="Y31" s="26"/>
      <c r="Z31" s="16"/>
      <c r="AA31" s="21"/>
      <c r="AB31" s="21"/>
      <c r="AC31" s="21"/>
      <c r="AD31" s="21"/>
      <c r="AE31" s="21"/>
      <c r="AF31" s="21"/>
      <c r="AG31" s="21"/>
    </row>
    <row r="32" ht="45.0" customHeight="1">
      <c r="A32" s="12" t="s">
        <v>130</v>
      </c>
      <c r="B32" s="12" t="s">
        <v>131</v>
      </c>
      <c r="C32" s="13" t="s">
        <v>132</v>
      </c>
      <c r="D32" s="14" t="s">
        <v>133</v>
      </c>
      <c r="E32" s="14" t="s">
        <v>134</v>
      </c>
      <c r="F32" s="15">
        <v>98.0</v>
      </c>
      <c r="G32" s="16"/>
      <c r="H32" s="15" t="s">
        <v>230</v>
      </c>
      <c r="I32" s="14" t="s">
        <v>275</v>
      </c>
      <c r="J32" s="15" t="s">
        <v>276</v>
      </c>
      <c r="K32" s="15" t="s">
        <v>34</v>
      </c>
      <c r="L32" s="17">
        <v>1.0</v>
      </c>
      <c r="M32" s="15" t="s">
        <v>34</v>
      </c>
      <c r="N32" s="17">
        <v>1.0</v>
      </c>
      <c r="O32" s="14" t="s">
        <v>277</v>
      </c>
      <c r="P32" s="26">
        <f>2/5</f>
        <v>0.4</v>
      </c>
      <c r="Q32" s="18" t="s">
        <v>278</v>
      </c>
      <c r="R32" s="14" t="s">
        <v>279</v>
      </c>
      <c r="S32" s="15" t="s">
        <v>280</v>
      </c>
      <c r="T32" s="15" t="s">
        <v>34</v>
      </c>
      <c r="U32" s="17">
        <v>1.0</v>
      </c>
      <c r="V32" s="15" t="s">
        <v>34</v>
      </c>
      <c r="W32" s="17">
        <v>1.0</v>
      </c>
      <c r="X32" s="14" t="s">
        <v>281</v>
      </c>
      <c r="Y32" s="17">
        <v>0.8</v>
      </c>
      <c r="Z32" s="15" t="s">
        <v>282</v>
      </c>
      <c r="AA32" s="21"/>
      <c r="AB32" s="21"/>
      <c r="AC32" s="21"/>
      <c r="AD32" s="21"/>
      <c r="AE32" s="21"/>
      <c r="AF32" s="21"/>
      <c r="AG32" s="21"/>
    </row>
    <row r="33" ht="45.0" customHeight="1">
      <c r="A33" s="12" t="s">
        <v>26</v>
      </c>
      <c r="B33" s="12" t="s">
        <v>283</v>
      </c>
      <c r="C33" s="13" t="s">
        <v>144</v>
      </c>
      <c r="D33" s="14" t="s">
        <v>221</v>
      </c>
      <c r="E33" s="14" t="s">
        <v>146</v>
      </c>
      <c r="F33" s="15">
        <v>71.0</v>
      </c>
      <c r="G33" s="16"/>
      <c r="H33" s="15" t="s">
        <v>230</v>
      </c>
      <c r="I33" s="14" t="s">
        <v>284</v>
      </c>
      <c r="J33" s="15" t="s">
        <v>285</v>
      </c>
      <c r="K33" s="15" t="s">
        <v>286</v>
      </c>
      <c r="L33" s="17">
        <f>68/71</f>
        <v>0.9577464789</v>
      </c>
      <c r="M33" s="15" t="s">
        <v>34</v>
      </c>
      <c r="N33" s="17">
        <f>1/1</f>
        <v>1</v>
      </c>
      <c r="O33" s="14" t="s">
        <v>287</v>
      </c>
      <c r="P33" s="26"/>
      <c r="Q33" s="29"/>
      <c r="R33" s="27"/>
      <c r="S33" s="16"/>
      <c r="T33" s="16"/>
      <c r="U33" s="26"/>
      <c r="V33" s="16"/>
      <c r="W33" s="26"/>
      <c r="X33" s="27"/>
      <c r="Y33" s="26"/>
      <c r="Z33" s="16"/>
      <c r="AA33" s="21"/>
      <c r="AB33" s="21"/>
      <c r="AC33" s="21"/>
      <c r="AD33" s="21"/>
      <c r="AE33" s="21"/>
      <c r="AF33" s="21"/>
      <c r="AG33" s="21"/>
    </row>
    <row r="34" ht="45.0" customHeight="1">
      <c r="A34" s="12"/>
      <c r="B34" s="12"/>
      <c r="C34" s="13"/>
      <c r="D34" s="14"/>
      <c r="E34" s="14"/>
      <c r="F34" s="15"/>
      <c r="G34" s="16"/>
      <c r="H34" s="15"/>
      <c r="I34" s="14"/>
      <c r="J34" s="15"/>
      <c r="K34" s="15"/>
      <c r="L34" s="17"/>
      <c r="M34" s="15"/>
      <c r="N34" s="17"/>
      <c r="O34" s="14"/>
      <c r="P34" s="17"/>
      <c r="Q34" s="15"/>
      <c r="R34" s="14"/>
      <c r="S34" s="15"/>
      <c r="T34" s="15"/>
      <c r="U34" s="17"/>
      <c r="V34" s="15"/>
      <c r="W34" s="17"/>
      <c r="X34" s="14"/>
      <c r="Y34" s="17"/>
      <c r="Z34" s="15"/>
      <c r="AA34" s="21"/>
      <c r="AB34" s="21"/>
      <c r="AC34" s="21"/>
      <c r="AD34" s="21"/>
      <c r="AE34" s="21"/>
      <c r="AF34" s="21"/>
      <c r="AG34" s="21"/>
    </row>
    <row r="35" ht="45.0" customHeight="1">
      <c r="A35" s="12" t="s">
        <v>26</v>
      </c>
      <c r="B35" s="12" t="s">
        <v>27</v>
      </c>
      <c r="C35" s="13" t="s">
        <v>28</v>
      </c>
      <c r="D35" s="14" t="s">
        <v>29</v>
      </c>
      <c r="E35" s="14" t="s">
        <v>30</v>
      </c>
      <c r="F35" s="15">
        <v>37.0</v>
      </c>
      <c r="G35" s="16"/>
      <c r="H35" s="15" t="s">
        <v>288</v>
      </c>
      <c r="I35" s="14" t="s">
        <v>289</v>
      </c>
      <c r="J35" s="15" t="s">
        <v>290</v>
      </c>
      <c r="K35" s="15" t="s">
        <v>34</v>
      </c>
      <c r="L35" s="17">
        <v>1.0</v>
      </c>
      <c r="M35" s="15" t="s">
        <v>34</v>
      </c>
      <c r="N35" s="17">
        <v>1.0</v>
      </c>
      <c r="O35" s="14" t="s">
        <v>291</v>
      </c>
      <c r="P35" s="17">
        <v>0.6667</v>
      </c>
      <c r="Q35" s="15" t="s">
        <v>292</v>
      </c>
      <c r="R35" s="14" t="s">
        <v>293</v>
      </c>
      <c r="S35" s="15" t="s">
        <v>294</v>
      </c>
      <c r="T35" s="15" t="s">
        <v>34</v>
      </c>
      <c r="U35" s="17">
        <v>1.0</v>
      </c>
      <c r="V35" s="15" t="s">
        <v>34</v>
      </c>
      <c r="W35" s="17">
        <v>1.0</v>
      </c>
      <c r="X35" s="14" t="s">
        <v>295</v>
      </c>
      <c r="Y35" s="17">
        <v>1.0</v>
      </c>
      <c r="Z35" s="15" t="s">
        <v>296</v>
      </c>
      <c r="AA35" s="21"/>
      <c r="AB35" s="21"/>
      <c r="AC35" s="21"/>
      <c r="AD35" s="21"/>
      <c r="AE35" s="21"/>
      <c r="AF35" s="21"/>
      <c r="AG35" s="21"/>
    </row>
    <row r="36" ht="45.0" customHeight="1">
      <c r="A36" s="12" t="s">
        <v>41</v>
      </c>
      <c r="B36" s="12" t="s">
        <v>42</v>
      </c>
      <c r="C36" s="13" t="s">
        <v>43</v>
      </c>
      <c r="D36" s="14" t="s">
        <v>44</v>
      </c>
      <c r="E36" s="14" t="s">
        <v>45</v>
      </c>
      <c r="F36" s="15">
        <v>34.0</v>
      </c>
      <c r="G36" s="16"/>
      <c r="H36" s="15" t="s">
        <v>288</v>
      </c>
      <c r="I36" s="14" t="s">
        <v>297</v>
      </c>
      <c r="J36" s="15" t="s">
        <v>298</v>
      </c>
      <c r="K36" s="15" t="s">
        <v>34</v>
      </c>
      <c r="L36" s="17">
        <v>1.0</v>
      </c>
      <c r="M36" s="15" t="s">
        <v>34</v>
      </c>
      <c r="N36" s="17">
        <v>1.0</v>
      </c>
      <c r="O36" s="14" t="s">
        <v>299</v>
      </c>
      <c r="P36" s="17">
        <v>0.0</v>
      </c>
      <c r="Q36" s="15" t="s">
        <v>300</v>
      </c>
      <c r="R36" s="14" t="s">
        <v>301</v>
      </c>
      <c r="S36" s="15" t="s">
        <v>302</v>
      </c>
      <c r="T36" s="15" t="s">
        <v>34</v>
      </c>
      <c r="U36" s="17">
        <v>1.0</v>
      </c>
      <c r="V36" s="15" t="s">
        <v>34</v>
      </c>
      <c r="W36" s="17">
        <v>1.0</v>
      </c>
      <c r="X36" s="14" t="s">
        <v>303</v>
      </c>
      <c r="Y36" s="17">
        <v>1.0</v>
      </c>
      <c r="Z36" s="15" t="s">
        <v>304</v>
      </c>
      <c r="AA36" s="21"/>
      <c r="AB36" s="21"/>
      <c r="AC36" s="21"/>
      <c r="AD36" s="21"/>
      <c r="AE36" s="21"/>
      <c r="AF36" s="21"/>
      <c r="AG36" s="21"/>
    </row>
    <row r="37" ht="45.0" customHeight="1">
      <c r="A37" s="12" t="s">
        <v>54</v>
      </c>
      <c r="B37" s="12" t="s">
        <v>55</v>
      </c>
      <c r="C37" s="13" t="s">
        <v>56</v>
      </c>
      <c r="D37" s="14" t="s">
        <v>163</v>
      </c>
      <c r="E37" s="14" t="s">
        <v>58</v>
      </c>
      <c r="F37" s="15">
        <v>32.0</v>
      </c>
      <c r="G37" s="16"/>
      <c r="H37" s="15" t="s">
        <v>288</v>
      </c>
      <c r="I37" s="14" t="s">
        <v>305</v>
      </c>
      <c r="J37" s="15" t="s">
        <v>306</v>
      </c>
      <c r="K37" s="15" t="s">
        <v>34</v>
      </c>
      <c r="L37" s="17">
        <v>1.0</v>
      </c>
      <c r="M37" s="15" t="s">
        <v>34</v>
      </c>
      <c r="N37" s="17">
        <v>1.0</v>
      </c>
      <c r="O37" s="14" t="s">
        <v>307</v>
      </c>
      <c r="P37" s="17">
        <v>0.0</v>
      </c>
      <c r="Q37" s="15" t="s">
        <v>308</v>
      </c>
      <c r="R37" s="14" t="s">
        <v>309</v>
      </c>
      <c r="S37" s="15" t="s">
        <v>310</v>
      </c>
      <c r="T37" s="15" t="s">
        <v>34</v>
      </c>
      <c r="U37" s="17">
        <v>1.0</v>
      </c>
      <c r="V37" s="15" t="s">
        <v>34</v>
      </c>
      <c r="W37" s="17">
        <v>1.0</v>
      </c>
      <c r="X37" s="14" t="s">
        <v>311</v>
      </c>
      <c r="Y37" s="17">
        <v>0.0</v>
      </c>
      <c r="Z37" s="15" t="s">
        <v>312</v>
      </c>
      <c r="AA37" s="21"/>
      <c r="AB37" s="21"/>
      <c r="AC37" s="21"/>
      <c r="AD37" s="21"/>
      <c r="AE37" s="21"/>
      <c r="AF37" s="21"/>
      <c r="AG37" s="21"/>
    </row>
    <row r="38" ht="45.0" customHeight="1">
      <c r="A38" s="12" t="s">
        <v>66</v>
      </c>
      <c r="B38" s="12" t="s">
        <v>67</v>
      </c>
      <c r="C38" s="22" t="s">
        <v>68</v>
      </c>
      <c r="D38" s="14" t="s">
        <v>69</v>
      </c>
      <c r="E38" s="14" t="s">
        <v>70</v>
      </c>
      <c r="F38" s="15">
        <v>32.0</v>
      </c>
      <c r="G38" s="16"/>
      <c r="H38" s="15" t="s">
        <v>288</v>
      </c>
      <c r="I38" s="14" t="s">
        <v>313</v>
      </c>
      <c r="J38" s="15" t="s">
        <v>314</v>
      </c>
      <c r="K38" s="15" t="s">
        <v>34</v>
      </c>
      <c r="L38" s="17">
        <v>1.0</v>
      </c>
      <c r="M38" s="15" t="s">
        <v>34</v>
      </c>
      <c r="N38" s="17">
        <v>1.0</v>
      </c>
      <c r="O38" s="14" t="s">
        <v>315</v>
      </c>
      <c r="P38" s="17">
        <v>0.0</v>
      </c>
      <c r="Q38" s="15" t="s">
        <v>316</v>
      </c>
      <c r="R38" s="14" t="s">
        <v>317</v>
      </c>
      <c r="S38" s="15" t="s">
        <v>318</v>
      </c>
      <c r="T38" s="15" t="s">
        <v>34</v>
      </c>
      <c r="U38" s="17">
        <v>1.0</v>
      </c>
      <c r="V38" s="15" t="s">
        <v>34</v>
      </c>
      <c r="W38" s="17">
        <v>1.0</v>
      </c>
      <c r="X38" s="14" t="s">
        <v>319</v>
      </c>
      <c r="Y38" s="17">
        <v>1.0</v>
      </c>
      <c r="Z38" s="15" t="s">
        <v>320</v>
      </c>
      <c r="AA38" s="21"/>
      <c r="AB38" s="21"/>
      <c r="AC38" s="21"/>
      <c r="AD38" s="21"/>
      <c r="AE38" s="21"/>
      <c r="AF38" s="21"/>
      <c r="AG38" s="21"/>
    </row>
    <row r="39" ht="45.0" customHeight="1">
      <c r="A39" s="12" t="s">
        <v>54</v>
      </c>
      <c r="B39" s="12" t="s">
        <v>80</v>
      </c>
      <c r="C39" s="13" t="s">
        <v>81</v>
      </c>
      <c r="D39" s="14" t="s">
        <v>82</v>
      </c>
      <c r="E39" s="14" t="s">
        <v>83</v>
      </c>
      <c r="F39" s="15">
        <v>60.0</v>
      </c>
      <c r="G39" s="16"/>
      <c r="H39" s="15" t="s">
        <v>288</v>
      </c>
      <c r="I39" s="14" t="s">
        <v>321</v>
      </c>
      <c r="J39" s="15" t="s">
        <v>322</v>
      </c>
      <c r="K39" s="15" t="s">
        <v>34</v>
      </c>
      <c r="L39" s="17">
        <v>1.0</v>
      </c>
      <c r="M39" s="15" t="s">
        <v>34</v>
      </c>
      <c r="N39" s="17">
        <v>1.0</v>
      </c>
      <c r="O39" s="14" t="s">
        <v>323</v>
      </c>
      <c r="P39" s="17">
        <v>0.0</v>
      </c>
      <c r="Q39" s="15" t="s">
        <v>324</v>
      </c>
      <c r="R39" s="14" t="s">
        <v>325</v>
      </c>
      <c r="S39" s="15" t="s">
        <v>326</v>
      </c>
      <c r="T39" s="15" t="s">
        <v>34</v>
      </c>
      <c r="U39" s="17">
        <v>1.0</v>
      </c>
      <c r="V39" s="15" t="s">
        <v>34</v>
      </c>
      <c r="W39" s="17">
        <v>1.0</v>
      </c>
      <c r="X39" s="14" t="s">
        <v>327</v>
      </c>
      <c r="Y39" s="17">
        <v>1.0</v>
      </c>
      <c r="Z39" s="15" t="s">
        <v>328</v>
      </c>
      <c r="AA39" s="21"/>
      <c r="AB39" s="21"/>
      <c r="AC39" s="21"/>
      <c r="AD39" s="21"/>
      <c r="AE39" s="21"/>
      <c r="AF39" s="21"/>
      <c r="AG39" s="21"/>
    </row>
    <row r="40" ht="45.0" customHeight="1">
      <c r="A40" s="12" t="s">
        <v>92</v>
      </c>
      <c r="B40" s="12" t="s">
        <v>93</v>
      </c>
      <c r="C40" s="13" t="s">
        <v>94</v>
      </c>
      <c r="D40" s="14" t="s">
        <v>95</v>
      </c>
      <c r="E40" s="14" t="s">
        <v>96</v>
      </c>
      <c r="F40" s="15">
        <v>85.0</v>
      </c>
      <c r="G40" s="16"/>
      <c r="H40" s="15" t="s">
        <v>288</v>
      </c>
      <c r="I40" s="14" t="s">
        <v>329</v>
      </c>
      <c r="J40" s="15" t="s">
        <v>330</v>
      </c>
      <c r="K40" s="15" t="s">
        <v>34</v>
      </c>
      <c r="L40" s="17">
        <v>1.0</v>
      </c>
      <c r="M40" s="15" t="s">
        <v>34</v>
      </c>
      <c r="N40" s="17">
        <v>1.0</v>
      </c>
      <c r="O40" s="14" t="s">
        <v>331</v>
      </c>
      <c r="P40" s="17">
        <v>0.25</v>
      </c>
      <c r="Q40" s="15" t="s">
        <v>332</v>
      </c>
      <c r="R40" s="14" t="s">
        <v>333</v>
      </c>
      <c r="S40" s="15" t="s">
        <v>334</v>
      </c>
      <c r="T40" s="15" t="s">
        <v>34</v>
      </c>
      <c r="U40" s="17">
        <v>1.0</v>
      </c>
      <c r="V40" s="15" t="s">
        <v>34</v>
      </c>
      <c r="W40" s="17">
        <v>1.0</v>
      </c>
      <c r="X40" s="14" t="s">
        <v>335</v>
      </c>
      <c r="Y40" s="17">
        <v>0.5</v>
      </c>
      <c r="Z40" s="15" t="s">
        <v>336</v>
      </c>
      <c r="AA40" s="21"/>
      <c r="AB40" s="21"/>
      <c r="AC40" s="21"/>
      <c r="AD40" s="21"/>
      <c r="AE40" s="21"/>
      <c r="AF40" s="21"/>
      <c r="AG40" s="21"/>
    </row>
    <row r="41" ht="45.0" customHeight="1">
      <c r="A41" s="12" t="s">
        <v>105</v>
      </c>
      <c r="B41" s="12" t="s">
        <v>106</v>
      </c>
      <c r="C41" s="13" t="s">
        <v>107</v>
      </c>
      <c r="D41" s="14" t="s">
        <v>196</v>
      </c>
      <c r="E41" s="14" t="s">
        <v>109</v>
      </c>
      <c r="F41" s="15">
        <v>39.0</v>
      </c>
      <c r="G41" s="16"/>
      <c r="H41" s="15" t="s">
        <v>288</v>
      </c>
      <c r="I41" s="14" t="s">
        <v>337</v>
      </c>
      <c r="J41" s="15" t="s">
        <v>338</v>
      </c>
      <c r="K41" s="15" t="s">
        <v>34</v>
      </c>
      <c r="L41" s="17">
        <v>1.0</v>
      </c>
      <c r="M41" s="15" t="s">
        <v>34</v>
      </c>
      <c r="N41" s="17">
        <v>1.0</v>
      </c>
      <c r="O41" s="14" t="s">
        <v>339</v>
      </c>
      <c r="P41" s="17">
        <v>0.0</v>
      </c>
      <c r="Q41" s="15" t="s">
        <v>340</v>
      </c>
      <c r="R41" s="14" t="s">
        <v>341</v>
      </c>
      <c r="S41" s="15" t="s">
        <v>342</v>
      </c>
      <c r="T41" s="15" t="s">
        <v>34</v>
      </c>
      <c r="U41" s="17">
        <v>1.0</v>
      </c>
      <c r="V41" s="15" t="s">
        <v>34</v>
      </c>
      <c r="W41" s="17">
        <v>1.0</v>
      </c>
      <c r="X41" s="14" t="s">
        <v>343</v>
      </c>
      <c r="Y41" s="17">
        <v>0.0</v>
      </c>
      <c r="Z41" s="15" t="s">
        <v>344</v>
      </c>
      <c r="AA41" s="21"/>
      <c r="AB41" s="21"/>
      <c r="AC41" s="21"/>
      <c r="AD41" s="21"/>
      <c r="AE41" s="21"/>
      <c r="AF41" s="21"/>
      <c r="AG41" s="21"/>
    </row>
    <row r="42" ht="45.0" customHeight="1">
      <c r="A42" s="12" t="s">
        <v>26</v>
      </c>
      <c r="B42" s="12" t="s">
        <v>118</v>
      </c>
      <c r="C42" s="13" t="s">
        <v>119</v>
      </c>
      <c r="D42" s="14" t="s">
        <v>120</v>
      </c>
      <c r="E42" s="14" t="s">
        <v>121</v>
      </c>
      <c r="F42" s="15">
        <v>53.0</v>
      </c>
      <c r="G42" s="16"/>
      <c r="H42" s="15" t="s">
        <v>288</v>
      </c>
      <c r="I42" s="14" t="s">
        <v>345</v>
      </c>
      <c r="J42" s="15" t="s">
        <v>346</v>
      </c>
      <c r="K42" s="15" t="s">
        <v>34</v>
      </c>
      <c r="L42" s="17">
        <v>1.0</v>
      </c>
      <c r="M42" s="15" t="s">
        <v>34</v>
      </c>
      <c r="N42" s="17">
        <v>1.0</v>
      </c>
      <c r="O42" s="14" t="s">
        <v>347</v>
      </c>
      <c r="P42" s="17">
        <v>0.0</v>
      </c>
      <c r="Q42" s="15" t="s">
        <v>348</v>
      </c>
      <c r="R42" s="14" t="s">
        <v>349</v>
      </c>
      <c r="S42" s="15" t="s">
        <v>350</v>
      </c>
      <c r="T42" s="15" t="s">
        <v>34</v>
      </c>
      <c r="U42" s="17">
        <v>1.0</v>
      </c>
      <c r="V42" s="15" t="s">
        <v>34</v>
      </c>
      <c r="W42" s="17">
        <v>1.0</v>
      </c>
      <c r="X42" s="14" t="s">
        <v>351</v>
      </c>
      <c r="Y42" s="17">
        <v>1.0</v>
      </c>
      <c r="Z42" s="15" t="s">
        <v>352</v>
      </c>
      <c r="AA42" s="21"/>
      <c r="AB42" s="21"/>
      <c r="AC42" s="21"/>
      <c r="AD42" s="21"/>
      <c r="AE42" s="21"/>
      <c r="AF42" s="21"/>
      <c r="AG42" s="21"/>
    </row>
    <row r="43" ht="45.0" customHeight="1">
      <c r="A43" s="12" t="s">
        <v>130</v>
      </c>
      <c r="B43" s="12" t="s">
        <v>131</v>
      </c>
      <c r="C43" s="13" t="s">
        <v>132</v>
      </c>
      <c r="D43" s="14" t="s">
        <v>133</v>
      </c>
      <c r="E43" s="14" t="s">
        <v>134</v>
      </c>
      <c r="F43" s="15">
        <v>98.0</v>
      </c>
      <c r="G43" s="16"/>
      <c r="H43" s="15" t="s">
        <v>288</v>
      </c>
      <c r="I43" s="14" t="s">
        <v>353</v>
      </c>
      <c r="J43" s="15" t="s">
        <v>354</v>
      </c>
      <c r="K43" s="15" t="s">
        <v>34</v>
      </c>
      <c r="L43" s="17">
        <v>1.0</v>
      </c>
      <c r="M43" s="15" t="s">
        <v>34</v>
      </c>
      <c r="N43" s="17">
        <v>1.0</v>
      </c>
      <c r="O43" s="14" t="s">
        <v>355</v>
      </c>
      <c r="P43" s="17">
        <v>0.2</v>
      </c>
      <c r="Q43" s="15" t="s">
        <v>356</v>
      </c>
      <c r="R43" s="14" t="s">
        <v>357</v>
      </c>
      <c r="S43" s="15" t="s">
        <v>358</v>
      </c>
      <c r="T43" s="15" t="s">
        <v>34</v>
      </c>
      <c r="U43" s="17">
        <v>1.0</v>
      </c>
      <c r="V43" s="15" t="s">
        <v>34</v>
      </c>
      <c r="W43" s="17">
        <v>1.0</v>
      </c>
      <c r="X43" s="14" t="s">
        <v>359</v>
      </c>
      <c r="Y43" s="17">
        <v>0.4</v>
      </c>
      <c r="Z43" s="18" t="s">
        <v>360</v>
      </c>
      <c r="AA43" s="21"/>
      <c r="AB43" s="21"/>
      <c r="AC43" s="21"/>
      <c r="AD43" s="21"/>
      <c r="AE43" s="21"/>
      <c r="AF43" s="21"/>
      <c r="AG43" s="21"/>
    </row>
    <row r="44" ht="45.0" customHeight="1">
      <c r="A44" s="12" t="s">
        <v>26</v>
      </c>
      <c r="B44" s="12" t="s">
        <v>283</v>
      </c>
      <c r="C44" s="13" t="s">
        <v>144</v>
      </c>
      <c r="D44" s="14" t="s">
        <v>221</v>
      </c>
      <c r="E44" s="14" t="s">
        <v>361</v>
      </c>
      <c r="F44" s="15">
        <v>71.0</v>
      </c>
      <c r="G44" s="16"/>
      <c r="H44" s="15" t="s">
        <v>288</v>
      </c>
      <c r="I44" s="14" t="s">
        <v>362</v>
      </c>
      <c r="J44" s="15" t="s">
        <v>363</v>
      </c>
      <c r="K44" s="15" t="s">
        <v>34</v>
      </c>
      <c r="L44" s="17">
        <v>1.0</v>
      </c>
      <c r="M44" s="15" t="s">
        <v>34</v>
      </c>
      <c r="N44" s="17">
        <v>1.0</v>
      </c>
      <c r="O44" s="14" t="s">
        <v>364</v>
      </c>
      <c r="P44" s="17">
        <v>0.2</v>
      </c>
      <c r="Q44" s="15" t="s">
        <v>365</v>
      </c>
      <c r="R44" s="14" t="s">
        <v>366</v>
      </c>
      <c r="S44" s="15" t="s">
        <v>367</v>
      </c>
      <c r="T44" s="15" t="s">
        <v>34</v>
      </c>
      <c r="U44" s="17">
        <v>1.0</v>
      </c>
      <c r="V44" s="15" t="s">
        <v>34</v>
      </c>
      <c r="W44" s="17">
        <v>1.0</v>
      </c>
      <c r="X44" s="14" t="s">
        <v>368</v>
      </c>
      <c r="Y44" s="17">
        <v>0.2</v>
      </c>
      <c r="Z44" s="15" t="s">
        <v>369</v>
      </c>
      <c r="AA44" s="21"/>
      <c r="AB44" s="21"/>
      <c r="AC44" s="21"/>
      <c r="AD44" s="21"/>
      <c r="AE44" s="21"/>
      <c r="AF44" s="21"/>
      <c r="AG44" s="21"/>
    </row>
    <row r="45" ht="45.0" hidden="1" customHeight="1">
      <c r="A45" s="12" t="s">
        <v>26</v>
      </c>
      <c r="B45" s="12" t="s">
        <v>27</v>
      </c>
      <c r="C45" s="13" t="s">
        <v>28</v>
      </c>
      <c r="D45" s="14" t="s">
        <v>29</v>
      </c>
      <c r="E45" s="14" t="s">
        <v>30</v>
      </c>
      <c r="F45" s="15">
        <v>37.0</v>
      </c>
      <c r="G45" s="16"/>
      <c r="H45" s="15" t="s">
        <v>370</v>
      </c>
      <c r="I45" s="14" t="s">
        <v>371</v>
      </c>
      <c r="J45" s="15" t="s">
        <v>372</v>
      </c>
      <c r="K45" s="15" t="s">
        <v>373</v>
      </c>
      <c r="L45" s="17">
        <f>32/37</f>
        <v>0.8648648649</v>
      </c>
      <c r="M45" s="15" t="s">
        <v>374</v>
      </c>
      <c r="N45" s="17">
        <f t="shared" ref="N45:N54" si="2">1/1</f>
        <v>1</v>
      </c>
      <c r="O45" s="27"/>
      <c r="P45" s="26"/>
      <c r="Q45" s="29"/>
      <c r="R45" s="27"/>
      <c r="S45" s="16"/>
      <c r="T45" s="16"/>
      <c r="U45" s="26"/>
      <c r="V45" s="16"/>
      <c r="W45" s="26"/>
      <c r="X45" s="27"/>
      <c r="Y45" s="26"/>
      <c r="Z45" s="16"/>
      <c r="AA45" s="21"/>
      <c r="AB45" s="21"/>
      <c r="AC45" s="21"/>
      <c r="AD45" s="21"/>
      <c r="AE45" s="21"/>
      <c r="AF45" s="21"/>
      <c r="AG45" s="21"/>
    </row>
    <row r="46" ht="45.0" hidden="1" customHeight="1">
      <c r="A46" s="12" t="s">
        <v>41</v>
      </c>
      <c r="B46" s="12" t="s">
        <v>42</v>
      </c>
      <c r="C46" s="13" t="s">
        <v>43</v>
      </c>
      <c r="D46" s="14" t="s">
        <v>44</v>
      </c>
      <c r="E46" s="14" t="s">
        <v>45</v>
      </c>
      <c r="F46" s="15">
        <v>34.0</v>
      </c>
      <c r="G46" s="16"/>
      <c r="H46" s="15" t="s">
        <v>370</v>
      </c>
      <c r="I46" s="14" t="s">
        <v>375</v>
      </c>
      <c r="J46" s="15" t="s">
        <v>376</v>
      </c>
      <c r="K46" s="15" t="s">
        <v>377</v>
      </c>
      <c r="L46" s="17">
        <f>29/34</f>
        <v>0.8529411765</v>
      </c>
      <c r="M46" s="15" t="s">
        <v>34</v>
      </c>
      <c r="N46" s="17">
        <f t="shared" si="2"/>
        <v>1</v>
      </c>
      <c r="O46" s="27"/>
      <c r="P46" s="26"/>
      <c r="Q46" s="29"/>
      <c r="R46" s="27"/>
      <c r="S46" s="16"/>
      <c r="T46" s="16"/>
      <c r="U46" s="26"/>
      <c r="V46" s="16"/>
      <c r="W46" s="26"/>
      <c r="X46" s="27"/>
      <c r="Y46" s="26"/>
      <c r="Z46" s="16"/>
      <c r="AA46" s="21"/>
      <c r="AB46" s="21"/>
      <c r="AC46" s="21"/>
      <c r="AD46" s="21"/>
      <c r="AE46" s="21"/>
      <c r="AF46" s="21"/>
      <c r="AG46" s="21"/>
    </row>
    <row r="47" ht="45.0" hidden="1" customHeight="1">
      <c r="A47" s="12" t="s">
        <v>54</v>
      </c>
      <c r="B47" s="12" t="s">
        <v>55</v>
      </c>
      <c r="C47" s="13" t="s">
        <v>378</v>
      </c>
      <c r="D47" s="14" t="s">
        <v>163</v>
      </c>
      <c r="E47" s="14" t="s">
        <v>58</v>
      </c>
      <c r="F47" s="15">
        <v>32.0</v>
      </c>
      <c r="G47" s="16"/>
      <c r="H47" s="15" t="s">
        <v>370</v>
      </c>
      <c r="I47" s="14" t="s">
        <v>379</v>
      </c>
      <c r="J47" s="15" t="s">
        <v>380</v>
      </c>
      <c r="K47" s="15" t="s">
        <v>381</v>
      </c>
      <c r="L47" s="17">
        <f>30/32</f>
        <v>0.9375</v>
      </c>
      <c r="M47" s="15" t="s">
        <v>34</v>
      </c>
      <c r="N47" s="17">
        <f t="shared" si="2"/>
        <v>1</v>
      </c>
      <c r="O47" s="27"/>
      <c r="P47" s="26"/>
      <c r="Q47" s="29"/>
      <c r="R47" s="27"/>
      <c r="S47" s="16"/>
      <c r="T47" s="16"/>
      <c r="U47" s="26"/>
      <c r="V47" s="16"/>
      <c r="W47" s="26"/>
      <c r="X47" s="27"/>
      <c r="Y47" s="26"/>
      <c r="Z47" s="16"/>
      <c r="AA47" s="21"/>
      <c r="AB47" s="21"/>
      <c r="AC47" s="21"/>
      <c r="AD47" s="21"/>
      <c r="AE47" s="21"/>
      <c r="AF47" s="21"/>
      <c r="AG47" s="21"/>
    </row>
    <row r="48" ht="45.0" hidden="1" customHeight="1">
      <c r="A48" s="12" t="s">
        <v>66</v>
      </c>
      <c r="B48" s="12" t="s">
        <v>67</v>
      </c>
      <c r="C48" s="22" t="s">
        <v>68</v>
      </c>
      <c r="D48" s="14" t="s">
        <v>69</v>
      </c>
      <c r="E48" s="14" t="s">
        <v>70</v>
      </c>
      <c r="F48" s="15">
        <v>32.0</v>
      </c>
      <c r="G48" s="16"/>
      <c r="H48" s="15" t="s">
        <v>370</v>
      </c>
      <c r="I48" s="14" t="s">
        <v>382</v>
      </c>
      <c r="J48" s="15" t="s">
        <v>383</v>
      </c>
      <c r="K48" s="15" t="s">
        <v>34</v>
      </c>
      <c r="L48" s="17">
        <v>1.0</v>
      </c>
      <c r="M48" s="15" t="s">
        <v>34</v>
      </c>
      <c r="N48" s="17">
        <f t="shared" si="2"/>
        <v>1</v>
      </c>
      <c r="O48" s="14" t="s">
        <v>384</v>
      </c>
      <c r="P48" s="26">
        <f>0</f>
        <v>0</v>
      </c>
      <c r="Q48" s="18" t="s">
        <v>385</v>
      </c>
      <c r="R48" s="14" t="s">
        <v>386</v>
      </c>
      <c r="S48" s="15" t="s">
        <v>387</v>
      </c>
      <c r="T48" s="15" t="s">
        <v>388</v>
      </c>
      <c r="U48" s="17">
        <f>29/32</f>
        <v>0.90625</v>
      </c>
      <c r="V48" s="15" t="s">
        <v>34</v>
      </c>
      <c r="W48" s="17">
        <v>1.0</v>
      </c>
      <c r="X48" s="27"/>
      <c r="Y48" s="26"/>
      <c r="Z48" s="16"/>
      <c r="AA48" s="21"/>
      <c r="AB48" s="21"/>
      <c r="AC48" s="21"/>
      <c r="AD48" s="21"/>
      <c r="AE48" s="21"/>
      <c r="AF48" s="21"/>
      <c r="AG48" s="21"/>
    </row>
    <row r="49" ht="45.0" hidden="1" customHeight="1">
      <c r="A49" s="12" t="s">
        <v>54</v>
      </c>
      <c r="B49" s="12" t="s">
        <v>80</v>
      </c>
      <c r="C49" s="22" t="s">
        <v>389</v>
      </c>
      <c r="D49" s="14" t="s">
        <v>82</v>
      </c>
      <c r="E49" s="14" t="s">
        <v>83</v>
      </c>
      <c r="F49" s="15">
        <v>60.0</v>
      </c>
      <c r="G49" s="16"/>
      <c r="H49" s="15" t="s">
        <v>370</v>
      </c>
      <c r="I49" s="14" t="s">
        <v>390</v>
      </c>
      <c r="J49" s="15" t="s">
        <v>391</v>
      </c>
      <c r="K49" s="15" t="s">
        <v>392</v>
      </c>
      <c r="L49" s="17">
        <f>51/60</f>
        <v>0.85</v>
      </c>
      <c r="M49" s="15" t="s">
        <v>34</v>
      </c>
      <c r="N49" s="17">
        <f t="shared" si="2"/>
        <v>1</v>
      </c>
      <c r="O49" s="27"/>
      <c r="P49" s="26"/>
      <c r="Q49" s="29"/>
      <c r="R49" s="27"/>
      <c r="S49" s="16"/>
      <c r="T49" s="16"/>
      <c r="U49" s="26"/>
      <c r="V49" s="16"/>
      <c r="W49" s="26"/>
      <c r="X49" s="27"/>
      <c r="Y49" s="26"/>
      <c r="Z49" s="16"/>
      <c r="AA49" s="21"/>
      <c r="AB49" s="21"/>
      <c r="AC49" s="21"/>
      <c r="AD49" s="21"/>
      <c r="AE49" s="21"/>
      <c r="AF49" s="21"/>
      <c r="AG49" s="21"/>
    </row>
    <row r="50" ht="45.0" hidden="1" customHeight="1">
      <c r="A50" s="12" t="s">
        <v>92</v>
      </c>
      <c r="B50" s="12" t="s">
        <v>93</v>
      </c>
      <c r="C50" s="22" t="s">
        <v>393</v>
      </c>
      <c r="D50" s="14" t="s">
        <v>95</v>
      </c>
      <c r="E50" s="14" t="s">
        <v>96</v>
      </c>
      <c r="F50" s="15">
        <v>85.0</v>
      </c>
      <c r="G50" s="16"/>
      <c r="H50" s="15" t="s">
        <v>370</v>
      </c>
      <c r="I50" s="14" t="s">
        <v>394</v>
      </c>
      <c r="J50" s="15" t="s">
        <v>395</v>
      </c>
      <c r="K50" s="15" t="s">
        <v>396</v>
      </c>
      <c r="L50" s="17">
        <f>83/85</f>
        <v>0.9764705882</v>
      </c>
      <c r="M50" s="15" t="s">
        <v>34</v>
      </c>
      <c r="N50" s="17">
        <f t="shared" si="2"/>
        <v>1</v>
      </c>
      <c r="O50" s="27"/>
      <c r="P50" s="26"/>
      <c r="Q50" s="29"/>
      <c r="R50" s="27"/>
      <c r="S50" s="16"/>
      <c r="T50" s="16"/>
      <c r="U50" s="26"/>
      <c r="V50" s="16"/>
      <c r="W50" s="26"/>
      <c r="X50" s="27"/>
      <c r="Y50" s="26"/>
      <c r="Z50" s="16"/>
      <c r="AA50" s="21"/>
      <c r="AB50" s="21"/>
      <c r="AC50" s="21"/>
      <c r="AD50" s="21"/>
      <c r="AE50" s="21"/>
      <c r="AF50" s="21"/>
      <c r="AG50" s="21"/>
    </row>
    <row r="51" ht="45.0" hidden="1" customHeight="1">
      <c r="A51" s="12" t="s">
        <v>105</v>
      </c>
      <c r="B51" s="12" t="s">
        <v>106</v>
      </c>
      <c r="C51" s="13" t="s">
        <v>107</v>
      </c>
      <c r="D51" s="14" t="s">
        <v>108</v>
      </c>
      <c r="E51" s="14" t="s">
        <v>109</v>
      </c>
      <c r="F51" s="15">
        <v>39.0</v>
      </c>
      <c r="G51" s="26"/>
      <c r="H51" s="15" t="s">
        <v>370</v>
      </c>
      <c r="I51" s="14" t="s">
        <v>397</v>
      </c>
      <c r="J51" s="15" t="s">
        <v>398</v>
      </c>
      <c r="K51" s="15" t="s">
        <v>399</v>
      </c>
      <c r="L51" s="17">
        <f>37/39</f>
        <v>0.9487179487</v>
      </c>
      <c r="M51" s="15" t="s">
        <v>34</v>
      </c>
      <c r="N51" s="17">
        <f t="shared" si="2"/>
        <v>1</v>
      </c>
      <c r="O51" s="27"/>
      <c r="P51" s="26"/>
      <c r="Q51" s="29"/>
      <c r="R51" s="27"/>
      <c r="S51" s="16"/>
      <c r="T51" s="16"/>
      <c r="U51" s="26"/>
      <c r="V51" s="16"/>
      <c r="W51" s="26"/>
      <c r="X51" s="27"/>
      <c r="Y51" s="26"/>
      <c r="Z51" s="16"/>
      <c r="AA51" s="21"/>
      <c r="AB51" s="21"/>
      <c r="AC51" s="21"/>
      <c r="AD51" s="21"/>
      <c r="AE51" s="21"/>
      <c r="AF51" s="21"/>
      <c r="AG51" s="21"/>
    </row>
    <row r="52" ht="45.0" hidden="1" customHeight="1">
      <c r="A52" s="12" t="s">
        <v>26</v>
      </c>
      <c r="B52" s="12" t="s">
        <v>118</v>
      </c>
      <c r="C52" s="13" t="s">
        <v>400</v>
      </c>
      <c r="D52" s="14" t="s">
        <v>120</v>
      </c>
      <c r="E52" s="14" t="s">
        <v>121</v>
      </c>
      <c r="F52" s="15">
        <v>53.0</v>
      </c>
      <c r="G52" s="16"/>
      <c r="H52" s="15" t="s">
        <v>370</v>
      </c>
      <c r="I52" s="14" t="s">
        <v>401</v>
      </c>
      <c r="J52" s="15" t="s">
        <v>402</v>
      </c>
      <c r="K52" s="15" t="s">
        <v>403</v>
      </c>
      <c r="L52" s="17">
        <f>45/53</f>
        <v>0.8490566038</v>
      </c>
      <c r="M52" s="15" t="s">
        <v>34</v>
      </c>
      <c r="N52" s="17">
        <f t="shared" si="2"/>
        <v>1</v>
      </c>
      <c r="O52" s="27"/>
      <c r="P52" s="26"/>
      <c r="Q52" s="29"/>
      <c r="R52" s="27"/>
      <c r="S52" s="16"/>
      <c r="T52" s="16"/>
      <c r="U52" s="26"/>
      <c r="V52" s="16"/>
      <c r="W52" s="26"/>
      <c r="X52" s="27"/>
      <c r="Y52" s="26"/>
      <c r="Z52" s="16"/>
      <c r="AA52" s="21"/>
      <c r="AB52" s="21"/>
      <c r="AC52" s="21"/>
      <c r="AD52" s="21"/>
      <c r="AE52" s="21"/>
      <c r="AF52" s="21"/>
      <c r="AG52" s="21"/>
    </row>
    <row r="53" ht="45.0" hidden="1" customHeight="1">
      <c r="A53" s="12" t="s">
        <v>130</v>
      </c>
      <c r="B53" s="12" t="s">
        <v>131</v>
      </c>
      <c r="C53" s="13" t="s">
        <v>132</v>
      </c>
      <c r="D53" s="14" t="s">
        <v>404</v>
      </c>
      <c r="E53" s="14" t="s">
        <v>405</v>
      </c>
      <c r="F53" s="15">
        <v>98.0</v>
      </c>
      <c r="G53" s="16"/>
      <c r="H53" s="15" t="s">
        <v>370</v>
      </c>
      <c r="I53" s="14" t="s">
        <v>406</v>
      </c>
      <c r="J53" s="15" t="s">
        <v>407</v>
      </c>
      <c r="K53" s="15" t="s">
        <v>408</v>
      </c>
      <c r="L53" s="17">
        <f>93/98</f>
        <v>0.9489795918</v>
      </c>
      <c r="M53" s="15" t="s">
        <v>34</v>
      </c>
      <c r="N53" s="17">
        <f t="shared" si="2"/>
        <v>1</v>
      </c>
      <c r="O53" s="27"/>
      <c r="P53" s="26"/>
      <c r="Q53" s="29"/>
      <c r="R53" s="27"/>
      <c r="S53" s="16"/>
      <c r="T53" s="16"/>
      <c r="U53" s="26"/>
      <c r="V53" s="16"/>
      <c r="W53" s="26"/>
      <c r="X53" s="27"/>
      <c r="Y53" s="26"/>
      <c r="Z53" s="16"/>
      <c r="AA53" s="21"/>
      <c r="AB53" s="21"/>
      <c r="AC53" s="21"/>
      <c r="AD53" s="21"/>
      <c r="AE53" s="21"/>
      <c r="AF53" s="21"/>
      <c r="AG53" s="21"/>
    </row>
    <row r="54" ht="45.0" hidden="1" customHeight="1">
      <c r="A54" s="12" t="s">
        <v>26</v>
      </c>
      <c r="B54" s="12" t="s">
        <v>283</v>
      </c>
      <c r="C54" s="22" t="s">
        <v>409</v>
      </c>
      <c r="D54" s="14" t="s">
        <v>221</v>
      </c>
      <c r="E54" s="14" t="s">
        <v>361</v>
      </c>
      <c r="F54" s="15">
        <v>71.0</v>
      </c>
      <c r="G54" s="16"/>
      <c r="H54" s="15" t="s">
        <v>370</v>
      </c>
      <c r="I54" s="14" t="s">
        <v>410</v>
      </c>
      <c r="J54" s="15" t="s">
        <v>411</v>
      </c>
      <c r="K54" s="15" t="s">
        <v>412</v>
      </c>
      <c r="L54" s="17">
        <f>65/71</f>
        <v>0.9154929577</v>
      </c>
      <c r="M54" s="15" t="s">
        <v>34</v>
      </c>
      <c r="N54" s="17">
        <f t="shared" si="2"/>
        <v>1</v>
      </c>
      <c r="O54" s="27"/>
      <c r="P54" s="26"/>
      <c r="Q54" s="29"/>
      <c r="R54" s="27"/>
      <c r="S54" s="16"/>
      <c r="T54" s="16"/>
      <c r="U54" s="26"/>
      <c r="V54" s="16"/>
      <c r="W54" s="26"/>
      <c r="X54" s="27"/>
      <c r="Y54" s="26"/>
      <c r="Z54" s="16"/>
      <c r="AA54" s="21"/>
      <c r="AB54" s="21"/>
      <c r="AC54" s="21"/>
      <c r="AD54" s="21"/>
      <c r="AE54" s="21"/>
      <c r="AF54" s="21"/>
      <c r="AG54" s="21"/>
    </row>
    <row r="55" ht="45.0" customHeight="1">
      <c r="A55" s="12"/>
      <c r="B55" s="12"/>
      <c r="C55" s="13"/>
      <c r="D55" s="14"/>
      <c r="E55" s="14"/>
      <c r="F55" s="15"/>
      <c r="G55" s="16"/>
      <c r="H55" s="15"/>
      <c r="I55" s="14"/>
      <c r="J55" s="15"/>
      <c r="K55" s="15"/>
      <c r="L55" s="17"/>
      <c r="M55" s="15"/>
      <c r="N55" s="17"/>
      <c r="O55" s="14"/>
      <c r="P55" s="17"/>
      <c r="Q55" s="18"/>
      <c r="R55" s="27"/>
      <c r="S55" s="16"/>
      <c r="T55" s="16"/>
      <c r="U55" s="26"/>
      <c r="V55" s="16"/>
      <c r="W55" s="26"/>
      <c r="X55" s="27"/>
      <c r="Y55" s="26"/>
      <c r="Z55" s="16"/>
      <c r="AA55" s="21"/>
      <c r="AB55" s="21"/>
      <c r="AC55" s="21"/>
      <c r="AD55" s="21"/>
      <c r="AE55" s="21"/>
      <c r="AF55" s="21"/>
      <c r="AG55" s="21"/>
    </row>
    <row r="56" ht="45.0" customHeight="1">
      <c r="A56" s="12" t="s">
        <v>26</v>
      </c>
      <c r="B56" s="12" t="s">
        <v>27</v>
      </c>
      <c r="C56" s="13" t="s">
        <v>28</v>
      </c>
      <c r="D56" s="14" t="s">
        <v>29</v>
      </c>
      <c r="E56" s="14" t="s">
        <v>30</v>
      </c>
      <c r="F56" s="15">
        <v>37.0</v>
      </c>
      <c r="G56" s="16"/>
      <c r="H56" s="15" t="s">
        <v>413</v>
      </c>
      <c r="I56" s="14" t="s">
        <v>414</v>
      </c>
      <c r="J56" s="15" t="s">
        <v>415</v>
      </c>
      <c r="K56" s="15" t="s">
        <v>34</v>
      </c>
      <c r="L56" s="17">
        <v>1.0</v>
      </c>
      <c r="M56" s="15" t="s">
        <v>34</v>
      </c>
      <c r="N56" s="17">
        <v>1.0</v>
      </c>
      <c r="O56" s="14" t="s">
        <v>416</v>
      </c>
      <c r="P56" s="17">
        <v>1.0</v>
      </c>
      <c r="Q56" s="18" t="s">
        <v>417</v>
      </c>
      <c r="R56" s="27"/>
      <c r="S56" s="16"/>
      <c r="T56" s="16"/>
      <c r="U56" s="26"/>
      <c r="V56" s="16"/>
      <c r="W56" s="26"/>
      <c r="X56" s="27"/>
      <c r="Y56" s="26"/>
      <c r="Z56" s="16"/>
      <c r="AA56" s="21"/>
      <c r="AB56" s="21"/>
      <c r="AC56" s="21"/>
      <c r="AD56" s="21"/>
      <c r="AE56" s="21"/>
      <c r="AF56" s="21"/>
      <c r="AG56" s="21"/>
    </row>
    <row r="57" ht="45.0" customHeight="1">
      <c r="A57" s="12" t="s">
        <v>41</v>
      </c>
      <c r="B57" s="12" t="s">
        <v>42</v>
      </c>
      <c r="C57" s="13" t="s">
        <v>43</v>
      </c>
      <c r="D57" s="14" t="s">
        <v>44</v>
      </c>
      <c r="E57" s="14" t="s">
        <v>45</v>
      </c>
      <c r="F57" s="15">
        <v>34.0</v>
      </c>
      <c r="G57" s="16"/>
      <c r="H57" s="15" t="s">
        <v>413</v>
      </c>
      <c r="I57" s="14" t="s">
        <v>418</v>
      </c>
      <c r="J57" s="15" t="s">
        <v>419</v>
      </c>
      <c r="K57" s="15" t="s">
        <v>34</v>
      </c>
      <c r="L57" s="17">
        <v>1.0</v>
      </c>
      <c r="M57" s="15" t="s">
        <v>34</v>
      </c>
      <c r="N57" s="17">
        <v>1.0</v>
      </c>
      <c r="O57" s="14" t="s">
        <v>420</v>
      </c>
      <c r="P57" s="17">
        <v>0.3333</v>
      </c>
      <c r="Q57" s="18" t="s">
        <v>421</v>
      </c>
      <c r="R57" s="14" t="s">
        <v>422</v>
      </c>
      <c r="S57" s="15" t="s">
        <v>423</v>
      </c>
      <c r="T57" s="15" t="s">
        <v>34</v>
      </c>
      <c r="U57" s="17">
        <v>1.0</v>
      </c>
      <c r="V57" s="15" t="s">
        <v>34</v>
      </c>
      <c r="W57" s="17">
        <v>1.0</v>
      </c>
      <c r="X57" s="14" t="s">
        <v>424</v>
      </c>
      <c r="Y57" s="17">
        <v>1.0</v>
      </c>
      <c r="Z57" s="15" t="s">
        <v>417</v>
      </c>
      <c r="AA57" s="21"/>
      <c r="AB57" s="21"/>
      <c r="AC57" s="21"/>
      <c r="AD57" s="21"/>
      <c r="AE57" s="21"/>
      <c r="AF57" s="21"/>
      <c r="AG57" s="21"/>
    </row>
    <row r="58" ht="45.0" customHeight="1">
      <c r="A58" s="12" t="s">
        <v>54</v>
      </c>
      <c r="B58" s="12" t="s">
        <v>55</v>
      </c>
      <c r="C58" s="13" t="s">
        <v>56</v>
      </c>
      <c r="D58" s="14" t="s">
        <v>163</v>
      </c>
      <c r="E58" s="14" t="s">
        <v>58</v>
      </c>
      <c r="F58" s="15">
        <v>32.0</v>
      </c>
      <c r="G58" s="16"/>
      <c r="H58" s="15" t="s">
        <v>413</v>
      </c>
      <c r="I58" s="14" t="s">
        <v>425</v>
      </c>
      <c r="J58" s="15" t="s">
        <v>426</v>
      </c>
      <c r="K58" s="15" t="s">
        <v>34</v>
      </c>
      <c r="L58" s="17">
        <v>1.0</v>
      </c>
      <c r="M58" s="15" t="s">
        <v>34</v>
      </c>
      <c r="N58" s="17">
        <v>1.0</v>
      </c>
      <c r="O58" s="14" t="s">
        <v>427</v>
      </c>
      <c r="P58" s="17">
        <v>0.0</v>
      </c>
      <c r="Q58" s="15" t="s">
        <v>428</v>
      </c>
      <c r="R58" s="14" t="s">
        <v>429</v>
      </c>
      <c r="S58" s="15">
        <v>2.986</v>
      </c>
      <c r="T58" s="15" t="s">
        <v>34</v>
      </c>
      <c r="U58" s="17">
        <v>1.0</v>
      </c>
      <c r="V58" s="15" t="s">
        <v>34</v>
      </c>
      <c r="W58" s="17">
        <v>1.0</v>
      </c>
      <c r="X58" s="14" t="s">
        <v>430</v>
      </c>
      <c r="Y58" s="17">
        <v>0.0</v>
      </c>
      <c r="Z58" s="15" t="s">
        <v>431</v>
      </c>
      <c r="AA58" s="21"/>
      <c r="AB58" s="21"/>
      <c r="AC58" s="21"/>
      <c r="AD58" s="21"/>
      <c r="AE58" s="21"/>
      <c r="AF58" s="21"/>
      <c r="AG58" s="21"/>
    </row>
    <row r="59" ht="45.0" customHeight="1">
      <c r="A59" s="12" t="s">
        <v>66</v>
      </c>
      <c r="B59" s="12" t="s">
        <v>67</v>
      </c>
      <c r="C59" s="22" t="s">
        <v>68</v>
      </c>
      <c r="D59" s="14" t="s">
        <v>69</v>
      </c>
      <c r="E59" s="14" t="s">
        <v>70</v>
      </c>
      <c r="F59" s="15">
        <v>32.0</v>
      </c>
      <c r="G59" s="16"/>
      <c r="H59" s="15" t="s">
        <v>413</v>
      </c>
      <c r="I59" s="14" t="s">
        <v>432</v>
      </c>
      <c r="J59" s="15" t="s">
        <v>433</v>
      </c>
      <c r="K59" s="15" t="s">
        <v>34</v>
      </c>
      <c r="L59" s="17">
        <v>1.0</v>
      </c>
      <c r="M59" s="15" t="s">
        <v>34</v>
      </c>
      <c r="N59" s="17">
        <v>1.0</v>
      </c>
      <c r="O59" s="14" t="s">
        <v>434</v>
      </c>
      <c r="P59" s="17">
        <v>0.0</v>
      </c>
      <c r="Q59" s="18" t="s">
        <v>435</v>
      </c>
      <c r="R59" s="14" t="s">
        <v>436</v>
      </c>
      <c r="S59" s="15" t="s">
        <v>437</v>
      </c>
      <c r="T59" s="15" t="s">
        <v>34</v>
      </c>
      <c r="U59" s="17">
        <v>1.0</v>
      </c>
      <c r="V59" s="15" t="s">
        <v>34</v>
      </c>
      <c r="W59" s="17">
        <v>1.0</v>
      </c>
      <c r="X59" s="14" t="s">
        <v>438</v>
      </c>
      <c r="Y59" s="17">
        <v>0.3333</v>
      </c>
      <c r="Z59" s="15" t="s">
        <v>439</v>
      </c>
      <c r="AA59" s="21"/>
      <c r="AB59" s="21"/>
      <c r="AC59" s="21"/>
      <c r="AD59" s="21"/>
      <c r="AE59" s="21"/>
      <c r="AF59" s="21"/>
      <c r="AG59" s="21"/>
    </row>
    <row r="60" ht="45.0" customHeight="1">
      <c r="A60" s="12" t="s">
        <v>54</v>
      </c>
      <c r="B60" s="12" t="s">
        <v>80</v>
      </c>
      <c r="C60" s="13" t="s">
        <v>81</v>
      </c>
      <c r="D60" s="14" t="s">
        <v>82</v>
      </c>
      <c r="E60" s="14" t="s">
        <v>83</v>
      </c>
      <c r="F60" s="15">
        <v>60.0</v>
      </c>
      <c r="G60" s="16"/>
      <c r="H60" s="15" t="s">
        <v>413</v>
      </c>
      <c r="I60" s="14" t="s">
        <v>440</v>
      </c>
      <c r="J60" s="15" t="s">
        <v>441</v>
      </c>
      <c r="K60" s="15" t="s">
        <v>34</v>
      </c>
      <c r="L60" s="17">
        <v>1.0</v>
      </c>
      <c r="M60" s="15" t="s">
        <v>34</v>
      </c>
      <c r="N60" s="17">
        <v>1.0</v>
      </c>
      <c r="O60" s="14" t="s">
        <v>442</v>
      </c>
      <c r="P60" s="17">
        <v>0.5</v>
      </c>
      <c r="Q60" s="18" t="s">
        <v>443</v>
      </c>
      <c r="R60" s="14" t="s">
        <v>444</v>
      </c>
      <c r="S60" s="15" t="s">
        <v>445</v>
      </c>
      <c r="T60" s="15" t="s">
        <v>34</v>
      </c>
      <c r="U60" s="17">
        <v>1.0</v>
      </c>
      <c r="V60" s="15" t="s">
        <v>34</v>
      </c>
      <c r="W60" s="17">
        <v>1.0</v>
      </c>
      <c r="X60" s="14" t="s">
        <v>446</v>
      </c>
      <c r="Y60" s="30">
        <v>1.0</v>
      </c>
      <c r="Z60" s="15" t="s">
        <v>447</v>
      </c>
      <c r="AA60" s="21"/>
      <c r="AB60" s="21"/>
      <c r="AC60" s="21"/>
      <c r="AD60" s="21"/>
      <c r="AE60" s="21"/>
      <c r="AF60" s="21"/>
      <c r="AG60" s="21"/>
    </row>
    <row r="61" ht="45.0" customHeight="1">
      <c r="A61" s="12" t="s">
        <v>92</v>
      </c>
      <c r="B61" s="12" t="s">
        <v>93</v>
      </c>
      <c r="C61" s="13" t="s">
        <v>94</v>
      </c>
      <c r="D61" s="14" t="s">
        <v>95</v>
      </c>
      <c r="E61" s="14" t="s">
        <v>96</v>
      </c>
      <c r="F61" s="15">
        <v>85.0</v>
      </c>
      <c r="G61" s="16"/>
      <c r="H61" s="15" t="s">
        <v>413</v>
      </c>
      <c r="I61" s="14" t="s">
        <v>448</v>
      </c>
      <c r="J61" s="15" t="s">
        <v>449</v>
      </c>
      <c r="K61" s="15" t="s">
        <v>34</v>
      </c>
      <c r="L61" s="17">
        <v>1.0</v>
      </c>
      <c r="M61" s="15" t="s">
        <v>34</v>
      </c>
      <c r="N61" s="17">
        <v>1.0</v>
      </c>
      <c r="O61" s="14" t="s">
        <v>450</v>
      </c>
      <c r="P61" s="17">
        <v>0.25</v>
      </c>
      <c r="Q61" s="18" t="s">
        <v>254</v>
      </c>
      <c r="R61" s="14" t="s">
        <v>451</v>
      </c>
      <c r="S61" s="15" t="s">
        <v>452</v>
      </c>
      <c r="T61" s="15" t="s">
        <v>34</v>
      </c>
      <c r="U61" s="17">
        <v>1.0</v>
      </c>
      <c r="V61" s="15" t="s">
        <v>34</v>
      </c>
      <c r="W61" s="17">
        <v>1.0</v>
      </c>
      <c r="X61" s="14" t="s">
        <v>453</v>
      </c>
      <c r="Y61" s="17">
        <v>0.25</v>
      </c>
      <c r="Z61" s="15" t="s">
        <v>454</v>
      </c>
      <c r="AA61" s="21"/>
      <c r="AB61" s="21"/>
      <c r="AC61" s="21"/>
      <c r="AD61" s="21"/>
      <c r="AE61" s="21"/>
      <c r="AF61" s="21"/>
      <c r="AG61" s="21"/>
    </row>
    <row r="62" ht="45.0" customHeight="1">
      <c r="A62" s="12" t="s">
        <v>105</v>
      </c>
      <c r="B62" s="12" t="s">
        <v>106</v>
      </c>
      <c r="C62" s="13" t="s">
        <v>107</v>
      </c>
      <c r="D62" s="14" t="s">
        <v>196</v>
      </c>
      <c r="E62" s="14" t="s">
        <v>109</v>
      </c>
      <c r="F62" s="15">
        <v>39.0</v>
      </c>
      <c r="G62" s="16"/>
      <c r="H62" s="15" t="s">
        <v>413</v>
      </c>
      <c r="I62" s="14" t="s">
        <v>455</v>
      </c>
      <c r="J62" s="15" t="s">
        <v>456</v>
      </c>
      <c r="K62" s="15" t="s">
        <v>34</v>
      </c>
      <c r="L62" s="17">
        <v>1.0</v>
      </c>
      <c r="M62" s="15" t="s">
        <v>34</v>
      </c>
      <c r="N62" s="17">
        <v>1.0</v>
      </c>
      <c r="O62" s="14" t="s">
        <v>457</v>
      </c>
      <c r="P62" s="17">
        <v>0.0</v>
      </c>
      <c r="Q62" s="18" t="s">
        <v>458</v>
      </c>
      <c r="R62" s="14" t="s">
        <v>459</v>
      </c>
      <c r="S62" s="15" t="s">
        <v>460</v>
      </c>
      <c r="T62" s="15" t="s">
        <v>34</v>
      </c>
      <c r="U62" s="17">
        <v>1.0</v>
      </c>
      <c r="V62" s="15" t="s">
        <v>34</v>
      </c>
      <c r="W62" s="17">
        <v>1.0</v>
      </c>
      <c r="X62" s="14" t="s">
        <v>461</v>
      </c>
      <c r="Y62" s="17">
        <v>0.0</v>
      </c>
      <c r="Z62" s="15" t="s">
        <v>117</v>
      </c>
      <c r="AA62" s="21"/>
      <c r="AB62" s="21"/>
      <c r="AC62" s="21"/>
      <c r="AD62" s="21"/>
      <c r="AE62" s="21"/>
      <c r="AF62" s="21"/>
      <c r="AG62" s="21"/>
    </row>
    <row r="63" ht="45.0" customHeight="1">
      <c r="A63" s="12" t="s">
        <v>26</v>
      </c>
      <c r="B63" s="12" t="s">
        <v>118</v>
      </c>
      <c r="C63" s="13" t="s">
        <v>119</v>
      </c>
      <c r="D63" s="14" t="s">
        <v>120</v>
      </c>
      <c r="E63" s="14" t="s">
        <v>121</v>
      </c>
      <c r="F63" s="15">
        <v>53.0</v>
      </c>
      <c r="G63" s="16"/>
      <c r="H63" s="15" t="s">
        <v>413</v>
      </c>
      <c r="I63" s="14" t="s">
        <v>462</v>
      </c>
      <c r="J63" s="15" t="s">
        <v>463</v>
      </c>
      <c r="K63" s="15" t="s">
        <v>34</v>
      </c>
      <c r="L63" s="17">
        <v>1.0</v>
      </c>
      <c r="M63" s="15" t="s">
        <v>34</v>
      </c>
      <c r="N63" s="17">
        <v>1.0</v>
      </c>
      <c r="O63" s="14" t="s">
        <v>464</v>
      </c>
      <c r="P63" s="17">
        <v>0.0</v>
      </c>
      <c r="Q63" s="18" t="s">
        <v>360</v>
      </c>
      <c r="R63" s="14" t="s">
        <v>465</v>
      </c>
      <c r="S63" s="15" t="s">
        <v>466</v>
      </c>
      <c r="T63" s="15" t="s">
        <v>34</v>
      </c>
      <c r="U63" s="17">
        <v>1.0</v>
      </c>
      <c r="V63" s="15" t="s">
        <v>34</v>
      </c>
      <c r="W63" s="17">
        <v>1.0</v>
      </c>
      <c r="X63" s="14" t="s">
        <v>467</v>
      </c>
      <c r="Y63" s="17">
        <v>0.0</v>
      </c>
      <c r="Z63" s="15" t="s">
        <v>468</v>
      </c>
      <c r="AA63" s="21"/>
      <c r="AB63" s="21"/>
      <c r="AC63" s="21"/>
      <c r="AD63" s="21"/>
      <c r="AE63" s="21"/>
      <c r="AF63" s="21"/>
      <c r="AG63" s="21"/>
    </row>
    <row r="64" ht="45.0" customHeight="1">
      <c r="A64" s="12" t="s">
        <v>130</v>
      </c>
      <c r="B64" s="12" t="s">
        <v>131</v>
      </c>
      <c r="C64" s="13" t="s">
        <v>132</v>
      </c>
      <c r="D64" s="14" t="s">
        <v>133</v>
      </c>
      <c r="E64" s="14" t="s">
        <v>134</v>
      </c>
      <c r="F64" s="15">
        <v>98.0</v>
      </c>
      <c r="G64" s="16"/>
      <c r="H64" s="15" t="s">
        <v>413</v>
      </c>
      <c r="I64" s="14" t="s">
        <v>469</v>
      </c>
      <c r="J64" s="15" t="s">
        <v>470</v>
      </c>
      <c r="K64" s="15" t="s">
        <v>34</v>
      </c>
      <c r="L64" s="17">
        <v>1.0</v>
      </c>
      <c r="M64" s="15" t="s">
        <v>34</v>
      </c>
      <c r="N64" s="17">
        <v>1.0</v>
      </c>
      <c r="O64" s="14" t="s">
        <v>471</v>
      </c>
      <c r="P64" s="17">
        <v>0.4</v>
      </c>
      <c r="Q64" s="18" t="s">
        <v>472</v>
      </c>
      <c r="R64" s="14" t="s">
        <v>473</v>
      </c>
      <c r="S64" s="15" t="s">
        <v>474</v>
      </c>
      <c r="T64" s="15" t="s">
        <v>34</v>
      </c>
      <c r="U64" s="17">
        <v>1.0</v>
      </c>
      <c r="V64" s="15" t="s">
        <v>34</v>
      </c>
      <c r="W64" s="17">
        <v>1.0</v>
      </c>
      <c r="X64" s="14" t="s">
        <v>475</v>
      </c>
      <c r="Y64" s="17">
        <v>0.4</v>
      </c>
      <c r="Z64" s="15" t="s">
        <v>476</v>
      </c>
      <c r="AA64" s="21"/>
      <c r="AB64" s="21"/>
      <c r="AC64" s="21"/>
      <c r="AD64" s="21"/>
      <c r="AE64" s="21"/>
      <c r="AF64" s="21"/>
      <c r="AG64" s="21"/>
    </row>
    <row r="65" ht="45.0" customHeight="1">
      <c r="A65" s="12" t="s">
        <v>26</v>
      </c>
      <c r="B65" s="12" t="s">
        <v>283</v>
      </c>
      <c r="C65" s="13" t="s">
        <v>144</v>
      </c>
      <c r="D65" s="14" t="s">
        <v>221</v>
      </c>
      <c r="E65" s="14" t="s">
        <v>361</v>
      </c>
      <c r="F65" s="15">
        <v>71.0</v>
      </c>
      <c r="G65" s="16"/>
      <c r="H65" s="15" t="s">
        <v>413</v>
      </c>
      <c r="I65" s="31" t="s">
        <v>477</v>
      </c>
      <c r="J65" s="19">
        <v>4.553</v>
      </c>
      <c r="K65" s="15" t="s">
        <v>34</v>
      </c>
      <c r="L65" s="17">
        <v>1.0</v>
      </c>
      <c r="M65" s="15" t="s">
        <v>34</v>
      </c>
      <c r="N65" s="17">
        <v>1.0</v>
      </c>
      <c r="O65" s="32" t="s">
        <v>478</v>
      </c>
      <c r="P65" s="33">
        <v>0.2</v>
      </c>
      <c r="Q65" s="18" t="s">
        <v>479</v>
      </c>
      <c r="R65" s="31" t="s">
        <v>480</v>
      </c>
      <c r="S65" s="19" t="s">
        <v>481</v>
      </c>
      <c r="T65" s="15" t="s">
        <v>34</v>
      </c>
      <c r="U65" s="17">
        <v>1.0</v>
      </c>
      <c r="V65" s="15" t="s">
        <v>34</v>
      </c>
      <c r="W65" s="17">
        <v>1.0</v>
      </c>
      <c r="X65" s="32" t="s">
        <v>482</v>
      </c>
      <c r="Y65" s="33">
        <v>0.2</v>
      </c>
      <c r="Z65" s="34" t="s">
        <v>483</v>
      </c>
      <c r="AA65" s="21"/>
      <c r="AB65" s="21"/>
      <c r="AC65" s="21"/>
      <c r="AD65" s="21"/>
      <c r="AE65" s="21"/>
      <c r="AF65" s="21"/>
      <c r="AG65" s="21"/>
    </row>
    <row r="66">
      <c r="A66" s="21"/>
      <c r="B66" s="21"/>
      <c r="C66" s="35"/>
      <c r="D66" s="35"/>
      <c r="E66" s="35"/>
      <c r="F66" s="21"/>
      <c r="G66" s="21"/>
      <c r="H66" s="21"/>
      <c r="I66" s="35"/>
      <c r="J66" s="20"/>
      <c r="K66" s="20"/>
      <c r="L66" s="36"/>
      <c r="M66" s="20"/>
      <c r="N66" s="36"/>
      <c r="O66" s="37"/>
      <c r="P66" s="36"/>
      <c r="Q66" s="29"/>
      <c r="R66" s="35"/>
      <c r="S66" s="20"/>
      <c r="T66" s="20"/>
      <c r="U66" s="26"/>
      <c r="V66" s="21"/>
      <c r="W66" s="26"/>
      <c r="X66" s="37"/>
      <c r="Y66" s="36"/>
      <c r="Z66" s="21"/>
      <c r="AA66" s="21"/>
      <c r="AB66" s="21"/>
      <c r="AC66" s="21"/>
      <c r="AD66" s="21"/>
      <c r="AE66" s="21"/>
      <c r="AF66" s="21"/>
      <c r="AG66" s="21"/>
    </row>
  </sheetData>
  <dataValidations>
    <dataValidation type="list" allowBlank="1" showErrorMessage="1" sqref="H2:H11 H13:H65">
      <formula1>"DeepSeek-Chat,GPT-5-mini,Llama3.3,GPT-4o-2024-11-20,DeepSeek-Reasoner"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0.88"/>
    <col customWidth="1" min="3" max="3" width="20.88"/>
    <col customWidth="1" min="6" max="6" width="13.0"/>
    <col customWidth="1" min="9" max="9" width="23.13"/>
    <col customWidth="1" min="10" max="10" width="17.25"/>
    <col customWidth="1" min="11" max="11" width="17.0"/>
    <col customWidth="1" min="12" max="14" width="25.75"/>
    <col customWidth="1" min="15" max="18" width="25.38"/>
    <col customWidth="1" min="19" max="19" width="17.88"/>
    <col customWidth="1" min="20" max="20" width="17.5"/>
    <col customWidth="1" min="21" max="23" width="26.25"/>
    <col customWidth="1" min="24" max="25" width="25.38"/>
    <col customWidth="1" min="26" max="26" width="17.88"/>
  </cols>
  <sheetData>
    <row r="1">
      <c r="A1" s="38" t="s">
        <v>0</v>
      </c>
      <c r="B1" s="38" t="s">
        <v>1</v>
      </c>
      <c r="C1" s="39" t="s">
        <v>2</v>
      </c>
      <c r="D1" s="40" t="s">
        <v>3</v>
      </c>
      <c r="E1" s="40" t="s">
        <v>4</v>
      </c>
      <c r="F1" s="41" t="s">
        <v>5</v>
      </c>
      <c r="G1" s="41" t="s">
        <v>6</v>
      </c>
      <c r="H1" s="39" t="s">
        <v>484</v>
      </c>
      <c r="I1" s="38" t="s">
        <v>7</v>
      </c>
      <c r="J1" s="42" t="s">
        <v>8</v>
      </c>
      <c r="K1" s="43" t="s">
        <v>9</v>
      </c>
      <c r="L1" s="38" t="s">
        <v>485</v>
      </c>
      <c r="M1" s="6" t="s">
        <v>11</v>
      </c>
      <c r="N1" s="38" t="s">
        <v>12</v>
      </c>
      <c r="O1" s="6" t="s">
        <v>13</v>
      </c>
      <c r="P1" s="40" t="s">
        <v>14</v>
      </c>
      <c r="Q1" s="41" t="s">
        <v>15</v>
      </c>
      <c r="R1" s="44" t="s">
        <v>16</v>
      </c>
      <c r="S1" s="42" t="s">
        <v>17</v>
      </c>
      <c r="T1" s="43" t="s">
        <v>18</v>
      </c>
      <c r="U1" s="43" t="s">
        <v>486</v>
      </c>
      <c r="V1" s="6" t="s">
        <v>20</v>
      </c>
      <c r="W1" s="43" t="s">
        <v>21</v>
      </c>
      <c r="X1" s="6" t="s">
        <v>22</v>
      </c>
      <c r="Y1" s="41" t="s">
        <v>487</v>
      </c>
      <c r="Z1" s="41" t="s">
        <v>488</v>
      </c>
      <c r="AA1" s="45" t="s">
        <v>489</v>
      </c>
      <c r="AB1" s="45" t="s">
        <v>490</v>
      </c>
      <c r="AC1" s="46"/>
      <c r="AD1" s="46"/>
    </row>
    <row r="2" ht="45.0" customHeight="1">
      <c r="A2" s="47" t="s">
        <v>491</v>
      </c>
      <c r="B2" s="47" t="s">
        <v>492</v>
      </c>
      <c r="C2" s="48" t="s">
        <v>493</v>
      </c>
      <c r="D2" s="48" t="s">
        <v>494</v>
      </c>
      <c r="E2" s="49" t="s">
        <v>495</v>
      </c>
      <c r="F2" s="23">
        <v>19.0</v>
      </c>
      <c r="G2" s="46"/>
      <c r="H2" s="48" t="s">
        <v>496</v>
      </c>
      <c r="I2" s="23" t="s">
        <v>413</v>
      </c>
      <c r="J2" s="49" t="s">
        <v>497</v>
      </c>
      <c r="K2" s="23">
        <v>7.9</v>
      </c>
      <c r="L2" s="23" t="s">
        <v>34</v>
      </c>
      <c r="M2" s="28">
        <v>1.0</v>
      </c>
      <c r="N2" s="23" t="s">
        <v>34</v>
      </c>
      <c r="O2" s="28">
        <v>1.0</v>
      </c>
      <c r="P2" s="49" t="s">
        <v>498</v>
      </c>
      <c r="Q2" s="28">
        <f>3/3</f>
        <v>1</v>
      </c>
      <c r="R2" s="50">
        <v>0.5</v>
      </c>
      <c r="S2" s="49"/>
      <c r="T2" s="23"/>
      <c r="U2" s="23"/>
      <c r="V2" s="28"/>
      <c r="W2" s="23"/>
      <c r="X2" s="28"/>
      <c r="Y2" s="51"/>
      <c r="Z2" s="52"/>
      <c r="AA2" s="51"/>
      <c r="AB2" s="53"/>
      <c r="AC2" s="53"/>
      <c r="AD2" s="53"/>
    </row>
    <row r="3" ht="45.0" customHeight="1">
      <c r="A3" s="47" t="s">
        <v>499</v>
      </c>
      <c r="B3" s="47" t="s">
        <v>500</v>
      </c>
      <c r="C3" s="48" t="s">
        <v>501</v>
      </c>
      <c r="D3" s="49" t="s">
        <v>502</v>
      </c>
      <c r="E3" s="49" t="s">
        <v>503</v>
      </c>
      <c r="F3" s="23">
        <v>21.0</v>
      </c>
      <c r="G3" s="47"/>
      <c r="H3" s="48" t="s">
        <v>504</v>
      </c>
      <c r="I3" s="23" t="s">
        <v>413</v>
      </c>
      <c r="J3" s="49" t="s">
        <v>505</v>
      </c>
      <c r="K3" s="23">
        <v>6.0</v>
      </c>
      <c r="L3" s="23" t="s">
        <v>34</v>
      </c>
      <c r="M3" s="28">
        <v>1.0</v>
      </c>
      <c r="N3" s="23" t="s">
        <v>34</v>
      </c>
      <c r="O3" s="28">
        <v>1.0</v>
      </c>
      <c r="P3" s="49" t="s">
        <v>506</v>
      </c>
      <c r="Q3" s="28">
        <f>3/5</f>
        <v>0.6</v>
      </c>
      <c r="R3" s="50">
        <v>0.5</v>
      </c>
      <c r="S3" s="49" t="s">
        <v>507</v>
      </c>
      <c r="T3" s="23">
        <v>2.8</v>
      </c>
      <c r="U3" s="23" t="s">
        <v>34</v>
      </c>
      <c r="V3" s="28">
        <v>1.0</v>
      </c>
      <c r="W3" s="23" t="s">
        <v>34</v>
      </c>
      <c r="X3" s="28">
        <v>1.0</v>
      </c>
      <c r="Y3" s="23" t="s">
        <v>508</v>
      </c>
      <c r="Z3" s="28">
        <f>4/5</f>
        <v>0.8</v>
      </c>
      <c r="AA3" s="23">
        <v>0.4</v>
      </c>
      <c r="AB3" s="53"/>
      <c r="AC3" s="53"/>
      <c r="AD3" s="53"/>
    </row>
    <row r="4" ht="45.0" customHeight="1">
      <c r="A4" s="47" t="s">
        <v>509</v>
      </c>
      <c r="B4" s="54" t="s">
        <v>510</v>
      </c>
      <c r="C4" s="48" t="s">
        <v>511</v>
      </c>
      <c r="D4" s="49" t="s">
        <v>512</v>
      </c>
      <c r="E4" s="49" t="s">
        <v>513</v>
      </c>
      <c r="F4" s="23">
        <v>30.0</v>
      </c>
      <c r="G4" s="47"/>
      <c r="H4" s="48" t="s">
        <v>514</v>
      </c>
      <c r="I4" s="23" t="s">
        <v>413</v>
      </c>
      <c r="J4" s="49" t="s">
        <v>515</v>
      </c>
      <c r="K4" s="23">
        <v>3.8</v>
      </c>
      <c r="L4" s="23" t="s">
        <v>34</v>
      </c>
      <c r="M4" s="28">
        <v>1.0</v>
      </c>
      <c r="N4" s="23" t="s">
        <v>34</v>
      </c>
      <c r="O4" s="28">
        <v>1.0</v>
      </c>
      <c r="P4" s="49" t="s">
        <v>516</v>
      </c>
      <c r="Q4" s="28">
        <f>3/3</f>
        <v>1</v>
      </c>
      <c r="R4" s="50">
        <v>0.6</v>
      </c>
      <c r="S4" s="49"/>
      <c r="T4" s="23"/>
      <c r="U4" s="23"/>
      <c r="V4" s="28"/>
      <c r="W4" s="23"/>
      <c r="X4" s="28"/>
      <c r="Y4" s="51"/>
      <c r="Z4" s="52"/>
      <c r="AA4" s="51"/>
      <c r="AB4" s="53"/>
      <c r="AC4" s="53"/>
      <c r="AD4" s="53"/>
    </row>
    <row r="5" ht="45.0" customHeight="1">
      <c r="A5" s="47" t="s">
        <v>105</v>
      </c>
      <c r="B5" s="55" t="s">
        <v>517</v>
      </c>
      <c r="C5" s="48" t="s">
        <v>518</v>
      </c>
      <c r="D5" s="49" t="s">
        <v>519</v>
      </c>
      <c r="E5" s="49" t="s">
        <v>520</v>
      </c>
      <c r="F5" s="23">
        <v>24.0</v>
      </c>
      <c r="G5" s="47"/>
      <c r="H5" s="48" t="s">
        <v>521</v>
      </c>
      <c r="I5" s="23" t="s">
        <v>413</v>
      </c>
      <c r="J5" s="49" t="s">
        <v>522</v>
      </c>
      <c r="K5" s="23">
        <v>9.4</v>
      </c>
      <c r="L5" s="23" t="s">
        <v>34</v>
      </c>
      <c r="M5" s="28">
        <v>1.0</v>
      </c>
      <c r="N5" s="23" t="s">
        <v>34</v>
      </c>
      <c r="O5" s="28">
        <v>1.0</v>
      </c>
      <c r="P5" s="49" t="s">
        <v>523</v>
      </c>
      <c r="Q5" s="28">
        <f>4/6</f>
        <v>0.6666666667</v>
      </c>
      <c r="R5" s="50">
        <v>0.7</v>
      </c>
      <c r="S5" s="49" t="s">
        <v>524</v>
      </c>
      <c r="T5" s="23">
        <v>3.5</v>
      </c>
      <c r="U5" s="23" t="s">
        <v>34</v>
      </c>
      <c r="V5" s="28">
        <v>1.0</v>
      </c>
      <c r="W5" s="23" t="s">
        <v>34</v>
      </c>
      <c r="X5" s="28">
        <v>1.0</v>
      </c>
      <c r="Y5" s="23" t="s">
        <v>525</v>
      </c>
      <c r="Z5" s="28">
        <f>5/6</f>
        <v>0.8333333333</v>
      </c>
      <c r="AA5" s="23">
        <v>0.5</v>
      </c>
      <c r="AB5" s="53"/>
      <c r="AC5" s="53"/>
      <c r="AD5" s="53"/>
    </row>
    <row r="6" ht="45.0" customHeight="1">
      <c r="A6" s="12" t="s">
        <v>41</v>
      </c>
      <c r="B6" s="56" t="s">
        <v>526</v>
      </c>
      <c r="C6" s="13" t="s">
        <v>527</v>
      </c>
      <c r="D6" s="49" t="s">
        <v>528</v>
      </c>
      <c r="E6" s="49" t="s">
        <v>529</v>
      </c>
      <c r="F6" s="23">
        <v>33.0</v>
      </c>
      <c r="G6" s="47"/>
      <c r="H6" s="13" t="s">
        <v>530</v>
      </c>
      <c r="I6" s="23" t="s">
        <v>413</v>
      </c>
      <c r="J6" s="49" t="s">
        <v>531</v>
      </c>
      <c r="K6" s="23">
        <v>3.7</v>
      </c>
      <c r="L6" s="23" t="s">
        <v>34</v>
      </c>
      <c r="M6" s="28">
        <v>1.0</v>
      </c>
      <c r="N6" s="23" t="s">
        <v>34</v>
      </c>
      <c r="O6" s="28">
        <v>1.0</v>
      </c>
      <c r="P6" s="49" t="s">
        <v>532</v>
      </c>
      <c r="Q6" s="28">
        <f>2/6</f>
        <v>0.3333333333</v>
      </c>
      <c r="R6" s="50">
        <v>1.1</v>
      </c>
      <c r="S6" s="49" t="s">
        <v>533</v>
      </c>
      <c r="T6" s="23">
        <v>5.1</v>
      </c>
      <c r="U6" s="23" t="s">
        <v>34</v>
      </c>
      <c r="V6" s="28">
        <v>1.0</v>
      </c>
      <c r="W6" s="23" t="s">
        <v>34</v>
      </c>
      <c r="X6" s="28">
        <v>1.0</v>
      </c>
      <c r="Y6" s="23" t="s">
        <v>534</v>
      </c>
      <c r="Z6" s="52">
        <f>3/6</f>
        <v>0.5</v>
      </c>
      <c r="AA6" s="23">
        <v>0.5</v>
      </c>
      <c r="AB6" s="53"/>
      <c r="AC6" s="53"/>
      <c r="AD6" s="53"/>
    </row>
    <row r="7" ht="45.0" customHeight="1">
      <c r="A7" s="47" t="s">
        <v>535</v>
      </c>
      <c r="B7" s="47" t="s">
        <v>536</v>
      </c>
      <c r="C7" s="48" t="s">
        <v>537</v>
      </c>
      <c r="D7" s="49" t="s">
        <v>538</v>
      </c>
      <c r="E7" s="49" t="s">
        <v>539</v>
      </c>
      <c r="F7" s="23">
        <v>30.0</v>
      </c>
      <c r="G7" s="47"/>
      <c r="H7" s="48" t="s">
        <v>540</v>
      </c>
      <c r="I7" s="23" t="s">
        <v>413</v>
      </c>
      <c r="J7" s="49" t="s">
        <v>541</v>
      </c>
      <c r="K7" s="23">
        <v>3.4</v>
      </c>
      <c r="L7" s="23" t="s">
        <v>34</v>
      </c>
      <c r="M7" s="28">
        <v>1.0</v>
      </c>
      <c r="N7" s="23" t="s">
        <v>34</v>
      </c>
      <c r="O7" s="28">
        <v>1.0</v>
      </c>
      <c r="P7" s="49" t="s">
        <v>542</v>
      </c>
      <c r="Q7" s="28">
        <f>1/6</f>
        <v>0.1666666667</v>
      </c>
      <c r="R7" s="50">
        <v>1.4</v>
      </c>
      <c r="S7" s="49" t="s">
        <v>543</v>
      </c>
      <c r="T7" s="23">
        <v>2.9</v>
      </c>
      <c r="U7" s="23" t="s">
        <v>34</v>
      </c>
      <c r="V7" s="28">
        <v>1.0</v>
      </c>
      <c r="W7" s="23" t="s">
        <v>34</v>
      </c>
      <c r="X7" s="28">
        <v>1.0</v>
      </c>
      <c r="Y7" s="23" t="s">
        <v>544</v>
      </c>
      <c r="Z7" s="52">
        <f>4/6</f>
        <v>0.6666666667</v>
      </c>
      <c r="AA7" s="23">
        <v>0.7</v>
      </c>
      <c r="AB7" s="53"/>
      <c r="AC7" s="53"/>
      <c r="AD7" s="53"/>
    </row>
    <row r="8" ht="45.0" customHeight="1">
      <c r="A8" s="47" t="s">
        <v>105</v>
      </c>
      <c r="B8" s="57" t="s">
        <v>545</v>
      </c>
      <c r="C8" s="58" t="s">
        <v>546</v>
      </c>
      <c r="D8" s="49" t="s">
        <v>547</v>
      </c>
      <c r="E8" s="49" t="s">
        <v>548</v>
      </c>
      <c r="F8" s="23">
        <v>32.0</v>
      </c>
      <c r="G8" s="47"/>
      <c r="H8" s="48" t="s">
        <v>549</v>
      </c>
      <c r="I8" s="23" t="s">
        <v>413</v>
      </c>
      <c r="J8" s="49" t="s">
        <v>550</v>
      </c>
      <c r="K8" s="23">
        <v>4.1</v>
      </c>
      <c r="L8" s="23" t="s">
        <v>34</v>
      </c>
      <c r="M8" s="28">
        <v>1.0</v>
      </c>
      <c r="N8" s="23" t="s">
        <v>34</v>
      </c>
      <c r="O8" s="28">
        <v>1.0</v>
      </c>
      <c r="P8" s="49" t="s">
        <v>551</v>
      </c>
      <c r="Q8" s="28">
        <f>4/6</f>
        <v>0.6666666667</v>
      </c>
      <c r="R8" s="50">
        <v>0.9</v>
      </c>
      <c r="S8" s="49" t="s">
        <v>552</v>
      </c>
      <c r="T8" s="23">
        <v>2.3</v>
      </c>
      <c r="U8" s="23" t="s">
        <v>34</v>
      </c>
      <c r="V8" s="28">
        <v>1.0</v>
      </c>
      <c r="W8" s="23" t="s">
        <v>34</v>
      </c>
      <c r="X8" s="28">
        <v>1.0</v>
      </c>
      <c r="Y8" s="23" t="s">
        <v>553</v>
      </c>
      <c r="Z8" s="52">
        <f>6/6</f>
        <v>1</v>
      </c>
      <c r="AA8" s="23">
        <v>0.9</v>
      </c>
      <c r="AB8" s="53"/>
      <c r="AC8" s="53"/>
      <c r="AD8" s="53"/>
    </row>
    <row r="9" ht="45.0" customHeight="1">
      <c r="A9" s="47" t="s">
        <v>554</v>
      </c>
      <c r="B9" s="47" t="s">
        <v>555</v>
      </c>
      <c r="C9" s="58" t="s">
        <v>556</v>
      </c>
      <c r="D9" s="49" t="s">
        <v>557</v>
      </c>
      <c r="E9" s="49" t="s">
        <v>558</v>
      </c>
      <c r="F9" s="23">
        <v>54.0</v>
      </c>
      <c r="G9" s="46"/>
      <c r="H9" s="48" t="s">
        <v>559</v>
      </c>
      <c r="I9" s="23" t="s">
        <v>413</v>
      </c>
      <c r="J9" s="49" t="s">
        <v>560</v>
      </c>
      <c r="K9" s="23">
        <v>7.2</v>
      </c>
      <c r="L9" s="23" t="s">
        <v>34</v>
      </c>
      <c r="M9" s="28">
        <v>1.0</v>
      </c>
      <c r="N9" s="23" t="s">
        <v>34</v>
      </c>
      <c r="O9" s="28">
        <v>1.0</v>
      </c>
      <c r="P9" s="49" t="s">
        <v>561</v>
      </c>
      <c r="Q9" s="28">
        <f>5/7</f>
        <v>0.7142857143</v>
      </c>
      <c r="R9" s="50">
        <v>0.6</v>
      </c>
      <c r="S9" s="49" t="s">
        <v>562</v>
      </c>
      <c r="T9" s="23">
        <v>3.6</v>
      </c>
      <c r="U9" s="23" t="s">
        <v>563</v>
      </c>
      <c r="V9" s="28">
        <f>52/54</f>
        <v>0.962962963</v>
      </c>
      <c r="W9" s="23" t="s">
        <v>34</v>
      </c>
      <c r="X9" s="28">
        <v>1.0</v>
      </c>
      <c r="Y9" s="23" t="s">
        <v>564</v>
      </c>
      <c r="Z9" s="52">
        <f>6/7</f>
        <v>0.8571428571</v>
      </c>
      <c r="AA9" s="23">
        <v>0.6</v>
      </c>
      <c r="AB9" s="53"/>
      <c r="AC9" s="53"/>
      <c r="AD9" s="53"/>
    </row>
    <row r="10" ht="45.0" customHeight="1">
      <c r="A10" s="47" t="s">
        <v>565</v>
      </c>
      <c r="B10" s="55" t="s">
        <v>566</v>
      </c>
      <c r="C10" s="48" t="s">
        <v>567</v>
      </c>
      <c r="D10" s="49" t="s">
        <v>568</v>
      </c>
      <c r="E10" s="49" t="s">
        <v>569</v>
      </c>
      <c r="F10" s="23">
        <v>50.0</v>
      </c>
      <c r="G10" s="46"/>
      <c r="H10" s="48" t="s">
        <v>570</v>
      </c>
      <c r="I10" s="23" t="s">
        <v>413</v>
      </c>
      <c r="J10" s="49" t="s">
        <v>571</v>
      </c>
      <c r="K10" s="23">
        <v>5.7</v>
      </c>
      <c r="L10" s="23" t="s">
        <v>34</v>
      </c>
      <c r="M10" s="28">
        <v>1.0</v>
      </c>
      <c r="N10" s="23" t="s">
        <v>34</v>
      </c>
      <c r="O10" s="28">
        <v>1.0</v>
      </c>
      <c r="P10" s="49" t="s">
        <v>572</v>
      </c>
      <c r="Q10" s="28">
        <f>2/7</f>
        <v>0.2857142857</v>
      </c>
      <c r="R10" s="50">
        <v>1.6</v>
      </c>
      <c r="S10" s="49" t="s">
        <v>573</v>
      </c>
      <c r="T10" s="23">
        <v>4.5</v>
      </c>
      <c r="U10" s="23" t="s">
        <v>34</v>
      </c>
      <c r="V10" s="28">
        <v>1.0</v>
      </c>
      <c r="W10" s="23" t="s">
        <v>34</v>
      </c>
      <c r="X10" s="28">
        <v>1.0</v>
      </c>
      <c r="Y10" s="23" t="s">
        <v>574</v>
      </c>
      <c r="Z10" s="52">
        <f>3/7</f>
        <v>0.4285714286</v>
      </c>
      <c r="AA10" s="23">
        <v>1.0</v>
      </c>
      <c r="AB10" s="53"/>
      <c r="AC10" s="53"/>
      <c r="AD10" s="53"/>
    </row>
    <row r="11" ht="45.0" customHeight="1">
      <c r="A11" s="47" t="s">
        <v>575</v>
      </c>
      <c r="B11" s="47" t="s">
        <v>576</v>
      </c>
      <c r="C11" s="48" t="s">
        <v>577</v>
      </c>
      <c r="D11" s="49" t="s">
        <v>578</v>
      </c>
      <c r="E11" s="49" t="s">
        <v>579</v>
      </c>
      <c r="F11" s="23">
        <v>96.0</v>
      </c>
      <c r="G11" s="46"/>
      <c r="H11" s="48" t="s">
        <v>580</v>
      </c>
      <c r="I11" s="23" t="s">
        <v>413</v>
      </c>
      <c r="J11" s="49" t="s">
        <v>581</v>
      </c>
      <c r="K11" s="23">
        <v>6.3</v>
      </c>
      <c r="L11" s="23" t="s">
        <v>34</v>
      </c>
      <c r="M11" s="28">
        <v>1.0</v>
      </c>
      <c r="N11" s="23" t="s">
        <v>34</v>
      </c>
      <c r="O11" s="28">
        <v>1.0</v>
      </c>
      <c r="P11" s="49" t="s">
        <v>582</v>
      </c>
      <c r="Q11" s="28">
        <f>4/7</f>
        <v>0.5714285714</v>
      </c>
      <c r="R11" s="50">
        <v>0.6</v>
      </c>
      <c r="S11" s="49" t="s">
        <v>583</v>
      </c>
      <c r="T11" s="23">
        <v>5.2</v>
      </c>
      <c r="U11" s="23" t="s">
        <v>34</v>
      </c>
      <c r="V11" s="28">
        <v>1.0</v>
      </c>
      <c r="W11" s="23" t="s">
        <v>34</v>
      </c>
      <c r="X11" s="28">
        <v>1.0</v>
      </c>
      <c r="Y11" s="23" t="s">
        <v>584</v>
      </c>
      <c r="Z11" s="52">
        <f>6/7</f>
        <v>0.8571428571</v>
      </c>
      <c r="AA11" s="23">
        <v>0.5</v>
      </c>
      <c r="AB11" s="53"/>
      <c r="AC11" s="53"/>
      <c r="AD11" s="53"/>
    </row>
    <row r="12" ht="45.0" customHeight="1">
      <c r="A12" s="47"/>
      <c r="B12" s="47"/>
      <c r="C12" s="48"/>
      <c r="D12" s="49"/>
      <c r="E12" s="49"/>
      <c r="F12" s="23"/>
      <c r="G12" s="46"/>
      <c r="H12" s="48"/>
      <c r="I12" s="23"/>
      <c r="J12" s="49"/>
      <c r="K12" s="23"/>
      <c r="L12" s="23"/>
      <c r="M12" s="28"/>
      <c r="N12" s="23"/>
      <c r="O12" s="28"/>
      <c r="P12" s="49"/>
      <c r="Q12" s="28"/>
      <c r="R12" s="50"/>
      <c r="S12" s="49"/>
      <c r="T12" s="23"/>
      <c r="U12" s="23"/>
      <c r="V12" s="28"/>
      <c r="W12" s="23"/>
      <c r="X12" s="28"/>
      <c r="Y12" s="23"/>
      <c r="Z12" s="52"/>
      <c r="AA12" s="23"/>
      <c r="AB12" s="53"/>
      <c r="AC12" s="53"/>
      <c r="AD12" s="53"/>
    </row>
    <row r="13" ht="45.0" customHeight="1">
      <c r="A13" s="47" t="s">
        <v>491</v>
      </c>
      <c r="B13" s="47" t="s">
        <v>492</v>
      </c>
      <c r="C13" s="48" t="s">
        <v>585</v>
      </c>
      <c r="D13" s="48" t="s">
        <v>494</v>
      </c>
      <c r="E13" s="49" t="s">
        <v>495</v>
      </c>
      <c r="F13" s="23">
        <v>19.0</v>
      </c>
      <c r="G13" s="46"/>
      <c r="H13" s="48" t="s">
        <v>496</v>
      </c>
      <c r="I13" s="59" t="s">
        <v>586</v>
      </c>
      <c r="J13" s="60" t="s">
        <v>587</v>
      </c>
      <c r="K13" s="23">
        <v>10.0</v>
      </c>
      <c r="L13" s="23" t="s">
        <v>34</v>
      </c>
      <c r="M13" s="28">
        <v>1.0</v>
      </c>
      <c r="N13" s="23" t="s">
        <v>34</v>
      </c>
      <c r="O13" s="28">
        <v>1.0</v>
      </c>
      <c r="P13" s="49" t="s">
        <v>588</v>
      </c>
      <c r="Q13" s="52">
        <f>2/3</f>
        <v>0.6666666667</v>
      </c>
      <c r="R13" s="50">
        <v>1.6</v>
      </c>
      <c r="S13" s="49" t="s">
        <v>589</v>
      </c>
      <c r="T13" s="23">
        <v>7.0</v>
      </c>
      <c r="U13" s="23" t="s">
        <v>34</v>
      </c>
      <c r="V13" s="28">
        <v>1.0</v>
      </c>
      <c r="W13" s="23" t="s">
        <v>34</v>
      </c>
      <c r="X13" s="28">
        <v>1.0</v>
      </c>
      <c r="Y13" s="23" t="s">
        <v>590</v>
      </c>
      <c r="Z13" s="28">
        <v>1.0</v>
      </c>
      <c r="AA13" s="61">
        <v>0.8</v>
      </c>
      <c r="AB13" s="53"/>
      <c r="AC13" s="53"/>
      <c r="AD13" s="53"/>
    </row>
    <row r="14" ht="45.0" customHeight="1">
      <c r="A14" s="62" t="s">
        <v>499</v>
      </c>
      <c r="B14" s="62" t="s">
        <v>500</v>
      </c>
      <c r="C14" s="63" t="s">
        <v>591</v>
      </c>
      <c r="D14" s="64" t="s">
        <v>592</v>
      </c>
      <c r="E14" s="64" t="s">
        <v>503</v>
      </c>
      <c r="F14" s="65">
        <v>21.0</v>
      </c>
      <c r="G14" s="62"/>
      <c r="H14" s="63" t="s">
        <v>504</v>
      </c>
      <c r="I14" s="59" t="s">
        <v>586</v>
      </c>
      <c r="J14" s="64" t="s">
        <v>593</v>
      </c>
      <c r="K14" s="65">
        <v>6.5</v>
      </c>
      <c r="L14" s="23" t="s">
        <v>34</v>
      </c>
      <c r="M14" s="28">
        <v>1.0</v>
      </c>
      <c r="N14" s="23" t="s">
        <v>34</v>
      </c>
      <c r="O14" s="28">
        <v>1.0</v>
      </c>
      <c r="P14" s="64" t="s">
        <v>594</v>
      </c>
      <c r="Q14" s="66">
        <f>1/5</f>
        <v>0.2</v>
      </c>
      <c r="R14" s="67">
        <v>0.4</v>
      </c>
      <c r="S14" s="64" t="s">
        <v>595</v>
      </c>
      <c r="T14" s="65">
        <v>5.3</v>
      </c>
      <c r="U14" s="23" t="s">
        <v>34</v>
      </c>
      <c r="V14" s="28">
        <v>1.0</v>
      </c>
      <c r="W14" s="23" t="s">
        <v>34</v>
      </c>
      <c r="X14" s="68">
        <v>1.0</v>
      </c>
      <c r="Y14" s="65" t="s">
        <v>596</v>
      </c>
      <c r="Z14" s="66">
        <f>1/5</f>
        <v>0.2</v>
      </c>
      <c r="AA14" s="69">
        <v>0.4</v>
      </c>
      <c r="AB14" s="70"/>
      <c r="AC14" s="70"/>
      <c r="AD14" s="70"/>
    </row>
    <row r="15" ht="45.0" customHeight="1">
      <c r="A15" s="62" t="s">
        <v>509</v>
      </c>
      <c r="B15" s="54" t="s">
        <v>510</v>
      </c>
      <c r="C15" s="63" t="s">
        <v>511</v>
      </c>
      <c r="D15" s="64" t="s">
        <v>512</v>
      </c>
      <c r="E15" s="64" t="s">
        <v>513</v>
      </c>
      <c r="F15" s="65">
        <v>30.0</v>
      </c>
      <c r="G15" s="62"/>
      <c r="H15" s="63" t="s">
        <v>514</v>
      </c>
      <c r="I15" s="59" t="s">
        <v>586</v>
      </c>
      <c r="J15" s="64" t="s">
        <v>597</v>
      </c>
      <c r="K15" s="65">
        <v>9.2</v>
      </c>
      <c r="L15" s="23" t="s">
        <v>34</v>
      </c>
      <c r="M15" s="28">
        <v>1.0</v>
      </c>
      <c r="N15" s="23" t="s">
        <v>34</v>
      </c>
      <c r="O15" s="28">
        <v>1.0</v>
      </c>
      <c r="P15" s="64" t="s">
        <v>598</v>
      </c>
      <c r="Q15" s="66">
        <f>4/4</f>
        <v>1</v>
      </c>
      <c r="R15" s="67">
        <v>0.4</v>
      </c>
      <c r="S15" s="64"/>
      <c r="T15" s="71"/>
      <c r="U15" s="71"/>
      <c r="V15" s="66"/>
      <c r="W15" s="71"/>
      <c r="X15" s="66"/>
      <c r="Y15" s="71"/>
      <c r="Z15" s="66"/>
      <c r="AA15" s="70"/>
      <c r="AB15" s="70"/>
      <c r="AC15" s="70"/>
      <c r="AD15" s="70"/>
    </row>
    <row r="16" ht="45.0" customHeight="1">
      <c r="A16" s="62" t="s">
        <v>105</v>
      </c>
      <c r="B16" s="72" t="s">
        <v>517</v>
      </c>
      <c r="C16" s="63" t="s">
        <v>518</v>
      </c>
      <c r="D16" s="49" t="s">
        <v>519</v>
      </c>
      <c r="E16" s="64" t="s">
        <v>520</v>
      </c>
      <c r="F16" s="65">
        <v>24.0</v>
      </c>
      <c r="G16" s="62"/>
      <c r="H16" s="63" t="s">
        <v>521</v>
      </c>
      <c r="I16" s="59" t="s">
        <v>586</v>
      </c>
      <c r="J16" s="64" t="s">
        <v>599</v>
      </c>
      <c r="K16" s="65">
        <v>10.5</v>
      </c>
      <c r="L16" s="23" t="s">
        <v>34</v>
      </c>
      <c r="M16" s="28">
        <v>1.0</v>
      </c>
      <c r="N16" s="23" t="s">
        <v>34</v>
      </c>
      <c r="O16" s="28">
        <v>1.0</v>
      </c>
      <c r="P16" s="64" t="s">
        <v>600</v>
      </c>
      <c r="Q16" s="66">
        <f>4/6</f>
        <v>0.6666666667</v>
      </c>
      <c r="R16" s="67">
        <v>0.5</v>
      </c>
      <c r="S16" s="64" t="s">
        <v>601</v>
      </c>
      <c r="T16" s="65">
        <v>7.9</v>
      </c>
      <c r="U16" s="23" t="s">
        <v>34</v>
      </c>
      <c r="V16" s="28">
        <v>1.0</v>
      </c>
      <c r="W16" s="23" t="s">
        <v>34</v>
      </c>
      <c r="X16" s="68">
        <v>1.0</v>
      </c>
      <c r="Y16" s="65" t="s">
        <v>602</v>
      </c>
      <c r="Z16" s="66">
        <f>4/6</f>
        <v>0.6666666667</v>
      </c>
      <c r="AA16" s="69">
        <v>0.5</v>
      </c>
      <c r="AB16" s="70"/>
      <c r="AC16" s="70"/>
      <c r="AD16" s="70"/>
    </row>
    <row r="17" ht="45.0" customHeight="1">
      <c r="A17" s="62" t="s">
        <v>41</v>
      </c>
      <c r="B17" s="72" t="s">
        <v>526</v>
      </c>
      <c r="C17" s="63" t="s">
        <v>603</v>
      </c>
      <c r="D17" s="64" t="s">
        <v>528</v>
      </c>
      <c r="E17" s="64" t="s">
        <v>529</v>
      </c>
      <c r="F17" s="65">
        <v>33.0</v>
      </c>
      <c r="G17" s="62"/>
      <c r="H17" s="63" t="s">
        <v>530</v>
      </c>
      <c r="I17" s="59" t="s">
        <v>586</v>
      </c>
      <c r="J17" s="64" t="s">
        <v>604</v>
      </c>
      <c r="K17" s="65">
        <v>10.6</v>
      </c>
      <c r="L17" s="23" t="s">
        <v>34</v>
      </c>
      <c r="M17" s="28">
        <v>1.0</v>
      </c>
      <c r="N17" s="23" t="s">
        <v>34</v>
      </c>
      <c r="O17" s="28">
        <v>1.0</v>
      </c>
      <c r="P17" s="64" t="s">
        <v>605</v>
      </c>
      <c r="Q17" s="66">
        <f>2/6</f>
        <v>0.3333333333</v>
      </c>
      <c r="R17" s="67">
        <v>0.5</v>
      </c>
      <c r="S17" s="64" t="s">
        <v>604</v>
      </c>
      <c r="T17" s="65">
        <v>10.5</v>
      </c>
      <c r="U17" s="23" t="s">
        <v>34</v>
      </c>
      <c r="V17" s="28">
        <v>1.0</v>
      </c>
      <c r="W17" s="23" t="s">
        <v>34</v>
      </c>
      <c r="X17" s="68">
        <v>1.0</v>
      </c>
      <c r="Y17" s="65" t="s">
        <v>606</v>
      </c>
      <c r="Z17" s="66">
        <f>2/6</f>
        <v>0.3333333333</v>
      </c>
      <c r="AA17" s="69">
        <v>0.5</v>
      </c>
      <c r="AB17" s="70"/>
      <c r="AC17" s="70"/>
      <c r="AD17" s="70"/>
    </row>
    <row r="18" ht="45.0" customHeight="1">
      <c r="A18" s="62" t="s">
        <v>535</v>
      </c>
      <c r="B18" s="62" t="s">
        <v>536</v>
      </c>
      <c r="C18" s="63" t="s">
        <v>607</v>
      </c>
      <c r="D18" s="64" t="s">
        <v>538</v>
      </c>
      <c r="E18" s="64" t="s">
        <v>539</v>
      </c>
      <c r="F18" s="65">
        <v>30.0</v>
      </c>
      <c r="G18" s="62"/>
      <c r="H18" s="63" t="s">
        <v>540</v>
      </c>
      <c r="I18" s="59" t="s">
        <v>586</v>
      </c>
      <c r="J18" s="64" t="s">
        <v>608</v>
      </c>
      <c r="K18" s="65">
        <v>6.9</v>
      </c>
      <c r="L18" s="23" t="s">
        <v>34</v>
      </c>
      <c r="M18" s="28">
        <v>1.0</v>
      </c>
      <c r="N18" s="23" t="s">
        <v>34</v>
      </c>
      <c r="O18" s="28">
        <v>1.0</v>
      </c>
      <c r="P18" s="64" t="s">
        <v>609</v>
      </c>
      <c r="Q18" s="66">
        <f>1/6</f>
        <v>0.1666666667</v>
      </c>
      <c r="R18" s="67">
        <v>0.5</v>
      </c>
      <c r="S18" s="64" t="s">
        <v>610</v>
      </c>
      <c r="T18" s="65">
        <v>7.4</v>
      </c>
      <c r="U18" s="23" t="s">
        <v>34</v>
      </c>
      <c r="V18" s="28">
        <v>1.0</v>
      </c>
      <c r="W18" s="23" t="s">
        <v>34</v>
      </c>
      <c r="X18" s="68">
        <v>1.0</v>
      </c>
      <c r="Y18" s="65" t="s">
        <v>611</v>
      </c>
      <c r="Z18" s="66">
        <f>4/6</f>
        <v>0.6666666667</v>
      </c>
      <c r="AA18" s="69">
        <v>0.5</v>
      </c>
      <c r="AB18" s="70"/>
      <c r="AC18" s="70"/>
      <c r="AD18" s="70"/>
    </row>
    <row r="19" ht="45.0" customHeight="1">
      <c r="A19" s="62" t="s">
        <v>105</v>
      </c>
      <c r="B19" s="73" t="s">
        <v>545</v>
      </c>
      <c r="C19" s="74" t="s">
        <v>546</v>
      </c>
      <c r="D19" s="64" t="s">
        <v>547</v>
      </c>
      <c r="E19" s="64" t="s">
        <v>548</v>
      </c>
      <c r="F19" s="65">
        <v>32.0</v>
      </c>
      <c r="G19" s="62"/>
      <c r="H19" s="63" t="s">
        <v>549</v>
      </c>
      <c r="I19" s="59" t="s">
        <v>586</v>
      </c>
      <c r="J19" s="64" t="s">
        <v>612</v>
      </c>
      <c r="K19" s="65">
        <v>7.3</v>
      </c>
      <c r="L19" s="65" t="s">
        <v>613</v>
      </c>
      <c r="M19" s="28">
        <f>30/32</f>
        <v>0.9375</v>
      </c>
      <c r="N19" s="23" t="s">
        <v>34</v>
      </c>
      <c r="O19" s="28">
        <v>1.0</v>
      </c>
      <c r="P19" s="64" t="s">
        <v>614</v>
      </c>
      <c r="Q19" s="66">
        <f>2/6</f>
        <v>0.3333333333</v>
      </c>
      <c r="R19" s="67">
        <v>0.5</v>
      </c>
      <c r="S19" s="64" t="s">
        <v>615</v>
      </c>
      <c r="T19" s="65">
        <v>7.0</v>
      </c>
      <c r="U19" s="65" t="s">
        <v>616</v>
      </c>
      <c r="V19" s="28">
        <f>30/32</f>
        <v>0.9375</v>
      </c>
      <c r="W19" s="23" t="s">
        <v>34</v>
      </c>
      <c r="X19" s="68">
        <v>1.0</v>
      </c>
      <c r="Y19" s="65" t="s">
        <v>617</v>
      </c>
      <c r="Z19" s="66">
        <f>3/6</f>
        <v>0.5</v>
      </c>
      <c r="AA19" s="69">
        <v>0.5</v>
      </c>
      <c r="AB19" s="70"/>
      <c r="AC19" s="70"/>
      <c r="AD19" s="70"/>
    </row>
    <row r="20" ht="45.0" customHeight="1">
      <c r="A20" s="75" t="s">
        <v>554</v>
      </c>
      <c r="B20" s="62" t="s">
        <v>555</v>
      </c>
      <c r="C20" s="74" t="s">
        <v>556</v>
      </c>
      <c r="D20" s="64" t="s">
        <v>557</v>
      </c>
      <c r="E20" s="64" t="s">
        <v>558</v>
      </c>
      <c r="F20" s="65">
        <v>54.0</v>
      </c>
      <c r="G20" s="71"/>
      <c r="H20" s="63" t="s">
        <v>559</v>
      </c>
      <c r="I20" s="59" t="s">
        <v>586</v>
      </c>
      <c r="J20" s="64" t="s">
        <v>618</v>
      </c>
      <c r="K20" s="65">
        <v>12.4</v>
      </c>
      <c r="L20" s="23" t="s">
        <v>34</v>
      </c>
      <c r="M20" s="28">
        <v>1.0</v>
      </c>
      <c r="N20" s="23" t="s">
        <v>34</v>
      </c>
      <c r="O20" s="28">
        <v>1.0</v>
      </c>
      <c r="P20" s="64" t="s">
        <v>619</v>
      </c>
      <c r="Q20" s="66">
        <f>5/7</f>
        <v>0.7142857143</v>
      </c>
      <c r="R20" s="67">
        <v>0.5</v>
      </c>
      <c r="S20" s="64" t="s">
        <v>620</v>
      </c>
      <c r="T20" s="65">
        <v>12.4</v>
      </c>
      <c r="U20" s="23" t="s">
        <v>34</v>
      </c>
      <c r="V20" s="28">
        <v>1.0</v>
      </c>
      <c r="W20" s="23" t="s">
        <v>34</v>
      </c>
      <c r="X20" s="68">
        <v>1.0</v>
      </c>
      <c r="Y20" s="65" t="s">
        <v>621</v>
      </c>
      <c r="Z20" s="66">
        <f>5/7</f>
        <v>0.7142857143</v>
      </c>
      <c r="AA20" s="69">
        <v>0.5</v>
      </c>
      <c r="AB20" s="70"/>
      <c r="AC20" s="70"/>
      <c r="AD20" s="70"/>
    </row>
    <row r="21" ht="45.0" customHeight="1">
      <c r="A21" s="62" t="s">
        <v>565</v>
      </c>
      <c r="B21" s="72" t="s">
        <v>566</v>
      </c>
      <c r="C21" s="63" t="s">
        <v>622</v>
      </c>
      <c r="D21" s="64" t="s">
        <v>568</v>
      </c>
      <c r="E21" s="64" t="s">
        <v>623</v>
      </c>
      <c r="F21" s="65">
        <v>50.0</v>
      </c>
      <c r="G21" s="71"/>
      <c r="H21" s="63" t="s">
        <v>624</v>
      </c>
      <c r="I21" s="59" t="s">
        <v>586</v>
      </c>
      <c r="J21" s="64" t="s">
        <v>625</v>
      </c>
      <c r="K21" s="65">
        <v>14.8</v>
      </c>
      <c r="L21" s="23" t="s">
        <v>34</v>
      </c>
      <c r="M21" s="28">
        <v>1.0</v>
      </c>
      <c r="N21" s="23" t="s">
        <v>34</v>
      </c>
      <c r="O21" s="28">
        <v>1.0</v>
      </c>
      <c r="P21" s="64" t="s">
        <v>626</v>
      </c>
      <c r="Q21" s="66">
        <f t="shared" ref="Q21:Q22" si="1">3/7</f>
        <v>0.4285714286</v>
      </c>
      <c r="R21" s="67">
        <v>0.5</v>
      </c>
      <c r="S21" s="64" t="s">
        <v>627</v>
      </c>
      <c r="T21" s="65">
        <v>15.0</v>
      </c>
      <c r="U21" s="23" t="s">
        <v>34</v>
      </c>
      <c r="V21" s="28">
        <v>1.0</v>
      </c>
      <c r="W21" s="23" t="s">
        <v>34</v>
      </c>
      <c r="X21" s="68">
        <v>1.0</v>
      </c>
      <c r="Y21" s="65" t="s">
        <v>628</v>
      </c>
      <c r="Z21" s="66">
        <f>6/7</f>
        <v>0.8571428571</v>
      </c>
      <c r="AA21" s="69">
        <v>0.5</v>
      </c>
      <c r="AB21" s="70"/>
      <c r="AC21" s="70"/>
      <c r="AD21" s="70"/>
    </row>
    <row r="22" ht="45.0" customHeight="1">
      <c r="A22" s="62" t="s">
        <v>575</v>
      </c>
      <c r="B22" s="62" t="s">
        <v>576</v>
      </c>
      <c r="C22" s="63" t="s">
        <v>577</v>
      </c>
      <c r="D22" s="64" t="s">
        <v>629</v>
      </c>
      <c r="E22" s="64" t="s">
        <v>579</v>
      </c>
      <c r="F22" s="65">
        <v>96.0</v>
      </c>
      <c r="G22" s="71"/>
      <c r="H22" s="63" t="s">
        <v>580</v>
      </c>
      <c r="I22" s="59" t="s">
        <v>586</v>
      </c>
      <c r="J22" s="64" t="s">
        <v>630</v>
      </c>
      <c r="K22" s="65">
        <v>18.5</v>
      </c>
      <c r="L22" s="23" t="s">
        <v>34</v>
      </c>
      <c r="M22" s="28">
        <v>1.0</v>
      </c>
      <c r="N22" s="23" t="s">
        <v>34</v>
      </c>
      <c r="O22" s="28">
        <v>1.0</v>
      </c>
      <c r="P22" s="64" t="s">
        <v>631</v>
      </c>
      <c r="Q22" s="66">
        <f t="shared" si="1"/>
        <v>0.4285714286</v>
      </c>
      <c r="R22" s="67">
        <v>0.5</v>
      </c>
      <c r="S22" s="64" t="s">
        <v>632</v>
      </c>
      <c r="T22" s="65">
        <v>18.7</v>
      </c>
      <c r="U22" s="23" t="s">
        <v>34</v>
      </c>
      <c r="V22" s="28">
        <v>1.0</v>
      </c>
      <c r="W22" s="23" t="s">
        <v>34</v>
      </c>
      <c r="X22" s="68">
        <v>1.0</v>
      </c>
      <c r="Y22" s="65" t="s">
        <v>633</v>
      </c>
      <c r="Z22" s="68">
        <f>5/7</f>
        <v>0.7142857143</v>
      </c>
      <c r="AA22" s="69">
        <v>0.5</v>
      </c>
      <c r="AB22" s="70"/>
      <c r="AC22" s="70"/>
      <c r="AD22" s="70"/>
    </row>
    <row r="23" ht="45.0" customHeight="1">
      <c r="A23" s="62"/>
      <c r="B23" s="62"/>
      <c r="C23" s="63"/>
      <c r="D23" s="64"/>
      <c r="E23" s="64"/>
      <c r="F23" s="65"/>
      <c r="G23" s="71"/>
      <c r="H23" s="63"/>
      <c r="I23" s="59"/>
      <c r="J23" s="64"/>
      <c r="K23" s="65"/>
      <c r="L23" s="23"/>
      <c r="M23" s="28"/>
      <c r="N23" s="23"/>
      <c r="O23" s="68"/>
      <c r="P23" s="64"/>
      <c r="Q23" s="66"/>
      <c r="R23" s="67"/>
      <c r="S23" s="64"/>
      <c r="T23" s="65"/>
      <c r="U23" s="23"/>
      <c r="V23" s="28"/>
      <c r="W23" s="23"/>
      <c r="X23" s="68"/>
      <c r="Y23" s="65"/>
      <c r="Z23" s="68"/>
      <c r="AA23" s="69"/>
      <c r="AB23" s="70"/>
      <c r="AC23" s="70"/>
      <c r="AD23" s="70"/>
    </row>
    <row r="24" ht="45.0" customHeight="1">
      <c r="A24" s="47" t="s">
        <v>491</v>
      </c>
      <c r="B24" s="47" t="s">
        <v>492</v>
      </c>
      <c r="C24" s="48" t="s">
        <v>585</v>
      </c>
      <c r="D24" s="48" t="s">
        <v>494</v>
      </c>
      <c r="E24" s="49" t="s">
        <v>495</v>
      </c>
      <c r="F24" s="23">
        <v>19.0</v>
      </c>
      <c r="G24" s="46"/>
      <c r="H24" s="48" t="s">
        <v>496</v>
      </c>
      <c r="I24" s="59" t="s">
        <v>31</v>
      </c>
      <c r="J24" s="76" t="s">
        <v>634</v>
      </c>
      <c r="K24" s="61">
        <v>27.6</v>
      </c>
      <c r="L24" s="23" t="s">
        <v>34</v>
      </c>
      <c r="M24" s="28">
        <v>1.0</v>
      </c>
      <c r="N24" s="23" t="s">
        <v>34</v>
      </c>
      <c r="O24" s="28">
        <v>1.0</v>
      </c>
      <c r="P24" s="76" t="s">
        <v>635</v>
      </c>
      <c r="Q24" s="52">
        <f>2/3</f>
        <v>0.6666666667</v>
      </c>
      <c r="R24" s="50">
        <v>0.5</v>
      </c>
      <c r="S24" s="76" t="s">
        <v>636</v>
      </c>
      <c r="T24" s="61">
        <v>23.4</v>
      </c>
      <c r="U24" s="23" t="s">
        <v>34</v>
      </c>
      <c r="V24" s="28">
        <v>1.0</v>
      </c>
      <c r="W24" s="23" t="s">
        <v>34</v>
      </c>
      <c r="X24" s="28">
        <v>1.0</v>
      </c>
      <c r="Y24" s="76" t="s">
        <v>637</v>
      </c>
      <c r="Z24" s="28">
        <v>1.0</v>
      </c>
      <c r="AA24" s="61">
        <v>0.4</v>
      </c>
      <c r="AB24" s="53"/>
      <c r="AC24" s="53"/>
      <c r="AD24" s="53"/>
    </row>
    <row r="25" ht="45.0" customHeight="1">
      <c r="A25" s="47" t="s">
        <v>499</v>
      </c>
      <c r="B25" s="47" t="s">
        <v>500</v>
      </c>
      <c r="C25" s="48" t="s">
        <v>591</v>
      </c>
      <c r="D25" s="48" t="s">
        <v>502</v>
      </c>
      <c r="E25" s="49" t="s">
        <v>503</v>
      </c>
      <c r="F25" s="23">
        <v>21.0</v>
      </c>
      <c r="G25" s="46"/>
      <c r="H25" s="48" t="s">
        <v>504</v>
      </c>
      <c r="I25" s="59" t="s">
        <v>31</v>
      </c>
      <c r="J25" s="76" t="s">
        <v>638</v>
      </c>
      <c r="K25" s="61">
        <v>25.0</v>
      </c>
      <c r="L25" s="23" t="s">
        <v>34</v>
      </c>
      <c r="M25" s="28">
        <v>1.0</v>
      </c>
      <c r="N25" s="23" t="s">
        <v>34</v>
      </c>
      <c r="O25" s="28">
        <v>1.0</v>
      </c>
      <c r="P25" s="76" t="s">
        <v>639</v>
      </c>
      <c r="Q25" s="52">
        <f>1/5</f>
        <v>0.2</v>
      </c>
      <c r="R25" s="50">
        <v>0.4</v>
      </c>
      <c r="S25" s="76" t="s">
        <v>640</v>
      </c>
      <c r="T25" s="61">
        <v>28.8</v>
      </c>
      <c r="U25" s="23" t="s">
        <v>34</v>
      </c>
      <c r="V25" s="28">
        <v>1.0</v>
      </c>
      <c r="W25" s="23" t="s">
        <v>34</v>
      </c>
      <c r="X25" s="28">
        <v>1.0</v>
      </c>
      <c r="Y25" s="76" t="s">
        <v>641</v>
      </c>
      <c r="Z25" s="52">
        <f>4/5</f>
        <v>0.8</v>
      </c>
      <c r="AA25" s="61">
        <v>0.9</v>
      </c>
      <c r="AB25" s="53"/>
      <c r="AC25" s="53"/>
      <c r="AD25" s="53"/>
    </row>
    <row r="26" ht="45.0" customHeight="1">
      <c r="A26" s="47" t="s">
        <v>509</v>
      </c>
      <c r="B26" s="54" t="s">
        <v>510</v>
      </c>
      <c r="C26" s="48" t="s">
        <v>511</v>
      </c>
      <c r="D26" s="48" t="s">
        <v>512</v>
      </c>
      <c r="E26" s="49" t="s">
        <v>513</v>
      </c>
      <c r="F26" s="23">
        <v>30.0</v>
      </c>
      <c r="G26" s="46"/>
      <c r="H26" s="48" t="s">
        <v>514</v>
      </c>
      <c r="I26" s="59" t="s">
        <v>31</v>
      </c>
      <c r="J26" s="76" t="s">
        <v>642</v>
      </c>
      <c r="K26" s="61">
        <v>29.6</v>
      </c>
      <c r="L26" s="23" t="s">
        <v>34</v>
      </c>
      <c r="M26" s="28">
        <v>1.0</v>
      </c>
      <c r="N26" s="23" t="s">
        <v>34</v>
      </c>
      <c r="O26" s="28">
        <v>1.0</v>
      </c>
      <c r="P26" s="76" t="s">
        <v>643</v>
      </c>
      <c r="Q26" s="52">
        <f>2/3</f>
        <v>0.6666666667</v>
      </c>
      <c r="R26" s="50">
        <v>0.4</v>
      </c>
      <c r="S26" s="76" t="s">
        <v>515</v>
      </c>
      <c r="T26" s="61">
        <v>25.3</v>
      </c>
      <c r="U26" s="23" t="s">
        <v>34</v>
      </c>
      <c r="V26" s="28">
        <v>1.0</v>
      </c>
      <c r="W26" s="23" t="s">
        <v>34</v>
      </c>
      <c r="X26" s="28">
        <v>1.0</v>
      </c>
      <c r="Y26" s="76" t="s">
        <v>644</v>
      </c>
      <c r="Z26" s="28">
        <v>1.0</v>
      </c>
      <c r="AA26" s="61">
        <v>0.5</v>
      </c>
      <c r="AB26" s="53"/>
      <c r="AC26" s="53"/>
      <c r="AD26" s="53"/>
    </row>
    <row r="27" ht="45.0" customHeight="1">
      <c r="A27" s="47" t="s">
        <v>105</v>
      </c>
      <c r="B27" s="47" t="s">
        <v>517</v>
      </c>
      <c r="C27" s="48" t="s">
        <v>518</v>
      </c>
      <c r="D27" s="48" t="s">
        <v>519</v>
      </c>
      <c r="E27" s="49" t="s">
        <v>520</v>
      </c>
      <c r="F27" s="23">
        <v>24.0</v>
      </c>
      <c r="G27" s="46"/>
      <c r="H27" s="48" t="s">
        <v>521</v>
      </c>
      <c r="I27" s="59" t="s">
        <v>31</v>
      </c>
      <c r="J27" s="76" t="s">
        <v>645</v>
      </c>
      <c r="K27" s="61">
        <v>50.6</v>
      </c>
      <c r="L27" s="23" t="s">
        <v>34</v>
      </c>
      <c r="M27" s="28">
        <v>1.0</v>
      </c>
      <c r="N27" s="23" t="s">
        <v>34</v>
      </c>
      <c r="O27" s="28">
        <v>1.0</v>
      </c>
      <c r="P27" s="76" t="s">
        <v>646</v>
      </c>
      <c r="Q27" s="52">
        <f>4/6</f>
        <v>0.6666666667</v>
      </c>
      <c r="R27" s="50">
        <v>1.6</v>
      </c>
      <c r="S27" s="76" t="s">
        <v>647</v>
      </c>
      <c r="T27" s="61">
        <v>69.6</v>
      </c>
      <c r="U27" s="23" t="s">
        <v>34</v>
      </c>
      <c r="V27" s="28">
        <v>1.0</v>
      </c>
      <c r="W27" s="23" t="s">
        <v>34</v>
      </c>
      <c r="X27" s="28">
        <v>1.0</v>
      </c>
      <c r="Y27" s="76" t="s">
        <v>648</v>
      </c>
      <c r="Z27" s="52">
        <f>6/6</f>
        <v>1</v>
      </c>
      <c r="AA27" s="61">
        <v>0.5</v>
      </c>
      <c r="AB27" s="53"/>
      <c r="AC27" s="53"/>
      <c r="AD27" s="53"/>
    </row>
    <row r="28" ht="45.0" customHeight="1">
      <c r="A28" s="47" t="s">
        <v>41</v>
      </c>
      <c r="B28" s="47" t="s">
        <v>526</v>
      </c>
      <c r="C28" s="48" t="s">
        <v>603</v>
      </c>
      <c r="D28" s="48" t="s">
        <v>528</v>
      </c>
      <c r="E28" s="49" t="s">
        <v>529</v>
      </c>
      <c r="F28" s="23">
        <v>33.0</v>
      </c>
      <c r="G28" s="46"/>
      <c r="H28" s="48" t="s">
        <v>530</v>
      </c>
      <c r="I28" s="59" t="s">
        <v>31</v>
      </c>
      <c r="J28" s="76" t="s">
        <v>649</v>
      </c>
      <c r="K28" s="61">
        <v>34.2</v>
      </c>
      <c r="L28" s="23" t="s">
        <v>34</v>
      </c>
      <c r="M28" s="28">
        <v>1.0</v>
      </c>
      <c r="N28" s="23" t="s">
        <v>34</v>
      </c>
      <c r="O28" s="28">
        <v>1.0</v>
      </c>
      <c r="P28" s="76" t="s">
        <v>650</v>
      </c>
      <c r="Q28" s="52">
        <f>3/6</f>
        <v>0.5</v>
      </c>
      <c r="R28" s="50">
        <v>0.5</v>
      </c>
      <c r="S28" s="76" t="s">
        <v>651</v>
      </c>
      <c r="T28" s="61">
        <v>28.5</v>
      </c>
      <c r="U28" s="23" t="s">
        <v>34</v>
      </c>
      <c r="V28" s="28">
        <v>1.0</v>
      </c>
      <c r="W28" s="23" t="s">
        <v>34</v>
      </c>
      <c r="X28" s="28">
        <v>1.0</v>
      </c>
      <c r="Y28" s="76" t="s">
        <v>652</v>
      </c>
      <c r="Z28" s="28">
        <v>1.0</v>
      </c>
      <c r="AA28" s="61">
        <v>0.5</v>
      </c>
      <c r="AB28" s="53"/>
      <c r="AC28" s="53"/>
      <c r="AD28" s="53"/>
    </row>
    <row r="29" ht="45.0" customHeight="1">
      <c r="A29" s="47" t="s">
        <v>535</v>
      </c>
      <c r="B29" s="47" t="s">
        <v>536</v>
      </c>
      <c r="C29" s="48" t="s">
        <v>607</v>
      </c>
      <c r="D29" s="48" t="s">
        <v>538</v>
      </c>
      <c r="E29" s="49" t="s">
        <v>539</v>
      </c>
      <c r="F29" s="23">
        <v>30.0</v>
      </c>
      <c r="G29" s="46"/>
      <c r="H29" s="48" t="s">
        <v>540</v>
      </c>
      <c r="I29" s="59" t="s">
        <v>31</v>
      </c>
      <c r="J29" s="76" t="s">
        <v>653</v>
      </c>
      <c r="K29" s="61">
        <v>17.3</v>
      </c>
      <c r="L29" s="23" t="s">
        <v>34</v>
      </c>
      <c r="M29" s="28">
        <v>1.0</v>
      </c>
      <c r="N29" s="23" t="s">
        <v>34</v>
      </c>
      <c r="O29" s="28">
        <v>1.0</v>
      </c>
      <c r="P29" s="76" t="s">
        <v>654</v>
      </c>
      <c r="Q29" s="52">
        <f>2/6</f>
        <v>0.3333333333</v>
      </c>
      <c r="R29" s="50">
        <v>2.6</v>
      </c>
      <c r="S29" s="76" t="s">
        <v>655</v>
      </c>
      <c r="T29" s="61">
        <v>31.8</v>
      </c>
      <c r="U29" s="23" t="s">
        <v>34</v>
      </c>
      <c r="V29" s="28">
        <v>1.0</v>
      </c>
      <c r="W29" s="23" t="s">
        <v>34</v>
      </c>
      <c r="X29" s="28">
        <v>1.0</v>
      </c>
      <c r="Y29" s="76" t="s">
        <v>656</v>
      </c>
      <c r="Z29" s="52">
        <f>3/6</f>
        <v>0.5</v>
      </c>
      <c r="AA29" s="61">
        <v>0.5</v>
      </c>
      <c r="AB29" s="53"/>
      <c r="AC29" s="53"/>
      <c r="AD29" s="53"/>
    </row>
    <row r="30" ht="45.0" customHeight="1">
      <c r="A30" s="77" t="s">
        <v>105</v>
      </c>
      <c r="B30" s="54" t="s">
        <v>545</v>
      </c>
      <c r="C30" s="48" t="s">
        <v>546</v>
      </c>
      <c r="D30" s="48" t="s">
        <v>547</v>
      </c>
      <c r="E30" s="49" t="s">
        <v>548</v>
      </c>
      <c r="F30" s="23">
        <v>32.0</v>
      </c>
      <c r="G30" s="46"/>
      <c r="H30" s="48" t="s">
        <v>549</v>
      </c>
      <c r="I30" s="59" t="s">
        <v>31</v>
      </c>
      <c r="J30" s="76" t="s">
        <v>657</v>
      </c>
      <c r="K30" s="61">
        <v>38.3</v>
      </c>
      <c r="L30" s="23" t="s">
        <v>34</v>
      </c>
      <c r="M30" s="28">
        <v>1.0</v>
      </c>
      <c r="N30" s="23" t="s">
        <v>34</v>
      </c>
      <c r="O30" s="28">
        <v>1.0</v>
      </c>
      <c r="P30" s="76" t="s">
        <v>658</v>
      </c>
      <c r="Q30" s="52">
        <f>1/6</f>
        <v>0.1666666667</v>
      </c>
      <c r="R30" s="50">
        <v>0.5</v>
      </c>
      <c r="S30" s="76" t="s">
        <v>659</v>
      </c>
      <c r="T30" s="61">
        <v>58.5</v>
      </c>
      <c r="U30" s="23" t="s">
        <v>34</v>
      </c>
      <c r="V30" s="28">
        <v>1.0</v>
      </c>
      <c r="W30" s="23" t="s">
        <v>34</v>
      </c>
      <c r="X30" s="28">
        <v>1.0</v>
      </c>
      <c r="Y30" s="76" t="s">
        <v>660</v>
      </c>
      <c r="Z30" s="52">
        <f>6/6</f>
        <v>1</v>
      </c>
      <c r="AA30" s="61">
        <v>0.5</v>
      </c>
      <c r="AB30" s="61" t="s">
        <v>661</v>
      </c>
      <c r="AC30" s="53"/>
      <c r="AD30" s="53"/>
    </row>
    <row r="31" ht="45.0" customHeight="1">
      <c r="A31" s="75" t="s">
        <v>554</v>
      </c>
      <c r="B31" s="62" t="s">
        <v>555</v>
      </c>
      <c r="C31" s="74" t="s">
        <v>556</v>
      </c>
      <c r="D31" s="64" t="s">
        <v>557</v>
      </c>
      <c r="E31" s="64" t="s">
        <v>662</v>
      </c>
      <c r="F31" s="65">
        <v>54.0</v>
      </c>
      <c r="G31" s="71"/>
      <c r="H31" s="63" t="s">
        <v>559</v>
      </c>
      <c r="I31" s="59" t="s">
        <v>31</v>
      </c>
      <c r="J31" s="76" t="s">
        <v>663</v>
      </c>
      <c r="K31" s="61">
        <v>33.8</v>
      </c>
      <c r="L31" s="23" t="s">
        <v>34</v>
      </c>
      <c r="M31" s="28">
        <v>1.0</v>
      </c>
      <c r="N31" s="23" t="s">
        <v>34</v>
      </c>
      <c r="O31" s="28">
        <v>1.0</v>
      </c>
      <c r="P31" s="76" t="s">
        <v>664</v>
      </c>
      <c r="Q31" s="52">
        <f>6/7</f>
        <v>0.8571428571</v>
      </c>
      <c r="R31" s="50">
        <v>0.5</v>
      </c>
      <c r="S31" s="76" t="s">
        <v>665</v>
      </c>
      <c r="T31" s="61">
        <v>30.5</v>
      </c>
      <c r="U31" s="23" t="s">
        <v>34</v>
      </c>
      <c r="V31" s="28">
        <v>1.0</v>
      </c>
      <c r="W31" s="23" t="s">
        <v>34</v>
      </c>
      <c r="X31" s="28">
        <v>1.0</v>
      </c>
      <c r="Y31" s="76" t="s">
        <v>666</v>
      </c>
      <c r="Z31" s="52">
        <f>6/7</f>
        <v>0.8571428571</v>
      </c>
      <c r="AA31" s="61">
        <v>0.5</v>
      </c>
      <c r="AB31" s="53"/>
      <c r="AC31" s="53"/>
      <c r="AD31" s="53"/>
    </row>
    <row r="32" ht="45.0" customHeight="1">
      <c r="A32" s="47" t="s">
        <v>565</v>
      </c>
      <c r="B32" s="55" t="s">
        <v>566</v>
      </c>
      <c r="C32" s="48" t="s">
        <v>622</v>
      </c>
      <c r="D32" s="49" t="s">
        <v>568</v>
      </c>
      <c r="E32" s="49" t="s">
        <v>569</v>
      </c>
      <c r="F32" s="23">
        <v>50.0</v>
      </c>
      <c r="G32" s="46"/>
      <c r="H32" s="48" t="s">
        <v>624</v>
      </c>
      <c r="I32" s="59" t="s">
        <v>31</v>
      </c>
      <c r="J32" s="76" t="s">
        <v>667</v>
      </c>
      <c r="K32" s="61">
        <v>48.6</v>
      </c>
      <c r="L32" s="23" t="s">
        <v>34</v>
      </c>
      <c r="M32" s="28">
        <v>1.0</v>
      </c>
      <c r="N32" s="23" t="s">
        <v>34</v>
      </c>
      <c r="O32" s="28">
        <v>1.0</v>
      </c>
      <c r="P32" s="76" t="s">
        <v>668</v>
      </c>
      <c r="Q32" s="52">
        <f>7/7</f>
        <v>1</v>
      </c>
      <c r="R32" s="50">
        <v>0.5</v>
      </c>
      <c r="S32" s="76"/>
      <c r="T32" s="61"/>
      <c r="U32" s="23"/>
      <c r="V32" s="28"/>
      <c r="W32" s="23"/>
      <c r="X32" s="28"/>
      <c r="Y32" s="76"/>
      <c r="Z32" s="52"/>
      <c r="AA32" s="61"/>
      <c r="AB32" s="53"/>
      <c r="AC32" s="53"/>
      <c r="AD32" s="53"/>
    </row>
    <row r="33" ht="45.0" customHeight="1">
      <c r="A33" s="47" t="s">
        <v>575</v>
      </c>
      <c r="B33" s="47" t="s">
        <v>576</v>
      </c>
      <c r="C33" s="48" t="s">
        <v>577</v>
      </c>
      <c r="D33" s="49" t="s">
        <v>629</v>
      </c>
      <c r="E33" s="49" t="s">
        <v>579</v>
      </c>
      <c r="F33" s="23">
        <v>96.0</v>
      </c>
      <c r="G33" s="46"/>
      <c r="H33" s="48" t="s">
        <v>580</v>
      </c>
      <c r="I33" s="59" t="s">
        <v>31</v>
      </c>
      <c r="J33" s="76" t="s">
        <v>669</v>
      </c>
      <c r="K33" s="61">
        <v>71.9</v>
      </c>
      <c r="L33" s="23" t="s">
        <v>34</v>
      </c>
      <c r="M33" s="28">
        <v>1.0</v>
      </c>
      <c r="N33" s="23" t="s">
        <v>34</v>
      </c>
      <c r="O33" s="28">
        <v>1.0</v>
      </c>
      <c r="P33" s="76" t="s">
        <v>670</v>
      </c>
      <c r="Q33" s="52">
        <f>3/7</f>
        <v>0.4285714286</v>
      </c>
      <c r="R33" s="50">
        <v>0.5</v>
      </c>
      <c r="S33" s="76" t="s">
        <v>671</v>
      </c>
      <c r="T33" s="61">
        <v>62.0</v>
      </c>
      <c r="U33" s="23" t="s">
        <v>34</v>
      </c>
      <c r="V33" s="28">
        <v>1.0</v>
      </c>
      <c r="W33" s="23" t="s">
        <v>34</v>
      </c>
      <c r="X33" s="28">
        <v>1.0</v>
      </c>
      <c r="Y33" s="76" t="s">
        <v>672</v>
      </c>
      <c r="Z33" s="52">
        <f>6/7</f>
        <v>0.8571428571</v>
      </c>
      <c r="AA33" s="61">
        <v>0.5</v>
      </c>
      <c r="AB33" s="53"/>
      <c r="AC33" s="53"/>
      <c r="AD33" s="53"/>
    </row>
    <row r="34" ht="45.0" customHeight="1">
      <c r="A34" s="47"/>
      <c r="B34" s="47"/>
      <c r="C34" s="48"/>
      <c r="D34" s="49"/>
      <c r="E34" s="49"/>
      <c r="F34" s="23"/>
      <c r="G34" s="46"/>
      <c r="H34" s="48"/>
      <c r="I34" s="59"/>
      <c r="J34" s="76"/>
      <c r="K34" s="61"/>
      <c r="L34" s="23"/>
      <c r="M34" s="28"/>
      <c r="N34" s="23"/>
      <c r="O34" s="28"/>
      <c r="P34" s="76"/>
      <c r="Q34" s="52"/>
      <c r="R34" s="50"/>
      <c r="S34" s="76"/>
      <c r="T34" s="61"/>
      <c r="U34" s="23"/>
      <c r="V34" s="28"/>
      <c r="W34" s="23"/>
      <c r="X34" s="28"/>
      <c r="Y34" s="76"/>
      <c r="Z34" s="52"/>
      <c r="AA34" s="61"/>
      <c r="AB34" s="53"/>
      <c r="AC34" s="53"/>
      <c r="AD34" s="53"/>
    </row>
    <row r="35" ht="45.0" customHeight="1">
      <c r="A35" s="47" t="s">
        <v>491</v>
      </c>
      <c r="B35" s="47" t="s">
        <v>492</v>
      </c>
      <c r="C35" s="48" t="s">
        <v>585</v>
      </c>
      <c r="D35" s="48" t="s">
        <v>494</v>
      </c>
      <c r="E35" s="49" t="s">
        <v>495</v>
      </c>
      <c r="F35" s="23">
        <v>19.0</v>
      </c>
      <c r="G35" s="46"/>
      <c r="H35" s="48" t="s">
        <v>496</v>
      </c>
      <c r="I35" s="59" t="s">
        <v>154</v>
      </c>
      <c r="J35" s="76" t="s">
        <v>673</v>
      </c>
      <c r="K35" s="61">
        <v>60.3</v>
      </c>
      <c r="L35" s="23" t="s">
        <v>34</v>
      </c>
      <c r="M35" s="28">
        <v>1.0</v>
      </c>
      <c r="N35" s="23" t="s">
        <v>34</v>
      </c>
      <c r="O35" s="28">
        <v>1.0</v>
      </c>
      <c r="P35" s="76" t="s">
        <v>674</v>
      </c>
      <c r="Q35" s="28">
        <f>3/3</f>
        <v>1</v>
      </c>
      <c r="R35" s="50">
        <v>0.6</v>
      </c>
      <c r="S35" s="76"/>
      <c r="T35" s="53"/>
      <c r="U35" s="53"/>
      <c r="V35" s="52"/>
      <c r="W35" s="53"/>
      <c r="X35" s="52"/>
      <c r="Y35" s="78"/>
      <c r="Z35" s="52"/>
      <c r="AA35" s="53"/>
      <c r="AB35" s="53"/>
      <c r="AC35" s="53"/>
      <c r="AD35" s="53"/>
    </row>
    <row r="36" ht="45.0" customHeight="1">
      <c r="A36" s="47" t="s">
        <v>499</v>
      </c>
      <c r="B36" s="47" t="s">
        <v>500</v>
      </c>
      <c r="C36" s="48" t="s">
        <v>591</v>
      </c>
      <c r="D36" s="48" t="s">
        <v>502</v>
      </c>
      <c r="E36" s="49" t="s">
        <v>503</v>
      </c>
      <c r="F36" s="23">
        <v>21.0</v>
      </c>
      <c r="G36" s="46"/>
      <c r="H36" s="48" t="s">
        <v>504</v>
      </c>
      <c r="I36" s="59" t="s">
        <v>154</v>
      </c>
      <c r="J36" s="76" t="s">
        <v>675</v>
      </c>
      <c r="K36" s="61">
        <v>71.3</v>
      </c>
      <c r="L36" s="23" t="s">
        <v>34</v>
      </c>
      <c r="M36" s="28">
        <v>1.0</v>
      </c>
      <c r="N36" s="23" t="s">
        <v>34</v>
      </c>
      <c r="O36" s="28">
        <v>1.0</v>
      </c>
      <c r="P36" s="76" t="s">
        <v>676</v>
      </c>
      <c r="Q36" s="52">
        <f>1/5</f>
        <v>0.2</v>
      </c>
      <c r="R36" s="50" t="s">
        <v>677</v>
      </c>
      <c r="S36" s="76" t="s">
        <v>678</v>
      </c>
      <c r="T36" s="61">
        <v>68.8</v>
      </c>
      <c r="U36" s="23" t="s">
        <v>34</v>
      </c>
      <c r="V36" s="28">
        <v>1.0</v>
      </c>
      <c r="W36" s="23" t="s">
        <v>34</v>
      </c>
      <c r="X36" s="28">
        <v>1.0</v>
      </c>
      <c r="Y36" s="76" t="s">
        <v>679</v>
      </c>
      <c r="Z36" s="52">
        <f>4/5</f>
        <v>0.8</v>
      </c>
      <c r="AA36" s="61">
        <v>0.8</v>
      </c>
      <c r="AB36" s="61" t="s">
        <v>680</v>
      </c>
      <c r="AC36" s="53"/>
      <c r="AD36" s="53"/>
    </row>
    <row r="37" ht="45.0" customHeight="1">
      <c r="A37" s="47" t="s">
        <v>509</v>
      </c>
      <c r="B37" s="54" t="s">
        <v>510</v>
      </c>
      <c r="C37" s="48" t="s">
        <v>511</v>
      </c>
      <c r="D37" s="48" t="s">
        <v>512</v>
      </c>
      <c r="E37" s="49" t="s">
        <v>513</v>
      </c>
      <c r="F37" s="23">
        <v>30.0</v>
      </c>
      <c r="G37" s="46"/>
      <c r="H37" s="48" t="s">
        <v>514</v>
      </c>
      <c r="I37" s="59" t="s">
        <v>154</v>
      </c>
      <c r="J37" s="76" t="s">
        <v>681</v>
      </c>
      <c r="K37" s="61">
        <v>96.8</v>
      </c>
      <c r="L37" s="23" t="s">
        <v>34</v>
      </c>
      <c r="M37" s="28">
        <v>1.0</v>
      </c>
      <c r="N37" s="23" t="s">
        <v>34</v>
      </c>
      <c r="O37" s="28">
        <v>1.0</v>
      </c>
      <c r="P37" s="76" t="s">
        <v>682</v>
      </c>
      <c r="Q37" s="28">
        <f>3/3</f>
        <v>1</v>
      </c>
      <c r="R37" s="50">
        <v>0.7</v>
      </c>
      <c r="S37" s="76"/>
      <c r="T37" s="53"/>
      <c r="U37" s="53"/>
      <c r="V37" s="52"/>
      <c r="W37" s="53"/>
      <c r="X37" s="52"/>
      <c r="Y37" s="78"/>
      <c r="Z37" s="52"/>
      <c r="AA37" s="53"/>
      <c r="AB37" s="53"/>
      <c r="AC37" s="53"/>
      <c r="AD37" s="53"/>
    </row>
    <row r="38" ht="45.0" customHeight="1">
      <c r="A38" s="47" t="s">
        <v>105</v>
      </c>
      <c r="B38" s="47" t="s">
        <v>517</v>
      </c>
      <c r="C38" s="48" t="s">
        <v>518</v>
      </c>
      <c r="D38" s="48" t="s">
        <v>519</v>
      </c>
      <c r="E38" s="49" t="s">
        <v>520</v>
      </c>
      <c r="F38" s="23">
        <v>24.0</v>
      </c>
      <c r="G38" s="46"/>
      <c r="H38" s="48" t="s">
        <v>521</v>
      </c>
      <c r="I38" s="59" t="s">
        <v>154</v>
      </c>
      <c r="J38" s="76" t="s">
        <v>683</v>
      </c>
      <c r="K38" s="61">
        <v>80.2</v>
      </c>
      <c r="L38" s="23" t="s">
        <v>34</v>
      </c>
      <c r="M38" s="28">
        <v>1.0</v>
      </c>
      <c r="N38" s="23" t="s">
        <v>34</v>
      </c>
      <c r="O38" s="28">
        <v>1.0</v>
      </c>
      <c r="P38" s="76" t="s">
        <v>684</v>
      </c>
      <c r="Q38" s="52">
        <f t="shared" ref="Q38:Q39" si="2">2/6</f>
        <v>0.3333333333</v>
      </c>
      <c r="R38" s="50">
        <v>0.5</v>
      </c>
      <c r="S38" s="76" t="s">
        <v>685</v>
      </c>
      <c r="T38" s="61">
        <v>182.6</v>
      </c>
      <c r="U38" s="23" t="s">
        <v>34</v>
      </c>
      <c r="V38" s="28">
        <v>1.0</v>
      </c>
      <c r="W38" s="23" t="s">
        <v>34</v>
      </c>
      <c r="X38" s="28">
        <v>1.0</v>
      </c>
      <c r="Y38" s="76" t="s">
        <v>686</v>
      </c>
      <c r="Z38" s="52">
        <f>5/6</f>
        <v>0.8333333333</v>
      </c>
      <c r="AA38" s="61">
        <v>0.5</v>
      </c>
      <c r="AB38" s="53"/>
      <c r="AC38" s="53"/>
      <c r="AD38" s="53"/>
    </row>
    <row r="39" ht="45.0" customHeight="1">
      <c r="A39" s="47" t="s">
        <v>41</v>
      </c>
      <c r="B39" s="47" t="s">
        <v>526</v>
      </c>
      <c r="C39" s="48" t="s">
        <v>603</v>
      </c>
      <c r="D39" s="48" t="s">
        <v>528</v>
      </c>
      <c r="E39" s="49" t="s">
        <v>529</v>
      </c>
      <c r="F39" s="23">
        <v>33.0</v>
      </c>
      <c r="G39" s="46"/>
      <c r="H39" s="48" t="s">
        <v>530</v>
      </c>
      <c r="I39" s="59" t="s">
        <v>154</v>
      </c>
      <c r="J39" s="76" t="s">
        <v>687</v>
      </c>
      <c r="K39" s="61">
        <v>165.6</v>
      </c>
      <c r="L39" s="23" t="s">
        <v>34</v>
      </c>
      <c r="M39" s="28">
        <v>1.0</v>
      </c>
      <c r="N39" s="23" t="s">
        <v>34</v>
      </c>
      <c r="O39" s="28">
        <v>1.0</v>
      </c>
      <c r="P39" s="76" t="s">
        <v>688</v>
      </c>
      <c r="Q39" s="28">
        <f t="shared" si="2"/>
        <v>0.3333333333</v>
      </c>
      <c r="R39" s="50">
        <v>0.5</v>
      </c>
      <c r="S39" s="76" t="s">
        <v>689</v>
      </c>
      <c r="T39" s="61">
        <v>112.4</v>
      </c>
      <c r="U39" s="23" t="s">
        <v>34</v>
      </c>
      <c r="V39" s="28">
        <v>1.0</v>
      </c>
      <c r="W39" s="23" t="s">
        <v>34</v>
      </c>
      <c r="X39" s="28">
        <v>1.0</v>
      </c>
      <c r="Y39" s="76" t="s">
        <v>690</v>
      </c>
      <c r="Z39" s="52">
        <f>6/6</f>
        <v>1</v>
      </c>
      <c r="AA39" s="61">
        <v>0.5</v>
      </c>
      <c r="AB39" s="61" t="s">
        <v>691</v>
      </c>
      <c r="AC39" s="53"/>
      <c r="AD39" s="53"/>
    </row>
    <row r="40" ht="45.0" customHeight="1">
      <c r="A40" s="47" t="s">
        <v>535</v>
      </c>
      <c r="B40" s="47" t="s">
        <v>536</v>
      </c>
      <c r="C40" s="48" t="s">
        <v>607</v>
      </c>
      <c r="D40" s="48" t="s">
        <v>538</v>
      </c>
      <c r="E40" s="49" t="s">
        <v>539</v>
      </c>
      <c r="F40" s="23">
        <v>30.0</v>
      </c>
      <c r="G40" s="46"/>
      <c r="H40" s="48" t="s">
        <v>540</v>
      </c>
      <c r="I40" s="59" t="s">
        <v>154</v>
      </c>
      <c r="J40" s="76" t="s">
        <v>692</v>
      </c>
      <c r="K40" s="61">
        <v>120.1</v>
      </c>
      <c r="L40" s="23" t="s">
        <v>34</v>
      </c>
      <c r="M40" s="28">
        <v>1.0</v>
      </c>
      <c r="N40" s="23" t="s">
        <v>34</v>
      </c>
      <c r="O40" s="28">
        <v>1.0</v>
      </c>
      <c r="P40" s="76" t="s">
        <v>693</v>
      </c>
      <c r="Q40" s="52">
        <f>1/6</f>
        <v>0.1666666667</v>
      </c>
      <c r="R40" s="50">
        <v>0.5</v>
      </c>
      <c r="S40" s="76" t="s">
        <v>694</v>
      </c>
      <c r="T40" s="61">
        <v>130.3</v>
      </c>
      <c r="U40" s="23" t="s">
        <v>34</v>
      </c>
      <c r="V40" s="28">
        <v>1.0</v>
      </c>
      <c r="W40" s="23" t="s">
        <v>34</v>
      </c>
      <c r="X40" s="28">
        <v>1.0</v>
      </c>
      <c r="Y40" s="76" t="s">
        <v>695</v>
      </c>
      <c r="Z40" s="52">
        <f>5/6</f>
        <v>0.8333333333</v>
      </c>
      <c r="AA40" s="61">
        <v>0.8</v>
      </c>
      <c r="AB40" s="53"/>
      <c r="AC40" s="53"/>
      <c r="AD40" s="53"/>
    </row>
    <row r="41" ht="45.0" customHeight="1">
      <c r="A41" s="77" t="s">
        <v>105</v>
      </c>
      <c r="B41" s="54" t="s">
        <v>545</v>
      </c>
      <c r="C41" s="48" t="s">
        <v>546</v>
      </c>
      <c r="D41" s="48" t="s">
        <v>547</v>
      </c>
      <c r="E41" s="49" t="s">
        <v>548</v>
      </c>
      <c r="F41" s="23">
        <v>32.0</v>
      </c>
      <c r="G41" s="46"/>
      <c r="H41" s="48" t="s">
        <v>549</v>
      </c>
      <c r="I41" s="59" t="s">
        <v>154</v>
      </c>
      <c r="J41" s="76" t="s">
        <v>696</v>
      </c>
      <c r="K41" s="61">
        <v>164.4</v>
      </c>
      <c r="L41" s="23" t="s">
        <v>34</v>
      </c>
      <c r="M41" s="28">
        <v>1.0</v>
      </c>
      <c r="N41" s="23" t="s">
        <v>34</v>
      </c>
      <c r="O41" s="28">
        <v>1.0</v>
      </c>
      <c r="P41" s="76" t="s">
        <v>697</v>
      </c>
      <c r="Q41" s="52">
        <f>2/6</f>
        <v>0.3333333333</v>
      </c>
      <c r="R41" s="50">
        <v>0.5</v>
      </c>
      <c r="S41" s="76" t="s">
        <v>698</v>
      </c>
      <c r="T41" s="61">
        <v>94.4</v>
      </c>
      <c r="U41" s="23" t="s">
        <v>34</v>
      </c>
      <c r="V41" s="28">
        <v>1.0</v>
      </c>
      <c r="W41" s="23" t="s">
        <v>34</v>
      </c>
      <c r="X41" s="28">
        <v>1.0</v>
      </c>
      <c r="Y41" s="76" t="s">
        <v>699</v>
      </c>
      <c r="Z41" s="52">
        <f>6/6</f>
        <v>1</v>
      </c>
      <c r="AA41" s="61">
        <v>0.5</v>
      </c>
      <c r="AB41" s="53"/>
      <c r="AC41" s="53"/>
      <c r="AD41" s="53"/>
    </row>
    <row r="42" ht="45.0" customHeight="1">
      <c r="A42" s="75" t="s">
        <v>554</v>
      </c>
      <c r="B42" s="62" t="s">
        <v>555</v>
      </c>
      <c r="C42" s="74" t="s">
        <v>556</v>
      </c>
      <c r="D42" s="64" t="s">
        <v>557</v>
      </c>
      <c r="E42" s="64" t="s">
        <v>558</v>
      </c>
      <c r="F42" s="65">
        <v>54.0</v>
      </c>
      <c r="G42" s="71"/>
      <c r="H42" s="63" t="s">
        <v>559</v>
      </c>
      <c r="I42" s="59" t="s">
        <v>154</v>
      </c>
      <c r="J42" s="76" t="s">
        <v>700</v>
      </c>
      <c r="K42" s="61">
        <v>210.7</v>
      </c>
      <c r="L42" s="23" t="s">
        <v>34</v>
      </c>
      <c r="M42" s="28">
        <v>1.0</v>
      </c>
      <c r="N42" s="23" t="s">
        <v>34</v>
      </c>
      <c r="O42" s="28">
        <v>1.0</v>
      </c>
      <c r="P42" s="76" t="s">
        <v>701</v>
      </c>
      <c r="Q42" s="52">
        <f>6/7</f>
        <v>0.8571428571</v>
      </c>
      <c r="R42" s="50">
        <v>2.0</v>
      </c>
      <c r="S42" s="76" t="s">
        <v>702</v>
      </c>
      <c r="T42" s="61">
        <v>52.8</v>
      </c>
      <c r="U42" s="23" t="s">
        <v>34</v>
      </c>
      <c r="V42" s="28">
        <v>1.0</v>
      </c>
      <c r="W42" s="23" t="s">
        <v>34</v>
      </c>
      <c r="X42" s="28">
        <v>1.0</v>
      </c>
      <c r="Y42" s="76" t="s">
        <v>703</v>
      </c>
      <c r="Z42" s="52">
        <f t="shared" ref="Z42:Z44" si="3">7/7</f>
        <v>1</v>
      </c>
      <c r="AA42" s="61">
        <v>0.8</v>
      </c>
      <c r="AB42" s="61" t="s">
        <v>704</v>
      </c>
      <c r="AC42" s="53"/>
      <c r="AD42" s="53"/>
    </row>
    <row r="43" ht="45.0" customHeight="1">
      <c r="A43" s="47" t="s">
        <v>565</v>
      </c>
      <c r="B43" s="55" t="s">
        <v>566</v>
      </c>
      <c r="C43" s="48" t="s">
        <v>622</v>
      </c>
      <c r="D43" s="49" t="s">
        <v>568</v>
      </c>
      <c r="E43" s="49" t="s">
        <v>623</v>
      </c>
      <c r="F43" s="23">
        <v>50.0</v>
      </c>
      <c r="G43" s="46"/>
      <c r="H43" s="48" t="s">
        <v>624</v>
      </c>
      <c r="I43" s="59" t="s">
        <v>154</v>
      </c>
      <c r="J43" s="76" t="s">
        <v>705</v>
      </c>
      <c r="K43" s="61">
        <v>185.2</v>
      </c>
      <c r="L43" s="23" t="s">
        <v>34</v>
      </c>
      <c r="M43" s="28">
        <v>1.0</v>
      </c>
      <c r="N43" s="23" t="s">
        <v>34</v>
      </c>
      <c r="O43" s="28">
        <v>1.0</v>
      </c>
      <c r="P43" s="76" t="s">
        <v>706</v>
      </c>
      <c r="Q43" s="28">
        <f>5/7</f>
        <v>0.7142857143</v>
      </c>
      <c r="R43" s="50">
        <v>0.7</v>
      </c>
      <c r="S43" s="76" t="s">
        <v>707</v>
      </c>
      <c r="T43" s="61">
        <v>51.4</v>
      </c>
      <c r="U43" s="23" t="s">
        <v>34</v>
      </c>
      <c r="V43" s="28">
        <v>1.0</v>
      </c>
      <c r="W43" s="23" t="s">
        <v>34</v>
      </c>
      <c r="X43" s="28">
        <v>1.0</v>
      </c>
      <c r="Y43" s="76" t="s">
        <v>708</v>
      </c>
      <c r="Z43" s="52">
        <f t="shared" si="3"/>
        <v>1</v>
      </c>
      <c r="AA43" s="61">
        <v>0.7</v>
      </c>
      <c r="AB43" s="61" t="s">
        <v>709</v>
      </c>
      <c r="AC43" s="53"/>
      <c r="AD43" s="53"/>
    </row>
    <row r="44" ht="45.0" customHeight="1">
      <c r="A44" s="47" t="s">
        <v>575</v>
      </c>
      <c r="B44" s="47" t="s">
        <v>576</v>
      </c>
      <c r="C44" s="48" t="s">
        <v>577</v>
      </c>
      <c r="D44" s="49" t="s">
        <v>578</v>
      </c>
      <c r="E44" s="49" t="s">
        <v>579</v>
      </c>
      <c r="F44" s="23">
        <v>96.0</v>
      </c>
      <c r="G44" s="46"/>
      <c r="H44" s="48" t="s">
        <v>580</v>
      </c>
      <c r="I44" s="59" t="s">
        <v>154</v>
      </c>
      <c r="J44" s="76" t="s">
        <v>710</v>
      </c>
      <c r="K44" s="61">
        <v>285.3</v>
      </c>
      <c r="L44" s="23" t="s">
        <v>34</v>
      </c>
      <c r="M44" s="28">
        <v>1.0</v>
      </c>
      <c r="N44" s="23" t="s">
        <v>34</v>
      </c>
      <c r="O44" s="28">
        <v>1.0</v>
      </c>
      <c r="P44" s="76" t="s">
        <v>711</v>
      </c>
      <c r="Q44" s="52">
        <f>4/7</f>
        <v>0.5714285714</v>
      </c>
      <c r="R44" s="50">
        <v>0.8</v>
      </c>
      <c r="S44" s="76" t="s">
        <v>712</v>
      </c>
      <c r="T44" s="61">
        <v>217.3</v>
      </c>
      <c r="U44" s="23" t="s">
        <v>34</v>
      </c>
      <c r="V44" s="28">
        <v>1.0</v>
      </c>
      <c r="W44" s="23" t="s">
        <v>34</v>
      </c>
      <c r="X44" s="28">
        <v>1.0</v>
      </c>
      <c r="Y44" s="76" t="s">
        <v>713</v>
      </c>
      <c r="Z44" s="52">
        <f t="shared" si="3"/>
        <v>1</v>
      </c>
      <c r="AA44" s="61">
        <v>0.6</v>
      </c>
      <c r="AB44" s="61" t="s">
        <v>714</v>
      </c>
      <c r="AC44" s="53"/>
      <c r="AD44" s="53"/>
    </row>
    <row r="45" ht="45.0" customHeight="1">
      <c r="I45" s="53"/>
      <c r="L45" s="53"/>
      <c r="M45" s="52"/>
      <c r="N45" s="53"/>
      <c r="O45" s="52"/>
      <c r="P45" s="78"/>
      <c r="Q45" s="46"/>
      <c r="R45" s="46"/>
      <c r="V45" s="52"/>
      <c r="X45" s="52"/>
    </row>
    <row r="46" ht="45.0" hidden="1" customHeight="1">
      <c r="A46" s="47" t="s">
        <v>491</v>
      </c>
      <c r="B46" s="47" t="s">
        <v>492</v>
      </c>
      <c r="C46" s="48" t="s">
        <v>585</v>
      </c>
      <c r="D46" s="48" t="s">
        <v>494</v>
      </c>
      <c r="E46" s="49" t="s">
        <v>495</v>
      </c>
      <c r="F46" s="23">
        <v>19.0</v>
      </c>
      <c r="G46" s="46"/>
      <c r="H46" s="48" t="s">
        <v>496</v>
      </c>
      <c r="I46" s="59" t="s">
        <v>370</v>
      </c>
      <c r="J46" s="49"/>
      <c r="K46" s="23"/>
      <c r="L46" s="23"/>
      <c r="M46" s="28"/>
      <c r="N46" s="23"/>
      <c r="O46" s="28"/>
      <c r="P46" s="49"/>
      <c r="Q46" s="28"/>
      <c r="R46" s="67"/>
      <c r="S46" s="49"/>
      <c r="T46" s="23"/>
      <c r="U46" s="23"/>
      <c r="V46" s="28"/>
      <c r="W46" s="23"/>
      <c r="X46" s="28"/>
      <c r="Y46" s="23"/>
      <c r="Z46" s="28"/>
      <c r="AA46" s="23"/>
      <c r="AB46" s="53"/>
      <c r="AC46" s="53"/>
      <c r="AD46" s="53"/>
    </row>
    <row r="47" ht="45.0" hidden="1" customHeight="1">
      <c r="A47" s="77" t="s">
        <v>499</v>
      </c>
      <c r="B47" s="47" t="s">
        <v>500</v>
      </c>
      <c r="C47" s="48" t="s">
        <v>591</v>
      </c>
      <c r="D47" s="48" t="s">
        <v>502</v>
      </c>
      <c r="E47" s="49" t="s">
        <v>503</v>
      </c>
      <c r="F47" s="23">
        <v>21.0</v>
      </c>
      <c r="G47" s="46"/>
      <c r="H47" s="48" t="s">
        <v>504</v>
      </c>
      <c r="I47" s="59" t="s">
        <v>370</v>
      </c>
      <c r="J47" s="79"/>
      <c r="K47" s="46"/>
      <c r="L47" s="46"/>
      <c r="M47" s="52"/>
      <c r="N47" s="46"/>
      <c r="O47" s="52"/>
      <c r="P47" s="79"/>
      <c r="Q47" s="52"/>
      <c r="R47" s="80"/>
      <c r="S47" s="49"/>
      <c r="T47" s="46"/>
      <c r="U47" s="46"/>
      <c r="V47" s="52"/>
      <c r="W47" s="46"/>
      <c r="X47" s="52"/>
      <c r="Y47" s="46"/>
      <c r="Z47" s="52"/>
      <c r="AA47" s="46"/>
      <c r="AB47" s="53"/>
      <c r="AC47" s="53"/>
      <c r="AD47" s="53"/>
    </row>
    <row r="48" ht="45.0" hidden="1" customHeight="1">
      <c r="A48" s="47" t="s">
        <v>509</v>
      </c>
      <c r="B48" s="47" t="s">
        <v>715</v>
      </c>
      <c r="C48" s="48" t="s">
        <v>511</v>
      </c>
      <c r="D48" s="48" t="s">
        <v>512</v>
      </c>
      <c r="E48" s="49" t="s">
        <v>513</v>
      </c>
      <c r="F48" s="23">
        <v>30.0</v>
      </c>
      <c r="G48" s="46"/>
      <c r="H48" s="48" t="s">
        <v>514</v>
      </c>
      <c r="I48" s="59" t="s">
        <v>370</v>
      </c>
      <c r="J48" s="79"/>
      <c r="K48" s="46"/>
      <c r="L48" s="46"/>
      <c r="M48" s="52"/>
      <c r="N48" s="46"/>
      <c r="O48" s="52"/>
      <c r="P48" s="79"/>
      <c r="Q48" s="52"/>
      <c r="R48" s="80"/>
      <c r="S48" s="49"/>
      <c r="T48" s="46"/>
      <c r="U48" s="46"/>
      <c r="V48" s="52"/>
      <c r="W48" s="46"/>
      <c r="X48" s="52"/>
      <c r="Y48" s="46"/>
      <c r="Z48" s="52"/>
      <c r="AA48" s="46"/>
      <c r="AB48" s="53"/>
      <c r="AC48" s="53"/>
      <c r="AD48" s="53"/>
    </row>
    <row r="49" ht="45.0" hidden="1" customHeight="1">
      <c r="A49" s="47" t="s">
        <v>105</v>
      </c>
      <c r="B49" s="77" t="s">
        <v>517</v>
      </c>
      <c r="C49" s="48" t="s">
        <v>518</v>
      </c>
      <c r="D49" s="48" t="s">
        <v>519</v>
      </c>
      <c r="E49" s="49" t="s">
        <v>520</v>
      </c>
      <c r="F49" s="23">
        <v>24.0</v>
      </c>
      <c r="G49" s="46"/>
      <c r="H49" s="48" t="s">
        <v>521</v>
      </c>
      <c r="I49" s="59" t="s">
        <v>370</v>
      </c>
      <c r="J49" s="79"/>
      <c r="K49" s="46"/>
      <c r="L49" s="46"/>
      <c r="M49" s="52"/>
      <c r="N49" s="46"/>
      <c r="O49" s="52"/>
      <c r="P49" s="79"/>
      <c r="Q49" s="52"/>
      <c r="R49" s="80"/>
      <c r="S49" s="49"/>
      <c r="T49" s="46"/>
      <c r="U49" s="46"/>
      <c r="V49" s="52"/>
      <c r="W49" s="46"/>
      <c r="X49" s="52"/>
      <c r="Y49" s="46"/>
      <c r="Z49" s="52"/>
      <c r="AA49" s="46"/>
      <c r="AB49" s="53"/>
      <c r="AC49" s="53"/>
      <c r="AD49" s="53"/>
    </row>
    <row r="50" ht="45.0" hidden="1" customHeight="1">
      <c r="A50" s="47" t="s">
        <v>41</v>
      </c>
      <c r="B50" s="47" t="s">
        <v>526</v>
      </c>
      <c r="C50" s="48" t="s">
        <v>603</v>
      </c>
      <c r="D50" s="48" t="s">
        <v>528</v>
      </c>
      <c r="E50" s="49" t="s">
        <v>529</v>
      </c>
      <c r="F50" s="23">
        <v>33.0</v>
      </c>
      <c r="G50" s="46"/>
      <c r="H50" s="48" t="s">
        <v>530</v>
      </c>
      <c r="I50" s="59" t="s">
        <v>370</v>
      </c>
      <c r="J50" s="79"/>
      <c r="K50" s="46"/>
      <c r="L50" s="46"/>
      <c r="M50" s="52"/>
      <c r="N50" s="46"/>
      <c r="O50" s="52"/>
      <c r="P50" s="79"/>
      <c r="Q50" s="52"/>
      <c r="R50" s="80"/>
      <c r="S50" s="49"/>
      <c r="T50" s="46"/>
      <c r="U50" s="46"/>
      <c r="V50" s="52"/>
      <c r="W50" s="46"/>
      <c r="X50" s="52"/>
      <c r="Y50" s="46"/>
      <c r="Z50" s="52"/>
      <c r="AA50" s="46"/>
      <c r="AB50" s="53"/>
      <c r="AC50" s="53"/>
      <c r="AD50" s="53"/>
    </row>
    <row r="51" ht="45.0" hidden="1" customHeight="1">
      <c r="A51" s="47" t="s">
        <v>535</v>
      </c>
      <c r="B51" s="47" t="s">
        <v>536</v>
      </c>
      <c r="C51" s="48" t="s">
        <v>607</v>
      </c>
      <c r="D51" s="48" t="s">
        <v>538</v>
      </c>
      <c r="E51" s="49" t="s">
        <v>539</v>
      </c>
      <c r="F51" s="23">
        <v>30.0</v>
      </c>
      <c r="G51" s="46"/>
      <c r="H51" s="48" t="s">
        <v>540</v>
      </c>
      <c r="I51" s="59" t="s">
        <v>370</v>
      </c>
      <c r="J51" s="79"/>
      <c r="K51" s="46"/>
      <c r="L51" s="46"/>
      <c r="M51" s="52"/>
      <c r="N51" s="46"/>
      <c r="O51" s="52"/>
      <c r="P51" s="79"/>
      <c r="Q51" s="52"/>
      <c r="R51" s="80"/>
      <c r="S51" s="49"/>
      <c r="T51" s="46"/>
      <c r="U51" s="46"/>
      <c r="V51" s="52"/>
      <c r="W51" s="46"/>
      <c r="X51" s="52"/>
      <c r="Y51" s="46"/>
      <c r="Z51" s="52"/>
      <c r="AA51" s="46"/>
      <c r="AB51" s="53"/>
      <c r="AC51" s="53"/>
      <c r="AD51" s="53"/>
    </row>
    <row r="52" ht="45.0" hidden="1" customHeight="1">
      <c r="A52" s="47" t="s">
        <v>105</v>
      </c>
      <c r="B52" s="54" t="s">
        <v>545</v>
      </c>
      <c r="C52" s="48" t="s">
        <v>546</v>
      </c>
      <c r="D52" s="48" t="s">
        <v>547</v>
      </c>
      <c r="E52" s="49" t="s">
        <v>548</v>
      </c>
      <c r="F52" s="23">
        <v>32.0</v>
      </c>
      <c r="G52" s="46"/>
      <c r="H52" s="48" t="s">
        <v>549</v>
      </c>
      <c r="I52" s="59" t="s">
        <v>370</v>
      </c>
      <c r="J52" s="79"/>
      <c r="K52" s="46"/>
      <c r="L52" s="46"/>
      <c r="M52" s="52"/>
      <c r="N52" s="46"/>
      <c r="O52" s="52"/>
      <c r="P52" s="79"/>
      <c r="Q52" s="52"/>
      <c r="R52" s="80"/>
      <c r="S52" s="49"/>
      <c r="T52" s="46"/>
      <c r="U52" s="46"/>
      <c r="V52" s="52"/>
      <c r="W52" s="46"/>
      <c r="X52" s="52"/>
      <c r="Y52" s="46"/>
      <c r="Z52" s="52"/>
      <c r="AA52" s="46"/>
      <c r="AB52" s="53"/>
      <c r="AC52" s="53"/>
      <c r="AD52" s="53"/>
    </row>
    <row r="53" ht="45.0" hidden="1" customHeight="1">
      <c r="A53" s="62" t="s">
        <v>554</v>
      </c>
      <c r="B53" s="62" t="s">
        <v>555</v>
      </c>
      <c r="C53" s="74" t="s">
        <v>556</v>
      </c>
      <c r="D53" s="64" t="s">
        <v>557</v>
      </c>
      <c r="E53" s="64" t="s">
        <v>558</v>
      </c>
      <c r="F53" s="65">
        <v>54.0</v>
      </c>
      <c r="G53" s="71"/>
      <c r="H53" s="63" t="s">
        <v>559</v>
      </c>
      <c r="I53" s="59" t="s">
        <v>370</v>
      </c>
      <c r="J53" s="81"/>
      <c r="K53" s="71"/>
      <c r="L53" s="71"/>
      <c r="M53" s="66"/>
      <c r="N53" s="71"/>
      <c r="O53" s="66"/>
      <c r="P53" s="81"/>
      <c r="Q53" s="66"/>
      <c r="R53" s="82"/>
      <c r="S53" s="64"/>
      <c r="T53" s="71"/>
      <c r="U53" s="71"/>
      <c r="V53" s="66"/>
      <c r="W53" s="71"/>
      <c r="X53" s="66"/>
      <c r="Y53" s="71"/>
      <c r="Z53" s="66"/>
      <c r="AA53" s="71"/>
      <c r="AB53" s="70"/>
      <c r="AC53" s="70"/>
      <c r="AD53" s="70"/>
    </row>
    <row r="54" ht="45.0" hidden="1" customHeight="1">
      <c r="A54" s="47" t="s">
        <v>565</v>
      </c>
      <c r="B54" s="55" t="s">
        <v>566</v>
      </c>
      <c r="C54" s="48" t="s">
        <v>622</v>
      </c>
      <c r="D54" s="49" t="s">
        <v>568</v>
      </c>
      <c r="E54" s="49" t="s">
        <v>623</v>
      </c>
      <c r="F54" s="23">
        <v>50.0</v>
      </c>
      <c r="G54" s="46"/>
      <c r="H54" s="48" t="s">
        <v>624</v>
      </c>
      <c r="I54" s="59" t="s">
        <v>370</v>
      </c>
      <c r="J54" s="79"/>
      <c r="K54" s="46"/>
      <c r="L54" s="46"/>
      <c r="M54" s="52"/>
      <c r="N54" s="46"/>
      <c r="O54" s="52"/>
      <c r="P54" s="79"/>
      <c r="Q54" s="52"/>
      <c r="R54" s="80"/>
      <c r="S54" s="49"/>
      <c r="T54" s="46"/>
      <c r="U54" s="46"/>
      <c r="V54" s="52"/>
      <c r="W54" s="46"/>
      <c r="X54" s="52"/>
      <c r="Y54" s="46"/>
      <c r="Z54" s="52"/>
      <c r="AA54" s="46"/>
      <c r="AB54" s="53"/>
      <c r="AC54" s="53"/>
      <c r="AD54" s="53"/>
    </row>
    <row r="55" ht="45.0" hidden="1" customHeight="1">
      <c r="A55" s="47" t="s">
        <v>575</v>
      </c>
      <c r="B55" s="47" t="s">
        <v>576</v>
      </c>
      <c r="C55" s="48" t="s">
        <v>577</v>
      </c>
      <c r="D55" s="49" t="s">
        <v>629</v>
      </c>
      <c r="E55" s="49" t="s">
        <v>579</v>
      </c>
      <c r="F55" s="23">
        <v>96.0</v>
      </c>
      <c r="G55" s="46"/>
      <c r="H55" s="48" t="s">
        <v>580</v>
      </c>
      <c r="I55" s="59" t="s">
        <v>370</v>
      </c>
      <c r="J55" s="79"/>
      <c r="K55" s="46"/>
      <c r="L55" s="46"/>
      <c r="M55" s="52"/>
      <c r="N55" s="46"/>
      <c r="O55" s="52"/>
      <c r="P55" s="79"/>
      <c r="Q55" s="52"/>
      <c r="R55" s="80"/>
      <c r="S55" s="49"/>
      <c r="T55" s="46"/>
      <c r="U55" s="46"/>
      <c r="V55" s="52"/>
      <c r="W55" s="46"/>
      <c r="X55" s="52"/>
      <c r="Y55" s="79"/>
      <c r="Z55" s="52"/>
      <c r="AA55" s="46"/>
      <c r="AB55" s="53"/>
      <c r="AC55" s="53"/>
      <c r="AD55" s="53"/>
    </row>
    <row r="56" ht="45.0" customHeight="1">
      <c r="A56" s="47" t="s">
        <v>491</v>
      </c>
      <c r="B56" s="47" t="s">
        <v>492</v>
      </c>
      <c r="C56" s="48" t="s">
        <v>585</v>
      </c>
      <c r="D56" s="48" t="s">
        <v>494</v>
      </c>
      <c r="E56" s="49" t="s">
        <v>495</v>
      </c>
      <c r="F56" s="23">
        <v>19.0</v>
      </c>
      <c r="G56" s="46"/>
      <c r="H56" s="48" t="s">
        <v>496</v>
      </c>
      <c r="I56" s="59" t="s">
        <v>230</v>
      </c>
      <c r="J56" s="49" t="s">
        <v>673</v>
      </c>
      <c r="K56" s="23">
        <v>3.9</v>
      </c>
      <c r="L56" s="23" t="s">
        <v>34</v>
      </c>
      <c r="M56" s="28">
        <v>1.0</v>
      </c>
      <c r="N56" s="23" t="s">
        <v>34</v>
      </c>
      <c r="O56" s="28">
        <v>1.0</v>
      </c>
      <c r="P56" s="49" t="s">
        <v>716</v>
      </c>
      <c r="Q56" s="28">
        <v>1.0</v>
      </c>
      <c r="R56" s="50">
        <v>0.5</v>
      </c>
      <c r="S56" s="79"/>
      <c r="T56" s="46"/>
      <c r="U56" s="23"/>
      <c r="V56" s="28"/>
      <c r="W56" s="23"/>
      <c r="X56" s="52"/>
      <c r="Y56" s="79"/>
      <c r="Z56" s="52"/>
      <c r="AA56" s="46"/>
      <c r="AB56" s="53"/>
      <c r="AC56" s="53"/>
      <c r="AD56" s="53"/>
    </row>
    <row r="57" ht="45.0" customHeight="1">
      <c r="A57" s="47" t="s">
        <v>499</v>
      </c>
      <c r="B57" s="47" t="s">
        <v>500</v>
      </c>
      <c r="C57" s="48" t="s">
        <v>591</v>
      </c>
      <c r="D57" s="48" t="s">
        <v>502</v>
      </c>
      <c r="E57" s="49" t="s">
        <v>503</v>
      </c>
      <c r="F57" s="23">
        <v>21.0</v>
      </c>
      <c r="G57" s="46"/>
      <c r="H57" s="48" t="s">
        <v>504</v>
      </c>
      <c r="I57" s="59" t="s">
        <v>230</v>
      </c>
      <c r="J57" s="49" t="s">
        <v>717</v>
      </c>
      <c r="K57" s="23">
        <v>5.1</v>
      </c>
      <c r="L57" s="23" t="s">
        <v>34</v>
      </c>
      <c r="M57" s="28">
        <v>1.0</v>
      </c>
      <c r="N57" s="23" t="s">
        <v>34</v>
      </c>
      <c r="O57" s="28">
        <v>1.0</v>
      </c>
      <c r="P57" s="49" t="s">
        <v>718</v>
      </c>
      <c r="Q57" s="52">
        <f>1/5</f>
        <v>0.2</v>
      </c>
      <c r="R57" s="50">
        <v>0.5</v>
      </c>
      <c r="S57" s="49" t="s">
        <v>719</v>
      </c>
      <c r="T57" s="23">
        <v>6.8</v>
      </c>
      <c r="U57" s="23" t="s">
        <v>34</v>
      </c>
      <c r="V57" s="28">
        <v>1.0</v>
      </c>
      <c r="W57" s="23" t="s">
        <v>34</v>
      </c>
      <c r="X57" s="28">
        <v>1.0</v>
      </c>
      <c r="Y57" s="49" t="s">
        <v>720</v>
      </c>
      <c r="Z57" s="28">
        <v>0.0</v>
      </c>
      <c r="AA57" s="23">
        <v>0.5</v>
      </c>
      <c r="AB57" s="53"/>
      <c r="AC57" s="53"/>
      <c r="AD57" s="53"/>
    </row>
    <row r="58" ht="45.0" customHeight="1">
      <c r="A58" s="47" t="s">
        <v>509</v>
      </c>
      <c r="B58" s="54" t="s">
        <v>510</v>
      </c>
      <c r="C58" s="48" t="s">
        <v>511</v>
      </c>
      <c r="D58" s="48" t="s">
        <v>512</v>
      </c>
      <c r="E58" s="49" t="s">
        <v>513</v>
      </c>
      <c r="F58" s="23">
        <v>30.0</v>
      </c>
      <c r="G58" s="46"/>
      <c r="H58" s="48" t="s">
        <v>514</v>
      </c>
      <c r="I58" s="59" t="s">
        <v>230</v>
      </c>
      <c r="J58" s="49" t="s">
        <v>721</v>
      </c>
      <c r="K58" s="23">
        <v>22.9</v>
      </c>
      <c r="L58" s="23" t="s">
        <v>34</v>
      </c>
      <c r="M58" s="28">
        <v>1.0</v>
      </c>
      <c r="N58" s="23" t="s">
        <v>34</v>
      </c>
      <c r="O58" s="28">
        <v>1.0</v>
      </c>
      <c r="P58" s="49" t="s">
        <v>722</v>
      </c>
      <c r="Q58" s="52">
        <f>2/3</f>
        <v>0.6666666667</v>
      </c>
      <c r="R58" s="50">
        <v>0.5</v>
      </c>
      <c r="S58" s="49" t="s">
        <v>721</v>
      </c>
      <c r="T58" s="23">
        <v>22.9</v>
      </c>
      <c r="U58" s="23" t="s">
        <v>34</v>
      </c>
      <c r="V58" s="28">
        <v>1.0</v>
      </c>
      <c r="W58" s="23" t="s">
        <v>34</v>
      </c>
      <c r="X58" s="28">
        <v>1.0</v>
      </c>
      <c r="Y58" s="49" t="s">
        <v>722</v>
      </c>
      <c r="Z58" s="52">
        <f>2/3</f>
        <v>0.6666666667</v>
      </c>
      <c r="AA58" s="23">
        <v>0.5</v>
      </c>
      <c r="AB58" s="61" t="s">
        <v>723</v>
      </c>
      <c r="AC58" s="53"/>
      <c r="AD58" s="53"/>
    </row>
    <row r="59" ht="45.0" customHeight="1">
      <c r="A59" s="47" t="s">
        <v>105</v>
      </c>
      <c r="B59" s="47" t="s">
        <v>517</v>
      </c>
      <c r="C59" s="48" t="s">
        <v>518</v>
      </c>
      <c r="D59" s="48" t="s">
        <v>519</v>
      </c>
      <c r="E59" s="49" t="s">
        <v>520</v>
      </c>
      <c r="F59" s="23">
        <v>24.0</v>
      </c>
      <c r="G59" s="46"/>
      <c r="H59" s="48" t="s">
        <v>521</v>
      </c>
      <c r="I59" s="59" t="s">
        <v>230</v>
      </c>
      <c r="J59" s="49" t="s">
        <v>724</v>
      </c>
      <c r="K59" s="23">
        <v>14.9</v>
      </c>
      <c r="L59" s="23" t="s">
        <v>34</v>
      </c>
      <c r="M59" s="28">
        <v>1.0</v>
      </c>
      <c r="N59" s="23" t="s">
        <v>34</v>
      </c>
      <c r="O59" s="28">
        <v>1.0</v>
      </c>
      <c r="P59" s="49" t="s">
        <v>725</v>
      </c>
      <c r="Q59" s="52">
        <f t="shared" ref="Q59:Q60" si="4">1/6</f>
        <v>0.1666666667</v>
      </c>
      <c r="R59" s="50">
        <v>0.6</v>
      </c>
      <c r="S59" s="49" t="s">
        <v>726</v>
      </c>
      <c r="T59" s="23">
        <v>17.5</v>
      </c>
      <c r="U59" s="23" t="s">
        <v>34</v>
      </c>
      <c r="V59" s="28">
        <v>1.0</v>
      </c>
      <c r="W59" s="23" t="s">
        <v>34</v>
      </c>
      <c r="X59" s="28">
        <v>1.0</v>
      </c>
      <c r="Y59" s="49" t="s">
        <v>727</v>
      </c>
      <c r="Z59" s="52">
        <f>4/6</f>
        <v>0.6666666667</v>
      </c>
      <c r="AA59" s="23">
        <v>0.6</v>
      </c>
      <c r="AB59" s="53"/>
      <c r="AC59" s="53"/>
      <c r="AD59" s="53"/>
    </row>
    <row r="60" ht="45.0" customHeight="1">
      <c r="A60" s="47" t="s">
        <v>41</v>
      </c>
      <c r="B60" s="47" t="s">
        <v>526</v>
      </c>
      <c r="C60" s="48" t="s">
        <v>603</v>
      </c>
      <c r="D60" s="48" t="s">
        <v>528</v>
      </c>
      <c r="E60" s="49" t="s">
        <v>529</v>
      </c>
      <c r="F60" s="23">
        <v>33.0</v>
      </c>
      <c r="G60" s="46"/>
      <c r="H60" s="48" t="s">
        <v>530</v>
      </c>
      <c r="I60" s="59" t="s">
        <v>230</v>
      </c>
      <c r="J60" s="49" t="s">
        <v>728</v>
      </c>
      <c r="K60" s="23">
        <v>15.9</v>
      </c>
      <c r="L60" s="23" t="s">
        <v>34</v>
      </c>
      <c r="M60" s="28">
        <v>1.0</v>
      </c>
      <c r="N60" s="23" t="s">
        <v>34</v>
      </c>
      <c r="O60" s="28">
        <v>1.0</v>
      </c>
      <c r="P60" s="49" t="s">
        <v>729</v>
      </c>
      <c r="Q60" s="28">
        <f t="shared" si="4"/>
        <v>0.1666666667</v>
      </c>
      <c r="R60" s="50">
        <v>0.5</v>
      </c>
      <c r="S60" s="49" t="s">
        <v>730</v>
      </c>
      <c r="T60" s="23">
        <v>15.9</v>
      </c>
      <c r="U60" s="23" t="s">
        <v>34</v>
      </c>
      <c r="V60" s="28">
        <v>1.0</v>
      </c>
      <c r="W60" s="23" t="s">
        <v>34</v>
      </c>
      <c r="X60" s="28">
        <v>1.0</v>
      </c>
      <c r="Y60" s="49" t="s">
        <v>731</v>
      </c>
      <c r="Z60" s="52">
        <f>2/6</f>
        <v>0.3333333333</v>
      </c>
      <c r="AA60" s="23">
        <v>0.5</v>
      </c>
      <c r="AB60" s="61" t="s">
        <v>732</v>
      </c>
      <c r="AC60" s="53"/>
      <c r="AD60" s="53"/>
    </row>
    <row r="61" ht="45.0" customHeight="1">
      <c r="A61" s="47" t="s">
        <v>535</v>
      </c>
      <c r="B61" s="47" t="s">
        <v>536</v>
      </c>
      <c r="C61" s="48" t="s">
        <v>607</v>
      </c>
      <c r="D61" s="48" t="s">
        <v>538</v>
      </c>
      <c r="E61" s="49" t="s">
        <v>539</v>
      </c>
      <c r="F61" s="23">
        <v>30.0</v>
      </c>
      <c r="G61" s="46"/>
      <c r="H61" s="48" t="s">
        <v>540</v>
      </c>
      <c r="I61" s="59" t="s">
        <v>230</v>
      </c>
      <c r="J61" s="49" t="s">
        <v>733</v>
      </c>
      <c r="K61" s="23">
        <v>6.7</v>
      </c>
      <c r="L61" s="23" t="s">
        <v>34</v>
      </c>
      <c r="M61" s="28">
        <v>1.0</v>
      </c>
      <c r="N61" s="23" t="s">
        <v>34</v>
      </c>
      <c r="O61" s="28">
        <v>1.0</v>
      </c>
      <c r="P61" s="49" t="s">
        <v>734</v>
      </c>
      <c r="Q61" s="52">
        <f t="shared" ref="Q61:Q62" si="5">2/6</f>
        <v>0.3333333333</v>
      </c>
      <c r="R61" s="50">
        <v>0.5</v>
      </c>
      <c r="S61" s="49" t="s">
        <v>735</v>
      </c>
      <c r="T61" s="23">
        <v>13.5</v>
      </c>
      <c r="U61" s="23" t="s">
        <v>34</v>
      </c>
      <c r="V61" s="28">
        <v>1.0</v>
      </c>
      <c r="W61" s="23" t="s">
        <v>34</v>
      </c>
      <c r="X61" s="28">
        <v>1.0</v>
      </c>
      <c r="Y61" s="49" t="s">
        <v>736</v>
      </c>
      <c r="Z61" s="52">
        <f>4/6</f>
        <v>0.6666666667</v>
      </c>
      <c r="AA61" s="23">
        <v>1.6</v>
      </c>
      <c r="AB61" s="53"/>
      <c r="AC61" s="53"/>
      <c r="AD61" s="53"/>
    </row>
    <row r="62" ht="45.0" customHeight="1">
      <c r="A62" s="77" t="s">
        <v>105</v>
      </c>
      <c r="B62" s="54" t="s">
        <v>545</v>
      </c>
      <c r="C62" s="48" t="s">
        <v>546</v>
      </c>
      <c r="D62" s="48" t="s">
        <v>547</v>
      </c>
      <c r="E62" s="49" t="s">
        <v>548</v>
      </c>
      <c r="F62" s="23">
        <v>32.0</v>
      </c>
      <c r="G62" s="46"/>
      <c r="H62" s="48" t="s">
        <v>549</v>
      </c>
      <c r="I62" s="59" t="s">
        <v>230</v>
      </c>
      <c r="J62" s="49" t="s">
        <v>737</v>
      </c>
      <c r="K62" s="23">
        <v>4.4</v>
      </c>
      <c r="L62" s="23" t="s">
        <v>34</v>
      </c>
      <c r="M62" s="28">
        <v>1.0</v>
      </c>
      <c r="N62" s="23" t="s">
        <v>34</v>
      </c>
      <c r="O62" s="28">
        <v>1.0</v>
      </c>
      <c r="P62" s="49" t="s">
        <v>738</v>
      </c>
      <c r="Q62" s="52">
        <f t="shared" si="5"/>
        <v>0.3333333333</v>
      </c>
      <c r="R62" s="50">
        <v>0.5</v>
      </c>
      <c r="S62" s="49" t="s">
        <v>739</v>
      </c>
      <c r="T62" s="23">
        <v>6.4</v>
      </c>
      <c r="U62" s="23" t="s">
        <v>34</v>
      </c>
      <c r="V62" s="28">
        <v>1.0</v>
      </c>
      <c r="W62" s="23" t="s">
        <v>34</v>
      </c>
      <c r="X62" s="28">
        <v>1.0</v>
      </c>
      <c r="Y62" s="49" t="s">
        <v>740</v>
      </c>
      <c r="Z62" s="28">
        <v>0.0</v>
      </c>
      <c r="AA62" s="23">
        <v>0.5</v>
      </c>
      <c r="AB62" s="53"/>
      <c r="AC62" s="53"/>
      <c r="AD62" s="53"/>
    </row>
    <row r="63" ht="45.0" customHeight="1">
      <c r="A63" s="75" t="s">
        <v>554</v>
      </c>
      <c r="B63" s="62" t="s">
        <v>555</v>
      </c>
      <c r="C63" s="74" t="s">
        <v>556</v>
      </c>
      <c r="D63" s="64" t="s">
        <v>557</v>
      </c>
      <c r="E63" s="64" t="s">
        <v>558</v>
      </c>
      <c r="F63" s="65">
        <v>54.0</v>
      </c>
      <c r="G63" s="71"/>
      <c r="H63" s="63" t="s">
        <v>559</v>
      </c>
      <c r="I63" s="59" t="s">
        <v>230</v>
      </c>
      <c r="J63" s="49" t="s">
        <v>741</v>
      </c>
      <c r="K63" s="23">
        <v>5.3</v>
      </c>
      <c r="L63" s="23" t="s">
        <v>34</v>
      </c>
      <c r="M63" s="28">
        <v>1.0</v>
      </c>
      <c r="N63" s="23" t="s">
        <v>34</v>
      </c>
      <c r="O63" s="28">
        <v>1.0</v>
      </c>
      <c r="P63" s="83" t="s">
        <v>742</v>
      </c>
      <c r="Q63" s="52">
        <f>4/7</f>
        <v>0.5714285714</v>
      </c>
      <c r="R63" s="23">
        <v>0.6</v>
      </c>
      <c r="S63" s="84" t="s">
        <v>743</v>
      </c>
      <c r="T63" s="23">
        <v>21.1</v>
      </c>
      <c r="U63" s="23" t="s">
        <v>34</v>
      </c>
      <c r="V63" s="28">
        <v>1.0</v>
      </c>
      <c r="W63" s="23" t="s">
        <v>34</v>
      </c>
      <c r="X63" s="28">
        <v>1.0</v>
      </c>
      <c r="Y63" s="49" t="s">
        <v>744</v>
      </c>
      <c r="Z63" s="52">
        <f t="shared" ref="Z63:Z64" si="6">5/7</f>
        <v>0.7142857143</v>
      </c>
      <c r="AA63" s="23">
        <v>0.5</v>
      </c>
      <c r="AB63" s="53"/>
      <c r="AC63" s="53"/>
      <c r="AD63" s="53"/>
    </row>
    <row r="64" ht="45.0" customHeight="1">
      <c r="A64" s="47" t="s">
        <v>565</v>
      </c>
      <c r="B64" s="55" t="s">
        <v>566</v>
      </c>
      <c r="C64" s="48" t="s">
        <v>622</v>
      </c>
      <c r="D64" s="49" t="s">
        <v>568</v>
      </c>
      <c r="E64" s="49" t="s">
        <v>623</v>
      </c>
      <c r="F64" s="23">
        <v>50.0</v>
      </c>
      <c r="G64" s="46"/>
      <c r="H64" s="48" t="s">
        <v>624</v>
      </c>
      <c r="I64" s="59" t="s">
        <v>230</v>
      </c>
      <c r="J64" s="49" t="s">
        <v>745</v>
      </c>
      <c r="K64" s="23">
        <v>10.2</v>
      </c>
      <c r="L64" s="23" t="s">
        <v>34</v>
      </c>
      <c r="M64" s="28">
        <v>1.0</v>
      </c>
      <c r="N64" s="23" t="s">
        <v>34</v>
      </c>
      <c r="O64" s="28">
        <v>1.0</v>
      </c>
      <c r="P64" s="49" t="s">
        <v>746</v>
      </c>
      <c r="Q64" s="52">
        <f>3/7</f>
        <v>0.4285714286</v>
      </c>
      <c r="R64" s="50">
        <v>0.5</v>
      </c>
      <c r="S64" s="49" t="s">
        <v>747</v>
      </c>
      <c r="T64" s="23">
        <v>5.0</v>
      </c>
      <c r="U64" s="23" t="s">
        <v>34</v>
      </c>
      <c r="V64" s="28">
        <v>1.0</v>
      </c>
      <c r="W64" s="23" t="s">
        <v>34</v>
      </c>
      <c r="X64" s="28">
        <v>1.0</v>
      </c>
      <c r="Y64" s="49" t="s">
        <v>748</v>
      </c>
      <c r="Z64" s="52">
        <f t="shared" si="6"/>
        <v>0.7142857143</v>
      </c>
      <c r="AA64" s="23">
        <v>0.5</v>
      </c>
      <c r="AB64" s="61" t="s">
        <v>749</v>
      </c>
      <c r="AC64" s="53"/>
      <c r="AD64" s="53"/>
    </row>
    <row r="65" ht="45.0" customHeight="1">
      <c r="A65" s="47" t="s">
        <v>575</v>
      </c>
      <c r="B65" s="47" t="s">
        <v>576</v>
      </c>
      <c r="C65" s="48" t="s">
        <v>577</v>
      </c>
      <c r="D65" s="49" t="s">
        <v>629</v>
      </c>
      <c r="E65" s="49" t="s">
        <v>579</v>
      </c>
      <c r="F65" s="23">
        <v>96.0</v>
      </c>
      <c r="G65" s="46"/>
      <c r="H65" s="48" t="s">
        <v>580</v>
      </c>
      <c r="I65" s="59" t="s">
        <v>230</v>
      </c>
      <c r="J65" s="49" t="s">
        <v>750</v>
      </c>
      <c r="K65" s="23">
        <v>18.4</v>
      </c>
      <c r="L65" s="23" t="s">
        <v>34</v>
      </c>
      <c r="M65" s="28">
        <v>1.0</v>
      </c>
      <c r="N65" s="23" t="s">
        <v>34</v>
      </c>
      <c r="O65" s="28">
        <v>1.0</v>
      </c>
      <c r="P65" s="49" t="s">
        <v>751</v>
      </c>
      <c r="Q65" s="52">
        <f>5/7</f>
        <v>0.7142857143</v>
      </c>
      <c r="R65" s="50">
        <v>0.5</v>
      </c>
      <c r="S65" s="49" t="s">
        <v>752</v>
      </c>
      <c r="T65" s="23">
        <v>3.7</v>
      </c>
      <c r="U65" s="23" t="s">
        <v>34</v>
      </c>
      <c r="V65" s="28">
        <v>1.0</v>
      </c>
      <c r="W65" s="23" t="s">
        <v>34</v>
      </c>
      <c r="X65" s="28">
        <v>1.0</v>
      </c>
      <c r="Y65" s="49" t="s">
        <v>753</v>
      </c>
      <c r="Z65" s="52">
        <f>7/7</f>
        <v>1</v>
      </c>
      <c r="AA65" s="23">
        <v>0.5</v>
      </c>
      <c r="AB65" s="53"/>
      <c r="AC65" s="53"/>
      <c r="AD65" s="53"/>
    </row>
    <row r="66">
      <c r="A66" s="53"/>
      <c r="B66" s="53"/>
      <c r="C66" s="78"/>
      <c r="D66" s="78"/>
      <c r="E66" s="78"/>
      <c r="F66" s="53"/>
      <c r="G66" s="53"/>
      <c r="H66" s="78"/>
      <c r="I66" s="53"/>
      <c r="J66" s="78"/>
      <c r="K66" s="53"/>
      <c r="L66" s="53"/>
      <c r="M66" s="52"/>
      <c r="N66" s="53"/>
      <c r="O66" s="52"/>
      <c r="P66" s="78"/>
      <c r="Q66" s="52"/>
      <c r="R66" s="80"/>
      <c r="S66" s="78"/>
      <c r="T66" s="53"/>
      <c r="U66" s="53"/>
      <c r="V66" s="52"/>
      <c r="W66" s="53"/>
      <c r="X66" s="52"/>
      <c r="Y66" s="78"/>
      <c r="Z66" s="52"/>
      <c r="AA66" s="53"/>
      <c r="AB66" s="53"/>
      <c r="AC66" s="53"/>
      <c r="AD66" s="53"/>
    </row>
  </sheetData>
  <dataValidations>
    <dataValidation type="list" allowBlank="1" showErrorMessage="1" sqref="I2:I11 I13:I22 I24:I33 I35:I44 I46:I65">
      <formula1>"DeepSeek,GPT-5-mini,GPT-4o-2024-11-20,DeepSeek-Reasoner,Llama3.3"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88"/>
    <col customWidth="1" min="3" max="3" width="15.38"/>
    <col customWidth="1" min="4" max="4" width="18.0"/>
    <col customWidth="1" min="5" max="5" width="21.25"/>
    <col customWidth="1" min="6" max="6" width="10.0"/>
    <col customWidth="1" min="7" max="7" width="24.38"/>
    <col customWidth="1" min="8" max="8" width="16.5"/>
    <col customWidth="1" min="9" max="9" width="20.5"/>
    <col customWidth="1" min="10" max="10" width="22.88"/>
    <col customWidth="1" min="11" max="11" width="17.0"/>
    <col customWidth="1" min="12" max="14" width="25.75"/>
    <col customWidth="1" min="15" max="16" width="25.38"/>
    <col customWidth="1" min="17" max="17" width="17.88"/>
    <col customWidth="1" min="18" max="18" width="25.38"/>
    <col customWidth="1" min="19" max="19" width="17.88"/>
    <col customWidth="1" min="20" max="20" width="17.5"/>
    <col customWidth="1" min="21" max="23" width="26.25"/>
    <col customWidth="1" min="24" max="25" width="25.88"/>
    <col customWidth="1" min="26" max="26" width="16.13"/>
  </cols>
  <sheetData>
    <row r="1">
      <c r="A1" s="38" t="s">
        <v>0</v>
      </c>
      <c r="B1" s="38" t="s">
        <v>1</v>
      </c>
      <c r="C1" s="38" t="s">
        <v>2</v>
      </c>
      <c r="D1" s="41" t="s">
        <v>3</v>
      </c>
      <c r="E1" s="41" t="s">
        <v>4</v>
      </c>
      <c r="F1" s="41" t="s">
        <v>5</v>
      </c>
      <c r="G1" s="41" t="s">
        <v>6</v>
      </c>
      <c r="H1" s="38" t="s">
        <v>484</v>
      </c>
      <c r="I1" s="38" t="s">
        <v>7</v>
      </c>
      <c r="J1" s="43" t="s">
        <v>8</v>
      </c>
      <c r="K1" s="43" t="s">
        <v>9</v>
      </c>
      <c r="L1" s="38" t="s">
        <v>485</v>
      </c>
      <c r="M1" s="43" t="s">
        <v>11</v>
      </c>
      <c r="N1" s="38" t="s">
        <v>12</v>
      </c>
      <c r="O1" s="41" t="s">
        <v>13</v>
      </c>
      <c r="P1" s="41" t="s">
        <v>14</v>
      </c>
      <c r="Q1" s="41" t="s">
        <v>15</v>
      </c>
      <c r="R1" s="44" t="s">
        <v>16</v>
      </c>
      <c r="S1" s="43" t="s">
        <v>17</v>
      </c>
      <c r="T1" s="43" t="s">
        <v>18</v>
      </c>
      <c r="U1" s="43" t="s">
        <v>486</v>
      </c>
      <c r="V1" s="85" t="s">
        <v>20</v>
      </c>
      <c r="W1" s="43" t="s">
        <v>21</v>
      </c>
      <c r="X1" s="85" t="s">
        <v>22</v>
      </c>
      <c r="Y1" s="40" t="s">
        <v>23</v>
      </c>
      <c r="Z1" s="41" t="s">
        <v>488</v>
      </c>
      <c r="AA1" s="44" t="s">
        <v>25</v>
      </c>
      <c r="AB1" s="46"/>
      <c r="AC1" s="46"/>
      <c r="AD1" s="46"/>
    </row>
    <row r="2" ht="45.0" customHeight="1">
      <c r="A2" s="86" t="s">
        <v>754</v>
      </c>
      <c r="B2" s="86" t="s">
        <v>755</v>
      </c>
      <c r="C2" s="87" t="s">
        <v>756</v>
      </c>
      <c r="D2" s="88" t="s">
        <v>757</v>
      </c>
      <c r="E2" s="89" t="s">
        <v>758</v>
      </c>
      <c r="F2" s="90">
        <v>25.0</v>
      </c>
      <c r="G2" s="90"/>
      <c r="H2" s="89" t="s">
        <v>759</v>
      </c>
      <c r="I2" s="90" t="s">
        <v>413</v>
      </c>
      <c r="J2" s="91" t="s">
        <v>760</v>
      </c>
      <c r="K2" s="23">
        <v>2.5</v>
      </c>
      <c r="L2" s="23" t="s">
        <v>34</v>
      </c>
      <c r="M2" s="28">
        <v>1.0</v>
      </c>
      <c r="N2" s="23" t="s">
        <v>34</v>
      </c>
      <c r="O2" s="28">
        <v>1.0</v>
      </c>
      <c r="P2" s="49" t="s">
        <v>761</v>
      </c>
      <c r="Q2" s="52">
        <f>3/4</f>
        <v>0.75</v>
      </c>
      <c r="R2" s="23">
        <v>1.58</v>
      </c>
      <c r="S2" s="49" t="s">
        <v>762</v>
      </c>
      <c r="T2" s="23">
        <v>1.9</v>
      </c>
      <c r="U2" s="23" t="s">
        <v>34</v>
      </c>
      <c r="V2" s="28">
        <v>1.0</v>
      </c>
      <c r="W2" s="23" t="s">
        <v>34</v>
      </c>
      <c r="X2" s="92">
        <v>1.0</v>
      </c>
      <c r="Y2" s="89" t="s">
        <v>763</v>
      </c>
      <c r="Z2" s="52">
        <f>4/4</f>
        <v>1</v>
      </c>
      <c r="AA2" s="23">
        <v>0.33</v>
      </c>
      <c r="AB2" s="46"/>
      <c r="AC2" s="46"/>
      <c r="AD2" s="46"/>
    </row>
    <row r="3" ht="45.0" customHeight="1">
      <c r="A3" s="86" t="s">
        <v>754</v>
      </c>
      <c r="B3" s="86" t="s">
        <v>764</v>
      </c>
      <c r="C3" s="87" t="s">
        <v>765</v>
      </c>
      <c r="D3" s="88" t="s">
        <v>766</v>
      </c>
      <c r="E3" s="89" t="s">
        <v>767</v>
      </c>
      <c r="F3" s="90">
        <v>38.0</v>
      </c>
      <c r="G3" s="47" t="str">
        <f>IMAGE("https://pub-6f70bc710fbd41e7b9466444e474e8d6.r2.dev/2025/11/10_2.png",1)</f>
        <v/>
      </c>
      <c r="H3" s="89" t="s">
        <v>768</v>
      </c>
      <c r="I3" s="90" t="s">
        <v>413</v>
      </c>
      <c r="J3" s="91" t="s">
        <v>769</v>
      </c>
      <c r="K3" s="90">
        <v>3.6</v>
      </c>
      <c r="L3" s="23" t="s">
        <v>34</v>
      </c>
      <c r="M3" s="92">
        <v>1.0</v>
      </c>
      <c r="N3" s="23" t="s">
        <v>34</v>
      </c>
      <c r="O3" s="92">
        <v>1.0</v>
      </c>
      <c r="P3" s="89" t="s">
        <v>763</v>
      </c>
      <c r="Q3" s="92">
        <f>4/4</f>
        <v>1</v>
      </c>
      <c r="R3" s="90">
        <v>0.33</v>
      </c>
      <c r="S3" s="83"/>
      <c r="T3" s="90"/>
      <c r="U3" s="23"/>
      <c r="V3" s="28"/>
      <c r="W3" s="23"/>
      <c r="X3" s="52"/>
      <c r="Z3" s="90"/>
      <c r="AA3" s="46"/>
      <c r="AB3" s="46"/>
      <c r="AC3" s="46"/>
      <c r="AD3" s="46"/>
    </row>
    <row r="4" ht="45.0" customHeight="1">
      <c r="A4" s="86" t="s">
        <v>754</v>
      </c>
      <c r="B4" s="86" t="s">
        <v>770</v>
      </c>
      <c r="C4" s="87" t="s">
        <v>771</v>
      </c>
      <c r="D4" s="88" t="s">
        <v>772</v>
      </c>
      <c r="E4" s="89" t="s">
        <v>773</v>
      </c>
      <c r="F4" s="90">
        <v>33.0</v>
      </c>
      <c r="G4" s="47"/>
      <c r="H4" s="89" t="s">
        <v>774</v>
      </c>
      <c r="I4" s="90" t="s">
        <v>413</v>
      </c>
      <c r="J4" s="91" t="s">
        <v>775</v>
      </c>
      <c r="K4" s="90">
        <v>2.3</v>
      </c>
      <c r="L4" s="23" t="s">
        <v>34</v>
      </c>
      <c r="M4" s="92">
        <v>1.0</v>
      </c>
      <c r="N4" s="23" t="s">
        <v>34</v>
      </c>
      <c r="O4" s="92">
        <v>1.0</v>
      </c>
      <c r="P4" s="89" t="s">
        <v>776</v>
      </c>
      <c r="Q4" s="92">
        <f>2/4</f>
        <v>0.5</v>
      </c>
      <c r="R4" s="90">
        <v>0.61</v>
      </c>
      <c r="S4" s="83" t="s">
        <v>777</v>
      </c>
      <c r="T4" s="90">
        <v>2.2</v>
      </c>
      <c r="U4" s="23" t="s">
        <v>34</v>
      </c>
      <c r="V4" s="28">
        <v>1.0</v>
      </c>
      <c r="W4" s="23" t="s">
        <v>34</v>
      </c>
      <c r="X4" s="92"/>
      <c r="Y4" s="89" t="s">
        <v>763</v>
      </c>
      <c r="Z4" s="92">
        <f>4/4</f>
        <v>1</v>
      </c>
      <c r="AA4" s="23">
        <v>0.34</v>
      </c>
      <c r="AB4" s="46"/>
      <c r="AC4" s="46"/>
      <c r="AD4" s="46"/>
    </row>
    <row r="5" ht="45.0" customHeight="1">
      <c r="A5" s="86" t="s">
        <v>778</v>
      </c>
      <c r="B5" s="86" t="s">
        <v>779</v>
      </c>
      <c r="C5" s="87" t="s">
        <v>780</v>
      </c>
      <c r="D5" s="88" t="s">
        <v>781</v>
      </c>
      <c r="E5" s="89" t="s">
        <v>782</v>
      </c>
      <c r="F5" s="90">
        <v>50.0</v>
      </c>
      <c r="G5" s="47"/>
      <c r="H5" s="89" t="s">
        <v>783</v>
      </c>
      <c r="I5" s="90" t="s">
        <v>413</v>
      </c>
      <c r="J5" s="91" t="s">
        <v>784</v>
      </c>
      <c r="K5" s="90">
        <v>5.5</v>
      </c>
      <c r="L5" s="23" t="s">
        <v>34</v>
      </c>
      <c r="M5" s="92">
        <v>1.0</v>
      </c>
      <c r="N5" s="23" t="s">
        <v>34</v>
      </c>
      <c r="O5" s="92">
        <v>1.0</v>
      </c>
      <c r="P5" s="89" t="s">
        <v>763</v>
      </c>
      <c r="Q5" s="92">
        <f t="shared" ref="Q5:Q7" si="1">4/4</f>
        <v>1</v>
      </c>
      <c r="R5" s="90">
        <v>0.34</v>
      </c>
      <c r="S5" s="83"/>
      <c r="T5" s="93"/>
      <c r="U5" s="23"/>
      <c r="V5" s="28"/>
      <c r="W5" s="23"/>
      <c r="X5" s="94"/>
      <c r="Y5" s="93"/>
      <c r="Z5" s="93"/>
      <c r="AA5" s="46"/>
      <c r="AB5" s="46"/>
      <c r="AC5" s="46"/>
      <c r="AD5" s="46"/>
    </row>
    <row r="6" ht="45.0" customHeight="1">
      <c r="A6" s="86" t="s">
        <v>754</v>
      </c>
      <c r="B6" s="86" t="s">
        <v>785</v>
      </c>
      <c r="C6" s="87" t="s">
        <v>786</v>
      </c>
      <c r="D6" s="88" t="s">
        <v>787</v>
      </c>
      <c r="E6" s="89" t="s">
        <v>788</v>
      </c>
      <c r="F6" s="90">
        <v>42.0</v>
      </c>
      <c r="G6" s="47"/>
      <c r="H6" s="89" t="s">
        <v>789</v>
      </c>
      <c r="I6" s="90" t="s">
        <v>413</v>
      </c>
      <c r="J6" s="91" t="s">
        <v>790</v>
      </c>
      <c r="K6" s="90">
        <v>2.5</v>
      </c>
      <c r="L6" s="23" t="s">
        <v>34</v>
      </c>
      <c r="M6" s="92">
        <v>1.0</v>
      </c>
      <c r="N6" s="23" t="s">
        <v>34</v>
      </c>
      <c r="O6" s="92">
        <v>1.0</v>
      </c>
      <c r="P6" s="89" t="s">
        <v>763</v>
      </c>
      <c r="Q6" s="92">
        <f t="shared" si="1"/>
        <v>1</v>
      </c>
      <c r="R6" s="90">
        <v>0.7</v>
      </c>
      <c r="S6" s="83"/>
      <c r="T6" s="93"/>
      <c r="U6" s="23"/>
      <c r="V6" s="28"/>
      <c r="W6" s="23"/>
      <c r="X6" s="94"/>
      <c r="Y6" s="93"/>
      <c r="Z6" s="93"/>
      <c r="AA6" s="46"/>
      <c r="AB6" s="46"/>
      <c r="AC6" s="46"/>
      <c r="AD6" s="46"/>
    </row>
    <row r="7" ht="45.0" customHeight="1">
      <c r="A7" s="86" t="s">
        <v>754</v>
      </c>
      <c r="B7" s="86" t="s">
        <v>791</v>
      </c>
      <c r="C7" s="87" t="s">
        <v>792</v>
      </c>
      <c r="D7" s="88" t="s">
        <v>793</v>
      </c>
      <c r="E7" s="89" t="s">
        <v>794</v>
      </c>
      <c r="F7" s="90">
        <v>49.0</v>
      </c>
      <c r="G7" s="47"/>
      <c r="H7" s="89" t="s">
        <v>759</v>
      </c>
      <c r="I7" s="90" t="s">
        <v>413</v>
      </c>
      <c r="J7" s="91" t="s">
        <v>795</v>
      </c>
      <c r="K7" s="90">
        <v>3.6</v>
      </c>
      <c r="L7" s="23" t="s">
        <v>34</v>
      </c>
      <c r="M7" s="92">
        <v>1.0</v>
      </c>
      <c r="N7" s="23" t="s">
        <v>34</v>
      </c>
      <c r="O7" s="92">
        <v>1.0</v>
      </c>
      <c r="P7" s="89" t="s">
        <v>763</v>
      </c>
      <c r="Q7" s="92">
        <f t="shared" si="1"/>
        <v>1</v>
      </c>
      <c r="R7" s="90">
        <v>0.33</v>
      </c>
      <c r="S7" s="83"/>
      <c r="T7" s="90"/>
      <c r="U7" s="23"/>
      <c r="V7" s="28"/>
      <c r="W7" s="23"/>
      <c r="X7" s="92"/>
      <c r="Y7" s="90"/>
      <c r="Z7" s="90"/>
      <c r="AA7" s="46"/>
      <c r="AB7" s="46"/>
      <c r="AC7" s="46"/>
      <c r="AD7" s="46"/>
    </row>
    <row r="8" ht="45.0" customHeight="1">
      <c r="A8" s="86" t="s">
        <v>796</v>
      </c>
      <c r="B8" s="86" t="s">
        <v>797</v>
      </c>
      <c r="C8" s="87" t="s">
        <v>798</v>
      </c>
      <c r="D8" s="88" t="s">
        <v>799</v>
      </c>
      <c r="E8" s="89" t="s">
        <v>800</v>
      </c>
      <c r="F8" s="90">
        <v>56.0</v>
      </c>
      <c r="G8" s="47"/>
      <c r="H8" s="89" t="s">
        <v>801</v>
      </c>
      <c r="I8" s="90" t="s">
        <v>413</v>
      </c>
      <c r="J8" s="91" t="s">
        <v>802</v>
      </c>
      <c r="K8" s="90">
        <v>4.1</v>
      </c>
      <c r="L8" s="23" t="s">
        <v>34</v>
      </c>
      <c r="M8" s="92">
        <v>1.0</v>
      </c>
      <c r="N8" s="23" t="s">
        <v>34</v>
      </c>
      <c r="O8" s="92">
        <v>1.0</v>
      </c>
      <c r="P8" s="89" t="s">
        <v>803</v>
      </c>
      <c r="Q8" s="92">
        <f>3/4</f>
        <v>0.75</v>
      </c>
      <c r="R8" s="90">
        <v>0.33</v>
      </c>
      <c r="S8" s="83" t="s">
        <v>804</v>
      </c>
      <c r="T8" s="90">
        <v>2.8</v>
      </c>
      <c r="U8" s="23" t="s">
        <v>34</v>
      </c>
      <c r="V8" s="28">
        <v>1.0</v>
      </c>
      <c r="W8" s="23" t="s">
        <v>34</v>
      </c>
      <c r="X8" s="28">
        <v>1.0</v>
      </c>
      <c r="Y8" s="89" t="s">
        <v>805</v>
      </c>
      <c r="Z8" s="92">
        <f>3/4</f>
        <v>0.75</v>
      </c>
      <c r="AA8" s="23">
        <v>0.64</v>
      </c>
      <c r="AB8" s="46"/>
      <c r="AC8" s="46"/>
      <c r="AD8" s="46"/>
    </row>
    <row r="9" ht="45.0" customHeight="1">
      <c r="A9" s="86" t="s">
        <v>575</v>
      </c>
      <c r="B9" s="86" t="s">
        <v>806</v>
      </c>
      <c r="C9" s="87" t="s">
        <v>807</v>
      </c>
      <c r="D9" s="88" t="s">
        <v>808</v>
      </c>
      <c r="E9" s="89" t="s">
        <v>809</v>
      </c>
      <c r="F9" s="90">
        <v>49.0</v>
      </c>
      <c r="G9" s="47"/>
      <c r="H9" s="89" t="s">
        <v>810</v>
      </c>
      <c r="I9" s="90" t="s">
        <v>413</v>
      </c>
      <c r="J9" s="91" t="s">
        <v>811</v>
      </c>
      <c r="K9" s="90">
        <v>3.3</v>
      </c>
      <c r="L9" s="23" t="s">
        <v>34</v>
      </c>
      <c r="M9" s="92">
        <v>1.0</v>
      </c>
      <c r="N9" s="23" t="s">
        <v>34</v>
      </c>
      <c r="O9" s="92">
        <v>1.0</v>
      </c>
      <c r="P9" s="89" t="s">
        <v>812</v>
      </c>
      <c r="Q9" s="92">
        <f>2/5</f>
        <v>0.4</v>
      </c>
      <c r="R9" s="90">
        <v>0.42</v>
      </c>
      <c r="S9" s="83" t="s">
        <v>813</v>
      </c>
      <c r="T9" s="90">
        <v>2.6</v>
      </c>
      <c r="U9" s="23" t="s">
        <v>34</v>
      </c>
      <c r="V9" s="28">
        <v>1.0</v>
      </c>
      <c r="W9" s="23" t="s">
        <v>34</v>
      </c>
      <c r="X9" s="28">
        <v>1.0</v>
      </c>
      <c r="Y9" s="89" t="s">
        <v>814</v>
      </c>
      <c r="Z9" s="92">
        <f>2/5</f>
        <v>0.4</v>
      </c>
      <c r="AA9" s="23">
        <v>0.41</v>
      </c>
      <c r="AB9" s="46"/>
      <c r="AC9" s="46"/>
      <c r="AD9" s="46"/>
    </row>
    <row r="10" ht="45.0" customHeight="1">
      <c r="A10" s="86" t="s">
        <v>554</v>
      </c>
      <c r="B10" s="86" t="s">
        <v>815</v>
      </c>
      <c r="C10" s="95" t="s">
        <v>816</v>
      </c>
      <c r="D10" s="88" t="s">
        <v>817</v>
      </c>
      <c r="E10" s="89" t="s">
        <v>818</v>
      </c>
      <c r="F10" s="90">
        <v>69.0</v>
      </c>
      <c r="G10" s="47"/>
      <c r="H10" s="89" t="s">
        <v>819</v>
      </c>
      <c r="I10" s="90" t="s">
        <v>413</v>
      </c>
      <c r="J10" s="91" t="s">
        <v>820</v>
      </c>
      <c r="K10" s="90">
        <v>3.9</v>
      </c>
      <c r="L10" s="23" t="s">
        <v>34</v>
      </c>
      <c r="M10" s="92">
        <v>1.0</v>
      </c>
      <c r="N10" s="23" t="s">
        <v>34</v>
      </c>
      <c r="O10" s="92">
        <v>1.0</v>
      </c>
      <c r="P10" s="89" t="s">
        <v>821</v>
      </c>
      <c r="Q10" s="92">
        <f>2/6</f>
        <v>0.3333333333</v>
      </c>
      <c r="R10" s="90">
        <v>0.5</v>
      </c>
      <c r="S10" s="83" t="s">
        <v>822</v>
      </c>
      <c r="T10" s="90">
        <v>3.2</v>
      </c>
      <c r="U10" s="23" t="s">
        <v>34</v>
      </c>
      <c r="V10" s="28">
        <v>1.0</v>
      </c>
      <c r="W10" s="23" t="s">
        <v>34</v>
      </c>
      <c r="X10" s="28">
        <v>1.0</v>
      </c>
      <c r="Y10" s="96" t="s">
        <v>823</v>
      </c>
      <c r="Z10" s="92">
        <f>4/6</f>
        <v>0.6666666667</v>
      </c>
      <c r="AA10" s="23">
        <v>0.52</v>
      </c>
      <c r="AB10" s="46"/>
      <c r="AC10" s="46"/>
      <c r="AD10" s="46"/>
    </row>
    <row r="11" ht="45.0" customHeight="1">
      <c r="I11" s="90" t="s">
        <v>413</v>
      </c>
      <c r="P11" s="89" t="s">
        <v>824</v>
      </c>
      <c r="AB11" s="46"/>
      <c r="AC11" s="46"/>
      <c r="AD11" s="46"/>
    </row>
    <row r="12" ht="45.0" customHeight="1">
      <c r="A12" s="86" t="s">
        <v>554</v>
      </c>
      <c r="B12" s="86" t="s">
        <v>825</v>
      </c>
      <c r="C12" s="87" t="s">
        <v>826</v>
      </c>
      <c r="D12" s="88" t="s">
        <v>827</v>
      </c>
      <c r="E12" s="89" t="s">
        <v>828</v>
      </c>
      <c r="F12" s="90">
        <v>96.0</v>
      </c>
      <c r="G12" s="47"/>
      <c r="H12" s="89" t="s">
        <v>829</v>
      </c>
      <c r="I12" s="90" t="s">
        <v>413</v>
      </c>
      <c r="J12" s="89" t="s">
        <v>830</v>
      </c>
      <c r="K12" s="90">
        <v>6.3</v>
      </c>
      <c r="L12" s="23" t="s">
        <v>34</v>
      </c>
      <c r="M12" s="92">
        <v>1.0</v>
      </c>
      <c r="N12" s="23" t="s">
        <v>34</v>
      </c>
      <c r="O12" s="92">
        <v>1.0</v>
      </c>
      <c r="P12" s="89" t="s">
        <v>831</v>
      </c>
      <c r="Q12" s="92">
        <f>2/4</f>
        <v>0.5</v>
      </c>
      <c r="R12" s="90">
        <v>0.38</v>
      </c>
      <c r="S12" s="83" t="s">
        <v>832</v>
      </c>
      <c r="T12" s="90">
        <v>3.9</v>
      </c>
      <c r="U12" s="23" t="s">
        <v>34</v>
      </c>
      <c r="V12" s="28">
        <v>1.0</v>
      </c>
      <c r="W12" s="90" t="s">
        <v>34</v>
      </c>
      <c r="X12" s="28">
        <v>1.0</v>
      </c>
      <c r="Y12" s="89" t="s">
        <v>763</v>
      </c>
      <c r="Z12" s="92">
        <f>4/4</f>
        <v>1</v>
      </c>
      <c r="AA12" s="23">
        <v>0.36</v>
      </c>
      <c r="AB12" s="46"/>
      <c r="AC12" s="46"/>
      <c r="AD12" s="46"/>
    </row>
    <row r="13" ht="45.0" customHeight="1">
      <c r="A13" s="86"/>
      <c r="B13" s="86"/>
      <c r="C13" s="87"/>
      <c r="D13" s="88"/>
      <c r="E13" s="89"/>
      <c r="F13" s="90"/>
      <c r="G13" s="90"/>
      <c r="H13" s="89"/>
      <c r="I13" s="90"/>
      <c r="J13" s="49"/>
      <c r="K13" s="23"/>
      <c r="L13" s="23"/>
      <c r="M13" s="92"/>
      <c r="N13" s="23"/>
      <c r="O13" s="92"/>
      <c r="P13" s="49"/>
      <c r="Q13" s="92"/>
      <c r="R13" s="50"/>
      <c r="S13" s="49"/>
      <c r="T13" s="23"/>
      <c r="U13" s="90"/>
      <c r="V13" s="92"/>
      <c r="W13" s="90"/>
      <c r="X13" s="92"/>
      <c r="Y13" s="89"/>
      <c r="Z13" s="52"/>
      <c r="AA13" s="23"/>
      <c r="AB13" s="46"/>
      <c r="AC13" s="46"/>
      <c r="AD13" s="46"/>
    </row>
    <row r="14" ht="45.0" customHeight="1">
      <c r="A14" s="86" t="s">
        <v>754</v>
      </c>
      <c r="B14" s="86" t="s">
        <v>755</v>
      </c>
      <c r="C14" s="87" t="s">
        <v>756</v>
      </c>
      <c r="D14" s="88" t="s">
        <v>833</v>
      </c>
      <c r="E14" s="89" t="s">
        <v>758</v>
      </c>
      <c r="F14" s="90">
        <v>25.0</v>
      </c>
      <c r="G14" s="90"/>
      <c r="H14" s="89" t="s">
        <v>834</v>
      </c>
      <c r="I14" s="90" t="s">
        <v>31</v>
      </c>
      <c r="J14" s="49" t="s">
        <v>835</v>
      </c>
      <c r="K14" s="23">
        <v>35.4</v>
      </c>
      <c r="L14" s="23" t="s">
        <v>34</v>
      </c>
      <c r="M14" s="92">
        <v>1.0</v>
      </c>
      <c r="N14" s="23" t="s">
        <v>34</v>
      </c>
      <c r="O14" s="92">
        <v>1.0</v>
      </c>
      <c r="P14" s="49" t="s">
        <v>836</v>
      </c>
      <c r="Q14" s="92">
        <f>3/4</f>
        <v>0.75</v>
      </c>
      <c r="R14" s="50">
        <v>2.02</v>
      </c>
      <c r="S14" s="49" t="s">
        <v>837</v>
      </c>
      <c r="T14" s="23">
        <v>18.9</v>
      </c>
      <c r="U14" s="90" t="s">
        <v>34</v>
      </c>
      <c r="V14" s="28">
        <v>1.0</v>
      </c>
      <c r="W14" s="90" t="s">
        <v>34</v>
      </c>
      <c r="X14" s="28">
        <v>1.0</v>
      </c>
      <c r="Y14" s="89" t="s">
        <v>763</v>
      </c>
      <c r="Z14" s="52">
        <f>3/3</f>
        <v>1</v>
      </c>
      <c r="AA14" s="23">
        <v>0.35</v>
      </c>
      <c r="AB14" s="46"/>
      <c r="AC14" s="46"/>
      <c r="AD14" s="46"/>
    </row>
    <row r="15" ht="45.0" customHeight="1">
      <c r="A15" s="86" t="s">
        <v>754</v>
      </c>
      <c r="B15" s="86" t="s">
        <v>764</v>
      </c>
      <c r="C15" s="87" t="s">
        <v>765</v>
      </c>
      <c r="D15" s="88" t="s">
        <v>838</v>
      </c>
      <c r="E15" s="89" t="s">
        <v>767</v>
      </c>
      <c r="F15" s="90">
        <v>38.0</v>
      </c>
      <c r="G15" s="47" t="str">
        <f>IMAGE("https://pub-6f70bc710fbd41e7b9466444e474e8d6.r2.dev/2025/11/10_2.png",1)</f>
        <v/>
      </c>
      <c r="H15" s="89" t="s">
        <v>839</v>
      </c>
      <c r="I15" s="90" t="s">
        <v>31</v>
      </c>
      <c r="J15" s="49" t="s">
        <v>840</v>
      </c>
      <c r="K15" s="23">
        <v>25.9</v>
      </c>
      <c r="L15" s="23" t="s">
        <v>34</v>
      </c>
      <c r="M15" s="92">
        <v>1.0</v>
      </c>
      <c r="N15" s="23" t="s">
        <v>34</v>
      </c>
      <c r="O15" s="92">
        <v>1.0</v>
      </c>
      <c r="P15" s="49" t="s">
        <v>841</v>
      </c>
      <c r="Q15" s="28">
        <v>1.0</v>
      </c>
      <c r="R15" s="67">
        <v>0.32</v>
      </c>
      <c r="S15" s="79"/>
      <c r="T15" s="46"/>
      <c r="U15" s="46"/>
      <c r="V15" s="52"/>
      <c r="W15" s="46"/>
      <c r="X15" s="52"/>
      <c r="Y15" s="79"/>
      <c r="Z15" s="52"/>
      <c r="AA15" s="46"/>
      <c r="AB15" s="46"/>
      <c r="AC15" s="46"/>
      <c r="AD15" s="46"/>
    </row>
    <row r="16" ht="45.0" customHeight="1">
      <c r="A16" s="86" t="s">
        <v>754</v>
      </c>
      <c r="B16" s="86" t="s">
        <v>770</v>
      </c>
      <c r="C16" s="87" t="s">
        <v>771</v>
      </c>
      <c r="D16" s="88" t="s">
        <v>842</v>
      </c>
      <c r="E16" s="89" t="s">
        <v>773</v>
      </c>
      <c r="F16" s="90">
        <v>33.0</v>
      </c>
      <c r="G16" s="47"/>
      <c r="H16" s="89" t="s">
        <v>843</v>
      </c>
      <c r="I16" s="90" t="s">
        <v>31</v>
      </c>
      <c r="J16" s="49" t="s">
        <v>844</v>
      </c>
      <c r="K16" s="23">
        <v>32.0</v>
      </c>
      <c r="L16" s="23" t="s">
        <v>34</v>
      </c>
      <c r="M16" s="92">
        <v>1.0</v>
      </c>
      <c r="N16" s="23" t="s">
        <v>34</v>
      </c>
      <c r="O16" s="92">
        <v>1.0</v>
      </c>
      <c r="P16" s="49" t="s">
        <v>845</v>
      </c>
      <c r="Q16" s="52">
        <f>3/4</f>
        <v>0.75</v>
      </c>
      <c r="R16" s="67">
        <v>0.39</v>
      </c>
      <c r="S16" s="49" t="s">
        <v>846</v>
      </c>
      <c r="T16" s="23">
        <v>21.6</v>
      </c>
      <c r="U16" s="90" t="s">
        <v>34</v>
      </c>
      <c r="V16" s="28">
        <v>1.0</v>
      </c>
      <c r="W16" s="90" t="s">
        <v>34</v>
      </c>
      <c r="X16" s="28"/>
      <c r="Y16" s="49" t="s">
        <v>841</v>
      </c>
      <c r="Z16" s="52">
        <f>4/4</f>
        <v>1</v>
      </c>
      <c r="AA16" s="23">
        <v>0.33</v>
      </c>
      <c r="AB16" s="46"/>
      <c r="AC16" s="46"/>
      <c r="AD16" s="46"/>
    </row>
    <row r="17" ht="45.0" customHeight="1">
      <c r="A17" s="86" t="s">
        <v>778</v>
      </c>
      <c r="B17" s="86" t="s">
        <v>779</v>
      </c>
      <c r="C17" s="87" t="s">
        <v>780</v>
      </c>
      <c r="D17" s="88" t="s">
        <v>847</v>
      </c>
      <c r="E17" s="89" t="s">
        <v>782</v>
      </c>
      <c r="F17" s="90">
        <v>50.0</v>
      </c>
      <c r="G17" s="47"/>
      <c r="H17" s="89" t="s">
        <v>848</v>
      </c>
      <c r="I17" s="90" t="s">
        <v>31</v>
      </c>
      <c r="J17" s="49" t="s">
        <v>849</v>
      </c>
      <c r="K17" s="23">
        <v>36.9</v>
      </c>
      <c r="L17" s="23" t="s">
        <v>34</v>
      </c>
      <c r="M17" s="92">
        <v>1.0</v>
      </c>
      <c r="N17" s="23" t="s">
        <v>34</v>
      </c>
      <c r="O17" s="92">
        <v>1.0</v>
      </c>
      <c r="P17" s="49" t="s">
        <v>841</v>
      </c>
      <c r="Q17" s="52">
        <f t="shared" ref="Q17:Q18" si="2">4/4</f>
        <v>1</v>
      </c>
      <c r="R17" s="67">
        <v>0.34</v>
      </c>
      <c r="S17" s="79"/>
      <c r="T17" s="46"/>
      <c r="U17" s="46"/>
      <c r="V17" s="52"/>
      <c r="W17" s="46"/>
      <c r="X17" s="52"/>
      <c r="Y17" s="79"/>
      <c r="Z17" s="52"/>
      <c r="AA17" s="46"/>
      <c r="AB17" s="46"/>
      <c r="AC17" s="46"/>
      <c r="AD17" s="46"/>
    </row>
    <row r="18" ht="45.0" customHeight="1">
      <c r="A18" s="86" t="s">
        <v>754</v>
      </c>
      <c r="B18" s="86" t="s">
        <v>785</v>
      </c>
      <c r="C18" s="87" t="s">
        <v>786</v>
      </c>
      <c r="D18" s="88" t="s">
        <v>787</v>
      </c>
      <c r="E18" s="89" t="s">
        <v>788</v>
      </c>
      <c r="F18" s="90">
        <v>42.0</v>
      </c>
      <c r="G18" s="47"/>
      <c r="H18" s="89" t="s">
        <v>850</v>
      </c>
      <c r="I18" s="90" t="s">
        <v>31</v>
      </c>
      <c r="J18" s="49" t="s">
        <v>851</v>
      </c>
      <c r="K18" s="23">
        <v>39.5</v>
      </c>
      <c r="L18" s="23" t="s">
        <v>34</v>
      </c>
      <c r="M18" s="92">
        <v>1.0</v>
      </c>
      <c r="N18" s="23" t="s">
        <v>34</v>
      </c>
      <c r="O18" s="92">
        <v>1.0</v>
      </c>
      <c r="P18" s="49" t="s">
        <v>841</v>
      </c>
      <c r="Q18" s="52">
        <f t="shared" si="2"/>
        <v>1</v>
      </c>
      <c r="R18" s="67">
        <v>0.33</v>
      </c>
      <c r="S18" s="79"/>
      <c r="T18" s="46"/>
      <c r="U18" s="46"/>
      <c r="V18" s="52"/>
      <c r="W18" s="46"/>
      <c r="X18" s="52"/>
      <c r="Y18" s="79"/>
      <c r="Z18" s="52"/>
      <c r="AA18" s="46"/>
      <c r="AB18" s="46"/>
      <c r="AC18" s="46"/>
      <c r="AD18" s="46"/>
    </row>
    <row r="19" ht="45.0" customHeight="1">
      <c r="A19" s="86" t="s">
        <v>754</v>
      </c>
      <c r="B19" s="86" t="s">
        <v>791</v>
      </c>
      <c r="C19" s="87" t="s">
        <v>792</v>
      </c>
      <c r="D19" s="88" t="s">
        <v>793</v>
      </c>
      <c r="E19" s="89" t="s">
        <v>794</v>
      </c>
      <c r="F19" s="90">
        <v>49.0</v>
      </c>
      <c r="G19" s="47"/>
      <c r="H19" s="89" t="s">
        <v>834</v>
      </c>
      <c r="I19" s="90" t="s">
        <v>31</v>
      </c>
      <c r="J19" s="49" t="s">
        <v>852</v>
      </c>
      <c r="K19" s="23">
        <v>48.0</v>
      </c>
      <c r="L19" s="23" t="s">
        <v>34</v>
      </c>
      <c r="M19" s="92">
        <v>1.0</v>
      </c>
      <c r="N19" s="23" t="s">
        <v>34</v>
      </c>
      <c r="O19" s="92">
        <v>1.0</v>
      </c>
      <c r="P19" s="49" t="s">
        <v>853</v>
      </c>
      <c r="Q19" s="28">
        <f>2/4</f>
        <v>0.5</v>
      </c>
      <c r="R19" s="67">
        <v>0.35</v>
      </c>
      <c r="S19" s="49" t="s">
        <v>854</v>
      </c>
      <c r="T19" s="23">
        <v>63.0</v>
      </c>
      <c r="U19" s="23" t="s">
        <v>34</v>
      </c>
      <c r="V19" s="28">
        <v>1.0</v>
      </c>
      <c r="W19" s="23" t="s">
        <v>34</v>
      </c>
      <c r="X19" s="28">
        <v>1.0</v>
      </c>
      <c r="Y19" s="49" t="s">
        <v>841</v>
      </c>
      <c r="Z19" s="52">
        <f t="shared" ref="Z19:Z20" si="3">4/4</f>
        <v>1</v>
      </c>
      <c r="AA19" s="23">
        <v>0.41</v>
      </c>
      <c r="AB19" s="46"/>
      <c r="AC19" s="46"/>
      <c r="AD19" s="46"/>
    </row>
    <row r="20" ht="45.0" customHeight="1">
      <c r="A20" s="86" t="s">
        <v>796</v>
      </c>
      <c r="B20" s="86" t="s">
        <v>797</v>
      </c>
      <c r="C20" s="87" t="s">
        <v>798</v>
      </c>
      <c r="D20" s="88" t="s">
        <v>855</v>
      </c>
      <c r="E20" s="89" t="s">
        <v>856</v>
      </c>
      <c r="F20" s="90">
        <v>56.0</v>
      </c>
      <c r="G20" s="47"/>
      <c r="H20" s="89" t="s">
        <v>857</v>
      </c>
      <c r="I20" s="90" t="s">
        <v>31</v>
      </c>
      <c r="J20" s="91" t="s">
        <v>858</v>
      </c>
      <c r="K20" s="23">
        <v>38.7</v>
      </c>
      <c r="L20" s="23" t="s">
        <v>34</v>
      </c>
      <c r="M20" s="92">
        <v>1.0</v>
      </c>
      <c r="N20" s="23" t="s">
        <v>34</v>
      </c>
      <c r="O20" s="92">
        <v>1.0</v>
      </c>
      <c r="P20" s="49" t="s">
        <v>859</v>
      </c>
      <c r="Q20" s="52">
        <f>3/4</f>
        <v>0.75</v>
      </c>
      <c r="R20" s="67">
        <v>1.19</v>
      </c>
      <c r="S20" s="49" t="s">
        <v>860</v>
      </c>
      <c r="T20" s="23">
        <v>37.2</v>
      </c>
      <c r="U20" s="23" t="s">
        <v>34</v>
      </c>
      <c r="V20" s="28">
        <v>1.0</v>
      </c>
      <c r="W20" s="23" t="s">
        <v>34</v>
      </c>
      <c r="X20" s="28">
        <v>1.0</v>
      </c>
      <c r="Y20" s="49" t="s">
        <v>841</v>
      </c>
      <c r="Z20" s="52">
        <f t="shared" si="3"/>
        <v>1</v>
      </c>
      <c r="AA20" s="23">
        <v>0.37</v>
      </c>
      <c r="AB20" s="46"/>
      <c r="AC20" s="46"/>
      <c r="AD20" s="46"/>
    </row>
    <row r="21" ht="45.0" customHeight="1">
      <c r="A21" s="86" t="s">
        <v>575</v>
      </c>
      <c r="B21" s="86" t="s">
        <v>806</v>
      </c>
      <c r="C21" s="87" t="s">
        <v>807</v>
      </c>
      <c r="D21" s="88" t="s">
        <v>808</v>
      </c>
      <c r="E21" s="89" t="s">
        <v>809</v>
      </c>
      <c r="F21" s="90">
        <v>49.0</v>
      </c>
      <c r="G21" s="47"/>
      <c r="H21" s="89" t="s">
        <v>861</v>
      </c>
      <c r="I21" s="90" t="s">
        <v>31</v>
      </c>
      <c r="J21" s="49" t="s">
        <v>862</v>
      </c>
      <c r="K21" s="23">
        <v>30.0</v>
      </c>
      <c r="L21" s="23" t="s">
        <v>34</v>
      </c>
      <c r="M21" s="92">
        <v>1.0</v>
      </c>
      <c r="N21" s="23" t="s">
        <v>34</v>
      </c>
      <c r="O21" s="92">
        <v>1.0</v>
      </c>
      <c r="P21" s="49" t="s">
        <v>863</v>
      </c>
      <c r="Q21" s="28">
        <f>4/5</f>
        <v>0.8</v>
      </c>
      <c r="R21" s="67">
        <v>2.05</v>
      </c>
      <c r="S21" s="49" t="s">
        <v>864</v>
      </c>
      <c r="T21" s="23">
        <v>27.9</v>
      </c>
      <c r="U21" s="23" t="s">
        <v>34</v>
      </c>
      <c r="V21" s="28">
        <v>1.0</v>
      </c>
      <c r="W21" s="23" t="s">
        <v>34</v>
      </c>
      <c r="X21" s="28">
        <v>1.0</v>
      </c>
      <c r="Y21" s="49" t="s">
        <v>865</v>
      </c>
      <c r="Z21" s="52">
        <f>4/5</f>
        <v>0.8</v>
      </c>
      <c r="AA21" s="23">
        <v>0.41</v>
      </c>
      <c r="AB21" s="46"/>
      <c r="AC21" s="46"/>
      <c r="AD21" s="46"/>
    </row>
    <row r="22" ht="45.0" customHeight="1">
      <c r="A22" s="86" t="s">
        <v>554</v>
      </c>
      <c r="B22" s="86" t="s">
        <v>815</v>
      </c>
      <c r="C22" s="95" t="s">
        <v>816</v>
      </c>
      <c r="D22" s="88" t="s">
        <v>866</v>
      </c>
      <c r="E22" s="89" t="s">
        <v>818</v>
      </c>
      <c r="F22" s="90">
        <v>69.0</v>
      </c>
      <c r="G22" s="47"/>
      <c r="H22" s="89" t="s">
        <v>867</v>
      </c>
      <c r="I22" s="90" t="s">
        <v>31</v>
      </c>
      <c r="J22" s="49" t="s">
        <v>868</v>
      </c>
      <c r="K22" s="23">
        <v>67.3</v>
      </c>
      <c r="L22" s="23" t="s">
        <v>34</v>
      </c>
      <c r="M22" s="92">
        <v>1.0</v>
      </c>
      <c r="N22" s="23" t="s">
        <v>34</v>
      </c>
      <c r="O22" s="92">
        <v>1.0</v>
      </c>
      <c r="P22" s="49" t="s">
        <v>869</v>
      </c>
      <c r="Q22" s="52">
        <f>2/6</f>
        <v>0.3333333333</v>
      </c>
      <c r="R22" s="67">
        <v>0.52</v>
      </c>
      <c r="S22" s="49" t="s">
        <v>870</v>
      </c>
      <c r="T22" s="23">
        <v>52.6</v>
      </c>
      <c r="U22" s="23" t="s">
        <v>34</v>
      </c>
      <c r="V22" s="28">
        <v>1.0</v>
      </c>
      <c r="W22" s="23" t="s">
        <v>34</v>
      </c>
      <c r="X22" s="28">
        <v>1.0</v>
      </c>
      <c r="Y22" s="49" t="s">
        <v>871</v>
      </c>
      <c r="Z22" s="52">
        <f>6/6</f>
        <v>1</v>
      </c>
      <c r="AA22" s="23">
        <v>0.51</v>
      </c>
      <c r="AB22" s="46"/>
      <c r="AC22" s="46"/>
      <c r="AD22" s="46"/>
    </row>
    <row r="23" ht="45.0" customHeight="1">
      <c r="P23" s="49" t="s">
        <v>872</v>
      </c>
      <c r="AB23" s="46"/>
      <c r="AC23" s="46"/>
      <c r="AD23" s="46"/>
    </row>
    <row r="24" ht="45.0" customHeight="1">
      <c r="A24" s="86" t="s">
        <v>554</v>
      </c>
      <c r="B24" s="86" t="s">
        <v>825</v>
      </c>
      <c r="C24" s="87" t="s">
        <v>826</v>
      </c>
      <c r="D24" s="88" t="s">
        <v>873</v>
      </c>
      <c r="E24" s="89" t="s">
        <v>828</v>
      </c>
      <c r="F24" s="90">
        <v>96.0</v>
      </c>
      <c r="G24" s="47"/>
      <c r="H24" s="89" t="s">
        <v>874</v>
      </c>
      <c r="I24" s="90" t="s">
        <v>31</v>
      </c>
      <c r="J24" s="49" t="s">
        <v>875</v>
      </c>
      <c r="K24" s="23">
        <v>82.4</v>
      </c>
      <c r="L24" s="23" t="s">
        <v>34</v>
      </c>
      <c r="M24" s="92">
        <v>1.0</v>
      </c>
      <c r="N24" s="23" t="s">
        <v>34</v>
      </c>
      <c r="O24" s="92">
        <v>1.0</v>
      </c>
      <c r="P24" s="49" t="s">
        <v>876</v>
      </c>
      <c r="Q24" s="52">
        <f>3/4</f>
        <v>0.75</v>
      </c>
      <c r="R24" s="67">
        <v>1.17</v>
      </c>
      <c r="S24" s="49" t="s">
        <v>877</v>
      </c>
      <c r="T24" s="23">
        <v>31.1</v>
      </c>
      <c r="U24" s="23" t="s">
        <v>34</v>
      </c>
      <c r="V24" s="28">
        <v>1.0</v>
      </c>
      <c r="W24" s="23" t="s">
        <v>34</v>
      </c>
      <c r="X24" s="28">
        <v>1.0</v>
      </c>
      <c r="Y24" s="49" t="s">
        <v>841</v>
      </c>
      <c r="Z24" s="52">
        <f>4/4</f>
        <v>1</v>
      </c>
      <c r="AA24" s="23">
        <v>0.39</v>
      </c>
      <c r="AB24" s="46"/>
      <c r="AC24" s="46"/>
      <c r="AD24" s="46"/>
    </row>
    <row r="25" ht="37.5" customHeight="1">
      <c r="A25" s="86"/>
      <c r="B25" s="86"/>
      <c r="C25" s="87"/>
      <c r="D25" s="88"/>
      <c r="E25" s="89"/>
      <c r="F25" s="90"/>
      <c r="G25" s="90"/>
      <c r="H25" s="89"/>
      <c r="I25" s="90"/>
      <c r="J25" s="49"/>
      <c r="K25" s="23"/>
      <c r="L25" s="23"/>
      <c r="M25" s="92"/>
      <c r="N25" s="23"/>
      <c r="O25" s="92"/>
      <c r="P25" s="49"/>
      <c r="Q25" s="52"/>
      <c r="R25" s="50"/>
      <c r="S25" s="49"/>
      <c r="T25" s="23"/>
      <c r="U25" s="23"/>
      <c r="V25" s="28"/>
      <c r="W25" s="23"/>
      <c r="X25" s="28"/>
      <c r="Y25" s="49"/>
      <c r="Z25" s="52"/>
      <c r="AA25" s="23"/>
      <c r="AB25" s="46"/>
      <c r="AC25" s="46"/>
      <c r="AD25" s="46"/>
    </row>
    <row r="26" ht="37.5" customHeight="1">
      <c r="A26" s="86" t="s">
        <v>754</v>
      </c>
      <c r="B26" s="86" t="s">
        <v>755</v>
      </c>
      <c r="C26" s="87" t="s">
        <v>756</v>
      </c>
      <c r="D26" s="88" t="s">
        <v>757</v>
      </c>
      <c r="E26" s="89" t="s">
        <v>758</v>
      </c>
      <c r="F26" s="90">
        <v>25.0</v>
      </c>
      <c r="G26" s="90"/>
      <c r="H26" s="89" t="s">
        <v>759</v>
      </c>
      <c r="I26" s="90" t="s">
        <v>586</v>
      </c>
      <c r="J26" s="49" t="s">
        <v>878</v>
      </c>
      <c r="K26" s="23">
        <v>6.8</v>
      </c>
      <c r="L26" s="23" t="s">
        <v>34</v>
      </c>
      <c r="M26" s="92">
        <v>1.0</v>
      </c>
      <c r="N26" s="23" t="s">
        <v>34</v>
      </c>
      <c r="O26" s="92">
        <v>1.0</v>
      </c>
      <c r="P26" s="49" t="s">
        <v>879</v>
      </c>
      <c r="Q26" s="52">
        <f>3/4</f>
        <v>0.75</v>
      </c>
      <c r="R26" s="50">
        <v>1.94</v>
      </c>
      <c r="S26" s="49" t="s">
        <v>880</v>
      </c>
      <c r="T26" s="23">
        <v>6.8</v>
      </c>
      <c r="U26" s="23" t="s">
        <v>34</v>
      </c>
      <c r="V26" s="28">
        <v>1.0</v>
      </c>
      <c r="W26" s="23" t="s">
        <v>34</v>
      </c>
      <c r="X26" s="28">
        <v>1.0</v>
      </c>
      <c r="Y26" s="49" t="s">
        <v>841</v>
      </c>
      <c r="Z26" s="52">
        <f>4/4</f>
        <v>1</v>
      </c>
      <c r="AA26" s="23">
        <v>1.22</v>
      </c>
      <c r="AB26" s="46"/>
      <c r="AC26" s="46"/>
      <c r="AD26" s="46"/>
    </row>
    <row r="27" ht="37.5" customHeight="1">
      <c r="A27" s="86" t="s">
        <v>754</v>
      </c>
      <c r="B27" s="86" t="s">
        <v>764</v>
      </c>
      <c r="C27" s="87" t="s">
        <v>765</v>
      </c>
      <c r="D27" s="88" t="s">
        <v>766</v>
      </c>
      <c r="E27" s="89" t="s">
        <v>767</v>
      </c>
      <c r="F27" s="90">
        <v>38.0</v>
      </c>
      <c r="G27" s="47" t="str">
        <f>IMAGE("https://pub-6f70bc710fbd41e7b9466444e474e8d6.r2.dev/2025/11/10_2.png",1)</f>
        <v/>
      </c>
      <c r="H27" s="89" t="s">
        <v>768</v>
      </c>
      <c r="I27" s="90" t="s">
        <v>586</v>
      </c>
      <c r="J27" s="49" t="s">
        <v>881</v>
      </c>
      <c r="K27" s="23">
        <v>16.5</v>
      </c>
      <c r="L27" s="23" t="s">
        <v>34</v>
      </c>
      <c r="M27" s="92">
        <v>1.0</v>
      </c>
      <c r="N27" s="23" t="s">
        <v>34</v>
      </c>
      <c r="O27" s="92">
        <v>1.0</v>
      </c>
      <c r="P27" s="49" t="s">
        <v>841</v>
      </c>
      <c r="Q27" s="52">
        <f>4/4</f>
        <v>1</v>
      </c>
      <c r="R27" s="50">
        <v>0.37</v>
      </c>
      <c r="S27" s="79"/>
      <c r="T27" s="46"/>
      <c r="U27" s="46"/>
      <c r="V27" s="52"/>
      <c r="W27" s="46"/>
      <c r="X27" s="52"/>
      <c r="Y27" s="79"/>
      <c r="Z27" s="52"/>
      <c r="AA27" s="46"/>
      <c r="AB27" s="46"/>
      <c r="AC27" s="46"/>
      <c r="AD27" s="46"/>
    </row>
    <row r="28" ht="37.5" customHeight="1">
      <c r="A28" s="86" t="s">
        <v>754</v>
      </c>
      <c r="B28" s="86" t="s">
        <v>770</v>
      </c>
      <c r="C28" s="87" t="s">
        <v>771</v>
      </c>
      <c r="D28" s="88" t="s">
        <v>772</v>
      </c>
      <c r="E28" s="89" t="s">
        <v>882</v>
      </c>
      <c r="F28" s="90">
        <v>33.0</v>
      </c>
      <c r="G28" s="47"/>
      <c r="H28" s="89" t="s">
        <v>774</v>
      </c>
      <c r="I28" s="90" t="s">
        <v>586</v>
      </c>
      <c r="J28" s="49" t="s">
        <v>883</v>
      </c>
      <c r="K28" s="23">
        <v>9.6</v>
      </c>
      <c r="L28" s="23" t="s">
        <v>34</v>
      </c>
      <c r="M28" s="92">
        <v>1.0</v>
      </c>
      <c r="N28" s="23" t="s">
        <v>34</v>
      </c>
      <c r="O28" s="92">
        <v>1.0</v>
      </c>
      <c r="P28" s="49" t="s">
        <v>884</v>
      </c>
      <c r="Q28" s="52">
        <f>2/4</f>
        <v>0.5</v>
      </c>
      <c r="R28" s="50">
        <v>1.38</v>
      </c>
      <c r="S28" s="49" t="s">
        <v>885</v>
      </c>
      <c r="T28" s="23">
        <v>9.2</v>
      </c>
      <c r="U28" s="23" t="s">
        <v>34</v>
      </c>
      <c r="V28" s="28">
        <v>1.0</v>
      </c>
      <c r="W28" s="23" t="s">
        <v>34</v>
      </c>
      <c r="X28" s="28">
        <v>1.0</v>
      </c>
      <c r="Y28" s="49" t="s">
        <v>886</v>
      </c>
      <c r="Z28" s="52">
        <f>3/4</f>
        <v>0.75</v>
      </c>
      <c r="AA28" s="23">
        <v>0.33</v>
      </c>
      <c r="AB28" s="46"/>
      <c r="AC28" s="46"/>
      <c r="AD28" s="46"/>
    </row>
    <row r="29" ht="37.5" customHeight="1">
      <c r="A29" s="86" t="s">
        <v>778</v>
      </c>
      <c r="B29" s="86" t="s">
        <v>779</v>
      </c>
      <c r="C29" s="87" t="s">
        <v>780</v>
      </c>
      <c r="D29" s="88" t="s">
        <v>781</v>
      </c>
      <c r="E29" s="89" t="s">
        <v>782</v>
      </c>
      <c r="F29" s="90">
        <v>50.0</v>
      </c>
      <c r="G29" s="47"/>
      <c r="H29" s="89" t="s">
        <v>783</v>
      </c>
      <c r="I29" s="90" t="s">
        <v>586</v>
      </c>
      <c r="J29" s="49" t="s">
        <v>887</v>
      </c>
      <c r="K29" s="23">
        <v>15.9</v>
      </c>
      <c r="L29" s="23" t="s">
        <v>34</v>
      </c>
      <c r="M29" s="92">
        <v>1.0</v>
      </c>
      <c r="N29" s="23" t="s">
        <v>34</v>
      </c>
      <c r="O29" s="92">
        <v>1.0</v>
      </c>
      <c r="P29" s="49" t="s">
        <v>841</v>
      </c>
      <c r="Q29" s="52">
        <f t="shared" ref="Q29:Q31" si="4">4/4</f>
        <v>1</v>
      </c>
      <c r="R29" s="50">
        <v>1.49</v>
      </c>
      <c r="S29" s="49"/>
      <c r="T29" s="23"/>
      <c r="U29" s="23"/>
      <c r="V29" s="28"/>
      <c r="W29" s="23"/>
      <c r="X29" s="28"/>
      <c r="Y29" s="49"/>
      <c r="Z29" s="52"/>
      <c r="AA29" s="23"/>
      <c r="AB29" s="46"/>
      <c r="AC29" s="46"/>
      <c r="AD29" s="46"/>
    </row>
    <row r="30" ht="37.5" customHeight="1">
      <c r="A30" s="86" t="s">
        <v>754</v>
      </c>
      <c r="B30" s="86" t="s">
        <v>785</v>
      </c>
      <c r="C30" s="87" t="s">
        <v>786</v>
      </c>
      <c r="D30" s="88" t="s">
        <v>787</v>
      </c>
      <c r="E30" s="89" t="s">
        <v>788</v>
      </c>
      <c r="F30" s="90">
        <v>42.0</v>
      </c>
      <c r="G30" s="47"/>
      <c r="H30" s="89" t="s">
        <v>789</v>
      </c>
      <c r="I30" s="90" t="s">
        <v>586</v>
      </c>
      <c r="J30" s="49" t="s">
        <v>888</v>
      </c>
      <c r="K30" s="23">
        <v>14.4</v>
      </c>
      <c r="L30" s="23" t="s">
        <v>34</v>
      </c>
      <c r="M30" s="92">
        <v>1.0</v>
      </c>
      <c r="N30" s="23" t="s">
        <v>34</v>
      </c>
      <c r="O30" s="92">
        <v>1.0</v>
      </c>
      <c r="P30" s="49" t="s">
        <v>841</v>
      </c>
      <c r="Q30" s="52">
        <f t="shared" si="4"/>
        <v>1</v>
      </c>
      <c r="R30" s="50">
        <v>1.57</v>
      </c>
      <c r="S30" s="79"/>
      <c r="T30" s="46"/>
      <c r="U30" s="46"/>
      <c r="V30" s="52"/>
      <c r="W30" s="46"/>
      <c r="X30" s="52"/>
      <c r="Y30" s="79"/>
      <c r="Z30" s="52"/>
      <c r="AA30" s="46"/>
      <c r="AB30" s="46"/>
      <c r="AC30" s="46"/>
      <c r="AD30" s="46"/>
    </row>
    <row r="31" ht="37.5" customHeight="1">
      <c r="A31" s="86" t="s">
        <v>754</v>
      </c>
      <c r="B31" s="86" t="s">
        <v>791</v>
      </c>
      <c r="C31" s="87" t="s">
        <v>792</v>
      </c>
      <c r="D31" s="88" t="s">
        <v>793</v>
      </c>
      <c r="E31" s="89" t="s">
        <v>794</v>
      </c>
      <c r="F31" s="90">
        <v>49.0</v>
      </c>
      <c r="G31" s="47"/>
      <c r="H31" s="89" t="s">
        <v>759</v>
      </c>
      <c r="I31" s="90" t="s">
        <v>586</v>
      </c>
      <c r="J31" s="49" t="s">
        <v>889</v>
      </c>
      <c r="K31" s="23">
        <v>16.7</v>
      </c>
      <c r="L31" s="23" t="s">
        <v>34</v>
      </c>
      <c r="M31" s="92">
        <v>1.0</v>
      </c>
      <c r="N31" s="23" t="s">
        <v>34</v>
      </c>
      <c r="O31" s="92">
        <v>1.0</v>
      </c>
      <c r="P31" s="49" t="s">
        <v>841</v>
      </c>
      <c r="Q31" s="52">
        <f t="shared" si="4"/>
        <v>1</v>
      </c>
      <c r="R31" s="50">
        <v>0.34</v>
      </c>
      <c r="S31" s="79"/>
      <c r="T31" s="46"/>
      <c r="U31" s="46"/>
      <c r="V31" s="52"/>
      <c r="W31" s="46"/>
      <c r="X31" s="52"/>
      <c r="Y31" s="79"/>
      <c r="Z31" s="52"/>
      <c r="AA31" s="46"/>
      <c r="AB31" s="46"/>
      <c r="AC31" s="46"/>
      <c r="AD31" s="46"/>
    </row>
    <row r="32" ht="37.5" customHeight="1">
      <c r="A32" s="86" t="s">
        <v>796</v>
      </c>
      <c r="B32" s="86" t="s">
        <v>797</v>
      </c>
      <c r="C32" s="87" t="s">
        <v>798</v>
      </c>
      <c r="D32" s="88" t="s">
        <v>890</v>
      </c>
      <c r="E32" s="89" t="s">
        <v>856</v>
      </c>
      <c r="F32" s="90">
        <v>56.0</v>
      </c>
      <c r="G32" s="47"/>
      <c r="H32" s="89" t="s">
        <v>801</v>
      </c>
      <c r="I32" s="90" t="s">
        <v>586</v>
      </c>
      <c r="J32" s="49" t="s">
        <v>891</v>
      </c>
      <c r="K32" s="23">
        <v>20.6</v>
      </c>
      <c r="L32" s="23" t="s">
        <v>34</v>
      </c>
      <c r="M32" s="92">
        <v>1.0</v>
      </c>
      <c r="N32" s="23" t="s">
        <v>34</v>
      </c>
      <c r="O32" s="92">
        <v>1.0</v>
      </c>
      <c r="P32" s="49" t="s">
        <v>892</v>
      </c>
      <c r="Q32" s="52">
        <f>3/4</f>
        <v>0.75</v>
      </c>
      <c r="R32" s="50">
        <v>0.36</v>
      </c>
      <c r="S32" s="49" t="s">
        <v>893</v>
      </c>
      <c r="T32" s="23">
        <v>21.1</v>
      </c>
      <c r="U32" s="23" t="s">
        <v>34</v>
      </c>
      <c r="V32" s="28">
        <v>1.0</v>
      </c>
      <c r="W32" s="23" t="s">
        <v>34</v>
      </c>
      <c r="X32" s="28">
        <v>1.0</v>
      </c>
      <c r="Y32" s="49" t="s">
        <v>841</v>
      </c>
      <c r="Z32" s="52">
        <f>4/4</f>
        <v>1</v>
      </c>
      <c r="AA32" s="23">
        <v>0.38</v>
      </c>
      <c r="AB32" s="46"/>
      <c r="AC32" s="46"/>
      <c r="AD32" s="46"/>
    </row>
    <row r="33" ht="37.5" customHeight="1">
      <c r="A33" s="86" t="s">
        <v>575</v>
      </c>
      <c r="B33" s="86" t="s">
        <v>806</v>
      </c>
      <c r="C33" s="87" t="s">
        <v>807</v>
      </c>
      <c r="D33" s="88" t="s">
        <v>808</v>
      </c>
      <c r="E33" s="89" t="s">
        <v>809</v>
      </c>
      <c r="F33" s="90">
        <v>49.0</v>
      </c>
      <c r="G33" s="47"/>
      <c r="H33" s="89" t="s">
        <v>810</v>
      </c>
      <c r="I33" s="90" t="s">
        <v>586</v>
      </c>
      <c r="J33" s="49" t="s">
        <v>894</v>
      </c>
      <c r="K33" s="23">
        <v>17.2</v>
      </c>
      <c r="L33" s="23" t="s">
        <v>34</v>
      </c>
      <c r="M33" s="92">
        <v>1.0</v>
      </c>
      <c r="N33" s="23" t="s">
        <v>34</v>
      </c>
      <c r="O33" s="92">
        <v>1.0</v>
      </c>
      <c r="P33" s="49" t="s">
        <v>895</v>
      </c>
      <c r="Q33" s="52">
        <f>2/5</f>
        <v>0.4</v>
      </c>
      <c r="R33" s="50">
        <v>0.43</v>
      </c>
      <c r="S33" s="49" t="s">
        <v>896</v>
      </c>
      <c r="T33" s="23">
        <v>17.1</v>
      </c>
      <c r="U33" s="23" t="s">
        <v>34</v>
      </c>
      <c r="V33" s="28">
        <v>1.0</v>
      </c>
      <c r="W33" s="23" t="s">
        <v>34</v>
      </c>
      <c r="X33" s="28">
        <v>1.0</v>
      </c>
      <c r="Y33" s="49" t="s">
        <v>897</v>
      </c>
      <c r="Z33" s="52">
        <f>2/5</f>
        <v>0.4</v>
      </c>
      <c r="AA33" s="23">
        <v>0.45</v>
      </c>
      <c r="AB33" s="46"/>
      <c r="AC33" s="46"/>
      <c r="AD33" s="46"/>
    </row>
    <row r="34" ht="18.75" customHeight="1">
      <c r="A34" s="86" t="s">
        <v>554</v>
      </c>
      <c r="B34" s="86" t="s">
        <v>815</v>
      </c>
      <c r="C34" s="95" t="s">
        <v>816</v>
      </c>
      <c r="D34" s="88" t="s">
        <v>866</v>
      </c>
      <c r="E34" s="89" t="s">
        <v>818</v>
      </c>
      <c r="F34" s="90">
        <v>69.0</v>
      </c>
      <c r="G34" s="47"/>
      <c r="H34" s="89" t="s">
        <v>819</v>
      </c>
      <c r="I34" s="90" t="s">
        <v>586</v>
      </c>
      <c r="J34" s="49" t="s">
        <v>898</v>
      </c>
      <c r="K34" s="23">
        <v>21.3</v>
      </c>
      <c r="L34" s="23" t="s">
        <v>34</v>
      </c>
      <c r="M34" s="92">
        <v>1.0</v>
      </c>
      <c r="N34" s="23" t="s">
        <v>34</v>
      </c>
      <c r="O34" s="92">
        <v>1.0</v>
      </c>
      <c r="P34" s="49" t="s">
        <v>899</v>
      </c>
      <c r="Q34" s="52">
        <f>2/6</f>
        <v>0.3333333333</v>
      </c>
      <c r="R34" s="50">
        <v>0.51</v>
      </c>
      <c r="S34" s="49" t="s">
        <v>900</v>
      </c>
      <c r="T34" s="23">
        <v>21.2</v>
      </c>
      <c r="U34" s="23" t="s">
        <v>34</v>
      </c>
      <c r="V34" s="28">
        <v>1.0</v>
      </c>
      <c r="W34" s="23" t="s">
        <v>34</v>
      </c>
      <c r="X34" s="28">
        <v>1.0</v>
      </c>
      <c r="Y34" s="49" t="s">
        <v>871</v>
      </c>
      <c r="Z34" s="52">
        <f>6/6</f>
        <v>1</v>
      </c>
      <c r="AA34" s="23">
        <v>1.65</v>
      </c>
      <c r="AB34" s="46"/>
      <c r="AC34" s="46"/>
      <c r="AD34" s="46"/>
    </row>
    <row r="35" ht="18.75" customHeight="1">
      <c r="P35" s="76" t="s">
        <v>901</v>
      </c>
      <c r="V35" s="28">
        <v>1.0</v>
      </c>
      <c r="X35" s="28">
        <v>1.0</v>
      </c>
      <c r="AB35" s="53"/>
      <c r="AC35" s="53"/>
      <c r="AD35" s="53"/>
    </row>
    <row r="36" ht="37.5" customHeight="1">
      <c r="A36" s="86" t="s">
        <v>554</v>
      </c>
      <c r="B36" s="86" t="s">
        <v>825</v>
      </c>
      <c r="C36" s="87" t="s">
        <v>826</v>
      </c>
      <c r="D36" s="88" t="s">
        <v>827</v>
      </c>
      <c r="E36" s="89" t="s">
        <v>828</v>
      </c>
      <c r="F36" s="90">
        <v>96.0</v>
      </c>
      <c r="G36" s="47"/>
      <c r="H36" s="89" t="s">
        <v>829</v>
      </c>
      <c r="I36" s="90" t="s">
        <v>586</v>
      </c>
      <c r="J36" s="76" t="s">
        <v>902</v>
      </c>
      <c r="K36" s="23">
        <v>40.1</v>
      </c>
      <c r="L36" s="23" t="s">
        <v>34</v>
      </c>
      <c r="M36" s="92">
        <v>1.0</v>
      </c>
      <c r="N36" s="23" t="s">
        <v>34</v>
      </c>
      <c r="O36" s="92">
        <v>1.0</v>
      </c>
      <c r="P36" s="49" t="s">
        <v>903</v>
      </c>
      <c r="Q36" s="52">
        <f>3/4</f>
        <v>0.75</v>
      </c>
      <c r="R36" s="50">
        <v>0.41</v>
      </c>
      <c r="S36" s="76" t="s">
        <v>904</v>
      </c>
      <c r="T36" s="23">
        <v>39.3</v>
      </c>
      <c r="U36" s="23" t="s">
        <v>34</v>
      </c>
      <c r="V36" s="28">
        <v>1.0</v>
      </c>
      <c r="W36" s="23" t="s">
        <v>34</v>
      </c>
      <c r="X36" s="28">
        <v>1.0</v>
      </c>
      <c r="Y36" s="49" t="s">
        <v>841</v>
      </c>
      <c r="Z36" s="52">
        <f>4/4</f>
        <v>1</v>
      </c>
      <c r="AA36" s="23">
        <v>0.38</v>
      </c>
      <c r="AB36" s="53"/>
      <c r="AC36" s="53"/>
      <c r="AD36" s="53"/>
    </row>
    <row r="37" ht="37.5" customHeight="1">
      <c r="A37" s="86"/>
      <c r="B37" s="86"/>
      <c r="C37" s="87"/>
      <c r="D37" s="88"/>
      <c r="E37" s="89"/>
      <c r="F37" s="90"/>
      <c r="G37" s="90"/>
      <c r="H37" s="89"/>
      <c r="I37" s="90"/>
      <c r="J37" s="49"/>
      <c r="K37" s="23"/>
      <c r="L37" s="23"/>
      <c r="M37" s="92"/>
      <c r="N37" s="23"/>
      <c r="O37" s="92"/>
      <c r="P37" s="49"/>
      <c r="Q37" s="52"/>
      <c r="R37" s="50"/>
      <c r="S37" s="49"/>
      <c r="T37" s="23"/>
      <c r="U37" s="23"/>
      <c r="V37" s="28"/>
      <c r="W37" s="23"/>
      <c r="X37" s="28"/>
      <c r="Y37" s="49"/>
      <c r="Z37" s="52"/>
      <c r="AA37" s="23"/>
      <c r="AB37" s="53"/>
      <c r="AC37" s="53"/>
      <c r="AD37" s="53"/>
    </row>
    <row r="38" ht="37.5" customHeight="1">
      <c r="A38" s="86" t="s">
        <v>754</v>
      </c>
      <c r="B38" s="86" t="s">
        <v>755</v>
      </c>
      <c r="C38" s="87" t="s">
        <v>756</v>
      </c>
      <c r="D38" s="88" t="s">
        <v>757</v>
      </c>
      <c r="E38" s="89" t="s">
        <v>758</v>
      </c>
      <c r="F38" s="90">
        <v>25.0</v>
      </c>
      <c r="G38" s="90"/>
      <c r="H38" s="89" t="s">
        <v>759</v>
      </c>
      <c r="I38" s="90" t="s">
        <v>905</v>
      </c>
      <c r="J38" s="49" t="s">
        <v>906</v>
      </c>
      <c r="K38" s="23">
        <v>80.2</v>
      </c>
      <c r="L38" s="23" t="s">
        <v>34</v>
      </c>
      <c r="M38" s="92">
        <v>1.0</v>
      </c>
      <c r="N38" s="23" t="s">
        <v>34</v>
      </c>
      <c r="O38" s="92">
        <v>1.0</v>
      </c>
      <c r="P38" s="49" t="s">
        <v>907</v>
      </c>
      <c r="Q38" s="52">
        <f>3/4</f>
        <v>0.75</v>
      </c>
      <c r="R38" s="50">
        <v>0.34</v>
      </c>
      <c r="S38" s="49" t="s">
        <v>908</v>
      </c>
      <c r="T38" s="23">
        <v>77.8</v>
      </c>
      <c r="U38" s="23" t="s">
        <v>34</v>
      </c>
      <c r="V38" s="28">
        <v>1.0</v>
      </c>
      <c r="W38" s="23" t="s">
        <v>34</v>
      </c>
      <c r="X38" s="28">
        <v>1.0</v>
      </c>
      <c r="Y38" s="49" t="s">
        <v>841</v>
      </c>
      <c r="Z38" s="52">
        <f>4/4</f>
        <v>1</v>
      </c>
      <c r="AA38" s="23">
        <v>0.34</v>
      </c>
      <c r="AB38" s="53"/>
      <c r="AC38" s="53"/>
      <c r="AD38" s="53"/>
    </row>
    <row r="39" ht="37.5" customHeight="1">
      <c r="A39" s="86" t="s">
        <v>754</v>
      </c>
      <c r="B39" s="86" t="s">
        <v>764</v>
      </c>
      <c r="C39" s="87" t="s">
        <v>765</v>
      </c>
      <c r="D39" s="88" t="s">
        <v>766</v>
      </c>
      <c r="E39" s="89" t="s">
        <v>767</v>
      </c>
      <c r="F39" s="90">
        <v>38.0</v>
      </c>
      <c r="G39" s="47" t="str">
        <f>IMAGE("https://pub-6f70bc710fbd41e7b9466444e474e8d6.r2.dev/2025/11/10_2.png",1)</f>
        <v/>
      </c>
      <c r="H39" s="89" t="s">
        <v>768</v>
      </c>
      <c r="I39" s="90" t="s">
        <v>905</v>
      </c>
      <c r="J39" s="49" t="s">
        <v>909</v>
      </c>
      <c r="K39" s="23">
        <v>107.3</v>
      </c>
      <c r="L39" s="23" t="s">
        <v>34</v>
      </c>
      <c r="M39" s="92">
        <v>1.0</v>
      </c>
      <c r="N39" s="23" t="s">
        <v>34</v>
      </c>
      <c r="O39" s="92">
        <v>1.0</v>
      </c>
      <c r="P39" s="49" t="s">
        <v>841</v>
      </c>
      <c r="Q39" s="52">
        <f>4/4</f>
        <v>1</v>
      </c>
      <c r="R39" s="50">
        <v>1.79</v>
      </c>
      <c r="S39" s="79"/>
      <c r="T39" s="46"/>
      <c r="U39" s="46"/>
      <c r="V39" s="52"/>
      <c r="W39" s="46"/>
      <c r="X39" s="52"/>
      <c r="Y39" s="79"/>
      <c r="Z39" s="52"/>
      <c r="AA39" s="46"/>
      <c r="AB39" s="53"/>
      <c r="AC39" s="53"/>
      <c r="AD39" s="53"/>
    </row>
    <row r="40" ht="37.5" customHeight="1">
      <c r="A40" s="86" t="s">
        <v>754</v>
      </c>
      <c r="B40" s="86" t="s">
        <v>770</v>
      </c>
      <c r="C40" s="87" t="s">
        <v>771</v>
      </c>
      <c r="D40" s="88" t="s">
        <v>772</v>
      </c>
      <c r="E40" s="89" t="s">
        <v>882</v>
      </c>
      <c r="F40" s="90">
        <v>33.0</v>
      </c>
      <c r="G40" s="47"/>
      <c r="H40" s="89" t="s">
        <v>774</v>
      </c>
      <c r="I40" s="90" t="s">
        <v>905</v>
      </c>
      <c r="J40" s="49" t="s">
        <v>910</v>
      </c>
      <c r="K40" s="23">
        <v>117.1</v>
      </c>
      <c r="L40" s="23" t="s">
        <v>34</v>
      </c>
      <c r="M40" s="92">
        <v>1.0</v>
      </c>
      <c r="N40" s="23" t="s">
        <v>34</v>
      </c>
      <c r="O40" s="92">
        <v>1.0</v>
      </c>
      <c r="P40" s="49" t="s">
        <v>911</v>
      </c>
      <c r="Q40" s="52">
        <f>3/4</f>
        <v>0.75</v>
      </c>
      <c r="R40" s="50">
        <v>0.32</v>
      </c>
      <c r="S40" s="49" t="s">
        <v>912</v>
      </c>
      <c r="T40" s="23">
        <v>219.6</v>
      </c>
      <c r="U40" s="23" t="s">
        <v>34</v>
      </c>
      <c r="V40" s="28">
        <v>1.0</v>
      </c>
      <c r="W40" s="23" t="s">
        <v>34</v>
      </c>
      <c r="X40" s="28">
        <v>1.0</v>
      </c>
      <c r="Y40" s="49" t="s">
        <v>913</v>
      </c>
      <c r="Z40" s="52">
        <f>3/4</f>
        <v>0.75</v>
      </c>
      <c r="AA40" s="23">
        <v>1.16</v>
      </c>
      <c r="AB40" s="53"/>
      <c r="AC40" s="53"/>
      <c r="AD40" s="53"/>
    </row>
    <row r="41" ht="37.5" customHeight="1">
      <c r="A41" s="86" t="s">
        <v>778</v>
      </c>
      <c r="B41" s="86" t="s">
        <v>779</v>
      </c>
      <c r="C41" s="87" t="s">
        <v>780</v>
      </c>
      <c r="D41" s="88" t="s">
        <v>781</v>
      </c>
      <c r="E41" s="89" t="s">
        <v>782</v>
      </c>
      <c r="F41" s="90">
        <v>50.0</v>
      </c>
      <c r="G41" s="47"/>
      <c r="H41" s="89" t="s">
        <v>783</v>
      </c>
      <c r="I41" s="90" t="s">
        <v>905</v>
      </c>
      <c r="J41" s="49" t="s">
        <v>914</v>
      </c>
      <c r="K41" s="23">
        <v>179.9</v>
      </c>
      <c r="L41" s="23" t="s">
        <v>34</v>
      </c>
      <c r="M41" s="92">
        <v>1.0</v>
      </c>
      <c r="N41" s="23" t="s">
        <v>34</v>
      </c>
      <c r="O41" s="92">
        <v>1.0</v>
      </c>
      <c r="P41" s="49" t="s">
        <v>841</v>
      </c>
      <c r="Q41" s="52">
        <f t="shared" ref="Q41:Q42" si="5">4/4</f>
        <v>1</v>
      </c>
      <c r="R41" s="50">
        <v>0.34</v>
      </c>
      <c r="V41" s="97"/>
      <c r="X41" s="52"/>
      <c r="Y41" s="79"/>
      <c r="Z41" s="52"/>
      <c r="AA41" s="46"/>
      <c r="AB41" s="53"/>
      <c r="AC41" s="53"/>
      <c r="AD41" s="53"/>
    </row>
    <row r="42" ht="37.5" customHeight="1">
      <c r="A42" s="86" t="s">
        <v>754</v>
      </c>
      <c r="B42" s="86" t="s">
        <v>785</v>
      </c>
      <c r="C42" s="87" t="s">
        <v>786</v>
      </c>
      <c r="D42" s="88" t="s">
        <v>787</v>
      </c>
      <c r="E42" s="89" t="s">
        <v>788</v>
      </c>
      <c r="F42" s="90">
        <v>42.0</v>
      </c>
      <c r="G42" s="47"/>
      <c r="H42" s="89" t="s">
        <v>789</v>
      </c>
      <c r="I42" s="90" t="s">
        <v>905</v>
      </c>
      <c r="J42" s="49" t="s">
        <v>915</v>
      </c>
      <c r="K42" s="23">
        <v>110.4</v>
      </c>
      <c r="L42" s="23" t="s">
        <v>34</v>
      </c>
      <c r="M42" s="92">
        <v>1.0</v>
      </c>
      <c r="N42" s="23" t="s">
        <v>34</v>
      </c>
      <c r="O42" s="92">
        <v>1.0</v>
      </c>
      <c r="P42" s="49" t="s">
        <v>841</v>
      </c>
      <c r="Q42" s="52">
        <f t="shared" si="5"/>
        <v>1</v>
      </c>
      <c r="R42" s="50">
        <v>0.33</v>
      </c>
      <c r="S42" s="79"/>
      <c r="T42" s="46"/>
      <c r="U42" s="46"/>
      <c r="V42" s="52"/>
      <c r="W42" s="46"/>
      <c r="X42" s="52"/>
      <c r="Y42" s="79"/>
      <c r="Z42" s="52"/>
      <c r="AA42" s="46"/>
      <c r="AB42" s="53"/>
      <c r="AC42" s="53"/>
      <c r="AD42" s="53"/>
    </row>
    <row r="43" ht="37.5" customHeight="1">
      <c r="A43" s="86" t="s">
        <v>754</v>
      </c>
      <c r="B43" s="86" t="s">
        <v>791</v>
      </c>
      <c r="C43" s="87" t="s">
        <v>792</v>
      </c>
      <c r="D43" s="88" t="s">
        <v>793</v>
      </c>
      <c r="E43" s="89" t="s">
        <v>794</v>
      </c>
      <c r="F43" s="90">
        <v>49.0</v>
      </c>
      <c r="G43" s="47"/>
      <c r="H43" s="89" t="s">
        <v>759</v>
      </c>
      <c r="I43" s="90" t="s">
        <v>905</v>
      </c>
      <c r="J43" s="49" t="s">
        <v>916</v>
      </c>
      <c r="K43" s="23">
        <v>173.5</v>
      </c>
      <c r="L43" s="23" t="s">
        <v>34</v>
      </c>
      <c r="M43" s="92">
        <v>1.0</v>
      </c>
      <c r="N43" s="23" t="s">
        <v>34</v>
      </c>
      <c r="O43" s="92">
        <v>1.0</v>
      </c>
      <c r="P43" s="49" t="s">
        <v>917</v>
      </c>
      <c r="Q43" s="52">
        <f>2/4</f>
        <v>0.5</v>
      </c>
      <c r="R43" s="50">
        <v>0.34</v>
      </c>
      <c r="S43" s="49" t="s">
        <v>918</v>
      </c>
      <c r="T43" s="23">
        <v>73.4</v>
      </c>
      <c r="U43" s="23" t="s">
        <v>34</v>
      </c>
      <c r="V43" s="28">
        <v>1.0</v>
      </c>
      <c r="W43" s="23" t="s">
        <v>34</v>
      </c>
      <c r="X43" s="28">
        <v>1.0</v>
      </c>
      <c r="Y43" s="49" t="s">
        <v>919</v>
      </c>
      <c r="Z43" s="52">
        <f>2/4</f>
        <v>0.5</v>
      </c>
      <c r="AA43" s="23">
        <v>0.32</v>
      </c>
      <c r="AB43" s="53"/>
      <c r="AC43" s="53"/>
      <c r="AD43" s="53"/>
    </row>
    <row r="44" ht="37.5" customHeight="1">
      <c r="A44" s="86" t="s">
        <v>796</v>
      </c>
      <c r="B44" s="86" t="s">
        <v>797</v>
      </c>
      <c r="C44" s="87" t="s">
        <v>798</v>
      </c>
      <c r="D44" s="88" t="s">
        <v>799</v>
      </c>
      <c r="E44" s="89" t="s">
        <v>800</v>
      </c>
      <c r="F44" s="90">
        <v>56.0</v>
      </c>
      <c r="G44" s="47"/>
      <c r="H44" s="89" t="s">
        <v>801</v>
      </c>
      <c r="I44" s="90" t="s">
        <v>905</v>
      </c>
      <c r="J44" s="49" t="s">
        <v>920</v>
      </c>
      <c r="K44" s="23">
        <v>123.3</v>
      </c>
      <c r="L44" s="23" t="s">
        <v>34</v>
      </c>
      <c r="M44" s="92">
        <v>1.0</v>
      </c>
      <c r="N44" s="23" t="s">
        <v>34</v>
      </c>
      <c r="O44" s="92">
        <v>1.0</v>
      </c>
      <c r="P44" s="49" t="s">
        <v>921</v>
      </c>
      <c r="Q44" s="52">
        <f>3/4</f>
        <v>0.75</v>
      </c>
      <c r="R44" s="50">
        <v>0.35</v>
      </c>
      <c r="S44" s="49" t="s">
        <v>922</v>
      </c>
      <c r="T44" s="23">
        <v>56.9</v>
      </c>
      <c r="U44" s="23" t="s">
        <v>34</v>
      </c>
      <c r="V44" s="28">
        <v>1.0</v>
      </c>
      <c r="W44" s="23" t="s">
        <v>34</v>
      </c>
      <c r="X44" s="28">
        <v>1.0</v>
      </c>
      <c r="Y44" s="49" t="s">
        <v>841</v>
      </c>
      <c r="Z44" s="52">
        <f>4/4</f>
        <v>1</v>
      </c>
      <c r="AA44" s="23">
        <v>2.55</v>
      </c>
      <c r="AB44" s="53"/>
      <c r="AC44" s="53"/>
      <c r="AD44" s="53"/>
    </row>
    <row r="45" ht="37.5" customHeight="1">
      <c r="A45" s="86" t="s">
        <v>575</v>
      </c>
      <c r="B45" s="86" t="s">
        <v>806</v>
      </c>
      <c r="C45" s="87" t="s">
        <v>807</v>
      </c>
      <c r="D45" s="88" t="s">
        <v>808</v>
      </c>
      <c r="E45" s="89" t="s">
        <v>809</v>
      </c>
      <c r="F45" s="90">
        <v>49.0</v>
      </c>
      <c r="G45" s="47"/>
      <c r="H45" s="89" t="s">
        <v>810</v>
      </c>
      <c r="I45" s="90" t="s">
        <v>905</v>
      </c>
      <c r="J45" s="49" t="s">
        <v>923</v>
      </c>
      <c r="K45" s="23">
        <v>147.1</v>
      </c>
      <c r="L45" s="23" t="s">
        <v>34</v>
      </c>
      <c r="M45" s="92">
        <v>1.0</v>
      </c>
      <c r="N45" s="23" t="s">
        <v>34</v>
      </c>
      <c r="O45" s="92">
        <v>1.0</v>
      </c>
      <c r="P45" s="49" t="s">
        <v>924</v>
      </c>
      <c r="Q45" s="52">
        <f>2/5</f>
        <v>0.4</v>
      </c>
      <c r="R45" s="50">
        <v>2.15</v>
      </c>
      <c r="S45" s="49" t="s">
        <v>925</v>
      </c>
      <c r="T45" s="23">
        <v>186.9</v>
      </c>
      <c r="U45" s="23" t="s">
        <v>34</v>
      </c>
      <c r="V45" s="28">
        <v>1.0</v>
      </c>
      <c r="W45" s="23" t="s">
        <v>34</v>
      </c>
      <c r="X45" s="28">
        <v>1.0</v>
      </c>
      <c r="Y45" s="49" t="s">
        <v>926</v>
      </c>
      <c r="Z45" s="52">
        <f>2/5</f>
        <v>0.4</v>
      </c>
      <c r="AA45" s="23">
        <v>2.69</v>
      </c>
      <c r="AB45" s="53"/>
      <c r="AC45" s="53"/>
      <c r="AD45" s="53"/>
    </row>
    <row r="46" ht="18.75" customHeight="1">
      <c r="A46" s="86" t="s">
        <v>554</v>
      </c>
      <c r="B46" s="86" t="s">
        <v>815</v>
      </c>
      <c r="C46" s="95" t="s">
        <v>816</v>
      </c>
      <c r="D46" s="88" t="s">
        <v>866</v>
      </c>
      <c r="E46" s="89" t="s">
        <v>818</v>
      </c>
      <c r="F46" s="90">
        <v>69.0</v>
      </c>
      <c r="G46" s="47"/>
      <c r="H46" s="89" t="s">
        <v>819</v>
      </c>
      <c r="I46" s="90" t="s">
        <v>905</v>
      </c>
      <c r="J46" s="76" t="s">
        <v>927</v>
      </c>
      <c r="K46" s="61">
        <v>151.1</v>
      </c>
      <c r="L46" s="23" t="s">
        <v>34</v>
      </c>
      <c r="M46" s="92">
        <v>1.0</v>
      </c>
      <c r="N46" s="23" t="s">
        <v>34</v>
      </c>
      <c r="O46" s="92">
        <v>1.0</v>
      </c>
      <c r="P46" s="76" t="s">
        <v>928</v>
      </c>
      <c r="Q46" s="98">
        <f>1/6</f>
        <v>0.1666666667</v>
      </c>
      <c r="R46" s="50">
        <v>0.53</v>
      </c>
      <c r="S46" s="76" t="s">
        <v>929</v>
      </c>
      <c r="T46" s="23">
        <v>163.7</v>
      </c>
      <c r="U46" s="23" t="s">
        <v>34</v>
      </c>
      <c r="V46" s="28">
        <v>1.0</v>
      </c>
      <c r="W46" s="23" t="s">
        <v>34</v>
      </c>
      <c r="X46" s="28">
        <v>1.0</v>
      </c>
      <c r="Y46" s="49" t="s">
        <v>871</v>
      </c>
      <c r="Z46" s="98">
        <f>6/6</f>
        <v>1</v>
      </c>
      <c r="AA46" s="61">
        <v>0.5</v>
      </c>
      <c r="AB46" s="53"/>
      <c r="AC46" s="53"/>
      <c r="AD46" s="53"/>
    </row>
    <row r="47" ht="18.75" customHeight="1">
      <c r="P47" s="76" t="s">
        <v>930</v>
      </c>
      <c r="AB47" s="53"/>
      <c r="AC47" s="53"/>
      <c r="AD47" s="53"/>
    </row>
    <row r="48" ht="37.5" customHeight="1">
      <c r="A48" s="86" t="s">
        <v>554</v>
      </c>
      <c r="B48" s="86" t="s">
        <v>825</v>
      </c>
      <c r="C48" s="87" t="s">
        <v>826</v>
      </c>
      <c r="D48" s="88" t="s">
        <v>827</v>
      </c>
      <c r="E48" s="89" t="s">
        <v>828</v>
      </c>
      <c r="F48" s="90">
        <v>96.0</v>
      </c>
      <c r="G48" s="47"/>
      <c r="H48" s="89" t="s">
        <v>829</v>
      </c>
      <c r="I48" s="90" t="s">
        <v>905</v>
      </c>
      <c r="J48" s="76" t="s">
        <v>931</v>
      </c>
      <c r="K48" s="61">
        <v>155.4</v>
      </c>
      <c r="L48" s="23" t="s">
        <v>34</v>
      </c>
      <c r="M48" s="92">
        <v>1.0</v>
      </c>
      <c r="N48" s="23" t="s">
        <v>34</v>
      </c>
      <c r="O48" s="92">
        <v>1.0</v>
      </c>
      <c r="P48" s="76" t="s">
        <v>932</v>
      </c>
      <c r="Q48" s="98">
        <f>2/4</f>
        <v>0.5</v>
      </c>
      <c r="R48" s="50">
        <v>0.7</v>
      </c>
      <c r="S48" s="76" t="s">
        <v>933</v>
      </c>
      <c r="T48" s="23">
        <v>172.7</v>
      </c>
      <c r="U48" s="23" t="s">
        <v>34</v>
      </c>
      <c r="V48" s="28">
        <v>1.0</v>
      </c>
      <c r="W48" s="23" t="s">
        <v>34</v>
      </c>
      <c r="X48" s="28">
        <v>1.0</v>
      </c>
      <c r="Y48" s="49" t="s">
        <v>841</v>
      </c>
      <c r="Z48" s="52">
        <f>4/4</f>
        <v>1</v>
      </c>
      <c r="AA48" s="23">
        <v>0.39</v>
      </c>
      <c r="AB48" s="53"/>
      <c r="AC48" s="53"/>
      <c r="AD48" s="53"/>
    </row>
    <row r="49" ht="37.5" customHeight="1">
      <c r="A49" s="86"/>
      <c r="B49" s="86"/>
      <c r="C49" s="87"/>
      <c r="D49" s="88"/>
      <c r="E49" s="89"/>
      <c r="F49" s="90"/>
      <c r="G49" s="90"/>
      <c r="H49" s="89"/>
      <c r="I49" s="90"/>
      <c r="J49" s="49"/>
      <c r="K49" s="23"/>
      <c r="L49" s="23"/>
      <c r="M49" s="92"/>
      <c r="N49" s="23"/>
      <c r="O49" s="92"/>
      <c r="P49" s="49"/>
      <c r="Q49" s="52"/>
      <c r="R49" s="50"/>
      <c r="S49" s="49"/>
      <c r="T49" s="23"/>
      <c r="U49" s="23"/>
      <c r="V49" s="28"/>
      <c r="W49" s="23"/>
      <c r="X49" s="28"/>
      <c r="Y49" s="49"/>
      <c r="Z49" s="52"/>
      <c r="AA49" s="23"/>
      <c r="AB49" s="53"/>
      <c r="AC49" s="53"/>
      <c r="AD49" s="53"/>
    </row>
    <row r="50" ht="37.5" customHeight="1">
      <c r="A50" s="86" t="s">
        <v>754</v>
      </c>
      <c r="B50" s="86" t="s">
        <v>755</v>
      </c>
      <c r="C50" s="87" t="s">
        <v>756</v>
      </c>
      <c r="D50" s="88" t="s">
        <v>757</v>
      </c>
      <c r="E50" s="89" t="s">
        <v>758</v>
      </c>
      <c r="F50" s="90">
        <v>25.0</v>
      </c>
      <c r="G50" s="90"/>
      <c r="H50" s="89" t="s">
        <v>759</v>
      </c>
      <c r="I50" s="90" t="s">
        <v>230</v>
      </c>
      <c r="J50" s="49" t="s">
        <v>934</v>
      </c>
      <c r="K50" s="23">
        <v>19.2</v>
      </c>
      <c r="L50" s="23" t="s">
        <v>34</v>
      </c>
      <c r="M50" s="92">
        <v>1.0</v>
      </c>
      <c r="N50" s="23" t="s">
        <v>34</v>
      </c>
      <c r="O50" s="92">
        <v>1.0</v>
      </c>
      <c r="P50" s="49" t="s">
        <v>935</v>
      </c>
      <c r="Q50" s="52">
        <f>3/4</f>
        <v>0.75</v>
      </c>
      <c r="R50" s="50">
        <v>1.81</v>
      </c>
      <c r="S50" s="49" t="s">
        <v>936</v>
      </c>
      <c r="T50" s="23">
        <v>3.13</v>
      </c>
      <c r="U50" s="23" t="s">
        <v>34</v>
      </c>
      <c r="V50" s="28">
        <v>1.0</v>
      </c>
      <c r="W50" s="23" t="s">
        <v>34</v>
      </c>
      <c r="X50" s="28">
        <v>1.0</v>
      </c>
      <c r="Y50" s="49" t="s">
        <v>841</v>
      </c>
      <c r="Z50" s="52">
        <f>4/4</f>
        <v>1</v>
      </c>
      <c r="AA50" s="23">
        <v>0.32</v>
      </c>
      <c r="AB50" s="53"/>
      <c r="AC50" s="53"/>
      <c r="AD50" s="53"/>
    </row>
    <row r="51" ht="37.5" customHeight="1">
      <c r="A51" s="86" t="s">
        <v>754</v>
      </c>
      <c r="B51" s="86" t="s">
        <v>764</v>
      </c>
      <c r="C51" s="87" t="s">
        <v>765</v>
      </c>
      <c r="D51" s="88" t="s">
        <v>766</v>
      </c>
      <c r="E51" s="89" t="s">
        <v>767</v>
      </c>
      <c r="F51" s="90">
        <v>38.0</v>
      </c>
      <c r="G51" s="47" t="str">
        <f>IMAGE("https://pub-6f70bc710fbd41e7b9466444e474e8d6.r2.dev/2025/11/10_2.png",1)</f>
        <v/>
      </c>
      <c r="H51" s="89" t="s">
        <v>768</v>
      </c>
      <c r="I51" s="90" t="s">
        <v>230</v>
      </c>
      <c r="J51" s="49" t="s">
        <v>937</v>
      </c>
      <c r="K51" s="23">
        <v>4.7</v>
      </c>
      <c r="L51" s="23" t="s">
        <v>34</v>
      </c>
      <c r="M51" s="92">
        <v>1.0</v>
      </c>
      <c r="N51" s="23" t="s">
        <v>34</v>
      </c>
      <c r="O51" s="92">
        <v>1.0</v>
      </c>
      <c r="P51" s="49" t="s">
        <v>841</v>
      </c>
      <c r="Q51" s="52">
        <f>4/4</f>
        <v>1</v>
      </c>
      <c r="R51" s="50">
        <v>0.35</v>
      </c>
      <c r="U51" s="46"/>
      <c r="V51" s="52"/>
      <c r="W51" s="46"/>
      <c r="X51" s="52"/>
      <c r="Y51" s="79"/>
      <c r="Z51" s="52"/>
      <c r="AA51" s="46"/>
      <c r="AB51" s="53"/>
      <c r="AC51" s="53"/>
      <c r="AD51" s="53"/>
    </row>
    <row r="52" ht="37.5" customHeight="1">
      <c r="A52" s="86" t="s">
        <v>754</v>
      </c>
      <c r="B52" s="86" t="s">
        <v>770</v>
      </c>
      <c r="C52" s="87" t="s">
        <v>771</v>
      </c>
      <c r="D52" s="88" t="s">
        <v>772</v>
      </c>
      <c r="E52" s="89" t="s">
        <v>882</v>
      </c>
      <c r="F52" s="90">
        <v>33.0</v>
      </c>
      <c r="G52" s="47"/>
      <c r="H52" s="89" t="s">
        <v>774</v>
      </c>
      <c r="I52" s="90" t="s">
        <v>230</v>
      </c>
      <c r="J52" s="49" t="s">
        <v>938</v>
      </c>
      <c r="K52" s="23">
        <v>16.5</v>
      </c>
      <c r="L52" s="23" t="s">
        <v>34</v>
      </c>
      <c r="M52" s="28">
        <v>1.0</v>
      </c>
      <c r="N52" s="23" t="s">
        <v>34</v>
      </c>
      <c r="O52" s="92">
        <v>1.0</v>
      </c>
      <c r="P52" s="49" t="s">
        <v>939</v>
      </c>
      <c r="Q52" s="52">
        <f>3/4</f>
        <v>0.75</v>
      </c>
      <c r="R52" s="50">
        <v>4.31</v>
      </c>
      <c r="S52" s="49" t="s">
        <v>940</v>
      </c>
      <c r="T52" s="23">
        <v>9.4</v>
      </c>
      <c r="U52" s="49" t="s">
        <v>941</v>
      </c>
      <c r="V52" s="28">
        <f>30/33</f>
        <v>0.9090909091</v>
      </c>
      <c r="W52" s="23" t="s">
        <v>34</v>
      </c>
      <c r="X52" s="28">
        <v>1.0</v>
      </c>
      <c r="Y52" s="49" t="s">
        <v>841</v>
      </c>
      <c r="Z52" s="52">
        <f>4/4</f>
        <v>1</v>
      </c>
      <c r="AA52" s="23">
        <v>0.89</v>
      </c>
      <c r="AB52" s="53"/>
      <c r="AC52" s="53"/>
      <c r="AD52" s="53"/>
    </row>
    <row r="53" ht="37.5" customHeight="1">
      <c r="A53" s="86" t="s">
        <v>778</v>
      </c>
      <c r="B53" s="86" t="s">
        <v>779</v>
      </c>
      <c r="C53" s="87" t="s">
        <v>780</v>
      </c>
      <c r="D53" s="88" t="s">
        <v>781</v>
      </c>
      <c r="E53" s="89" t="s">
        <v>782</v>
      </c>
      <c r="F53" s="90">
        <v>50.0</v>
      </c>
      <c r="G53" s="47"/>
      <c r="H53" s="89" t="s">
        <v>783</v>
      </c>
      <c r="I53" s="90" t="s">
        <v>230</v>
      </c>
      <c r="J53" s="49" t="s">
        <v>942</v>
      </c>
      <c r="K53" s="23">
        <v>13.5</v>
      </c>
      <c r="L53" s="23" t="s">
        <v>34</v>
      </c>
      <c r="M53" s="28">
        <v>1.0</v>
      </c>
      <c r="N53" s="23" t="s">
        <v>34</v>
      </c>
      <c r="O53" s="28">
        <v>1.0</v>
      </c>
      <c r="P53" s="49" t="s">
        <v>841</v>
      </c>
      <c r="Q53" s="52">
        <f t="shared" ref="Q53:Q54" si="6">4/4</f>
        <v>1</v>
      </c>
      <c r="R53" s="50">
        <v>0.47</v>
      </c>
      <c r="V53" s="97"/>
      <c r="X53" s="52"/>
      <c r="Y53" s="79"/>
      <c r="Z53" s="52"/>
      <c r="AA53" s="46"/>
      <c r="AB53" s="53"/>
      <c r="AC53" s="53"/>
      <c r="AD53" s="53"/>
    </row>
    <row r="54" ht="37.5" customHeight="1">
      <c r="A54" s="86" t="s">
        <v>754</v>
      </c>
      <c r="B54" s="86" t="s">
        <v>785</v>
      </c>
      <c r="C54" s="87" t="s">
        <v>786</v>
      </c>
      <c r="D54" s="88" t="s">
        <v>787</v>
      </c>
      <c r="E54" s="89" t="s">
        <v>788</v>
      </c>
      <c r="F54" s="90">
        <v>42.0</v>
      </c>
      <c r="G54" s="47"/>
      <c r="H54" s="89" t="s">
        <v>789</v>
      </c>
      <c r="I54" s="90" t="s">
        <v>230</v>
      </c>
      <c r="J54" s="49" t="s">
        <v>943</v>
      </c>
      <c r="K54" s="23">
        <v>15.8</v>
      </c>
      <c r="L54" s="23" t="s">
        <v>34</v>
      </c>
      <c r="M54" s="28">
        <v>1.0</v>
      </c>
      <c r="N54" s="23" t="s">
        <v>34</v>
      </c>
      <c r="O54" s="28">
        <v>1.0</v>
      </c>
      <c r="P54" s="49" t="s">
        <v>841</v>
      </c>
      <c r="Q54" s="52">
        <f t="shared" si="6"/>
        <v>1</v>
      </c>
      <c r="R54" s="50">
        <v>0.56</v>
      </c>
      <c r="S54" s="79"/>
      <c r="T54" s="46"/>
      <c r="U54" s="46"/>
      <c r="V54" s="52"/>
      <c r="W54" s="46"/>
      <c r="X54" s="52"/>
      <c r="Y54" s="79"/>
      <c r="Z54" s="52"/>
      <c r="AA54" s="46"/>
      <c r="AB54" s="53"/>
      <c r="AC54" s="53"/>
      <c r="AD54" s="53"/>
    </row>
    <row r="55" ht="37.5" customHeight="1">
      <c r="A55" s="86" t="s">
        <v>754</v>
      </c>
      <c r="B55" s="86" t="s">
        <v>791</v>
      </c>
      <c r="C55" s="87" t="s">
        <v>792</v>
      </c>
      <c r="D55" s="88" t="s">
        <v>793</v>
      </c>
      <c r="E55" s="89" t="s">
        <v>794</v>
      </c>
      <c r="F55" s="90">
        <v>49.0</v>
      </c>
      <c r="G55" s="47"/>
      <c r="H55" s="89" t="s">
        <v>759</v>
      </c>
      <c r="I55" s="90" t="s">
        <v>230</v>
      </c>
      <c r="J55" s="49" t="s">
        <v>944</v>
      </c>
      <c r="K55" s="23">
        <v>16.3</v>
      </c>
      <c r="L55" s="23" t="s">
        <v>945</v>
      </c>
      <c r="M55" s="28">
        <f>39/49</f>
        <v>0.7959183673</v>
      </c>
      <c r="N55" s="23" t="s">
        <v>34</v>
      </c>
      <c r="O55" s="28">
        <v>1.0</v>
      </c>
      <c r="P55" s="49" t="s">
        <v>946</v>
      </c>
      <c r="Q55" s="52">
        <f>2/4</f>
        <v>0.5</v>
      </c>
      <c r="R55" s="50">
        <v>0.33</v>
      </c>
      <c r="S55" s="49" t="s">
        <v>947</v>
      </c>
      <c r="T55" s="23">
        <v>16.1</v>
      </c>
      <c r="U55" s="23" t="s">
        <v>34</v>
      </c>
      <c r="V55" s="28">
        <v>1.0</v>
      </c>
      <c r="W55" s="23" t="s">
        <v>34</v>
      </c>
      <c r="X55" s="28">
        <v>1.0</v>
      </c>
      <c r="Y55" s="49" t="s">
        <v>948</v>
      </c>
      <c r="Z55" s="52">
        <f>2/4</f>
        <v>0.5</v>
      </c>
      <c r="AA55" s="23">
        <v>0.34</v>
      </c>
      <c r="AB55" s="53"/>
      <c r="AC55" s="53"/>
      <c r="AD55" s="53"/>
    </row>
    <row r="56" ht="37.5" customHeight="1">
      <c r="A56" s="86" t="s">
        <v>796</v>
      </c>
      <c r="B56" s="86" t="s">
        <v>797</v>
      </c>
      <c r="C56" s="87" t="s">
        <v>798</v>
      </c>
      <c r="D56" s="88" t="s">
        <v>799</v>
      </c>
      <c r="E56" s="89" t="s">
        <v>856</v>
      </c>
      <c r="F56" s="90">
        <v>56.0</v>
      </c>
      <c r="G56" s="47"/>
      <c r="H56" s="89" t="s">
        <v>801</v>
      </c>
      <c r="I56" s="90" t="s">
        <v>230</v>
      </c>
      <c r="J56" s="49" t="s">
        <v>949</v>
      </c>
      <c r="K56" s="23">
        <v>29.5</v>
      </c>
      <c r="L56" s="23" t="s">
        <v>34</v>
      </c>
      <c r="M56" s="28">
        <v>1.0</v>
      </c>
      <c r="N56" s="23" t="s">
        <v>950</v>
      </c>
      <c r="O56" s="28">
        <f>52/56</f>
        <v>0.9285714286</v>
      </c>
      <c r="P56" s="49" t="s">
        <v>951</v>
      </c>
      <c r="Q56" s="52">
        <f>3/4</f>
        <v>0.75</v>
      </c>
      <c r="R56" s="50">
        <v>0.36</v>
      </c>
      <c r="S56" s="49" t="s">
        <v>952</v>
      </c>
      <c r="T56" s="23">
        <v>16.9</v>
      </c>
      <c r="U56" s="23" t="s">
        <v>34</v>
      </c>
      <c r="V56" s="28">
        <v>1.0</v>
      </c>
      <c r="W56" s="23" t="s">
        <v>34</v>
      </c>
      <c r="X56" s="28">
        <v>1.0</v>
      </c>
      <c r="Y56" s="49" t="s">
        <v>953</v>
      </c>
      <c r="Z56" s="52">
        <f>3/4</f>
        <v>0.75</v>
      </c>
      <c r="AA56" s="23">
        <v>0.48</v>
      </c>
      <c r="AB56" s="53"/>
      <c r="AC56" s="53"/>
      <c r="AD56" s="53"/>
    </row>
    <row r="57" ht="37.5" customHeight="1">
      <c r="A57" s="86" t="s">
        <v>575</v>
      </c>
      <c r="B57" s="86" t="s">
        <v>806</v>
      </c>
      <c r="C57" s="87" t="s">
        <v>807</v>
      </c>
      <c r="D57" s="88" t="s">
        <v>808</v>
      </c>
      <c r="E57" s="89" t="s">
        <v>809</v>
      </c>
      <c r="F57" s="90">
        <v>49.0</v>
      </c>
      <c r="G57" s="47"/>
      <c r="H57" s="89" t="s">
        <v>810</v>
      </c>
      <c r="I57" s="90" t="s">
        <v>230</v>
      </c>
      <c r="J57" s="49" t="s">
        <v>954</v>
      </c>
      <c r="K57" s="23">
        <v>12.6</v>
      </c>
      <c r="L57" s="23" t="s">
        <v>34</v>
      </c>
      <c r="M57" s="28">
        <v>1.0</v>
      </c>
      <c r="N57" s="23" t="s">
        <v>34</v>
      </c>
      <c r="O57" s="28">
        <v>1.0</v>
      </c>
      <c r="P57" s="49" t="s">
        <v>955</v>
      </c>
      <c r="Q57" s="52">
        <f>2/5</f>
        <v>0.4</v>
      </c>
      <c r="R57" s="50">
        <v>0.43</v>
      </c>
      <c r="S57" s="49" t="s">
        <v>956</v>
      </c>
      <c r="T57" s="23">
        <v>11.3</v>
      </c>
      <c r="U57" s="23" t="s">
        <v>34</v>
      </c>
      <c r="V57" s="28">
        <v>1.0</v>
      </c>
      <c r="W57" s="23" t="s">
        <v>34</v>
      </c>
      <c r="X57" s="28">
        <v>1.0</v>
      </c>
      <c r="Y57" s="49" t="s">
        <v>957</v>
      </c>
      <c r="Z57" s="52">
        <f>2/5</f>
        <v>0.4</v>
      </c>
      <c r="AA57" s="23">
        <v>0.45</v>
      </c>
      <c r="AB57" s="53"/>
      <c r="AC57" s="53"/>
      <c r="AD57" s="53"/>
    </row>
    <row r="58" ht="37.5" customHeight="1">
      <c r="A58" s="86" t="s">
        <v>554</v>
      </c>
      <c r="B58" s="86" t="s">
        <v>815</v>
      </c>
      <c r="C58" s="95" t="s">
        <v>816</v>
      </c>
      <c r="D58" s="88" t="s">
        <v>817</v>
      </c>
      <c r="E58" s="89" t="s">
        <v>818</v>
      </c>
      <c r="F58" s="90">
        <v>69.0</v>
      </c>
      <c r="G58" s="47"/>
      <c r="H58" s="89" t="s">
        <v>819</v>
      </c>
      <c r="I58" s="90" t="s">
        <v>230</v>
      </c>
      <c r="J58" s="76" t="s">
        <v>958</v>
      </c>
      <c r="K58" s="23">
        <v>24.2</v>
      </c>
      <c r="L58" s="23" t="s">
        <v>959</v>
      </c>
      <c r="M58" s="28">
        <f>62/69</f>
        <v>0.8985507246</v>
      </c>
      <c r="N58" s="23" t="s">
        <v>960</v>
      </c>
      <c r="O58" s="28">
        <f>60/69</f>
        <v>0.8695652174</v>
      </c>
      <c r="P58" s="76" t="s">
        <v>961</v>
      </c>
      <c r="Q58" s="52">
        <f>2/6</f>
        <v>0.3333333333</v>
      </c>
      <c r="R58" s="50">
        <v>0.51</v>
      </c>
      <c r="S58" s="76" t="s">
        <v>962</v>
      </c>
      <c r="T58" s="23">
        <v>22.1</v>
      </c>
      <c r="U58" s="23" t="s">
        <v>963</v>
      </c>
      <c r="V58" s="28">
        <f>68/69</f>
        <v>0.9855072464</v>
      </c>
      <c r="W58" s="23" t="s">
        <v>34</v>
      </c>
      <c r="X58" s="28">
        <v>1.0</v>
      </c>
      <c r="Y58" s="49" t="s">
        <v>964</v>
      </c>
      <c r="Z58" s="52">
        <f>4/6</f>
        <v>0.6666666667</v>
      </c>
      <c r="AA58" s="23">
        <v>0.51</v>
      </c>
      <c r="AB58" s="53"/>
      <c r="AC58" s="53"/>
      <c r="AD58" s="53"/>
    </row>
    <row r="59" ht="37.5" customHeight="1">
      <c r="I59" s="90" t="s">
        <v>230</v>
      </c>
      <c r="P59" s="76" t="s">
        <v>965</v>
      </c>
      <c r="AB59" s="53"/>
      <c r="AC59" s="53"/>
      <c r="AD59" s="53"/>
    </row>
    <row r="60" ht="37.5" customHeight="1">
      <c r="A60" s="86" t="s">
        <v>554</v>
      </c>
      <c r="B60" s="86" t="s">
        <v>554</v>
      </c>
      <c r="C60" s="87" t="s">
        <v>826</v>
      </c>
      <c r="D60" s="88" t="s">
        <v>827</v>
      </c>
      <c r="E60" s="89" t="s">
        <v>828</v>
      </c>
      <c r="F60" s="90">
        <v>96.0</v>
      </c>
      <c r="G60" s="47"/>
      <c r="H60" s="89" t="s">
        <v>829</v>
      </c>
      <c r="I60" s="90" t="s">
        <v>230</v>
      </c>
      <c r="J60" s="76" t="s">
        <v>966</v>
      </c>
      <c r="K60" s="61">
        <v>27.1</v>
      </c>
      <c r="L60" s="23" t="s">
        <v>967</v>
      </c>
      <c r="M60" s="28">
        <f>92/96</f>
        <v>0.9583333333</v>
      </c>
      <c r="N60" s="23" t="s">
        <v>968</v>
      </c>
      <c r="O60" s="28">
        <f>92/96</f>
        <v>0.9583333333</v>
      </c>
      <c r="P60" s="76" t="s">
        <v>969</v>
      </c>
      <c r="Q60" s="98">
        <f>2/4</f>
        <v>0.5</v>
      </c>
      <c r="R60" s="50">
        <v>0.37</v>
      </c>
      <c r="S60" s="76" t="s">
        <v>970</v>
      </c>
      <c r="T60" s="23">
        <v>22.5</v>
      </c>
      <c r="U60" s="23" t="s">
        <v>34</v>
      </c>
      <c r="V60" s="28">
        <v>1.0</v>
      </c>
      <c r="W60" s="23" t="s">
        <v>971</v>
      </c>
      <c r="X60" s="28">
        <f>90/96</f>
        <v>0.9375</v>
      </c>
      <c r="Y60" s="49" t="s">
        <v>972</v>
      </c>
      <c r="Z60" s="52">
        <f>3/4</f>
        <v>0.75</v>
      </c>
      <c r="AA60" s="23">
        <v>0.45</v>
      </c>
      <c r="AB60" s="53"/>
      <c r="AC60" s="53"/>
      <c r="AD60" s="53"/>
    </row>
    <row r="61" ht="37.5" customHeight="1">
      <c r="A61" s="46"/>
      <c r="B61" s="46"/>
      <c r="C61" s="78"/>
      <c r="D61" s="78"/>
      <c r="E61" s="78"/>
      <c r="F61" s="53"/>
      <c r="G61" s="46"/>
      <c r="H61" s="78"/>
      <c r="I61" s="53"/>
      <c r="J61" s="78"/>
      <c r="K61" s="53"/>
      <c r="L61" s="53"/>
      <c r="M61" s="98"/>
      <c r="N61" s="53"/>
      <c r="O61" s="98"/>
      <c r="P61" s="78"/>
      <c r="Q61" s="98"/>
      <c r="R61" s="99"/>
      <c r="S61" s="78"/>
      <c r="T61" s="53"/>
      <c r="U61" s="53"/>
      <c r="V61" s="98"/>
      <c r="W61" s="53"/>
      <c r="X61" s="52"/>
      <c r="Y61" s="78"/>
      <c r="Z61" s="98"/>
      <c r="AA61" s="53"/>
      <c r="AB61" s="53"/>
      <c r="AC61" s="53"/>
      <c r="AD61" s="53"/>
    </row>
    <row r="62">
      <c r="A62" s="46"/>
      <c r="B62" s="46"/>
      <c r="C62" s="78"/>
      <c r="D62" s="78"/>
      <c r="E62" s="78"/>
      <c r="F62" s="53"/>
      <c r="G62" s="46"/>
      <c r="H62" s="78"/>
      <c r="I62" s="53"/>
      <c r="J62" s="78"/>
      <c r="K62" s="53"/>
      <c r="L62" s="53"/>
      <c r="M62" s="98"/>
      <c r="N62" s="53"/>
      <c r="O62" s="98"/>
      <c r="P62" s="78"/>
      <c r="Q62" s="98"/>
      <c r="R62" s="99"/>
      <c r="S62" s="78"/>
      <c r="T62" s="53"/>
      <c r="U62" s="53"/>
      <c r="V62" s="98"/>
      <c r="W62" s="53"/>
      <c r="X62" s="52"/>
      <c r="Y62" s="78"/>
      <c r="Z62" s="98"/>
      <c r="AA62" s="53"/>
      <c r="AB62" s="53"/>
      <c r="AC62" s="53"/>
      <c r="AD62" s="53"/>
    </row>
  </sheetData>
  <mergeCells count="126">
    <mergeCell ref="H22:H23"/>
    <mergeCell ref="I22:I23"/>
    <mergeCell ref="J22:J23"/>
    <mergeCell ref="K22:K23"/>
    <mergeCell ref="L22:L23"/>
    <mergeCell ref="M22:M23"/>
    <mergeCell ref="N22:N23"/>
    <mergeCell ref="A22:A23"/>
    <mergeCell ref="B22:B23"/>
    <mergeCell ref="C22:C23"/>
    <mergeCell ref="D22:D23"/>
    <mergeCell ref="E22:E23"/>
    <mergeCell ref="F22:F23"/>
    <mergeCell ref="G22:G23"/>
    <mergeCell ref="H10:H11"/>
    <mergeCell ref="J10:J11"/>
    <mergeCell ref="K10:K11"/>
    <mergeCell ref="L10:L11"/>
    <mergeCell ref="M10:M11"/>
    <mergeCell ref="N10:N11"/>
    <mergeCell ref="O10:O11"/>
    <mergeCell ref="X10:X11"/>
    <mergeCell ref="Y10:Y11"/>
    <mergeCell ref="Z10:Z11"/>
    <mergeCell ref="AA10:AA11"/>
    <mergeCell ref="Q10:Q11"/>
    <mergeCell ref="R10:R11"/>
    <mergeCell ref="S10:S11"/>
    <mergeCell ref="T10:T11"/>
    <mergeCell ref="U10:U11"/>
    <mergeCell ref="V10:V11"/>
    <mergeCell ref="W10:W11"/>
    <mergeCell ref="A10:A11"/>
    <mergeCell ref="B10:B11"/>
    <mergeCell ref="C10:C11"/>
    <mergeCell ref="D10:D11"/>
    <mergeCell ref="E10:E11"/>
    <mergeCell ref="F10:F11"/>
    <mergeCell ref="G10:G11"/>
    <mergeCell ref="W22:W23"/>
    <mergeCell ref="X22:X23"/>
    <mergeCell ref="Y22:Y23"/>
    <mergeCell ref="Z22:Z23"/>
    <mergeCell ref="AA22:AA23"/>
    <mergeCell ref="O22:O23"/>
    <mergeCell ref="Q22:Q23"/>
    <mergeCell ref="R22:R23"/>
    <mergeCell ref="S22:S23"/>
    <mergeCell ref="T22:T23"/>
    <mergeCell ref="U22:U23"/>
    <mergeCell ref="V22:V23"/>
    <mergeCell ref="R34:R35"/>
    <mergeCell ref="S34:S35"/>
    <mergeCell ref="T34:T35"/>
    <mergeCell ref="U34:U35"/>
    <mergeCell ref="W34:W35"/>
    <mergeCell ref="Y34:Y35"/>
    <mergeCell ref="Z34:Z35"/>
    <mergeCell ref="AA34:AA35"/>
    <mergeCell ref="A34:A35"/>
    <mergeCell ref="B34:B35"/>
    <mergeCell ref="C34:C35"/>
    <mergeCell ref="D34:D35"/>
    <mergeCell ref="E34:E35"/>
    <mergeCell ref="F34:F35"/>
    <mergeCell ref="G34:G35"/>
    <mergeCell ref="A58:A59"/>
    <mergeCell ref="B58:B59"/>
    <mergeCell ref="C58:C59"/>
    <mergeCell ref="D58:D59"/>
    <mergeCell ref="E58:E59"/>
    <mergeCell ref="F58:F59"/>
    <mergeCell ref="G58:G59"/>
    <mergeCell ref="H58:H59"/>
    <mergeCell ref="J58:J59"/>
    <mergeCell ref="K58:K59"/>
    <mergeCell ref="L58:L59"/>
    <mergeCell ref="M58:M59"/>
    <mergeCell ref="N58:N59"/>
    <mergeCell ref="O58:O59"/>
    <mergeCell ref="O34:O35"/>
    <mergeCell ref="Q34:Q35"/>
    <mergeCell ref="H34:H35"/>
    <mergeCell ref="I34:I35"/>
    <mergeCell ref="J34:J35"/>
    <mergeCell ref="K34:K35"/>
    <mergeCell ref="L34:L35"/>
    <mergeCell ref="M34:M35"/>
    <mergeCell ref="N34:N35"/>
    <mergeCell ref="H46:H47"/>
    <mergeCell ref="I46:I47"/>
    <mergeCell ref="J46:J47"/>
    <mergeCell ref="K46:K47"/>
    <mergeCell ref="L46:L47"/>
    <mergeCell ref="M46:M47"/>
    <mergeCell ref="N46:N47"/>
    <mergeCell ref="W46:W47"/>
    <mergeCell ref="X46:X47"/>
    <mergeCell ref="Y46:Y47"/>
    <mergeCell ref="Z46:Z47"/>
    <mergeCell ref="AA46:AA47"/>
    <mergeCell ref="O46:O47"/>
    <mergeCell ref="Q46:Q47"/>
    <mergeCell ref="R46:R47"/>
    <mergeCell ref="S46:S47"/>
    <mergeCell ref="T46:T47"/>
    <mergeCell ref="U46:U47"/>
    <mergeCell ref="V46:V47"/>
    <mergeCell ref="A46:A47"/>
    <mergeCell ref="B46:B47"/>
    <mergeCell ref="C46:C47"/>
    <mergeCell ref="D46:D47"/>
    <mergeCell ref="E46:E47"/>
    <mergeCell ref="F46:F47"/>
    <mergeCell ref="G46:G47"/>
    <mergeCell ref="X58:X59"/>
    <mergeCell ref="Y58:Y59"/>
    <mergeCell ref="Z58:Z59"/>
    <mergeCell ref="AA58:AA59"/>
    <mergeCell ref="Q58:Q59"/>
    <mergeCell ref="R58:R59"/>
    <mergeCell ref="S58:S59"/>
    <mergeCell ref="T58:T59"/>
    <mergeCell ref="U58:U59"/>
    <mergeCell ref="V58:V59"/>
    <mergeCell ref="W58:W59"/>
  </mergeCells>
  <dataValidations>
    <dataValidation type="list" allowBlank="1" showErrorMessage="1" sqref="I14:I22 I24 I26:I34 I36 I39:I46 I48">
      <formula1>"DeepSeek,GPT-5-mini,Llama3.3,GPT-4o-2024-11-20,DeepSeek-v3"</formula1>
    </dataValidation>
    <dataValidation type="list" allowBlank="1" showErrorMessage="1" sqref="I2:I12 I38 I50:I60">
      <formula1>"DeepSeek-chat,GPT-5-mini,Llama3.3,GPT-4o-2024-11-20,DeepSeek-v3"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39.13"/>
    <col customWidth="1" min="3" max="3" width="15.38"/>
    <col customWidth="1" min="4" max="4" width="14.38"/>
    <col customWidth="1" min="5" max="5" width="15.63"/>
    <col customWidth="1" min="6" max="6" width="17.88"/>
    <col customWidth="1" min="7" max="7" width="16.5"/>
    <col customWidth="1" min="12" max="12" width="39.13"/>
    <col customWidth="1" min="13" max="13" width="15.38"/>
    <col customWidth="1" min="14" max="14" width="14.38"/>
    <col customWidth="1" min="15" max="15" width="15.63"/>
    <col customWidth="1" min="16" max="16" width="17.13"/>
    <col customWidth="1" min="17" max="17" width="13.25"/>
    <col customWidth="1" min="22" max="22" width="39.13"/>
    <col customWidth="1" min="23" max="23" width="15.38"/>
    <col customWidth="1" min="24" max="24" width="14.38"/>
    <col customWidth="1" min="25" max="25" width="15.63"/>
    <col customWidth="1" min="26" max="26" width="17.13"/>
    <col customWidth="1" min="27" max="27" width="13.25"/>
    <col customWidth="1" min="31" max="31" width="9.13"/>
    <col customWidth="1" min="32" max="32" width="39.13"/>
    <col customWidth="1" min="33" max="33" width="15.38"/>
    <col customWidth="1" min="34" max="34" width="14.38"/>
    <col customWidth="1" min="35" max="35" width="15.63"/>
    <col customWidth="1" min="36" max="36" width="17.13"/>
    <col customWidth="1" min="37" max="37" width="13.25"/>
  </cols>
  <sheetData>
    <row r="1">
      <c r="A1" s="100" t="s">
        <v>973</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2"/>
    </row>
    <row r="2">
      <c r="A2" s="103"/>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5"/>
    </row>
    <row r="3">
      <c r="C3" s="106"/>
    </row>
    <row r="4">
      <c r="A4" s="91"/>
      <c r="B4" s="91"/>
      <c r="C4" s="91"/>
      <c r="D4" s="91"/>
      <c r="E4" s="91"/>
      <c r="F4" s="91"/>
      <c r="G4" s="91"/>
      <c r="H4" s="91"/>
      <c r="I4" s="91"/>
    </row>
    <row r="5">
      <c r="A5" s="107" t="s">
        <v>974</v>
      </c>
      <c r="B5" s="108"/>
      <c r="C5" s="108"/>
      <c r="D5" s="108"/>
      <c r="E5" s="108"/>
      <c r="F5" s="108"/>
      <c r="G5" s="108"/>
      <c r="H5" s="108"/>
      <c r="I5" s="109"/>
      <c r="K5" s="110" t="s">
        <v>975</v>
      </c>
      <c r="L5" s="108"/>
      <c r="M5" s="108"/>
      <c r="N5" s="108"/>
      <c r="O5" s="108"/>
      <c r="P5" s="108"/>
      <c r="Q5" s="108"/>
      <c r="R5" s="108"/>
      <c r="S5" s="109"/>
      <c r="T5" s="111"/>
      <c r="U5" s="112" t="s">
        <v>976</v>
      </c>
      <c r="V5" s="108"/>
      <c r="W5" s="108"/>
      <c r="X5" s="108"/>
      <c r="Y5" s="108"/>
      <c r="Z5" s="108"/>
      <c r="AA5" s="108"/>
      <c r="AB5" s="108"/>
      <c r="AC5" s="109"/>
      <c r="AD5" s="111"/>
      <c r="AE5" s="112" t="s">
        <v>977</v>
      </c>
      <c r="AF5" s="108"/>
      <c r="AG5" s="108"/>
      <c r="AH5" s="108"/>
      <c r="AI5" s="108"/>
      <c r="AJ5" s="108"/>
      <c r="AK5" s="108"/>
      <c r="AL5" s="108"/>
      <c r="AM5" s="109"/>
      <c r="AN5" s="111"/>
      <c r="AO5" s="111"/>
    </row>
    <row r="6">
      <c r="A6" s="113" t="s">
        <v>978</v>
      </c>
      <c r="B6" s="113" t="s">
        <v>979</v>
      </c>
      <c r="C6" s="113" t="s">
        <v>980</v>
      </c>
      <c r="D6" s="114" t="s">
        <v>981</v>
      </c>
      <c r="E6" s="108"/>
      <c r="F6" s="108"/>
      <c r="G6" s="108"/>
      <c r="H6" s="109"/>
      <c r="I6" s="115"/>
      <c r="K6" s="116" t="s">
        <v>978</v>
      </c>
      <c r="L6" s="116" t="s">
        <v>979</v>
      </c>
      <c r="M6" s="116" t="s">
        <v>980</v>
      </c>
      <c r="N6" s="117" t="s">
        <v>981</v>
      </c>
      <c r="O6" s="108"/>
      <c r="P6" s="108"/>
      <c r="Q6" s="108"/>
      <c r="R6" s="109"/>
      <c r="S6" s="118"/>
      <c r="T6" s="119"/>
      <c r="U6" s="116" t="s">
        <v>978</v>
      </c>
      <c r="V6" s="116" t="s">
        <v>979</v>
      </c>
      <c r="W6" s="116" t="s">
        <v>980</v>
      </c>
      <c r="X6" s="117" t="s">
        <v>981</v>
      </c>
      <c r="Y6" s="108"/>
      <c r="Z6" s="108"/>
      <c r="AA6" s="108"/>
      <c r="AB6" s="109"/>
      <c r="AC6" s="118"/>
      <c r="AD6" s="119"/>
      <c r="AE6" s="116" t="s">
        <v>978</v>
      </c>
      <c r="AF6" s="116" t="s">
        <v>979</v>
      </c>
      <c r="AG6" s="116" t="s">
        <v>980</v>
      </c>
      <c r="AH6" s="117" t="s">
        <v>981</v>
      </c>
      <c r="AI6" s="108"/>
      <c r="AJ6" s="108"/>
      <c r="AK6" s="108"/>
      <c r="AL6" s="109"/>
      <c r="AM6" s="118"/>
    </row>
    <row r="7">
      <c r="A7" s="120"/>
      <c r="B7" s="121"/>
      <c r="C7" s="121"/>
      <c r="D7" s="122" t="s">
        <v>31</v>
      </c>
      <c r="E7" s="122" t="s">
        <v>982</v>
      </c>
      <c r="F7" s="122" t="s">
        <v>154</v>
      </c>
      <c r="G7" s="122" t="s">
        <v>288</v>
      </c>
      <c r="H7" s="122" t="s">
        <v>230</v>
      </c>
      <c r="I7" s="122" t="s">
        <v>983</v>
      </c>
      <c r="K7" s="120"/>
      <c r="L7" s="121"/>
      <c r="M7" s="121"/>
      <c r="N7" s="123" t="s">
        <v>31</v>
      </c>
      <c r="O7" s="123" t="s">
        <v>982</v>
      </c>
      <c r="P7" s="123" t="s">
        <v>154</v>
      </c>
      <c r="Q7" s="123" t="s">
        <v>288</v>
      </c>
      <c r="R7" s="123" t="s">
        <v>230</v>
      </c>
      <c r="S7" s="123" t="s">
        <v>983</v>
      </c>
      <c r="U7" s="120"/>
      <c r="V7" s="121"/>
      <c r="W7" s="121"/>
      <c r="X7" s="123" t="s">
        <v>31</v>
      </c>
      <c r="Y7" s="123" t="s">
        <v>982</v>
      </c>
      <c r="Z7" s="123" t="s">
        <v>154</v>
      </c>
      <c r="AA7" s="123" t="s">
        <v>288</v>
      </c>
      <c r="AB7" s="123" t="s">
        <v>230</v>
      </c>
      <c r="AC7" s="123" t="s">
        <v>983</v>
      </c>
      <c r="AE7" s="120"/>
      <c r="AF7" s="121"/>
      <c r="AG7" s="121"/>
      <c r="AH7" s="123" t="s">
        <v>31</v>
      </c>
      <c r="AI7" s="123" t="s">
        <v>982</v>
      </c>
      <c r="AJ7" s="123" t="s">
        <v>154</v>
      </c>
      <c r="AK7" s="123" t="s">
        <v>288</v>
      </c>
      <c r="AL7" s="123" t="s">
        <v>230</v>
      </c>
      <c r="AM7" s="123" t="s">
        <v>983</v>
      </c>
    </row>
    <row r="8">
      <c r="A8" s="120"/>
      <c r="B8" s="124" t="s">
        <v>26</v>
      </c>
      <c r="C8" s="125">
        <v>37.0</v>
      </c>
      <c r="D8" s="126">
        <v>55.336</v>
      </c>
      <c r="E8" s="126">
        <v>2.834</v>
      </c>
      <c r="F8" s="126">
        <v>91.526</v>
      </c>
      <c r="G8" s="126">
        <v>11.908</v>
      </c>
      <c r="H8" s="125">
        <v>13.2</v>
      </c>
      <c r="I8" s="127">
        <f t="shared" ref="I8:I17" si="1">AVERAGE(D8:H8)</f>
        <v>34.9608</v>
      </c>
      <c r="K8" s="120"/>
      <c r="L8" s="128" t="s">
        <v>26</v>
      </c>
      <c r="M8" s="128">
        <v>37.0</v>
      </c>
      <c r="N8" s="118">
        <v>1.37</v>
      </c>
      <c r="O8" s="118">
        <v>1.42</v>
      </c>
      <c r="P8" s="118">
        <v>1.35</v>
      </c>
      <c r="Q8" s="118">
        <v>1.4</v>
      </c>
      <c r="R8" s="118">
        <v>1.45</v>
      </c>
      <c r="S8" s="123">
        <f t="shared" ref="S8:S17" si="2">AVERAGE(N8:R8)</f>
        <v>1.398</v>
      </c>
      <c r="U8" s="120"/>
      <c r="V8" s="128" t="s">
        <v>26</v>
      </c>
      <c r="W8" s="128">
        <v>37.0</v>
      </c>
      <c r="X8" s="126">
        <v>0.279</v>
      </c>
      <c r="Y8" s="129">
        <v>0.279</v>
      </c>
      <c r="Z8" s="126">
        <v>0.176</v>
      </c>
      <c r="AA8" s="126">
        <v>0.14</v>
      </c>
      <c r="AB8" s="126">
        <v>0.405</v>
      </c>
      <c r="AC8" s="123">
        <f t="shared" ref="AC8:AC17" si="3">AVERAGE(X8:AB8)</f>
        <v>0.2558</v>
      </c>
      <c r="AE8" s="120"/>
      <c r="AF8" s="128" t="s">
        <v>26</v>
      </c>
      <c r="AG8" s="128">
        <v>37.0</v>
      </c>
      <c r="AH8" s="126">
        <v>33.45</v>
      </c>
      <c r="AI8" s="126">
        <v>0.0</v>
      </c>
      <c r="AJ8" s="126">
        <v>0.0</v>
      </c>
      <c r="AK8" s="126">
        <v>11.257</v>
      </c>
      <c r="AL8" s="126">
        <v>0.0</v>
      </c>
      <c r="AM8" s="123">
        <f t="shared" ref="AM8:AM17" si="4">AVERAGE(AH8:AL8)</f>
        <v>8.9414</v>
      </c>
    </row>
    <row r="9">
      <c r="A9" s="120"/>
      <c r="B9" s="124" t="s">
        <v>41</v>
      </c>
      <c r="C9" s="125">
        <v>34.0</v>
      </c>
      <c r="D9" s="126">
        <v>25.627</v>
      </c>
      <c r="E9" s="126">
        <v>2.298</v>
      </c>
      <c r="F9" s="126">
        <v>53.521</v>
      </c>
      <c r="G9" s="126">
        <v>6.952</v>
      </c>
      <c r="H9" s="125">
        <v>5.2</v>
      </c>
      <c r="I9" s="127">
        <f t="shared" si="1"/>
        <v>18.7196</v>
      </c>
      <c r="K9" s="120"/>
      <c r="L9" s="128" t="s">
        <v>41</v>
      </c>
      <c r="M9" s="128">
        <v>34.0</v>
      </c>
      <c r="N9" s="118">
        <v>1.28</v>
      </c>
      <c r="O9" s="118">
        <v>1.35</v>
      </c>
      <c r="P9" s="118">
        <v>1.25</v>
      </c>
      <c r="Q9" s="118">
        <v>1.32</v>
      </c>
      <c r="R9" s="118">
        <v>1.38</v>
      </c>
      <c r="S9" s="123">
        <f t="shared" si="2"/>
        <v>1.316</v>
      </c>
      <c r="U9" s="120"/>
      <c r="V9" s="128" t="s">
        <v>41</v>
      </c>
      <c r="W9" s="128">
        <v>34.0</v>
      </c>
      <c r="X9" s="126">
        <v>0.292</v>
      </c>
      <c r="Y9" s="129">
        <v>0.281</v>
      </c>
      <c r="Z9" s="126">
        <v>0.189</v>
      </c>
      <c r="AA9" s="126">
        <v>0.14</v>
      </c>
      <c r="AB9" s="126">
        <v>0.193</v>
      </c>
      <c r="AC9" s="123">
        <f t="shared" si="3"/>
        <v>0.219</v>
      </c>
      <c r="AE9" s="120"/>
      <c r="AF9" s="128" t="s">
        <v>41</v>
      </c>
      <c r="AG9" s="128">
        <v>34.0</v>
      </c>
      <c r="AH9" s="126">
        <v>22.77</v>
      </c>
      <c r="AI9" s="126">
        <v>3.47</v>
      </c>
      <c r="AJ9" s="126">
        <v>0.0</v>
      </c>
      <c r="AK9" s="126">
        <v>19.444</v>
      </c>
      <c r="AL9" s="126">
        <v>2.225</v>
      </c>
      <c r="AM9" s="123">
        <f t="shared" si="4"/>
        <v>9.5818</v>
      </c>
    </row>
    <row r="10">
      <c r="A10" s="120"/>
      <c r="B10" s="124" t="s">
        <v>54</v>
      </c>
      <c r="C10" s="125">
        <v>32.0</v>
      </c>
      <c r="D10" s="126">
        <v>26.599</v>
      </c>
      <c r="E10" s="126">
        <v>2.112</v>
      </c>
      <c r="F10" s="126">
        <v>103.392</v>
      </c>
      <c r="G10" s="126">
        <v>9.568</v>
      </c>
      <c r="H10" s="125">
        <v>20.6</v>
      </c>
      <c r="I10" s="127">
        <f t="shared" si="1"/>
        <v>32.4542</v>
      </c>
      <c r="K10" s="120"/>
      <c r="L10" s="128" t="s">
        <v>54</v>
      </c>
      <c r="M10" s="128">
        <v>32.0</v>
      </c>
      <c r="N10" s="118">
        <v>1.22</v>
      </c>
      <c r="O10" s="118">
        <v>1.28</v>
      </c>
      <c r="P10" s="118">
        <v>1.2</v>
      </c>
      <c r="Q10" s="118">
        <v>1.25</v>
      </c>
      <c r="R10" s="118">
        <v>1.3</v>
      </c>
      <c r="S10" s="123">
        <f t="shared" si="2"/>
        <v>1.25</v>
      </c>
      <c r="U10" s="120"/>
      <c r="V10" s="128" t="s">
        <v>54</v>
      </c>
      <c r="W10" s="128">
        <v>32.0</v>
      </c>
      <c r="X10" s="126">
        <v>0.435</v>
      </c>
      <c r="Y10" s="130">
        <v>0.0</v>
      </c>
      <c r="Z10" s="126">
        <v>0.196</v>
      </c>
      <c r="AA10" s="126">
        <v>0.203</v>
      </c>
      <c r="AB10" s="126">
        <v>0.6</v>
      </c>
      <c r="AC10" s="123">
        <f t="shared" si="3"/>
        <v>0.2868</v>
      </c>
      <c r="AE10" s="120"/>
      <c r="AF10" s="128" t="s">
        <v>54</v>
      </c>
      <c r="AG10" s="128">
        <v>32.0</v>
      </c>
      <c r="AH10" s="126">
        <v>31.932</v>
      </c>
      <c r="AI10" s="126">
        <v>2.98</v>
      </c>
      <c r="AJ10" s="126">
        <v>129.81</v>
      </c>
      <c r="AK10" s="126">
        <v>20.51</v>
      </c>
      <c r="AL10" s="126">
        <v>16.152</v>
      </c>
      <c r="AM10" s="123">
        <f t="shared" si="4"/>
        <v>40.2768</v>
      </c>
    </row>
    <row r="11">
      <c r="A11" s="120"/>
      <c r="B11" s="124" t="s">
        <v>66</v>
      </c>
      <c r="C11" s="125">
        <v>32.0</v>
      </c>
      <c r="D11" s="126">
        <v>37.28</v>
      </c>
      <c r="E11" s="126">
        <v>2.797</v>
      </c>
      <c r="F11" s="126">
        <v>100.803</v>
      </c>
      <c r="G11" s="126">
        <v>6.429</v>
      </c>
      <c r="H11" s="125">
        <v>3.6</v>
      </c>
      <c r="I11" s="127">
        <f t="shared" si="1"/>
        <v>30.1818</v>
      </c>
      <c r="K11" s="120"/>
      <c r="L11" s="128" t="s">
        <v>66</v>
      </c>
      <c r="M11" s="128">
        <v>32.0</v>
      </c>
      <c r="N11" s="118">
        <v>1.2</v>
      </c>
      <c r="O11" s="118">
        <v>1.27</v>
      </c>
      <c r="P11" s="118">
        <v>1.18</v>
      </c>
      <c r="Q11" s="118">
        <v>1.24</v>
      </c>
      <c r="R11" s="118">
        <v>1.29</v>
      </c>
      <c r="S11" s="123">
        <f t="shared" si="2"/>
        <v>1.236</v>
      </c>
      <c r="U11" s="120"/>
      <c r="V11" s="128" t="s">
        <v>66</v>
      </c>
      <c r="W11" s="128">
        <v>32.0</v>
      </c>
      <c r="X11" s="126">
        <v>0.282</v>
      </c>
      <c r="Y11" s="129">
        <v>0.27</v>
      </c>
      <c r="Z11" s="126">
        <v>0.179</v>
      </c>
      <c r="AA11" s="126">
        <v>0.133</v>
      </c>
      <c r="AB11" s="126">
        <v>0.383</v>
      </c>
      <c r="AC11" s="123">
        <f t="shared" si="3"/>
        <v>0.2494</v>
      </c>
      <c r="AE11" s="120"/>
      <c r="AF11" s="128" t="s">
        <v>66</v>
      </c>
      <c r="AG11" s="128">
        <v>32.0</v>
      </c>
      <c r="AH11" s="126">
        <v>21.246</v>
      </c>
      <c r="AI11" s="126">
        <v>3.301</v>
      </c>
      <c r="AJ11" s="126">
        <v>60.647</v>
      </c>
      <c r="AK11" s="126">
        <v>23.372</v>
      </c>
      <c r="AL11" s="126">
        <v>0.0</v>
      </c>
      <c r="AM11" s="123">
        <f t="shared" si="4"/>
        <v>21.7132</v>
      </c>
    </row>
    <row r="12">
      <c r="A12" s="120"/>
      <c r="B12" s="124" t="s">
        <v>54</v>
      </c>
      <c r="C12" s="125">
        <v>60.0</v>
      </c>
      <c r="D12" s="126">
        <v>54.663</v>
      </c>
      <c r="E12" s="126">
        <v>3.778</v>
      </c>
      <c r="F12" s="126">
        <v>157.57</v>
      </c>
      <c r="G12" s="126">
        <v>10.416</v>
      </c>
      <c r="H12" s="125">
        <v>10.9</v>
      </c>
      <c r="I12" s="127">
        <f t="shared" si="1"/>
        <v>47.4654</v>
      </c>
      <c r="K12" s="120"/>
      <c r="L12" s="128" t="s">
        <v>54</v>
      </c>
      <c r="M12" s="128">
        <v>60.0</v>
      </c>
      <c r="N12" s="118">
        <v>2.15</v>
      </c>
      <c r="O12" s="118">
        <v>2.25</v>
      </c>
      <c r="P12" s="118">
        <v>2.1</v>
      </c>
      <c r="Q12" s="118">
        <v>2.2</v>
      </c>
      <c r="R12" s="118">
        <v>2.3</v>
      </c>
      <c r="S12" s="123">
        <f t="shared" si="2"/>
        <v>2.2</v>
      </c>
      <c r="U12" s="120"/>
      <c r="V12" s="128" t="s">
        <v>54</v>
      </c>
      <c r="W12" s="128">
        <v>60.0</v>
      </c>
      <c r="X12" s="126">
        <v>0.46</v>
      </c>
      <c r="Y12" s="129">
        <v>0.367</v>
      </c>
      <c r="Z12" s="126">
        <v>0.19</v>
      </c>
      <c r="AA12" s="126">
        <v>0.165</v>
      </c>
      <c r="AB12" s="126">
        <v>0.63</v>
      </c>
      <c r="AC12" s="123">
        <f t="shared" si="3"/>
        <v>0.3624</v>
      </c>
      <c r="AE12" s="120"/>
      <c r="AF12" s="128" t="s">
        <v>54</v>
      </c>
      <c r="AG12" s="128">
        <v>60.0</v>
      </c>
      <c r="AH12" s="126">
        <v>25.233</v>
      </c>
      <c r="AI12" s="126">
        <v>5.453</v>
      </c>
      <c r="AJ12" s="126">
        <v>123.585</v>
      </c>
      <c r="AK12" s="126">
        <v>21.536</v>
      </c>
      <c r="AL12" s="126">
        <v>0.0</v>
      </c>
      <c r="AM12" s="123">
        <f t="shared" si="4"/>
        <v>35.1614</v>
      </c>
    </row>
    <row r="13">
      <c r="A13" s="120"/>
      <c r="B13" s="124" t="s">
        <v>92</v>
      </c>
      <c r="C13" s="125">
        <v>85.0</v>
      </c>
      <c r="D13" s="126">
        <v>77.823</v>
      </c>
      <c r="E13" s="126">
        <v>3.476</v>
      </c>
      <c r="F13" s="126">
        <v>128.925</v>
      </c>
      <c r="G13" s="126">
        <v>11.731</v>
      </c>
      <c r="H13" s="125">
        <v>11.7</v>
      </c>
      <c r="I13" s="127">
        <f t="shared" si="1"/>
        <v>46.731</v>
      </c>
      <c r="K13" s="120"/>
      <c r="L13" s="128" t="s">
        <v>92</v>
      </c>
      <c r="M13" s="128">
        <v>85.0</v>
      </c>
      <c r="N13" s="118">
        <v>2.95</v>
      </c>
      <c r="O13" s="118">
        <v>3.1</v>
      </c>
      <c r="P13" s="118">
        <v>2.88</v>
      </c>
      <c r="Q13" s="118">
        <v>3.02</v>
      </c>
      <c r="R13" s="118">
        <v>3.15</v>
      </c>
      <c r="S13" s="123">
        <f t="shared" si="2"/>
        <v>3.02</v>
      </c>
      <c r="U13" s="120"/>
      <c r="V13" s="128" t="s">
        <v>92</v>
      </c>
      <c r="W13" s="128">
        <v>85.0</v>
      </c>
      <c r="X13" s="126">
        <v>0.395</v>
      </c>
      <c r="Y13" s="129">
        <v>0.383</v>
      </c>
      <c r="Z13" s="126">
        <v>0.323</v>
      </c>
      <c r="AA13" s="126">
        <v>0.178</v>
      </c>
      <c r="AB13" s="126">
        <v>0.502</v>
      </c>
      <c r="AC13" s="123">
        <f t="shared" si="3"/>
        <v>0.3562</v>
      </c>
      <c r="AE13" s="120"/>
      <c r="AF13" s="128" t="s">
        <v>92</v>
      </c>
      <c r="AG13" s="128">
        <v>85.0</v>
      </c>
      <c r="AH13" s="126">
        <v>28.398</v>
      </c>
      <c r="AI13" s="126">
        <v>5.21</v>
      </c>
      <c r="AJ13" s="126">
        <v>167.212</v>
      </c>
      <c r="AK13" s="126">
        <v>22.625</v>
      </c>
      <c r="AL13" s="126">
        <v>0.0</v>
      </c>
      <c r="AM13" s="123">
        <f t="shared" si="4"/>
        <v>44.689</v>
      </c>
    </row>
    <row r="14">
      <c r="A14" s="120"/>
      <c r="B14" s="124" t="s">
        <v>105</v>
      </c>
      <c r="C14" s="125">
        <v>39.0</v>
      </c>
      <c r="D14" s="126">
        <v>53.344</v>
      </c>
      <c r="E14" s="126">
        <v>3.61</v>
      </c>
      <c r="F14" s="126">
        <v>162.827</v>
      </c>
      <c r="G14" s="126">
        <v>17.308</v>
      </c>
      <c r="H14" s="125">
        <v>5.9</v>
      </c>
      <c r="I14" s="127">
        <f t="shared" si="1"/>
        <v>48.5978</v>
      </c>
      <c r="K14" s="120"/>
      <c r="L14" s="128" t="s">
        <v>105</v>
      </c>
      <c r="M14" s="128">
        <v>39.0</v>
      </c>
      <c r="N14" s="118">
        <v>1.45</v>
      </c>
      <c r="O14" s="118">
        <v>1.52</v>
      </c>
      <c r="P14" s="118">
        <v>1.42</v>
      </c>
      <c r="Q14" s="118">
        <v>1.48</v>
      </c>
      <c r="R14" s="118">
        <v>1.55</v>
      </c>
      <c r="S14" s="123">
        <f t="shared" si="2"/>
        <v>1.484</v>
      </c>
      <c r="U14" s="120"/>
      <c r="V14" s="128" t="s">
        <v>105</v>
      </c>
      <c r="W14" s="128">
        <v>39.0</v>
      </c>
      <c r="X14" s="126">
        <v>0.328</v>
      </c>
      <c r="Y14" s="129">
        <v>0.301</v>
      </c>
      <c r="Z14" s="126">
        <v>0.115</v>
      </c>
      <c r="AA14" s="126">
        <v>0.132</v>
      </c>
      <c r="AB14" s="126">
        <v>0.4</v>
      </c>
      <c r="AC14" s="123">
        <f t="shared" si="3"/>
        <v>0.2552</v>
      </c>
      <c r="AE14" s="120"/>
      <c r="AF14" s="128" t="s">
        <v>105</v>
      </c>
      <c r="AG14" s="128">
        <v>39.0</v>
      </c>
      <c r="AH14" s="126">
        <v>31.545</v>
      </c>
      <c r="AI14" s="126">
        <v>2.823</v>
      </c>
      <c r="AJ14" s="126">
        <v>271.524</v>
      </c>
      <c r="AK14" s="126">
        <v>20.12</v>
      </c>
      <c r="AL14" s="126">
        <v>16.55</v>
      </c>
      <c r="AM14" s="123">
        <f t="shared" si="4"/>
        <v>68.5124</v>
      </c>
    </row>
    <row r="15">
      <c r="A15" s="120"/>
      <c r="B15" s="124" t="s">
        <v>26</v>
      </c>
      <c r="C15" s="125">
        <v>53.0</v>
      </c>
      <c r="D15" s="131">
        <v>34.664</v>
      </c>
      <c r="E15" s="126">
        <v>3.531</v>
      </c>
      <c r="F15" s="126">
        <v>155.472</v>
      </c>
      <c r="G15" s="126">
        <v>15.56</v>
      </c>
      <c r="H15" s="125">
        <v>12.0</v>
      </c>
      <c r="I15" s="127">
        <f t="shared" si="1"/>
        <v>44.2454</v>
      </c>
      <c r="K15" s="120"/>
      <c r="L15" s="128" t="s">
        <v>26</v>
      </c>
      <c r="M15" s="128">
        <v>53.0</v>
      </c>
      <c r="N15" s="118">
        <v>1.88</v>
      </c>
      <c r="O15" s="118">
        <v>1.95</v>
      </c>
      <c r="P15" s="118">
        <v>1.85</v>
      </c>
      <c r="Q15" s="118">
        <v>1.92</v>
      </c>
      <c r="R15" s="118">
        <v>1.98</v>
      </c>
      <c r="S15" s="123">
        <f t="shared" si="2"/>
        <v>1.916</v>
      </c>
      <c r="U15" s="120"/>
      <c r="V15" s="128" t="s">
        <v>26</v>
      </c>
      <c r="W15" s="128">
        <v>53.0</v>
      </c>
      <c r="X15" s="126">
        <v>3.775</v>
      </c>
      <c r="Y15" s="129">
        <v>0.359</v>
      </c>
      <c r="Z15" s="126">
        <v>0.233</v>
      </c>
      <c r="AA15" s="126">
        <v>0.173</v>
      </c>
      <c r="AB15" s="126">
        <v>60.503</v>
      </c>
      <c r="AC15" s="123">
        <f t="shared" si="3"/>
        <v>13.0086</v>
      </c>
      <c r="AE15" s="120"/>
      <c r="AF15" s="128" t="s">
        <v>26</v>
      </c>
      <c r="AG15" s="128">
        <v>53.0</v>
      </c>
      <c r="AH15" s="126">
        <v>34.108</v>
      </c>
      <c r="AI15" s="126">
        <v>3.79</v>
      </c>
      <c r="AJ15" s="126">
        <v>288.135</v>
      </c>
      <c r="AK15" s="126">
        <v>27.128</v>
      </c>
      <c r="AL15" s="126">
        <v>0.0</v>
      </c>
      <c r="AM15" s="123">
        <f t="shared" si="4"/>
        <v>70.6322</v>
      </c>
    </row>
    <row r="16">
      <c r="A16" s="120"/>
      <c r="B16" s="124" t="s">
        <v>130</v>
      </c>
      <c r="C16" s="125">
        <v>98.0</v>
      </c>
      <c r="D16" s="126">
        <v>39.432</v>
      </c>
      <c r="E16" s="126">
        <v>3.713</v>
      </c>
      <c r="F16" s="126">
        <v>112.397</v>
      </c>
      <c r="G16" s="126">
        <v>38.38</v>
      </c>
      <c r="H16" s="125">
        <v>13.9</v>
      </c>
      <c r="I16" s="127">
        <f t="shared" si="1"/>
        <v>41.5644</v>
      </c>
      <c r="K16" s="120"/>
      <c r="L16" s="128" t="s">
        <v>130</v>
      </c>
      <c r="M16" s="128">
        <v>98.0</v>
      </c>
      <c r="N16" s="118">
        <v>3.42</v>
      </c>
      <c r="O16" s="118">
        <v>3.58</v>
      </c>
      <c r="P16" s="118">
        <v>3.35</v>
      </c>
      <c r="Q16" s="118">
        <v>3.5</v>
      </c>
      <c r="R16" s="118">
        <v>3.65</v>
      </c>
      <c r="S16" s="123">
        <f t="shared" si="2"/>
        <v>3.5</v>
      </c>
      <c r="U16" s="120"/>
      <c r="V16" s="128" t="s">
        <v>130</v>
      </c>
      <c r="W16" s="128">
        <v>98.0</v>
      </c>
      <c r="X16" s="126">
        <v>0.836</v>
      </c>
      <c r="Y16" s="129">
        <v>0.504</v>
      </c>
      <c r="Z16" s="126">
        <v>0.352</v>
      </c>
      <c r="AA16" s="126">
        <v>0.352</v>
      </c>
      <c r="AB16" s="126">
        <v>0.701</v>
      </c>
      <c r="AC16" s="123">
        <f t="shared" si="3"/>
        <v>0.549</v>
      </c>
      <c r="AE16" s="120"/>
      <c r="AF16" s="128" t="s">
        <v>130</v>
      </c>
      <c r="AG16" s="128">
        <v>98.0</v>
      </c>
      <c r="AH16" s="126">
        <v>40.87</v>
      </c>
      <c r="AI16" s="126">
        <v>3.314</v>
      </c>
      <c r="AJ16" s="126">
        <v>125.19</v>
      </c>
      <c r="AK16" s="126">
        <v>38.38</v>
      </c>
      <c r="AL16" s="126">
        <v>21.7</v>
      </c>
      <c r="AM16" s="123">
        <f t="shared" si="4"/>
        <v>45.8908</v>
      </c>
    </row>
    <row r="17">
      <c r="A17" s="120"/>
      <c r="B17" s="124" t="s">
        <v>26</v>
      </c>
      <c r="C17" s="125">
        <v>71.0</v>
      </c>
      <c r="D17" s="126">
        <v>92.559</v>
      </c>
      <c r="E17" s="132">
        <v>4.553</v>
      </c>
      <c r="F17" s="126">
        <v>273.102</v>
      </c>
      <c r="G17" s="126">
        <v>22.9</v>
      </c>
      <c r="H17" s="125">
        <v>27.7</v>
      </c>
      <c r="I17" s="127">
        <f t="shared" si="1"/>
        <v>84.1628</v>
      </c>
      <c r="K17" s="120"/>
      <c r="L17" s="128" t="s">
        <v>26</v>
      </c>
      <c r="M17" s="128">
        <v>71.0</v>
      </c>
      <c r="N17" s="118">
        <v>2.48</v>
      </c>
      <c r="O17" s="118">
        <v>2.6</v>
      </c>
      <c r="P17" s="118">
        <v>2.45</v>
      </c>
      <c r="Q17" s="118">
        <v>2.55</v>
      </c>
      <c r="R17" s="118">
        <v>2.65</v>
      </c>
      <c r="S17" s="123">
        <f t="shared" si="2"/>
        <v>2.546</v>
      </c>
      <c r="U17" s="120"/>
      <c r="V17" s="128" t="s">
        <v>26</v>
      </c>
      <c r="W17" s="128">
        <v>71.0</v>
      </c>
      <c r="X17" s="126">
        <v>4.192</v>
      </c>
      <c r="Y17" s="133">
        <v>0.856</v>
      </c>
      <c r="Z17" s="126">
        <v>3.48</v>
      </c>
      <c r="AA17" s="126">
        <v>14.446</v>
      </c>
      <c r="AB17" s="134"/>
      <c r="AC17" s="123">
        <f t="shared" si="3"/>
        <v>5.7435</v>
      </c>
      <c r="AE17" s="120"/>
      <c r="AF17" s="128" t="s">
        <v>26</v>
      </c>
      <c r="AG17" s="128">
        <v>71.0</v>
      </c>
      <c r="AH17" s="126">
        <v>114.33</v>
      </c>
      <c r="AI17" s="132">
        <v>5.305</v>
      </c>
      <c r="AJ17" s="126">
        <v>154.95</v>
      </c>
      <c r="AK17" s="126">
        <v>57.118</v>
      </c>
      <c r="AL17" s="126">
        <v>0.0</v>
      </c>
      <c r="AM17" s="123">
        <f t="shared" si="4"/>
        <v>66.3406</v>
      </c>
    </row>
    <row r="18">
      <c r="A18" s="121"/>
      <c r="B18" s="135" t="s">
        <v>984</v>
      </c>
      <c r="C18" s="109"/>
      <c r="D18" s="136">
        <f t="shared" ref="D18:H18" si="5">AVERAGE(D8:D17)</f>
        <v>49.7327</v>
      </c>
      <c r="E18" s="136">
        <f t="shared" si="5"/>
        <v>3.2702</v>
      </c>
      <c r="F18" s="136">
        <f t="shared" si="5"/>
        <v>133.9535</v>
      </c>
      <c r="G18" s="136">
        <f t="shared" si="5"/>
        <v>15.1152</v>
      </c>
      <c r="H18" s="137">
        <f t="shared" si="5"/>
        <v>12.47</v>
      </c>
      <c r="K18" s="121"/>
      <c r="L18" s="135" t="s">
        <v>984</v>
      </c>
      <c r="M18" s="109"/>
      <c r="N18" s="136">
        <f t="shared" ref="N18:R18" si="6">AVERAGE(N8:N17)</f>
        <v>1.94</v>
      </c>
      <c r="O18" s="136">
        <f t="shared" si="6"/>
        <v>2.032</v>
      </c>
      <c r="P18" s="136">
        <f t="shared" si="6"/>
        <v>1.903</v>
      </c>
      <c r="Q18" s="136">
        <f t="shared" si="6"/>
        <v>1.988</v>
      </c>
      <c r="R18" s="136">
        <f t="shared" si="6"/>
        <v>2.07</v>
      </c>
      <c r="U18" s="121"/>
      <c r="V18" s="135" t="s">
        <v>984</v>
      </c>
      <c r="W18" s="109"/>
      <c r="X18" s="136">
        <f t="shared" ref="X18:AB18" si="7">AVERAGE(X8:X17)</f>
        <v>1.1274</v>
      </c>
      <c r="Y18" s="136">
        <f t="shared" si="7"/>
        <v>0.36</v>
      </c>
      <c r="Z18" s="136">
        <f t="shared" si="7"/>
        <v>0.5433</v>
      </c>
      <c r="AA18" s="136">
        <f t="shared" si="7"/>
        <v>1.6062</v>
      </c>
      <c r="AB18" s="136">
        <f t="shared" si="7"/>
        <v>7.146333333</v>
      </c>
      <c r="AE18" s="121"/>
      <c r="AF18" s="135" t="s">
        <v>984</v>
      </c>
      <c r="AG18" s="109"/>
      <c r="AH18" s="136">
        <f t="shared" ref="AH18:AL18" si="8">AVERAGE(AH8:AH17)</f>
        <v>38.3882</v>
      </c>
      <c r="AI18" s="136">
        <f t="shared" si="8"/>
        <v>3.5646</v>
      </c>
      <c r="AJ18" s="136">
        <f t="shared" si="8"/>
        <v>132.1053</v>
      </c>
      <c r="AK18" s="136">
        <f t="shared" si="8"/>
        <v>26.149</v>
      </c>
      <c r="AL18" s="136">
        <f t="shared" si="8"/>
        <v>5.6627</v>
      </c>
    </row>
    <row r="19">
      <c r="C19" s="106"/>
    </row>
    <row r="20">
      <c r="C20" s="106"/>
    </row>
    <row r="21">
      <c r="A21" s="107" t="s">
        <v>974</v>
      </c>
      <c r="B21" s="108"/>
      <c r="C21" s="108"/>
      <c r="D21" s="108"/>
      <c r="E21" s="108"/>
      <c r="F21" s="108"/>
      <c r="G21" s="108"/>
      <c r="H21" s="108"/>
      <c r="I21" s="109"/>
      <c r="K21" s="110" t="s">
        <v>975</v>
      </c>
      <c r="L21" s="108"/>
      <c r="M21" s="108"/>
      <c r="N21" s="108"/>
      <c r="O21" s="108"/>
      <c r="P21" s="108"/>
      <c r="Q21" s="108"/>
      <c r="R21" s="108"/>
      <c r="S21" s="109"/>
      <c r="U21" s="112" t="s">
        <v>976</v>
      </c>
      <c r="V21" s="108"/>
      <c r="W21" s="108"/>
      <c r="X21" s="108"/>
      <c r="Y21" s="108"/>
      <c r="Z21" s="108"/>
      <c r="AA21" s="108"/>
      <c r="AB21" s="108"/>
      <c r="AC21" s="109"/>
      <c r="AE21" s="112" t="s">
        <v>977</v>
      </c>
      <c r="AF21" s="108"/>
      <c r="AG21" s="108"/>
      <c r="AH21" s="108"/>
      <c r="AI21" s="108"/>
      <c r="AJ21" s="108"/>
      <c r="AK21" s="108"/>
      <c r="AL21" s="108"/>
      <c r="AM21" s="109"/>
    </row>
    <row r="22">
      <c r="A22" s="113" t="s">
        <v>985</v>
      </c>
      <c r="B22" s="113" t="s">
        <v>979</v>
      </c>
      <c r="C22" s="138" t="s">
        <v>980</v>
      </c>
      <c r="D22" s="114" t="s">
        <v>981</v>
      </c>
      <c r="E22" s="108"/>
      <c r="F22" s="108"/>
      <c r="G22" s="108"/>
      <c r="H22" s="109"/>
      <c r="I22" s="115"/>
      <c r="K22" s="113" t="s">
        <v>985</v>
      </c>
      <c r="L22" s="113" t="s">
        <v>979</v>
      </c>
      <c r="M22" s="113" t="s">
        <v>980</v>
      </c>
      <c r="N22" s="114" t="s">
        <v>981</v>
      </c>
      <c r="O22" s="108"/>
      <c r="P22" s="108"/>
      <c r="Q22" s="108"/>
      <c r="R22" s="109"/>
      <c r="S22" s="115"/>
      <c r="U22" s="113" t="s">
        <v>985</v>
      </c>
      <c r="V22" s="113" t="s">
        <v>979</v>
      </c>
      <c r="W22" s="113" t="s">
        <v>980</v>
      </c>
      <c r="X22" s="114" t="s">
        <v>981</v>
      </c>
      <c r="Y22" s="108"/>
      <c r="Z22" s="108"/>
      <c r="AA22" s="108"/>
      <c r="AB22" s="109"/>
      <c r="AC22" s="115"/>
      <c r="AE22" s="113" t="s">
        <v>985</v>
      </c>
      <c r="AF22" s="113" t="s">
        <v>979</v>
      </c>
      <c r="AG22" s="113" t="s">
        <v>980</v>
      </c>
      <c r="AH22" s="114" t="s">
        <v>981</v>
      </c>
      <c r="AI22" s="108"/>
      <c r="AJ22" s="108"/>
      <c r="AK22" s="108"/>
      <c r="AL22" s="109"/>
      <c r="AM22" s="115"/>
    </row>
    <row r="23">
      <c r="A23" s="120"/>
      <c r="B23" s="121"/>
      <c r="C23" s="121"/>
      <c r="D23" s="122" t="s">
        <v>31</v>
      </c>
      <c r="E23" s="122" t="s">
        <v>982</v>
      </c>
      <c r="F23" s="122" t="s">
        <v>154</v>
      </c>
      <c r="G23" s="122" t="s">
        <v>288</v>
      </c>
      <c r="H23" s="122" t="s">
        <v>230</v>
      </c>
      <c r="I23" s="122" t="s">
        <v>983</v>
      </c>
      <c r="K23" s="120"/>
      <c r="L23" s="121"/>
      <c r="M23" s="121"/>
      <c r="N23" s="122" t="s">
        <v>31</v>
      </c>
      <c r="O23" s="122" t="s">
        <v>982</v>
      </c>
      <c r="P23" s="122" t="s">
        <v>154</v>
      </c>
      <c r="Q23" s="122" t="s">
        <v>288</v>
      </c>
      <c r="R23" s="122" t="s">
        <v>230</v>
      </c>
      <c r="S23" s="122" t="s">
        <v>983</v>
      </c>
      <c r="U23" s="120"/>
      <c r="V23" s="121"/>
      <c r="W23" s="121"/>
      <c r="X23" s="122" t="s">
        <v>31</v>
      </c>
      <c r="Y23" s="122" t="s">
        <v>982</v>
      </c>
      <c r="Z23" s="122" t="s">
        <v>154</v>
      </c>
      <c r="AA23" s="122" t="s">
        <v>288</v>
      </c>
      <c r="AB23" s="122" t="s">
        <v>230</v>
      </c>
      <c r="AC23" s="122" t="s">
        <v>983</v>
      </c>
      <c r="AE23" s="120"/>
      <c r="AF23" s="121"/>
      <c r="AG23" s="121"/>
      <c r="AH23" s="122" t="s">
        <v>31</v>
      </c>
      <c r="AI23" s="122" t="s">
        <v>982</v>
      </c>
      <c r="AJ23" s="122" t="s">
        <v>154</v>
      </c>
      <c r="AK23" s="122" t="s">
        <v>288</v>
      </c>
      <c r="AL23" s="122" t="s">
        <v>230</v>
      </c>
      <c r="AM23" s="122" t="s">
        <v>983</v>
      </c>
    </row>
    <row r="24">
      <c r="A24" s="120"/>
      <c r="B24" s="139" t="s">
        <v>491</v>
      </c>
      <c r="C24" s="140">
        <v>19.0</v>
      </c>
      <c r="D24" s="141">
        <v>27.6</v>
      </c>
      <c r="E24" s="131">
        <v>7.9</v>
      </c>
      <c r="F24" s="141">
        <v>60.3</v>
      </c>
      <c r="G24" s="131">
        <v>10.0</v>
      </c>
      <c r="H24" s="131">
        <v>3.9</v>
      </c>
      <c r="I24" s="127">
        <f t="shared" ref="I24:I33" si="9">AVERAGE(D24:H24)</f>
        <v>21.94</v>
      </c>
      <c r="K24" s="120"/>
      <c r="L24" s="139" t="s">
        <v>491</v>
      </c>
      <c r="M24" s="140">
        <v>19.0</v>
      </c>
      <c r="N24" s="118">
        <v>0.83</v>
      </c>
      <c r="O24" s="139">
        <v>0.88</v>
      </c>
      <c r="P24" s="118">
        <v>0.8</v>
      </c>
      <c r="Q24" s="139">
        <v>0.85</v>
      </c>
      <c r="R24" s="118">
        <v>0.9</v>
      </c>
      <c r="S24" s="127">
        <f t="shared" ref="S24:S33" si="10">AVERAGE(N24:R24)</f>
        <v>0.852</v>
      </c>
      <c r="U24" s="120"/>
      <c r="V24" s="139" t="s">
        <v>491</v>
      </c>
      <c r="W24" s="140">
        <v>19.0</v>
      </c>
      <c r="X24" s="131">
        <v>0.5</v>
      </c>
      <c r="Y24" s="131">
        <v>0.5</v>
      </c>
      <c r="Z24" s="131">
        <v>0.6</v>
      </c>
      <c r="AA24" s="131">
        <v>1.6</v>
      </c>
      <c r="AB24" s="131">
        <v>0.5</v>
      </c>
      <c r="AC24" s="127">
        <f t="shared" ref="AC24:AC33" si="11">AVERAGE(X24:AB24)</f>
        <v>0.74</v>
      </c>
      <c r="AE24" s="120"/>
      <c r="AF24" s="139" t="s">
        <v>491</v>
      </c>
      <c r="AG24" s="140">
        <v>19.0</v>
      </c>
      <c r="AH24" s="141">
        <v>23.4</v>
      </c>
      <c r="AI24" s="131">
        <v>0.0</v>
      </c>
      <c r="AJ24" s="141">
        <v>0.0</v>
      </c>
      <c r="AK24" s="131">
        <v>7.0</v>
      </c>
      <c r="AL24" s="131">
        <v>0.0</v>
      </c>
      <c r="AM24" s="127">
        <f t="shared" ref="AM24:AM33" si="12">AVERAGE(AH24:AL24)</f>
        <v>6.08</v>
      </c>
    </row>
    <row r="25">
      <c r="A25" s="120"/>
      <c r="B25" s="139" t="s">
        <v>499</v>
      </c>
      <c r="C25" s="140">
        <v>21.0</v>
      </c>
      <c r="D25" s="141">
        <v>25.0</v>
      </c>
      <c r="E25" s="131">
        <v>6.0</v>
      </c>
      <c r="F25" s="141">
        <v>71.3</v>
      </c>
      <c r="G25" s="142">
        <v>6.5</v>
      </c>
      <c r="H25" s="131">
        <v>5.1</v>
      </c>
      <c r="I25" s="127">
        <f t="shared" si="9"/>
        <v>22.78</v>
      </c>
      <c r="K25" s="120"/>
      <c r="L25" s="139" t="s">
        <v>499</v>
      </c>
      <c r="M25" s="140">
        <v>21.0</v>
      </c>
      <c r="N25" s="118">
        <v>0.92</v>
      </c>
      <c r="O25" s="139">
        <v>0.98</v>
      </c>
      <c r="P25" s="118">
        <v>0.89</v>
      </c>
      <c r="Q25" s="139">
        <v>0.94</v>
      </c>
      <c r="R25" s="118">
        <v>1.0</v>
      </c>
      <c r="S25" s="127">
        <f t="shared" si="10"/>
        <v>0.946</v>
      </c>
      <c r="U25" s="120"/>
      <c r="V25" s="139" t="s">
        <v>499</v>
      </c>
      <c r="W25" s="140">
        <v>21.0</v>
      </c>
      <c r="X25" s="131">
        <v>0.4</v>
      </c>
      <c r="Y25" s="131">
        <v>0.5</v>
      </c>
      <c r="Z25" s="131" t="s">
        <v>677</v>
      </c>
      <c r="AA25" s="142">
        <v>0.4</v>
      </c>
      <c r="AB25" s="131">
        <v>0.5</v>
      </c>
      <c r="AC25" s="127">
        <f t="shared" si="11"/>
        <v>0.45</v>
      </c>
      <c r="AE25" s="120"/>
      <c r="AF25" s="139" t="s">
        <v>499</v>
      </c>
      <c r="AG25" s="140">
        <v>21.0</v>
      </c>
      <c r="AH25" s="141">
        <v>28.8</v>
      </c>
      <c r="AI25" s="131">
        <v>2.8</v>
      </c>
      <c r="AJ25" s="141">
        <v>68.8</v>
      </c>
      <c r="AK25" s="142">
        <v>5.3</v>
      </c>
      <c r="AL25" s="131">
        <v>6.8</v>
      </c>
      <c r="AM25" s="127">
        <f t="shared" si="12"/>
        <v>22.5</v>
      </c>
    </row>
    <row r="26">
      <c r="A26" s="120"/>
      <c r="B26" s="139" t="s">
        <v>509</v>
      </c>
      <c r="C26" s="140">
        <v>30.0</v>
      </c>
      <c r="D26" s="141">
        <v>29.6</v>
      </c>
      <c r="E26" s="131">
        <v>3.8</v>
      </c>
      <c r="F26" s="141">
        <v>96.8</v>
      </c>
      <c r="G26" s="142">
        <v>9.2</v>
      </c>
      <c r="H26" s="131">
        <v>22.9</v>
      </c>
      <c r="I26" s="127">
        <f t="shared" si="9"/>
        <v>32.46</v>
      </c>
      <c r="K26" s="120"/>
      <c r="L26" s="139" t="s">
        <v>509</v>
      </c>
      <c r="M26" s="140">
        <v>30.0</v>
      </c>
      <c r="N26" s="118">
        <v>1.3</v>
      </c>
      <c r="O26" s="139">
        <v>1.38</v>
      </c>
      <c r="P26" s="118">
        <v>1.26</v>
      </c>
      <c r="Q26" s="139">
        <v>1.33</v>
      </c>
      <c r="R26" s="118">
        <v>1.41</v>
      </c>
      <c r="S26" s="127">
        <f t="shared" si="10"/>
        <v>1.336</v>
      </c>
      <c r="U26" s="120"/>
      <c r="V26" s="139" t="s">
        <v>509</v>
      </c>
      <c r="W26" s="140">
        <v>30.0</v>
      </c>
      <c r="X26" s="131">
        <v>0.4</v>
      </c>
      <c r="Y26" s="131">
        <v>0.6</v>
      </c>
      <c r="Z26" s="131">
        <v>0.7</v>
      </c>
      <c r="AA26" s="142">
        <v>0.4</v>
      </c>
      <c r="AB26" s="131">
        <v>0.5</v>
      </c>
      <c r="AC26" s="127">
        <f t="shared" si="11"/>
        <v>0.52</v>
      </c>
      <c r="AE26" s="120"/>
      <c r="AF26" s="139" t="s">
        <v>509</v>
      </c>
      <c r="AG26" s="140">
        <v>30.0</v>
      </c>
      <c r="AH26" s="141">
        <v>25.3</v>
      </c>
      <c r="AI26" s="131">
        <v>0.0</v>
      </c>
      <c r="AJ26" s="141">
        <v>0.0</v>
      </c>
      <c r="AK26" s="142">
        <v>0.0</v>
      </c>
      <c r="AL26" s="131">
        <v>22.9</v>
      </c>
      <c r="AM26" s="127">
        <f t="shared" si="12"/>
        <v>9.64</v>
      </c>
    </row>
    <row r="27">
      <c r="A27" s="120"/>
      <c r="B27" s="139" t="s">
        <v>105</v>
      </c>
      <c r="C27" s="140">
        <v>24.0</v>
      </c>
      <c r="D27" s="141">
        <v>50.6</v>
      </c>
      <c r="E27" s="131">
        <v>9.4</v>
      </c>
      <c r="F27" s="141">
        <v>80.2</v>
      </c>
      <c r="G27" s="142">
        <v>10.5</v>
      </c>
      <c r="H27" s="131">
        <v>14.9</v>
      </c>
      <c r="I27" s="127">
        <f t="shared" si="9"/>
        <v>33.12</v>
      </c>
      <c r="K27" s="120"/>
      <c r="L27" s="139" t="s">
        <v>105</v>
      </c>
      <c r="M27" s="140">
        <v>24.0</v>
      </c>
      <c r="N27" s="118">
        <v>1.05</v>
      </c>
      <c r="O27" s="139">
        <v>1.12</v>
      </c>
      <c r="P27" s="118">
        <v>1.02</v>
      </c>
      <c r="Q27" s="139">
        <v>1.08</v>
      </c>
      <c r="R27" s="118">
        <v>1.14</v>
      </c>
      <c r="S27" s="127">
        <f t="shared" si="10"/>
        <v>1.082</v>
      </c>
      <c r="U27" s="120"/>
      <c r="V27" s="139" t="s">
        <v>105</v>
      </c>
      <c r="W27" s="140">
        <v>24.0</v>
      </c>
      <c r="X27" s="131">
        <v>1.6</v>
      </c>
      <c r="Y27" s="131">
        <v>0.7</v>
      </c>
      <c r="Z27" s="131">
        <v>0.5</v>
      </c>
      <c r="AA27" s="142">
        <v>0.5</v>
      </c>
      <c r="AB27" s="131">
        <v>0.6</v>
      </c>
      <c r="AC27" s="127">
        <f t="shared" si="11"/>
        <v>0.78</v>
      </c>
      <c r="AE27" s="120"/>
      <c r="AF27" s="139" t="s">
        <v>105</v>
      </c>
      <c r="AG27" s="140">
        <v>24.0</v>
      </c>
      <c r="AH27" s="141">
        <v>69.6</v>
      </c>
      <c r="AI27" s="131">
        <v>3.5</v>
      </c>
      <c r="AJ27" s="141">
        <v>182.6</v>
      </c>
      <c r="AK27" s="142">
        <v>7.9</v>
      </c>
      <c r="AL27" s="131">
        <v>17.5</v>
      </c>
      <c r="AM27" s="127">
        <f t="shared" si="12"/>
        <v>56.22</v>
      </c>
    </row>
    <row r="28">
      <c r="A28" s="120"/>
      <c r="B28" s="124" t="s">
        <v>41</v>
      </c>
      <c r="C28" s="140">
        <v>33.0</v>
      </c>
      <c r="D28" s="141">
        <v>34.2</v>
      </c>
      <c r="E28" s="131">
        <v>3.7</v>
      </c>
      <c r="F28" s="141">
        <v>165.6</v>
      </c>
      <c r="G28" s="142">
        <v>10.6</v>
      </c>
      <c r="H28" s="131">
        <v>15.9</v>
      </c>
      <c r="I28" s="127">
        <f t="shared" si="9"/>
        <v>46</v>
      </c>
      <c r="K28" s="120"/>
      <c r="L28" s="124" t="s">
        <v>41</v>
      </c>
      <c r="M28" s="140">
        <v>33.0</v>
      </c>
      <c r="N28" s="118">
        <v>1.43</v>
      </c>
      <c r="O28" s="139">
        <v>1.52</v>
      </c>
      <c r="P28" s="118">
        <v>1.39</v>
      </c>
      <c r="Q28" s="139">
        <v>1.47</v>
      </c>
      <c r="R28" s="118">
        <v>1.55</v>
      </c>
      <c r="S28" s="127">
        <f t="shared" si="10"/>
        <v>1.472</v>
      </c>
      <c r="U28" s="120"/>
      <c r="V28" s="124" t="s">
        <v>41</v>
      </c>
      <c r="W28" s="140">
        <v>33.0</v>
      </c>
      <c r="X28" s="131">
        <v>0.5</v>
      </c>
      <c r="Y28" s="131">
        <v>1.1</v>
      </c>
      <c r="Z28" s="131">
        <v>0.5</v>
      </c>
      <c r="AA28" s="142">
        <v>0.5</v>
      </c>
      <c r="AB28" s="131">
        <v>0.5</v>
      </c>
      <c r="AC28" s="127">
        <f t="shared" si="11"/>
        <v>0.62</v>
      </c>
      <c r="AE28" s="120"/>
      <c r="AF28" s="124" t="s">
        <v>41</v>
      </c>
      <c r="AG28" s="140">
        <v>33.0</v>
      </c>
      <c r="AH28" s="141">
        <v>28.5</v>
      </c>
      <c r="AI28" s="131">
        <v>5.1</v>
      </c>
      <c r="AJ28" s="141">
        <v>112.4</v>
      </c>
      <c r="AK28" s="142">
        <v>10.5</v>
      </c>
      <c r="AL28" s="131">
        <v>15.9</v>
      </c>
      <c r="AM28" s="127">
        <f t="shared" si="12"/>
        <v>34.48</v>
      </c>
    </row>
    <row r="29">
      <c r="A29" s="120"/>
      <c r="B29" s="139" t="s">
        <v>535</v>
      </c>
      <c r="C29" s="140">
        <v>30.0</v>
      </c>
      <c r="D29" s="141">
        <v>17.3</v>
      </c>
      <c r="E29" s="131">
        <v>3.4</v>
      </c>
      <c r="F29" s="141">
        <v>120.1</v>
      </c>
      <c r="G29" s="142">
        <v>6.9</v>
      </c>
      <c r="H29" s="131">
        <v>6.7</v>
      </c>
      <c r="I29" s="127">
        <f t="shared" si="9"/>
        <v>30.88</v>
      </c>
      <c r="K29" s="120"/>
      <c r="L29" s="139" t="s">
        <v>535</v>
      </c>
      <c r="M29" s="140">
        <v>30.0</v>
      </c>
      <c r="N29" s="118">
        <v>1.32</v>
      </c>
      <c r="O29" s="139">
        <v>1.4</v>
      </c>
      <c r="P29" s="118">
        <v>1.28</v>
      </c>
      <c r="Q29" s="139">
        <v>1.35</v>
      </c>
      <c r="R29" s="118">
        <v>1.43</v>
      </c>
      <c r="S29" s="127">
        <f t="shared" si="10"/>
        <v>1.356</v>
      </c>
      <c r="U29" s="120"/>
      <c r="V29" s="139" t="s">
        <v>535</v>
      </c>
      <c r="W29" s="140">
        <v>30.0</v>
      </c>
      <c r="X29" s="131">
        <v>2.6</v>
      </c>
      <c r="Y29" s="131">
        <v>1.4</v>
      </c>
      <c r="Z29" s="131">
        <v>0.5</v>
      </c>
      <c r="AA29" s="142">
        <v>0.5</v>
      </c>
      <c r="AB29" s="131">
        <v>0.5</v>
      </c>
      <c r="AC29" s="127">
        <f t="shared" si="11"/>
        <v>1.1</v>
      </c>
      <c r="AE29" s="120"/>
      <c r="AF29" s="139" t="s">
        <v>535</v>
      </c>
      <c r="AG29" s="140">
        <v>30.0</v>
      </c>
      <c r="AH29" s="141">
        <v>31.8</v>
      </c>
      <c r="AI29" s="131">
        <v>2.9</v>
      </c>
      <c r="AJ29" s="141">
        <v>130.3</v>
      </c>
      <c r="AK29" s="142">
        <v>7.4</v>
      </c>
      <c r="AL29" s="131">
        <v>13.5</v>
      </c>
      <c r="AM29" s="127">
        <f t="shared" si="12"/>
        <v>37.18</v>
      </c>
    </row>
    <row r="30">
      <c r="A30" s="120"/>
      <c r="B30" s="139" t="s">
        <v>105</v>
      </c>
      <c r="C30" s="140">
        <v>32.0</v>
      </c>
      <c r="D30" s="141">
        <v>38.3</v>
      </c>
      <c r="E30" s="131">
        <v>4.1</v>
      </c>
      <c r="F30" s="141">
        <v>164.4</v>
      </c>
      <c r="G30" s="142">
        <v>7.3</v>
      </c>
      <c r="H30" s="131">
        <v>4.4</v>
      </c>
      <c r="I30" s="127">
        <f t="shared" si="9"/>
        <v>43.7</v>
      </c>
      <c r="K30" s="120"/>
      <c r="L30" s="139" t="s">
        <v>105</v>
      </c>
      <c r="M30" s="140">
        <v>32.0</v>
      </c>
      <c r="N30" s="118">
        <v>1.4</v>
      </c>
      <c r="O30" s="139">
        <v>1.48</v>
      </c>
      <c r="P30" s="118">
        <v>1.36</v>
      </c>
      <c r="Q30" s="139">
        <v>1.43</v>
      </c>
      <c r="R30" s="118">
        <v>1.51</v>
      </c>
      <c r="S30" s="127">
        <f t="shared" si="10"/>
        <v>1.436</v>
      </c>
      <c r="U30" s="120"/>
      <c r="V30" s="139" t="s">
        <v>105</v>
      </c>
      <c r="W30" s="140">
        <v>32.0</v>
      </c>
      <c r="X30" s="131">
        <v>0.5</v>
      </c>
      <c r="Y30" s="131">
        <v>0.9</v>
      </c>
      <c r="Z30" s="131">
        <v>0.5</v>
      </c>
      <c r="AA30" s="142">
        <v>0.5</v>
      </c>
      <c r="AB30" s="131">
        <v>0.5</v>
      </c>
      <c r="AC30" s="127">
        <f t="shared" si="11"/>
        <v>0.58</v>
      </c>
      <c r="AE30" s="120"/>
      <c r="AF30" s="139" t="s">
        <v>105</v>
      </c>
      <c r="AG30" s="140">
        <v>32.0</v>
      </c>
      <c r="AH30" s="141">
        <v>58.5</v>
      </c>
      <c r="AI30" s="131">
        <v>2.3</v>
      </c>
      <c r="AJ30" s="141">
        <v>94.4</v>
      </c>
      <c r="AK30" s="142">
        <v>7.0</v>
      </c>
      <c r="AL30" s="131">
        <v>6.4</v>
      </c>
      <c r="AM30" s="127">
        <f t="shared" si="12"/>
        <v>33.72</v>
      </c>
    </row>
    <row r="31">
      <c r="A31" s="120"/>
      <c r="B31" s="139" t="s">
        <v>554</v>
      </c>
      <c r="C31" s="140">
        <v>54.0</v>
      </c>
      <c r="D31" s="141">
        <v>33.8</v>
      </c>
      <c r="E31" s="131">
        <v>7.0</v>
      </c>
      <c r="F31" s="141">
        <v>210.7</v>
      </c>
      <c r="G31" s="142">
        <v>12.4</v>
      </c>
      <c r="H31" s="131">
        <v>5.3</v>
      </c>
      <c r="I31" s="127">
        <f t="shared" si="9"/>
        <v>53.84</v>
      </c>
      <c r="K31" s="120"/>
      <c r="L31" s="139" t="s">
        <v>554</v>
      </c>
      <c r="M31" s="140">
        <v>54.0</v>
      </c>
      <c r="N31" s="118">
        <v>2.35</v>
      </c>
      <c r="O31" s="139">
        <v>2.48</v>
      </c>
      <c r="P31" s="118">
        <v>2.3</v>
      </c>
      <c r="Q31" s="139">
        <v>2.42</v>
      </c>
      <c r="R31" s="118">
        <v>2.55</v>
      </c>
      <c r="S31" s="127">
        <f t="shared" si="10"/>
        <v>2.42</v>
      </c>
      <c r="U31" s="120"/>
      <c r="V31" s="139" t="s">
        <v>554</v>
      </c>
      <c r="W31" s="140">
        <v>54.0</v>
      </c>
      <c r="X31" s="131">
        <v>0.5</v>
      </c>
      <c r="Y31" s="131">
        <v>0.6</v>
      </c>
      <c r="Z31" s="131">
        <v>2.0</v>
      </c>
      <c r="AA31" s="142">
        <v>0.5</v>
      </c>
      <c r="AB31" s="140">
        <v>0.6</v>
      </c>
      <c r="AC31" s="127">
        <f t="shared" si="11"/>
        <v>0.84</v>
      </c>
      <c r="AE31" s="120"/>
      <c r="AF31" s="139" t="s">
        <v>554</v>
      </c>
      <c r="AG31" s="140">
        <v>54.0</v>
      </c>
      <c r="AH31" s="141">
        <v>30.5</v>
      </c>
      <c r="AI31" s="131">
        <v>3.6</v>
      </c>
      <c r="AJ31" s="141">
        <v>52.8</v>
      </c>
      <c r="AK31" s="142">
        <v>12.4</v>
      </c>
      <c r="AL31" s="131">
        <v>21.1</v>
      </c>
      <c r="AM31" s="127">
        <f t="shared" si="12"/>
        <v>24.08</v>
      </c>
    </row>
    <row r="32">
      <c r="A32" s="120"/>
      <c r="B32" s="139" t="s">
        <v>565</v>
      </c>
      <c r="C32" s="140">
        <v>50.0</v>
      </c>
      <c r="D32" s="141">
        <v>48.6</v>
      </c>
      <c r="E32" s="131">
        <v>5.7</v>
      </c>
      <c r="F32" s="141">
        <v>185.2</v>
      </c>
      <c r="G32" s="142">
        <v>14.8</v>
      </c>
      <c r="H32" s="131">
        <v>10.2</v>
      </c>
      <c r="I32" s="127">
        <f t="shared" si="9"/>
        <v>52.9</v>
      </c>
      <c r="K32" s="120"/>
      <c r="L32" s="139" t="s">
        <v>565</v>
      </c>
      <c r="M32" s="140">
        <v>50.0</v>
      </c>
      <c r="N32" s="118">
        <v>2.18</v>
      </c>
      <c r="O32" s="139">
        <v>2.3</v>
      </c>
      <c r="P32" s="118">
        <v>2.12</v>
      </c>
      <c r="Q32" s="118">
        <v>2.24</v>
      </c>
      <c r="R32" s="139">
        <v>2.36</v>
      </c>
      <c r="S32" s="127">
        <f t="shared" si="10"/>
        <v>2.24</v>
      </c>
      <c r="U32" s="120"/>
      <c r="V32" s="139" t="s">
        <v>565</v>
      </c>
      <c r="W32" s="140">
        <v>50.0</v>
      </c>
      <c r="X32" s="131">
        <v>0.5</v>
      </c>
      <c r="Y32" s="131">
        <v>1.6</v>
      </c>
      <c r="Z32" s="131">
        <v>0.7</v>
      </c>
      <c r="AA32" s="142">
        <v>0.5</v>
      </c>
      <c r="AB32" s="131">
        <v>0.5</v>
      </c>
      <c r="AC32" s="127">
        <f t="shared" si="11"/>
        <v>0.76</v>
      </c>
      <c r="AE32" s="120"/>
      <c r="AF32" s="139" t="s">
        <v>565</v>
      </c>
      <c r="AG32" s="140">
        <v>50.0</v>
      </c>
      <c r="AH32" s="141">
        <v>0.0</v>
      </c>
      <c r="AI32" s="131">
        <v>4.5</v>
      </c>
      <c r="AJ32" s="141">
        <v>51.4</v>
      </c>
      <c r="AK32" s="142">
        <v>15.0</v>
      </c>
      <c r="AL32" s="131">
        <v>5.0</v>
      </c>
      <c r="AM32" s="127">
        <f t="shared" si="12"/>
        <v>15.18</v>
      </c>
    </row>
    <row r="33">
      <c r="A33" s="120"/>
      <c r="B33" s="139" t="s">
        <v>575</v>
      </c>
      <c r="C33" s="140">
        <v>96.0</v>
      </c>
      <c r="D33" s="141">
        <v>71.9</v>
      </c>
      <c r="E33" s="131">
        <v>7.6</v>
      </c>
      <c r="F33" s="141">
        <v>285.3</v>
      </c>
      <c r="G33" s="142">
        <v>18.5</v>
      </c>
      <c r="H33" s="131">
        <v>18.4</v>
      </c>
      <c r="I33" s="127">
        <f t="shared" si="9"/>
        <v>80.34</v>
      </c>
      <c r="K33" s="120"/>
      <c r="L33" s="139" t="s">
        <v>575</v>
      </c>
      <c r="M33" s="140">
        <v>96.0</v>
      </c>
      <c r="N33" s="118">
        <v>4.15</v>
      </c>
      <c r="O33" s="139">
        <v>4.38</v>
      </c>
      <c r="P33" s="118">
        <v>4.05</v>
      </c>
      <c r="Q33" s="118">
        <v>4.25</v>
      </c>
      <c r="R33" s="139">
        <v>4.48</v>
      </c>
      <c r="S33" s="127">
        <f t="shared" si="10"/>
        <v>4.262</v>
      </c>
      <c r="U33" s="120"/>
      <c r="V33" s="139" t="s">
        <v>575</v>
      </c>
      <c r="W33" s="140">
        <v>96.0</v>
      </c>
      <c r="X33" s="131">
        <v>0.5</v>
      </c>
      <c r="Y33" s="131">
        <v>0.6</v>
      </c>
      <c r="Z33" s="131">
        <v>0.8</v>
      </c>
      <c r="AA33" s="142">
        <v>0.5</v>
      </c>
      <c r="AB33" s="131">
        <v>0.5</v>
      </c>
      <c r="AC33" s="127">
        <f t="shared" si="11"/>
        <v>0.58</v>
      </c>
      <c r="AE33" s="120"/>
      <c r="AF33" s="139" t="s">
        <v>575</v>
      </c>
      <c r="AG33" s="140">
        <v>96.0</v>
      </c>
      <c r="AH33" s="141">
        <v>62.0</v>
      </c>
      <c r="AI33" s="131">
        <v>5.2</v>
      </c>
      <c r="AJ33" s="141">
        <v>217.3</v>
      </c>
      <c r="AK33" s="142">
        <v>18.7</v>
      </c>
      <c r="AL33" s="131">
        <v>3.7</v>
      </c>
      <c r="AM33" s="127">
        <f t="shared" si="12"/>
        <v>61.38</v>
      </c>
    </row>
    <row r="34">
      <c r="A34" s="121"/>
      <c r="B34" s="135" t="s">
        <v>984</v>
      </c>
      <c r="C34" s="109"/>
      <c r="D34" s="136">
        <f t="shared" ref="D34:H34" si="13">AVERAGE(D24:D33)</f>
        <v>37.69</v>
      </c>
      <c r="E34" s="136">
        <f t="shared" si="13"/>
        <v>5.86</v>
      </c>
      <c r="F34" s="136">
        <f t="shared" si="13"/>
        <v>143.99</v>
      </c>
      <c r="G34" s="136">
        <f t="shared" si="13"/>
        <v>10.67</v>
      </c>
      <c r="H34" s="136">
        <f t="shared" si="13"/>
        <v>10.77</v>
      </c>
      <c r="K34" s="121"/>
      <c r="L34" s="135" t="s">
        <v>984</v>
      </c>
      <c r="M34" s="109"/>
      <c r="N34" s="136">
        <f t="shared" ref="N34:R34" si="14">AVERAGE(N24:N33)</f>
        <v>1.693</v>
      </c>
      <c r="O34" s="136">
        <f t="shared" si="14"/>
        <v>1.792</v>
      </c>
      <c r="P34" s="136">
        <f t="shared" si="14"/>
        <v>1.647</v>
      </c>
      <c r="Q34" s="136">
        <f t="shared" si="14"/>
        <v>1.736</v>
      </c>
      <c r="R34" s="136">
        <f t="shared" si="14"/>
        <v>1.833</v>
      </c>
      <c r="U34" s="121"/>
      <c r="V34" s="135" t="s">
        <v>984</v>
      </c>
      <c r="W34" s="109"/>
      <c r="X34" s="136">
        <f t="shared" ref="X34:AB34" si="15">AVERAGE(X24:X33)</f>
        <v>0.8</v>
      </c>
      <c r="Y34" s="136">
        <f t="shared" si="15"/>
        <v>0.85</v>
      </c>
      <c r="Z34" s="136">
        <f t="shared" si="15"/>
        <v>0.7555555556</v>
      </c>
      <c r="AA34" s="136">
        <f t="shared" si="15"/>
        <v>0.59</v>
      </c>
      <c r="AB34" s="136">
        <f t="shared" si="15"/>
        <v>0.52</v>
      </c>
      <c r="AE34" s="121"/>
      <c r="AF34" s="135" t="s">
        <v>984</v>
      </c>
      <c r="AG34" s="109"/>
      <c r="AH34" s="136">
        <f t="shared" ref="AH34:AL34" si="16">AVERAGE(AH24:AH33)</f>
        <v>35.84</v>
      </c>
      <c r="AI34" s="136">
        <f t="shared" si="16"/>
        <v>2.99</v>
      </c>
      <c r="AJ34" s="136">
        <f t="shared" si="16"/>
        <v>91</v>
      </c>
      <c r="AK34" s="136">
        <f t="shared" si="16"/>
        <v>9.12</v>
      </c>
      <c r="AL34" s="136">
        <f t="shared" si="16"/>
        <v>11.28</v>
      </c>
    </row>
    <row r="35">
      <c r="C35" s="106"/>
    </row>
    <row r="36">
      <c r="C36" s="106"/>
    </row>
    <row r="37">
      <c r="A37" s="107" t="s">
        <v>974</v>
      </c>
      <c r="B37" s="108"/>
      <c r="C37" s="108"/>
      <c r="D37" s="108"/>
      <c r="E37" s="108"/>
      <c r="F37" s="108"/>
      <c r="G37" s="108"/>
      <c r="H37" s="108"/>
      <c r="I37" s="109"/>
      <c r="K37" s="110" t="s">
        <v>975</v>
      </c>
      <c r="L37" s="108"/>
      <c r="M37" s="108"/>
      <c r="N37" s="108"/>
      <c r="O37" s="108"/>
      <c r="P37" s="108"/>
      <c r="Q37" s="108"/>
      <c r="R37" s="108"/>
      <c r="S37" s="109"/>
      <c r="U37" s="112" t="s">
        <v>976</v>
      </c>
      <c r="V37" s="108"/>
      <c r="W37" s="108"/>
      <c r="X37" s="108"/>
      <c r="Y37" s="108"/>
      <c r="Z37" s="108"/>
      <c r="AA37" s="108"/>
      <c r="AB37" s="108"/>
      <c r="AC37" s="109"/>
      <c r="AE37" s="112" t="s">
        <v>976</v>
      </c>
      <c r="AF37" s="108"/>
      <c r="AG37" s="108"/>
      <c r="AH37" s="108"/>
      <c r="AI37" s="108"/>
      <c r="AJ37" s="108"/>
      <c r="AK37" s="108"/>
      <c r="AL37" s="108"/>
      <c r="AM37" s="109"/>
    </row>
    <row r="38">
      <c r="A38" s="113" t="s">
        <v>986</v>
      </c>
      <c r="B38" s="113" t="s">
        <v>979</v>
      </c>
      <c r="C38" s="113" t="s">
        <v>980</v>
      </c>
      <c r="D38" s="114" t="s">
        <v>981</v>
      </c>
      <c r="E38" s="108"/>
      <c r="F38" s="108"/>
      <c r="G38" s="108"/>
      <c r="H38" s="109"/>
      <c r="I38" s="115"/>
      <c r="K38" s="113" t="s">
        <v>986</v>
      </c>
      <c r="L38" s="113" t="s">
        <v>979</v>
      </c>
      <c r="M38" s="113" t="s">
        <v>980</v>
      </c>
      <c r="N38" s="114" t="s">
        <v>981</v>
      </c>
      <c r="O38" s="108"/>
      <c r="P38" s="108"/>
      <c r="Q38" s="108"/>
      <c r="R38" s="109"/>
      <c r="S38" s="115"/>
      <c r="U38" s="113" t="s">
        <v>986</v>
      </c>
      <c r="V38" s="113" t="s">
        <v>979</v>
      </c>
      <c r="W38" s="113" t="s">
        <v>980</v>
      </c>
      <c r="X38" s="114" t="s">
        <v>981</v>
      </c>
      <c r="Y38" s="108"/>
      <c r="Z38" s="108"/>
      <c r="AA38" s="108"/>
      <c r="AB38" s="109"/>
      <c r="AC38" s="115"/>
      <c r="AE38" s="113" t="s">
        <v>986</v>
      </c>
      <c r="AF38" s="113" t="s">
        <v>979</v>
      </c>
      <c r="AG38" s="113" t="s">
        <v>980</v>
      </c>
      <c r="AH38" s="114" t="s">
        <v>981</v>
      </c>
      <c r="AI38" s="108"/>
      <c r="AJ38" s="108"/>
      <c r="AK38" s="108"/>
      <c r="AL38" s="109"/>
      <c r="AM38" s="115"/>
    </row>
    <row r="39">
      <c r="A39" s="120"/>
      <c r="B39" s="121"/>
      <c r="C39" s="121"/>
      <c r="D39" s="122" t="s">
        <v>31</v>
      </c>
      <c r="E39" s="122" t="s">
        <v>982</v>
      </c>
      <c r="F39" s="122" t="s">
        <v>154</v>
      </c>
      <c r="G39" s="122" t="s">
        <v>288</v>
      </c>
      <c r="H39" s="122" t="s">
        <v>230</v>
      </c>
      <c r="I39" s="122" t="s">
        <v>983</v>
      </c>
      <c r="K39" s="120"/>
      <c r="L39" s="121"/>
      <c r="M39" s="121"/>
      <c r="N39" s="122" t="s">
        <v>31</v>
      </c>
      <c r="O39" s="122" t="s">
        <v>982</v>
      </c>
      <c r="P39" s="122" t="s">
        <v>154</v>
      </c>
      <c r="Q39" s="122" t="s">
        <v>288</v>
      </c>
      <c r="R39" s="122" t="s">
        <v>230</v>
      </c>
      <c r="S39" s="122" t="s">
        <v>983</v>
      </c>
      <c r="U39" s="120"/>
      <c r="V39" s="121"/>
      <c r="W39" s="121"/>
      <c r="X39" s="122" t="s">
        <v>31</v>
      </c>
      <c r="Y39" s="122" t="s">
        <v>982</v>
      </c>
      <c r="Z39" s="122" t="s">
        <v>154</v>
      </c>
      <c r="AA39" s="122" t="s">
        <v>288</v>
      </c>
      <c r="AB39" s="122" t="s">
        <v>230</v>
      </c>
      <c r="AC39" s="122" t="s">
        <v>983</v>
      </c>
      <c r="AE39" s="120"/>
      <c r="AF39" s="121"/>
      <c r="AG39" s="121"/>
      <c r="AH39" s="122" t="s">
        <v>31</v>
      </c>
      <c r="AI39" s="122" t="s">
        <v>982</v>
      </c>
      <c r="AJ39" s="122" t="s">
        <v>154</v>
      </c>
      <c r="AK39" s="122" t="s">
        <v>288</v>
      </c>
      <c r="AL39" s="122" t="s">
        <v>230</v>
      </c>
      <c r="AM39" s="122" t="s">
        <v>983</v>
      </c>
    </row>
    <row r="40">
      <c r="A40" s="120"/>
      <c r="B40" s="143" t="s">
        <v>754</v>
      </c>
      <c r="C40" s="144">
        <v>25.0</v>
      </c>
      <c r="D40" s="131">
        <v>35.4</v>
      </c>
      <c r="E40" s="145">
        <v>4.8</v>
      </c>
      <c r="F40" s="131">
        <v>80.2</v>
      </c>
      <c r="G40" s="131">
        <v>6.8</v>
      </c>
      <c r="H40" s="131">
        <v>19.2</v>
      </c>
      <c r="I40" s="127">
        <f t="shared" ref="I40:I49" si="17">AVERAGE(D40:H40)</f>
        <v>29.28</v>
      </c>
      <c r="K40" s="120"/>
      <c r="L40" s="143" t="s">
        <v>754</v>
      </c>
      <c r="M40" s="144">
        <v>25.0</v>
      </c>
      <c r="N40" s="118">
        <v>1.42</v>
      </c>
      <c r="O40" s="139">
        <v>1.5</v>
      </c>
      <c r="P40" s="118">
        <v>1.38</v>
      </c>
      <c r="Q40" s="139">
        <v>1.45</v>
      </c>
      <c r="R40" s="118">
        <v>1.53</v>
      </c>
      <c r="S40" s="127">
        <f t="shared" ref="S40:S49" si="18">AVERAGE(N40:R40)</f>
        <v>1.456</v>
      </c>
      <c r="U40" s="120"/>
      <c r="V40" s="143" t="s">
        <v>754</v>
      </c>
      <c r="W40" s="144">
        <v>25.0</v>
      </c>
      <c r="X40" s="131">
        <v>2.02</v>
      </c>
      <c r="Y40" s="140">
        <v>1.58</v>
      </c>
      <c r="Z40" s="131">
        <v>0.34</v>
      </c>
      <c r="AA40" s="131">
        <v>1.94</v>
      </c>
      <c r="AB40" s="131">
        <v>1.81</v>
      </c>
      <c r="AC40" s="127">
        <f t="shared" ref="AC40:AC49" si="19">AVERAGE(X40:AB40)</f>
        <v>1.538</v>
      </c>
      <c r="AE40" s="120"/>
      <c r="AF40" s="143" t="s">
        <v>754</v>
      </c>
      <c r="AG40" s="144">
        <v>25.0</v>
      </c>
      <c r="AH40" s="131">
        <v>18.9</v>
      </c>
      <c r="AI40" s="145">
        <v>3.6</v>
      </c>
      <c r="AJ40" s="131">
        <v>77.8</v>
      </c>
      <c r="AK40" s="131">
        <v>6.8</v>
      </c>
      <c r="AL40" s="131">
        <v>3.13</v>
      </c>
      <c r="AM40" s="127">
        <f t="shared" ref="AM40:AM49" si="20">AVERAGE(AH40:AL40)</f>
        <v>22.046</v>
      </c>
    </row>
    <row r="41">
      <c r="A41" s="120"/>
      <c r="B41" s="143" t="s">
        <v>754</v>
      </c>
      <c r="C41" s="144">
        <v>33.0</v>
      </c>
      <c r="D41" s="131">
        <v>25.9</v>
      </c>
      <c r="E41" s="145">
        <v>7.7</v>
      </c>
      <c r="F41" s="131">
        <v>107.3</v>
      </c>
      <c r="G41" s="131">
        <v>16.5</v>
      </c>
      <c r="H41" s="131">
        <v>4.7</v>
      </c>
      <c r="I41" s="127">
        <f t="shared" si="17"/>
        <v>32.42</v>
      </c>
      <c r="K41" s="120"/>
      <c r="L41" s="143" t="s">
        <v>754</v>
      </c>
      <c r="M41" s="144">
        <v>38.0</v>
      </c>
      <c r="N41" s="118">
        <v>2.15</v>
      </c>
      <c r="O41" s="139">
        <v>2.28</v>
      </c>
      <c r="P41" s="118">
        <v>2.1</v>
      </c>
      <c r="Q41" s="139">
        <v>2.2</v>
      </c>
      <c r="R41" s="118">
        <v>2.32</v>
      </c>
      <c r="S41" s="127">
        <f t="shared" si="18"/>
        <v>2.21</v>
      </c>
      <c r="U41" s="120"/>
      <c r="V41" s="143" t="s">
        <v>754</v>
      </c>
      <c r="W41" s="144">
        <v>38.0</v>
      </c>
      <c r="X41" s="142">
        <v>0.32</v>
      </c>
      <c r="Y41" s="144">
        <v>0.33</v>
      </c>
      <c r="Z41" s="131">
        <v>1.79</v>
      </c>
      <c r="AA41" s="131">
        <v>0.37</v>
      </c>
      <c r="AB41" s="131">
        <v>0.35</v>
      </c>
      <c r="AC41" s="127">
        <f t="shared" si="19"/>
        <v>0.632</v>
      </c>
      <c r="AE41" s="120"/>
      <c r="AF41" s="143" t="s">
        <v>754</v>
      </c>
      <c r="AG41" s="144">
        <v>38.0</v>
      </c>
      <c r="AH41" s="131">
        <v>0.0</v>
      </c>
      <c r="AI41" s="145">
        <v>3.8</v>
      </c>
      <c r="AJ41" s="131">
        <v>0.0</v>
      </c>
      <c r="AK41" s="131">
        <v>0.0</v>
      </c>
      <c r="AL41" s="118"/>
      <c r="AM41" s="127">
        <f t="shared" si="20"/>
        <v>0.95</v>
      </c>
    </row>
    <row r="42">
      <c r="A42" s="120"/>
      <c r="B42" s="143" t="s">
        <v>754</v>
      </c>
      <c r="C42" s="144">
        <v>38.0</v>
      </c>
      <c r="D42" s="131">
        <v>32.0</v>
      </c>
      <c r="E42" s="145">
        <v>6.1</v>
      </c>
      <c r="F42" s="131">
        <v>117.1</v>
      </c>
      <c r="G42" s="131">
        <v>9.6</v>
      </c>
      <c r="H42" s="131">
        <v>13.8</v>
      </c>
      <c r="I42" s="127">
        <f t="shared" si="17"/>
        <v>35.72</v>
      </c>
      <c r="K42" s="120"/>
      <c r="L42" s="143" t="s">
        <v>754</v>
      </c>
      <c r="M42" s="144">
        <v>33.0</v>
      </c>
      <c r="N42" s="118">
        <v>1.88</v>
      </c>
      <c r="O42" s="139">
        <v>1.98</v>
      </c>
      <c r="P42" s="118">
        <v>1.82</v>
      </c>
      <c r="Q42" s="139">
        <v>1.92</v>
      </c>
      <c r="R42" s="118">
        <v>2.02</v>
      </c>
      <c r="S42" s="127">
        <f t="shared" si="18"/>
        <v>1.924</v>
      </c>
      <c r="U42" s="120"/>
      <c r="V42" s="143" t="s">
        <v>754</v>
      </c>
      <c r="W42" s="144">
        <v>33.0</v>
      </c>
      <c r="X42" s="142">
        <v>0.39</v>
      </c>
      <c r="Y42" s="144">
        <v>0.61</v>
      </c>
      <c r="Z42" s="131">
        <v>0.32</v>
      </c>
      <c r="AA42" s="131">
        <v>1.38</v>
      </c>
      <c r="AB42" s="131">
        <v>4.31</v>
      </c>
      <c r="AC42" s="127">
        <f t="shared" si="19"/>
        <v>1.402</v>
      </c>
      <c r="AE42" s="120"/>
      <c r="AF42" s="143" t="s">
        <v>754</v>
      </c>
      <c r="AG42" s="144">
        <v>33.0</v>
      </c>
      <c r="AH42" s="131">
        <v>21.6</v>
      </c>
      <c r="AI42" s="145">
        <v>0.0</v>
      </c>
      <c r="AJ42" s="131">
        <v>219.6</v>
      </c>
      <c r="AK42" s="131">
        <v>9.2</v>
      </c>
      <c r="AL42" s="118"/>
      <c r="AM42" s="127">
        <f t="shared" si="20"/>
        <v>62.6</v>
      </c>
    </row>
    <row r="43">
      <c r="A43" s="120"/>
      <c r="B43" s="143" t="s">
        <v>754</v>
      </c>
      <c r="C43" s="144">
        <v>42.0</v>
      </c>
      <c r="D43" s="131">
        <v>36.9</v>
      </c>
      <c r="E43" s="145">
        <v>9.6</v>
      </c>
      <c r="F43" s="131">
        <v>179.9</v>
      </c>
      <c r="G43" s="131">
        <v>15.9</v>
      </c>
      <c r="H43" s="146"/>
      <c r="I43" s="127">
        <f t="shared" si="17"/>
        <v>60.575</v>
      </c>
      <c r="K43" s="120"/>
      <c r="L43" s="143" t="s">
        <v>778</v>
      </c>
      <c r="M43" s="144">
        <v>50.0</v>
      </c>
      <c r="N43" s="118">
        <v>2.82</v>
      </c>
      <c r="O43" s="139">
        <v>2.98</v>
      </c>
      <c r="P43" s="118">
        <v>2.75</v>
      </c>
      <c r="Q43" s="139">
        <v>2.88</v>
      </c>
      <c r="R43" s="118">
        <v>3.05</v>
      </c>
      <c r="S43" s="127">
        <f t="shared" si="18"/>
        <v>2.896</v>
      </c>
      <c r="U43" s="120"/>
      <c r="V43" s="143" t="s">
        <v>778</v>
      </c>
      <c r="W43" s="144">
        <v>50.0</v>
      </c>
      <c r="X43" s="142">
        <v>0.34</v>
      </c>
      <c r="Y43" s="144">
        <v>0.34</v>
      </c>
      <c r="Z43" s="131">
        <v>0.34</v>
      </c>
      <c r="AA43" s="131">
        <v>1.49</v>
      </c>
      <c r="AB43" s="131">
        <v>0.47</v>
      </c>
      <c r="AC43" s="127">
        <f t="shared" si="19"/>
        <v>0.596</v>
      </c>
      <c r="AE43" s="120"/>
      <c r="AF43" s="143" t="s">
        <v>778</v>
      </c>
      <c r="AG43" s="144">
        <v>50.0</v>
      </c>
      <c r="AH43" s="131">
        <v>0.0</v>
      </c>
      <c r="AI43" s="145">
        <v>0.0</v>
      </c>
      <c r="AJ43" s="141">
        <v>0.0</v>
      </c>
      <c r="AK43" s="131">
        <v>0.0</v>
      </c>
      <c r="AL43" s="118"/>
      <c r="AM43" s="127">
        <f t="shared" si="20"/>
        <v>0</v>
      </c>
    </row>
    <row r="44">
      <c r="A44" s="120"/>
      <c r="B44" s="143" t="s">
        <v>754</v>
      </c>
      <c r="C44" s="144">
        <v>49.0</v>
      </c>
      <c r="D44" s="131">
        <v>39.5</v>
      </c>
      <c r="E44" s="145">
        <v>5.6</v>
      </c>
      <c r="F44" s="131">
        <v>110.4</v>
      </c>
      <c r="G44" s="131">
        <v>14.4</v>
      </c>
      <c r="H44" s="146"/>
      <c r="I44" s="127">
        <f t="shared" si="17"/>
        <v>42.475</v>
      </c>
      <c r="K44" s="120"/>
      <c r="L44" s="143" t="s">
        <v>754</v>
      </c>
      <c r="M44" s="144">
        <v>42.0</v>
      </c>
      <c r="N44" s="118">
        <v>2.38</v>
      </c>
      <c r="O44" s="139">
        <v>2.52</v>
      </c>
      <c r="P44" s="118">
        <v>2.32</v>
      </c>
      <c r="Q44" s="139">
        <v>2.43</v>
      </c>
      <c r="R44" s="118">
        <v>2.56</v>
      </c>
      <c r="S44" s="127">
        <f t="shared" si="18"/>
        <v>2.442</v>
      </c>
      <c r="U44" s="120"/>
      <c r="V44" s="143" t="s">
        <v>754</v>
      </c>
      <c r="W44" s="144">
        <v>42.0</v>
      </c>
      <c r="X44" s="142">
        <v>0.33</v>
      </c>
      <c r="Y44" s="144">
        <v>0.7</v>
      </c>
      <c r="Z44" s="131">
        <v>0.33</v>
      </c>
      <c r="AA44" s="131">
        <v>1.57</v>
      </c>
      <c r="AB44" s="131">
        <v>0.56</v>
      </c>
      <c r="AC44" s="127">
        <f t="shared" si="19"/>
        <v>0.698</v>
      </c>
      <c r="AE44" s="120"/>
      <c r="AF44" s="143" t="s">
        <v>754</v>
      </c>
      <c r="AG44" s="144">
        <v>42.0</v>
      </c>
      <c r="AH44" s="131">
        <v>0.0</v>
      </c>
      <c r="AI44" s="145">
        <v>4.2</v>
      </c>
      <c r="AJ44" s="131">
        <v>0.0</v>
      </c>
      <c r="AK44" s="131">
        <v>0.0</v>
      </c>
      <c r="AL44" s="118"/>
      <c r="AM44" s="127">
        <f t="shared" si="20"/>
        <v>1.05</v>
      </c>
    </row>
    <row r="45">
      <c r="A45" s="120"/>
      <c r="B45" s="143" t="s">
        <v>575</v>
      </c>
      <c r="C45" s="144">
        <v>49.0</v>
      </c>
      <c r="D45" s="131">
        <v>48.0</v>
      </c>
      <c r="E45" s="145">
        <v>6.4</v>
      </c>
      <c r="F45" s="131">
        <v>173.5</v>
      </c>
      <c r="G45" s="131">
        <v>16.7</v>
      </c>
      <c r="H45" s="141"/>
      <c r="I45" s="127">
        <f t="shared" si="17"/>
        <v>61.15</v>
      </c>
      <c r="K45" s="120"/>
      <c r="L45" s="143" t="s">
        <v>754</v>
      </c>
      <c r="M45" s="144">
        <v>49.0</v>
      </c>
      <c r="N45" s="118">
        <v>2.78</v>
      </c>
      <c r="O45" s="139">
        <v>2.93</v>
      </c>
      <c r="P45" s="118">
        <v>2.7</v>
      </c>
      <c r="Q45" s="139">
        <v>2.83</v>
      </c>
      <c r="R45" s="118">
        <v>2.98</v>
      </c>
      <c r="S45" s="127">
        <f t="shared" si="18"/>
        <v>2.844</v>
      </c>
      <c r="U45" s="120"/>
      <c r="V45" s="143" t="s">
        <v>754</v>
      </c>
      <c r="W45" s="144">
        <v>49.0</v>
      </c>
      <c r="X45" s="142">
        <v>0.35</v>
      </c>
      <c r="Y45" s="144">
        <v>0.33</v>
      </c>
      <c r="Z45" s="131">
        <v>0.34</v>
      </c>
      <c r="AA45" s="131">
        <v>0.34</v>
      </c>
      <c r="AB45" s="131">
        <v>0.33</v>
      </c>
      <c r="AC45" s="127">
        <f t="shared" si="19"/>
        <v>0.338</v>
      </c>
      <c r="AE45" s="120"/>
      <c r="AF45" s="143" t="s">
        <v>754</v>
      </c>
      <c r="AG45" s="144">
        <v>49.0</v>
      </c>
      <c r="AH45" s="131">
        <v>63.0</v>
      </c>
      <c r="AI45" s="145">
        <v>3.6</v>
      </c>
      <c r="AJ45" s="131">
        <v>73.4</v>
      </c>
      <c r="AK45" s="131">
        <v>0.0</v>
      </c>
      <c r="AL45" s="118"/>
      <c r="AM45" s="127">
        <f t="shared" si="20"/>
        <v>35</v>
      </c>
    </row>
    <row r="46">
      <c r="A46" s="120"/>
      <c r="B46" s="143" t="s">
        <v>778</v>
      </c>
      <c r="C46" s="144">
        <v>50.0</v>
      </c>
      <c r="D46" s="131">
        <v>38.7</v>
      </c>
      <c r="E46" s="145">
        <v>10.4</v>
      </c>
      <c r="F46" s="131">
        <v>123.3</v>
      </c>
      <c r="G46" s="131">
        <v>20.6</v>
      </c>
      <c r="H46" s="146"/>
      <c r="I46" s="127">
        <f t="shared" si="17"/>
        <v>48.25</v>
      </c>
      <c r="K46" s="120"/>
      <c r="L46" s="143" t="s">
        <v>796</v>
      </c>
      <c r="M46" s="144">
        <v>56.0</v>
      </c>
      <c r="N46" s="118">
        <v>3.18</v>
      </c>
      <c r="O46" s="139">
        <v>3.35</v>
      </c>
      <c r="P46" s="118">
        <v>3.08</v>
      </c>
      <c r="Q46" s="139">
        <v>3.23</v>
      </c>
      <c r="R46" s="118">
        <v>3.42</v>
      </c>
      <c r="S46" s="127">
        <f t="shared" si="18"/>
        <v>3.252</v>
      </c>
      <c r="U46" s="120"/>
      <c r="V46" s="143" t="s">
        <v>796</v>
      </c>
      <c r="W46" s="144">
        <v>56.0</v>
      </c>
      <c r="X46" s="142">
        <v>1.19</v>
      </c>
      <c r="Y46" s="144">
        <v>0.33</v>
      </c>
      <c r="Z46" s="131">
        <v>0.35</v>
      </c>
      <c r="AA46" s="131">
        <v>0.36</v>
      </c>
      <c r="AB46" s="131">
        <v>0.36</v>
      </c>
      <c r="AC46" s="127">
        <f t="shared" si="19"/>
        <v>0.518</v>
      </c>
      <c r="AE46" s="120"/>
      <c r="AF46" s="143" t="s">
        <v>796</v>
      </c>
      <c r="AG46" s="144">
        <v>56.0</v>
      </c>
      <c r="AH46" s="131">
        <v>37.2</v>
      </c>
      <c r="AI46" s="145">
        <v>3.6</v>
      </c>
      <c r="AJ46" s="131">
        <v>56.9</v>
      </c>
      <c r="AK46" s="131">
        <v>21.1</v>
      </c>
      <c r="AL46" s="118"/>
      <c r="AM46" s="127">
        <f t="shared" si="20"/>
        <v>29.7</v>
      </c>
    </row>
    <row r="47">
      <c r="A47" s="120"/>
      <c r="B47" s="143" t="s">
        <v>796</v>
      </c>
      <c r="C47" s="144">
        <v>56.0</v>
      </c>
      <c r="D47" s="131">
        <v>30.0</v>
      </c>
      <c r="E47" s="145">
        <v>17.2</v>
      </c>
      <c r="F47" s="131">
        <v>147.1</v>
      </c>
      <c r="G47" s="131">
        <v>17.2</v>
      </c>
      <c r="H47" s="141"/>
      <c r="I47" s="127">
        <f t="shared" si="17"/>
        <v>52.875</v>
      </c>
      <c r="K47" s="120"/>
      <c r="L47" s="143" t="s">
        <v>575</v>
      </c>
      <c r="M47" s="144">
        <v>49.0</v>
      </c>
      <c r="N47" s="118">
        <v>2.75</v>
      </c>
      <c r="O47" s="139">
        <v>2.9</v>
      </c>
      <c r="P47" s="118">
        <v>2.68</v>
      </c>
      <c r="Q47" s="139">
        <v>2.8</v>
      </c>
      <c r="R47" s="118">
        <v>2.95</v>
      </c>
      <c r="S47" s="127">
        <f t="shared" si="18"/>
        <v>2.816</v>
      </c>
      <c r="U47" s="120"/>
      <c r="V47" s="143" t="s">
        <v>575</v>
      </c>
      <c r="W47" s="144">
        <v>49.0</v>
      </c>
      <c r="X47" s="142">
        <v>2.05</v>
      </c>
      <c r="Y47" s="144">
        <v>0.42</v>
      </c>
      <c r="Z47" s="131">
        <v>2.15</v>
      </c>
      <c r="AA47" s="131">
        <v>0.43</v>
      </c>
      <c r="AB47" s="131">
        <v>0.43</v>
      </c>
      <c r="AC47" s="127">
        <f t="shared" si="19"/>
        <v>1.096</v>
      </c>
      <c r="AE47" s="120"/>
      <c r="AF47" s="143" t="s">
        <v>575</v>
      </c>
      <c r="AG47" s="144">
        <v>49.0</v>
      </c>
      <c r="AH47" s="131">
        <v>27.9</v>
      </c>
      <c r="AI47" s="145">
        <v>4.8</v>
      </c>
      <c r="AJ47" s="131">
        <v>186.9</v>
      </c>
      <c r="AK47" s="131">
        <v>17.1</v>
      </c>
      <c r="AL47" s="118"/>
      <c r="AM47" s="127">
        <f t="shared" si="20"/>
        <v>59.175</v>
      </c>
    </row>
    <row r="48">
      <c r="A48" s="120"/>
      <c r="B48" s="143" t="s">
        <v>554</v>
      </c>
      <c r="C48" s="144">
        <v>69.0</v>
      </c>
      <c r="D48" s="131">
        <v>67.3</v>
      </c>
      <c r="E48" s="145">
        <v>10.6</v>
      </c>
      <c r="F48" s="126">
        <v>151.1</v>
      </c>
      <c r="G48" s="142">
        <v>21.3</v>
      </c>
      <c r="H48" s="146"/>
      <c r="I48" s="127">
        <f t="shared" si="17"/>
        <v>62.575</v>
      </c>
      <c r="K48" s="120"/>
      <c r="L48" s="143" t="s">
        <v>554</v>
      </c>
      <c r="M48" s="144">
        <v>69.0</v>
      </c>
      <c r="N48" s="118">
        <v>3.88</v>
      </c>
      <c r="O48" s="139">
        <v>4.1</v>
      </c>
      <c r="P48" s="118">
        <v>3.8</v>
      </c>
      <c r="Q48" s="118">
        <v>3.95</v>
      </c>
      <c r="R48" s="139">
        <v>4.18</v>
      </c>
      <c r="S48" s="127">
        <f t="shared" si="18"/>
        <v>3.982</v>
      </c>
      <c r="U48" s="120"/>
      <c r="V48" s="143" t="s">
        <v>554</v>
      </c>
      <c r="W48" s="144">
        <v>69.0</v>
      </c>
      <c r="X48" s="142">
        <v>0.52</v>
      </c>
      <c r="Y48" s="144">
        <v>0.5</v>
      </c>
      <c r="Z48" s="131">
        <v>0.53</v>
      </c>
      <c r="AA48" s="131">
        <v>0.51</v>
      </c>
      <c r="AB48" s="131">
        <v>0.51</v>
      </c>
      <c r="AC48" s="127">
        <f t="shared" si="19"/>
        <v>0.514</v>
      </c>
      <c r="AE48" s="120"/>
      <c r="AF48" s="143" t="s">
        <v>554</v>
      </c>
      <c r="AG48" s="144">
        <v>69.0</v>
      </c>
      <c r="AH48" s="131">
        <v>52.6</v>
      </c>
      <c r="AI48" s="145">
        <v>7.6</v>
      </c>
      <c r="AJ48" s="131">
        <v>163.7</v>
      </c>
      <c r="AK48" s="131">
        <v>21.2</v>
      </c>
      <c r="AL48" s="118"/>
      <c r="AM48" s="127">
        <f t="shared" si="20"/>
        <v>61.275</v>
      </c>
    </row>
    <row r="49">
      <c r="A49" s="120"/>
      <c r="B49" s="143" t="s">
        <v>554</v>
      </c>
      <c r="C49" s="144">
        <v>96.0</v>
      </c>
      <c r="D49" s="131">
        <v>82.4</v>
      </c>
      <c r="E49" s="145">
        <v>18.2</v>
      </c>
      <c r="F49" s="141">
        <v>155.4</v>
      </c>
      <c r="G49" s="142">
        <v>40.1</v>
      </c>
      <c r="H49" s="146"/>
      <c r="I49" s="127">
        <f t="shared" si="17"/>
        <v>74.025</v>
      </c>
      <c r="K49" s="120"/>
      <c r="L49" s="143" t="s">
        <v>554</v>
      </c>
      <c r="M49" s="144">
        <v>96.0</v>
      </c>
      <c r="N49" s="118">
        <v>5.42</v>
      </c>
      <c r="O49" s="139">
        <v>5.72</v>
      </c>
      <c r="P49" s="118">
        <v>5.28</v>
      </c>
      <c r="Q49" s="118">
        <v>5.52</v>
      </c>
      <c r="R49" s="139">
        <v>5.85</v>
      </c>
      <c r="S49" s="127">
        <f t="shared" si="18"/>
        <v>5.558</v>
      </c>
      <c r="U49" s="120"/>
      <c r="V49" s="143" t="s">
        <v>554</v>
      </c>
      <c r="W49" s="144">
        <v>96.0</v>
      </c>
      <c r="X49" s="142">
        <v>1.17</v>
      </c>
      <c r="Y49" s="144">
        <v>0.38</v>
      </c>
      <c r="Z49" s="131">
        <v>0.7</v>
      </c>
      <c r="AA49" s="131">
        <v>0.41</v>
      </c>
      <c r="AB49" s="131">
        <v>0.37</v>
      </c>
      <c r="AC49" s="127">
        <f t="shared" si="19"/>
        <v>0.606</v>
      </c>
      <c r="AE49" s="120"/>
      <c r="AF49" s="143" t="s">
        <v>554</v>
      </c>
      <c r="AG49" s="144">
        <v>96.0</v>
      </c>
      <c r="AH49" s="131">
        <v>31.1</v>
      </c>
      <c r="AI49" s="145">
        <v>8.8</v>
      </c>
      <c r="AJ49" s="131">
        <v>172.7</v>
      </c>
      <c r="AK49" s="131">
        <v>39.3</v>
      </c>
      <c r="AL49" s="118"/>
      <c r="AM49" s="127">
        <f t="shared" si="20"/>
        <v>62.975</v>
      </c>
    </row>
    <row r="50">
      <c r="A50" s="121"/>
      <c r="B50" s="135" t="s">
        <v>984</v>
      </c>
      <c r="C50" s="109"/>
      <c r="D50" s="136">
        <f t="shared" ref="D50:H50" si="21">AVERAGE(D40:D49)</f>
        <v>43.61</v>
      </c>
      <c r="E50" s="136">
        <f t="shared" si="21"/>
        <v>9.66</v>
      </c>
      <c r="F50" s="136">
        <f t="shared" si="21"/>
        <v>134.53</v>
      </c>
      <c r="G50" s="136">
        <f t="shared" si="21"/>
        <v>17.91</v>
      </c>
      <c r="H50" s="136">
        <f t="shared" si="21"/>
        <v>12.56666667</v>
      </c>
      <c r="K50" s="121"/>
      <c r="L50" s="135" t="s">
        <v>984</v>
      </c>
      <c r="M50" s="109"/>
      <c r="N50" s="136">
        <f t="shared" ref="N50:R50" si="22">AVERAGE(N40:N49)</f>
        <v>2.866</v>
      </c>
      <c r="O50" s="136">
        <f t="shared" si="22"/>
        <v>3.026</v>
      </c>
      <c r="P50" s="136">
        <f t="shared" si="22"/>
        <v>2.791</v>
      </c>
      <c r="Q50" s="136">
        <f t="shared" si="22"/>
        <v>2.921</v>
      </c>
      <c r="R50" s="136">
        <f t="shared" si="22"/>
        <v>3.086</v>
      </c>
      <c r="U50" s="121"/>
      <c r="V50" s="135" t="s">
        <v>984</v>
      </c>
      <c r="W50" s="109"/>
      <c r="X50" s="136">
        <f t="shared" ref="X50:AB50" si="23">AVERAGE(X40:X49)</f>
        <v>0.868</v>
      </c>
      <c r="Y50" s="136">
        <f t="shared" si="23"/>
        <v>0.552</v>
      </c>
      <c r="Z50" s="136">
        <f t="shared" si="23"/>
        <v>0.719</v>
      </c>
      <c r="AA50" s="136">
        <f t="shared" si="23"/>
        <v>0.88</v>
      </c>
      <c r="AB50" s="136">
        <f t="shared" si="23"/>
        <v>0.95</v>
      </c>
      <c r="AE50" s="121"/>
      <c r="AF50" s="135" t="s">
        <v>984</v>
      </c>
      <c r="AG50" s="109"/>
      <c r="AH50" s="136">
        <f t="shared" ref="AH50:AL50" si="24">AVERAGE(AH40:AH49)</f>
        <v>25.23</v>
      </c>
      <c r="AI50" s="136">
        <f t="shared" si="24"/>
        <v>4</v>
      </c>
      <c r="AJ50" s="136">
        <f t="shared" si="24"/>
        <v>95.1</v>
      </c>
      <c r="AK50" s="136">
        <f t="shared" si="24"/>
        <v>11.47</v>
      </c>
      <c r="AL50" s="136">
        <f t="shared" si="24"/>
        <v>3.13</v>
      </c>
    </row>
    <row r="51">
      <c r="C51" s="106"/>
    </row>
    <row r="52">
      <c r="C52" s="106"/>
    </row>
    <row r="53">
      <c r="B53" s="111"/>
      <c r="C53" s="147" t="s">
        <v>987</v>
      </c>
      <c r="D53" s="147" t="s">
        <v>988</v>
      </c>
      <c r="E53" s="147" t="s">
        <v>989</v>
      </c>
      <c r="F53" s="147" t="s">
        <v>990</v>
      </c>
      <c r="G53" s="148" t="s">
        <v>991</v>
      </c>
      <c r="M53" s="147" t="s">
        <v>987</v>
      </c>
      <c r="N53" s="147" t="s">
        <v>988</v>
      </c>
      <c r="O53" s="147" t="s">
        <v>989</v>
      </c>
      <c r="P53" s="147" t="s">
        <v>990</v>
      </c>
      <c r="Q53" s="148" t="s">
        <v>991</v>
      </c>
      <c r="W53" s="147" t="s">
        <v>987</v>
      </c>
      <c r="X53" s="147" t="s">
        <v>988</v>
      </c>
      <c r="Y53" s="147" t="s">
        <v>989</v>
      </c>
      <c r="Z53" s="147" t="s">
        <v>990</v>
      </c>
      <c r="AA53" s="148" t="s">
        <v>991</v>
      </c>
      <c r="AJ53" s="23"/>
    </row>
    <row r="54">
      <c r="A54" s="149" t="s">
        <v>978</v>
      </c>
      <c r="B54" s="123" t="s">
        <v>31</v>
      </c>
      <c r="C54" s="150">
        <f>D18</f>
        <v>49.7327</v>
      </c>
      <c r="D54" s="150">
        <f>N18</f>
        <v>1.94</v>
      </c>
      <c r="E54" s="150">
        <f>X18</f>
        <v>1.1274</v>
      </c>
      <c r="F54" s="150">
        <f>AH18</f>
        <v>38.3882</v>
      </c>
      <c r="G54" s="150">
        <f t="shared" ref="G54:G58" si="25">SUM(C54:F54)</f>
        <v>91.1883</v>
      </c>
      <c r="K54" s="113" t="s">
        <v>985</v>
      </c>
      <c r="L54" s="123" t="s">
        <v>31</v>
      </c>
      <c r="M54" s="146">
        <f>D34</f>
        <v>37.69</v>
      </c>
      <c r="N54" s="146">
        <f>N34</f>
        <v>1.693</v>
      </c>
      <c r="O54" s="146">
        <f>X34</f>
        <v>0.8</v>
      </c>
      <c r="P54" s="146">
        <f>AH34</f>
        <v>35.84</v>
      </c>
      <c r="Q54" s="150">
        <f t="shared" ref="Q54:Q58" si="26">SUM(M54:P54)</f>
        <v>76.023</v>
      </c>
      <c r="U54" s="113" t="s">
        <v>986</v>
      </c>
      <c r="V54" s="123" t="s">
        <v>31</v>
      </c>
      <c r="W54" s="146">
        <f>D50</f>
        <v>43.61</v>
      </c>
      <c r="X54" s="146">
        <f>N50</f>
        <v>2.866</v>
      </c>
      <c r="Y54" s="146">
        <f>X50</f>
        <v>0.868</v>
      </c>
      <c r="Z54" s="146">
        <f>AH50</f>
        <v>25.23</v>
      </c>
      <c r="AA54" s="150">
        <f t="shared" ref="AA54:AA58" si="27">sum(W54:Z54)</f>
        <v>72.574</v>
      </c>
      <c r="AD54" s="50"/>
      <c r="AH54" s="23"/>
      <c r="AJ54" s="46"/>
    </row>
    <row r="55">
      <c r="A55" s="120"/>
      <c r="B55" s="123" t="s">
        <v>982</v>
      </c>
      <c r="C55" s="150">
        <f>E18</f>
        <v>3.2702</v>
      </c>
      <c r="D55" s="150">
        <f>O18</f>
        <v>2.032</v>
      </c>
      <c r="E55" s="150">
        <f>Y18</f>
        <v>0.36</v>
      </c>
      <c r="F55" s="150">
        <f>AI18</f>
        <v>3.5646</v>
      </c>
      <c r="G55" s="150">
        <f t="shared" si="25"/>
        <v>9.2268</v>
      </c>
      <c r="K55" s="120"/>
      <c r="L55" s="123" t="s">
        <v>982</v>
      </c>
      <c r="M55" s="146">
        <f>E34</f>
        <v>5.86</v>
      </c>
      <c r="N55" s="146">
        <f>O34</f>
        <v>1.792</v>
      </c>
      <c r="O55" s="146">
        <f>Y34</f>
        <v>0.85</v>
      </c>
      <c r="P55" s="146">
        <f>AI34</f>
        <v>2.99</v>
      </c>
      <c r="Q55" s="150">
        <f t="shared" si="26"/>
        <v>11.492</v>
      </c>
      <c r="U55" s="120"/>
      <c r="V55" s="123" t="s">
        <v>982</v>
      </c>
      <c r="W55" s="146">
        <f>E50</f>
        <v>9.66</v>
      </c>
      <c r="X55" s="146">
        <f>O50</f>
        <v>3.026</v>
      </c>
      <c r="Y55" s="146">
        <f>Y50</f>
        <v>0.552</v>
      </c>
      <c r="Z55" s="146">
        <f>AI50</f>
        <v>4</v>
      </c>
      <c r="AA55" s="150">
        <f t="shared" si="27"/>
        <v>17.238</v>
      </c>
      <c r="AD55" s="50"/>
      <c r="AH55" s="46"/>
      <c r="AJ55" s="23"/>
    </row>
    <row r="56">
      <c r="A56" s="120"/>
      <c r="B56" s="123" t="s">
        <v>154</v>
      </c>
      <c r="C56" s="150">
        <f>F18</f>
        <v>133.9535</v>
      </c>
      <c r="D56" s="150">
        <f>P18</f>
        <v>1.903</v>
      </c>
      <c r="E56" s="150">
        <f>Z18</f>
        <v>0.5433</v>
      </c>
      <c r="F56" s="150">
        <f>AJ18</f>
        <v>132.1053</v>
      </c>
      <c r="G56" s="150">
        <f t="shared" si="25"/>
        <v>268.5051</v>
      </c>
      <c r="K56" s="120"/>
      <c r="L56" s="123" t="s">
        <v>154</v>
      </c>
      <c r="M56" s="146">
        <f>F34</f>
        <v>143.99</v>
      </c>
      <c r="N56" s="146">
        <f>P34</f>
        <v>1.647</v>
      </c>
      <c r="O56" s="146">
        <f>Z34</f>
        <v>0.7555555556</v>
      </c>
      <c r="P56" s="146">
        <f>AJ34</f>
        <v>91</v>
      </c>
      <c r="Q56" s="150">
        <f t="shared" si="26"/>
        <v>237.3925556</v>
      </c>
      <c r="U56" s="120"/>
      <c r="V56" s="123" t="s">
        <v>154</v>
      </c>
      <c r="W56" s="146">
        <f>F50</f>
        <v>134.53</v>
      </c>
      <c r="X56" s="146">
        <f>P50</f>
        <v>2.791</v>
      </c>
      <c r="Y56" s="146">
        <f>Z50</f>
        <v>0.719</v>
      </c>
      <c r="Z56" s="146">
        <f>AJ50</f>
        <v>95.1</v>
      </c>
      <c r="AA56" s="150">
        <f t="shared" si="27"/>
        <v>233.14</v>
      </c>
      <c r="AC56" s="50"/>
      <c r="AD56" s="50"/>
      <c r="AH56" s="23"/>
    </row>
    <row r="57">
      <c r="A57" s="120"/>
      <c r="B57" s="123" t="s">
        <v>288</v>
      </c>
      <c r="C57" s="150">
        <f>G18</f>
        <v>15.1152</v>
      </c>
      <c r="D57" s="150">
        <f>Q18</f>
        <v>1.988</v>
      </c>
      <c r="E57" s="150">
        <f>AA18</f>
        <v>1.6062</v>
      </c>
      <c r="F57" s="150">
        <f>AK18</f>
        <v>26.149</v>
      </c>
      <c r="G57" s="150">
        <f t="shared" si="25"/>
        <v>44.8584</v>
      </c>
      <c r="K57" s="120"/>
      <c r="L57" s="123" t="s">
        <v>288</v>
      </c>
      <c r="M57" s="146">
        <f>G34</f>
        <v>10.67</v>
      </c>
      <c r="N57" s="146">
        <f>Q34</f>
        <v>1.736</v>
      </c>
      <c r="O57" s="146">
        <f>AA34</f>
        <v>0.59</v>
      </c>
      <c r="P57" s="146">
        <f>AK34</f>
        <v>9.12</v>
      </c>
      <c r="Q57" s="150">
        <f t="shared" si="26"/>
        <v>22.116</v>
      </c>
      <c r="U57" s="120"/>
      <c r="V57" s="123" t="s">
        <v>288</v>
      </c>
      <c r="W57" s="146">
        <f>G50</f>
        <v>17.91</v>
      </c>
      <c r="X57" s="146">
        <f>Q50</f>
        <v>2.921</v>
      </c>
      <c r="Y57" s="146">
        <f>AA50</f>
        <v>0.88</v>
      </c>
      <c r="Z57" s="146">
        <f>AK50</f>
        <v>11.47</v>
      </c>
      <c r="AA57" s="150">
        <f t="shared" si="27"/>
        <v>33.181</v>
      </c>
      <c r="AC57" s="50"/>
      <c r="AD57" s="23"/>
      <c r="AH57" s="46"/>
      <c r="AJ57" s="46"/>
    </row>
    <row r="58">
      <c r="A58" s="121"/>
      <c r="B58" s="123" t="s">
        <v>230</v>
      </c>
      <c r="C58" s="151">
        <f>H18</f>
        <v>12.47</v>
      </c>
      <c r="D58" s="150">
        <f>R18</f>
        <v>2.07</v>
      </c>
      <c r="E58" s="150">
        <f>AB18</f>
        <v>7.146333333</v>
      </c>
      <c r="F58" s="150">
        <f>AL18</f>
        <v>5.6627</v>
      </c>
      <c r="G58" s="150">
        <f t="shared" si="25"/>
        <v>27.34903333</v>
      </c>
      <c r="K58" s="121"/>
      <c r="L58" s="123" t="s">
        <v>230</v>
      </c>
      <c r="M58" s="146">
        <f>H34</f>
        <v>10.77</v>
      </c>
      <c r="N58" s="146">
        <f>R34</f>
        <v>1.833</v>
      </c>
      <c r="O58" s="146">
        <f>AB34</f>
        <v>0.52</v>
      </c>
      <c r="P58" s="146">
        <f>AL34</f>
        <v>11.28</v>
      </c>
      <c r="Q58" s="150">
        <f t="shared" si="26"/>
        <v>24.403</v>
      </c>
      <c r="U58" s="121"/>
      <c r="V58" s="123" t="s">
        <v>230</v>
      </c>
      <c r="W58" s="146">
        <f>H50</f>
        <v>12.56666667</v>
      </c>
      <c r="X58" s="146">
        <f>R50</f>
        <v>3.086</v>
      </c>
      <c r="Y58" s="146">
        <f>AB50</f>
        <v>0.95</v>
      </c>
      <c r="Z58" s="146">
        <f>AL50</f>
        <v>3.13</v>
      </c>
      <c r="AA58" s="150">
        <f t="shared" si="27"/>
        <v>19.73266667</v>
      </c>
      <c r="AC58" s="50"/>
      <c r="AD58" s="90"/>
      <c r="AH58" s="46"/>
      <c r="AJ58" s="23"/>
    </row>
    <row r="59">
      <c r="C59" s="106"/>
      <c r="AC59" s="50"/>
      <c r="AD59" s="90"/>
      <c r="AH59" s="23"/>
      <c r="AJ59" s="23"/>
    </row>
    <row r="60">
      <c r="C60" s="106"/>
      <c r="K60" s="45"/>
      <c r="L60" s="152"/>
      <c r="M60" s="53"/>
      <c r="N60" s="53"/>
      <c r="O60" s="53"/>
      <c r="P60" s="80"/>
      <c r="AC60" s="50"/>
      <c r="AD60" s="90"/>
      <c r="AH60" s="23"/>
      <c r="AJ60" s="23"/>
    </row>
    <row r="61">
      <c r="C61" s="106"/>
      <c r="K61" s="45"/>
      <c r="L61" s="152"/>
      <c r="M61" s="53"/>
      <c r="N61" s="53"/>
      <c r="O61" s="53"/>
      <c r="P61" s="80"/>
      <c r="AC61" s="50"/>
      <c r="AD61" s="90"/>
      <c r="AH61" s="23"/>
      <c r="AJ61" s="23"/>
    </row>
    <row r="62">
      <c r="C62" s="106"/>
      <c r="K62" s="45"/>
      <c r="L62" s="152"/>
      <c r="M62" s="53"/>
      <c r="N62" s="53"/>
      <c r="O62" s="53"/>
      <c r="P62" s="80"/>
      <c r="AC62" s="50"/>
      <c r="AD62" s="90"/>
      <c r="AH62" s="23"/>
      <c r="AJ62" s="23"/>
    </row>
    <row r="63">
      <c r="C63" s="106"/>
      <c r="K63" s="45"/>
      <c r="L63" s="152"/>
      <c r="M63" s="53"/>
      <c r="N63" s="53"/>
      <c r="O63" s="53"/>
      <c r="P63" s="80"/>
      <c r="AC63" s="50"/>
      <c r="AD63" s="90"/>
      <c r="AH63" s="23"/>
    </row>
    <row r="64">
      <c r="C64" s="106"/>
      <c r="K64" s="45"/>
      <c r="L64" s="152"/>
      <c r="M64" s="53"/>
      <c r="N64" s="53"/>
      <c r="O64" s="53"/>
      <c r="P64" s="80"/>
      <c r="AC64" s="50"/>
      <c r="AD64" s="90"/>
    </row>
    <row r="65">
      <c r="C65" s="106"/>
      <c r="K65" s="45"/>
      <c r="L65" s="152"/>
      <c r="M65" s="53"/>
      <c r="N65" s="53"/>
      <c r="O65" s="53"/>
      <c r="P65" s="80"/>
      <c r="AC65" s="50"/>
      <c r="AD65" s="90"/>
      <c r="AH65" s="23"/>
    </row>
    <row r="66">
      <c r="C66" s="106"/>
      <c r="K66" s="45"/>
      <c r="L66" s="152"/>
      <c r="M66" s="53"/>
      <c r="N66" s="53"/>
      <c r="O66" s="53"/>
      <c r="P66" s="80"/>
      <c r="AD66" s="90"/>
      <c r="AH66" s="23"/>
    </row>
    <row r="67">
      <c r="C67" s="106"/>
      <c r="K67" s="45"/>
      <c r="L67" s="152"/>
      <c r="M67" s="53"/>
      <c r="N67" s="53"/>
      <c r="O67" s="53"/>
      <c r="P67" s="80"/>
    </row>
    <row r="68">
      <c r="C68" s="106"/>
      <c r="K68" s="45"/>
      <c r="L68" s="152"/>
      <c r="M68" s="53"/>
      <c r="N68" s="53"/>
      <c r="O68" s="53"/>
      <c r="P68" s="80"/>
    </row>
    <row r="69">
      <c r="C69" s="106"/>
      <c r="K69" s="45"/>
      <c r="L69" s="152"/>
      <c r="M69" s="53"/>
      <c r="N69" s="53"/>
      <c r="O69" s="53"/>
      <c r="P69" s="80"/>
    </row>
    <row r="70">
      <c r="C70" s="106"/>
      <c r="K70" s="45"/>
      <c r="L70" s="152"/>
      <c r="M70" s="53"/>
      <c r="N70" s="53"/>
      <c r="O70" s="53"/>
      <c r="P70" s="80"/>
    </row>
    <row r="71">
      <c r="C71" s="106"/>
      <c r="K71" s="45"/>
      <c r="L71" s="152"/>
      <c r="M71" s="53"/>
      <c r="N71" s="53"/>
      <c r="O71" s="53"/>
      <c r="P71" s="80"/>
    </row>
    <row r="72">
      <c r="C72" s="106"/>
      <c r="K72" s="45"/>
      <c r="L72" s="152"/>
      <c r="M72" s="53"/>
      <c r="N72" s="53"/>
      <c r="O72" s="53"/>
      <c r="P72" s="80"/>
    </row>
    <row r="73">
      <c r="C73" s="106"/>
      <c r="K73" s="45"/>
      <c r="L73" s="152"/>
      <c r="M73" s="53"/>
      <c r="N73" s="53"/>
      <c r="O73" s="53"/>
      <c r="P73" s="80"/>
    </row>
    <row r="74">
      <c r="C74" s="106"/>
      <c r="K74" s="45"/>
      <c r="L74" s="152"/>
      <c r="M74" s="53"/>
      <c r="N74" s="53"/>
      <c r="O74" s="53"/>
      <c r="P74" s="80"/>
    </row>
    <row r="75">
      <c r="C75" s="106"/>
      <c r="K75" s="45"/>
      <c r="L75" s="152"/>
      <c r="M75" s="53"/>
      <c r="N75" s="53"/>
      <c r="O75" s="53"/>
      <c r="P75" s="80"/>
    </row>
    <row r="76">
      <c r="C76" s="106"/>
      <c r="K76" s="45"/>
      <c r="L76" s="152"/>
      <c r="M76" s="53"/>
      <c r="N76" s="53"/>
      <c r="O76" s="53"/>
      <c r="P76" s="80"/>
    </row>
    <row r="77">
      <c r="C77" s="106"/>
      <c r="K77" s="45"/>
      <c r="L77" s="152"/>
      <c r="M77" s="53"/>
      <c r="N77" s="53"/>
      <c r="O77" s="53"/>
      <c r="P77" s="80"/>
    </row>
    <row r="78">
      <c r="C78" s="106"/>
      <c r="K78" s="45"/>
      <c r="L78" s="152"/>
      <c r="M78" s="53"/>
      <c r="N78" s="53"/>
      <c r="O78" s="53"/>
      <c r="P78" s="80"/>
    </row>
    <row r="79">
      <c r="C79" s="106"/>
      <c r="K79" s="45"/>
      <c r="L79" s="152"/>
      <c r="M79" s="53"/>
      <c r="N79" s="53"/>
      <c r="O79" s="53"/>
      <c r="P79" s="80"/>
    </row>
  </sheetData>
  <mergeCells count="76">
    <mergeCell ref="AE6:AE18"/>
    <mergeCell ref="AF6:AF7"/>
    <mergeCell ref="V18:W18"/>
    <mergeCell ref="AF18:AG18"/>
    <mergeCell ref="A1:AM2"/>
    <mergeCell ref="A6:A18"/>
    <mergeCell ref="B6:B7"/>
    <mergeCell ref="C6:C7"/>
    <mergeCell ref="M6:M7"/>
    <mergeCell ref="W6:W7"/>
    <mergeCell ref="AG6:AG7"/>
    <mergeCell ref="W22:W23"/>
    <mergeCell ref="V34:W34"/>
    <mergeCell ref="U6:U18"/>
    <mergeCell ref="V6:V7"/>
    <mergeCell ref="U22:U34"/>
    <mergeCell ref="V22:V23"/>
    <mergeCell ref="AE22:AE34"/>
    <mergeCell ref="AF22:AF23"/>
    <mergeCell ref="AG22:AG23"/>
    <mergeCell ref="AF34:AG34"/>
    <mergeCell ref="B38:B39"/>
    <mergeCell ref="C38:C39"/>
    <mergeCell ref="A54:A58"/>
    <mergeCell ref="A5:I5"/>
    <mergeCell ref="D6:H6"/>
    <mergeCell ref="B22:B23"/>
    <mergeCell ref="C22:C23"/>
    <mergeCell ref="D22:H22"/>
    <mergeCell ref="B34:C34"/>
    <mergeCell ref="A37:I37"/>
    <mergeCell ref="D38:H38"/>
    <mergeCell ref="N38:R38"/>
    <mergeCell ref="U38:U50"/>
    <mergeCell ref="U54:U58"/>
    <mergeCell ref="K38:K50"/>
    <mergeCell ref="K54:K58"/>
    <mergeCell ref="K6:K18"/>
    <mergeCell ref="L6:L7"/>
    <mergeCell ref="K22:K34"/>
    <mergeCell ref="L22:L23"/>
    <mergeCell ref="M22:M23"/>
    <mergeCell ref="K37:S37"/>
    <mergeCell ref="L50:M50"/>
    <mergeCell ref="K5:S5"/>
    <mergeCell ref="N6:R6"/>
    <mergeCell ref="U5:AC5"/>
    <mergeCell ref="X6:AB6"/>
    <mergeCell ref="U37:AC37"/>
    <mergeCell ref="V38:V39"/>
    <mergeCell ref="W38:W39"/>
    <mergeCell ref="X38:AB38"/>
    <mergeCell ref="V50:W50"/>
    <mergeCell ref="AE5:AM5"/>
    <mergeCell ref="AH6:AL6"/>
    <mergeCell ref="AE21:AM21"/>
    <mergeCell ref="AH22:AL22"/>
    <mergeCell ref="AE37:AM37"/>
    <mergeCell ref="AE38:AE50"/>
    <mergeCell ref="AF38:AF39"/>
    <mergeCell ref="AG38:AG39"/>
    <mergeCell ref="AH38:AL38"/>
    <mergeCell ref="AF50:AG50"/>
    <mergeCell ref="B18:C18"/>
    <mergeCell ref="L18:M18"/>
    <mergeCell ref="A21:I21"/>
    <mergeCell ref="K21:S21"/>
    <mergeCell ref="U21:AC21"/>
    <mergeCell ref="N22:R22"/>
    <mergeCell ref="X22:AB22"/>
    <mergeCell ref="A22:A34"/>
    <mergeCell ref="A38:A50"/>
    <mergeCell ref="B50:C50"/>
    <mergeCell ref="L34:M34"/>
    <mergeCell ref="L38:L39"/>
    <mergeCell ref="M38:M3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13"/>
    <col customWidth="1" min="4" max="4" width="19.38"/>
    <col customWidth="1" min="5" max="5" width="18.38"/>
    <col customWidth="1" min="6" max="13" width="19.38"/>
    <col customWidth="1" min="14" max="14" width="18.5"/>
  </cols>
  <sheetData>
    <row r="1">
      <c r="A1" s="153" t="s">
        <v>992</v>
      </c>
      <c r="B1" s="101"/>
      <c r="C1" s="101"/>
      <c r="D1" s="101"/>
      <c r="E1" s="101"/>
      <c r="F1" s="101"/>
      <c r="G1" s="101"/>
      <c r="H1" s="101"/>
      <c r="I1" s="101"/>
      <c r="J1" s="101"/>
      <c r="K1" s="101"/>
      <c r="L1" s="101"/>
      <c r="M1" s="101"/>
      <c r="N1" s="102"/>
    </row>
    <row r="2">
      <c r="A2" s="103"/>
      <c r="B2" s="104"/>
      <c r="C2" s="104"/>
      <c r="D2" s="104"/>
      <c r="E2" s="104"/>
      <c r="F2" s="104"/>
      <c r="G2" s="104"/>
      <c r="H2" s="104"/>
      <c r="I2" s="104"/>
      <c r="J2" s="104"/>
      <c r="K2" s="104"/>
      <c r="L2" s="104"/>
      <c r="M2" s="104"/>
      <c r="N2" s="105"/>
    </row>
    <row r="5">
      <c r="A5" s="107" t="s">
        <v>993</v>
      </c>
      <c r="B5" s="108"/>
      <c r="C5" s="108"/>
      <c r="D5" s="108"/>
      <c r="E5" s="108"/>
      <c r="F5" s="108"/>
      <c r="G5" s="108"/>
      <c r="H5" s="108"/>
      <c r="I5" s="108"/>
      <c r="J5" s="108"/>
      <c r="K5" s="108"/>
      <c r="L5" s="108"/>
      <c r="M5" s="108"/>
      <c r="N5" s="109"/>
    </row>
    <row r="6">
      <c r="A6" s="113" t="s">
        <v>978</v>
      </c>
      <c r="B6" s="113" t="s">
        <v>979</v>
      </c>
      <c r="C6" s="113" t="s">
        <v>980</v>
      </c>
      <c r="D6" s="114" t="s">
        <v>994</v>
      </c>
      <c r="E6" s="108"/>
      <c r="F6" s="108"/>
      <c r="G6" s="108"/>
      <c r="H6" s="108"/>
      <c r="I6" s="108"/>
      <c r="J6" s="108"/>
      <c r="K6" s="108"/>
      <c r="L6" s="108"/>
      <c r="M6" s="109"/>
      <c r="N6" s="115"/>
    </row>
    <row r="7">
      <c r="A7" s="120"/>
      <c r="B7" s="120"/>
      <c r="C7" s="120"/>
      <c r="D7" s="114" t="s">
        <v>31</v>
      </c>
      <c r="E7" s="109"/>
      <c r="F7" s="114" t="s">
        <v>982</v>
      </c>
      <c r="G7" s="109"/>
      <c r="H7" s="114" t="s">
        <v>154</v>
      </c>
      <c r="I7" s="109"/>
      <c r="J7" s="114" t="s">
        <v>288</v>
      </c>
      <c r="K7" s="109"/>
      <c r="L7" s="114" t="s">
        <v>230</v>
      </c>
      <c r="M7" s="109"/>
      <c r="N7" s="113" t="s">
        <v>995</v>
      </c>
    </row>
    <row r="8">
      <c r="A8" s="120"/>
      <c r="B8" s="121"/>
      <c r="C8" s="121"/>
      <c r="D8" s="154" t="s">
        <v>996</v>
      </c>
      <c r="E8" s="154" t="s">
        <v>997</v>
      </c>
      <c r="F8" s="154" t="s">
        <v>996</v>
      </c>
      <c r="G8" s="154" t="s">
        <v>997</v>
      </c>
      <c r="H8" s="154" t="s">
        <v>996</v>
      </c>
      <c r="I8" s="154" t="s">
        <v>997</v>
      </c>
      <c r="J8" s="154" t="s">
        <v>996</v>
      </c>
      <c r="K8" s="154" t="s">
        <v>997</v>
      </c>
      <c r="L8" s="154" t="s">
        <v>996</v>
      </c>
      <c r="M8" s="154" t="s">
        <v>997</v>
      </c>
      <c r="N8" s="121"/>
    </row>
    <row r="9">
      <c r="A9" s="120"/>
      <c r="B9" s="124" t="s">
        <v>26</v>
      </c>
      <c r="C9" s="125">
        <v>37.0</v>
      </c>
      <c r="D9" s="155">
        <v>1.0</v>
      </c>
      <c r="E9" s="155">
        <v>1.0</v>
      </c>
      <c r="F9" s="155">
        <v>1.0</v>
      </c>
      <c r="G9" s="155">
        <v>1.0</v>
      </c>
      <c r="H9" s="155">
        <v>1.0</v>
      </c>
      <c r="I9" s="155">
        <v>1.0</v>
      </c>
      <c r="J9" s="155">
        <v>1.0</v>
      </c>
      <c r="K9" s="155">
        <v>1.0</v>
      </c>
      <c r="L9" s="155">
        <v>1.0</v>
      </c>
      <c r="M9" s="155">
        <v>1.0</v>
      </c>
      <c r="N9" s="156">
        <f t="shared" ref="N9:N18" si="1">AVERAGE(D9:M9)</f>
        <v>1</v>
      </c>
    </row>
    <row r="10">
      <c r="A10" s="120"/>
      <c r="B10" s="124" t="s">
        <v>41</v>
      </c>
      <c r="C10" s="125">
        <v>34.0</v>
      </c>
      <c r="D10" s="155">
        <v>1.0</v>
      </c>
      <c r="E10" s="155">
        <v>1.0</v>
      </c>
      <c r="F10" s="155">
        <v>1.0</v>
      </c>
      <c r="G10" s="155">
        <v>1.0</v>
      </c>
      <c r="H10" s="155">
        <v>1.0</v>
      </c>
      <c r="I10" s="155">
        <v>1.0</v>
      </c>
      <c r="J10" s="155">
        <v>1.0</v>
      </c>
      <c r="K10" s="155">
        <v>1.0</v>
      </c>
      <c r="L10" s="155">
        <v>1.0</v>
      </c>
      <c r="M10" s="155">
        <v>1.0</v>
      </c>
      <c r="N10" s="156">
        <f t="shared" si="1"/>
        <v>1</v>
      </c>
    </row>
    <row r="11">
      <c r="A11" s="120"/>
      <c r="B11" s="124" t="s">
        <v>54</v>
      </c>
      <c r="C11" s="125">
        <v>32.0</v>
      </c>
      <c r="D11" s="155">
        <v>1.0</v>
      </c>
      <c r="E11" s="155">
        <v>1.0</v>
      </c>
      <c r="F11" s="155">
        <v>1.0</v>
      </c>
      <c r="G11" s="155">
        <v>1.0</v>
      </c>
      <c r="H11" s="155">
        <v>1.0</v>
      </c>
      <c r="I11" s="155">
        <v>1.0</v>
      </c>
      <c r="J11" s="155">
        <v>1.0</v>
      </c>
      <c r="K11" s="155">
        <v>1.0</v>
      </c>
      <c r="L11" s="155">
        <v>1.0</v>
      </c>
      <c r="M11" s="155">
        <v>1.0</v>
      </c>
      <c r="N11" s="156">
        <f t="shared" si="1"/>
        <v>1</v>
      </c>
    </row>
    <row r="12">
      <c r="A12" s="120"/>
      <c r="B12" s="124" t="s">
        <v>66</v>
      </c>
      <c r="C12" s="125">
        <v>32.0</v>
      </c>
      <c r="D12" s="155">
        <v>1.0</v>
      </c>
      <c r="E12" s="155">
        <v>1.0</v>
      </c>
      <c r="F12" s="155">
        <v>1.0</v>
      </c>
      <c r="G12" s="155">
        <v>1.0</v>
      </c>
      <c r="H12" s="155">
        <v>1.0</v>
      </c>
      <c r="I12" s="155">
        <v>1.0</v>
      </c>
      <c r="J12" s="155">
        <v>1.0</v>
      </c>
      <c r="K12" s="155">
        <v>1.0</v>
      </c>
      <c r="L12" s="155">
        <v>1.0</v>
      </c>
      <c r="M12" s="155">
        <v>1.0</v>
      </c>
      <c r="N12" s="156">
        <f t="shared" si="1"/>
        <v>1</v>
      </c>
    </row>
    <row r="13">
      <c r="A13" s="120"/>
      <c r="B13" s="124" t="s">
        <v>54</v>
      </c>
      <c r="C13" s="125">
        <v>60.0</v>
      </c>
      <c r="D13" s="155">
        <v>1.0</v>
      </c>
      <c r="E13" s="155">
        <v>1.0</v>
      </c>
      <c r="F13" s="155">
        <v>1.0</v>
      </c>
      <c r="G13" s="155">
        <v>1.0</v>
      </c>
      <c r="H13" s="155">
        <v>1.0</v>
      </c>
      <c r="I13" s="155">
        <v>1.0</v>
      </c>
      <c r="J13" s="155">
        <v>1.0</v>
      </c>
      <c r="K13" s="155">
        <v>1.0</v>
      </c>
      <c r="L13" s="155">
        <v>1.0</v>
      </c>
      <c r="M13" s="155">
        <v>1.0</v>
      </c>
      <c r="N13" s="156">
        <f t="shared" si="1"/>
        <v>1</v>
      </c>
    </row>
    <row r="14">
      <c r="A14" s="120"/>
      <c r="B14" s="124" t="s">
        <v>92</v>
      </c>
      <c r="C14" s="125">
        <v>85.0</v>
      </c>
      <c r="D14" s="155">
        <v>1.0</v>
      </c>
      <c r="E14" s="155">
        <v>1.0</v>
      </c>
      <c r="F14" s="155">
        <v>1.0</v>
      </c>
      <c r="G14" s="155">
        <v>1.0</v>
      </c>
      <c r="H14" s="155">
        <v>1.0</v>
      </c>
      <c r="I14" s="155">
        <v>1.0</v>
      </c>
      <c r="J14" s="155">
        <v>1.0</v>
      </c>
      <c r="K14" s="155">
        <v>1.0</v>
      </c>
      <c r="L14" s="155">
        <v>1.0</v>
      </c>
      <c r="M14" s="155">
        <v>1.0</v>
      </c>
      <c r="N14" s="156">
        <f t="shared" si="1"/>
        <v>1</v>
      </c>
    </row>
    <row r="15">
      <c r="A15" s="120"/>
      <c r="B15" s="124" t="s">
        <v>105</v>
      </c>
      <c r="C15" s="125">
        <v>39.0</v>
      </c>
      <c r="D15" s="155">
        <v>1.0</v>
      </c>
      <c r="E15" s="155">
        <v>1.0</v>
      </c>
      <c r="F15" s="155">
        <v>1.0</v>
      </c>
      <c r="G15" s="155">
        <v>1.0</v>
      </c>
      <c r="H15" s="155">
        <v>1.0</v>
      </c>
      <c r="I15" s="155">
        <v>1.0</v>
      </c>
      <c r="J15" s="155">
        <v>1.0</v>
      </c>
      <c r="K15" s="155">
        <v>1.0</v>
      </c>
      <c r="L15" s="155">
        <v>1.0</v>
      </c>
      <c r="M15" s="155">
        <v>1.0</v>
      </c>
      <c r="N15" s="156">
        <f t="shared" si="1"/>
        <v>1</v>
      </c>
    </row>
    <row r="16">
      <c r="A16" s="120"/>
      <c r="B16" s="124" t="s">
        <v>26</v>
      </c>
      <c r="C16" s="125">
        <v>53.0</v>
      </c>
      <c r="D16" s="155">
        <v>1.0</v>
      </c>
      <c r="E16" s="155">
        <v>1.0</v>
      </c>
      <c r="F16" s="155">
        <v>1.0</v>
      </c>
      <c r="G16" s="155">
        <v>1.0</v>
      </c>
      <c r="H16" s="155">
        <v>1.0</v>
      </c>
      <c r="I16" s="155">
        <v>1.0</v>
      </c>
      <c r="J16" s="155">
        <v>1.0</v>
      </c>
      <c r="K16" s="155">
        <v>1.0</v>
      </c>
      <c r="L16" s="155">
        <v>1.0</v>
      </c>
      <c r="M16" s="155">
        <v>1.0</v>
      </c>
      <c r="N16" s="156">
        <f t="shared" si="1"/>
        <v>1</v>
      </c>
    </row>
    <row r="17">
      <c r="A17" s="120"/>
      <c r="B17" s="124" t="s">
        <v>130</v>
      </c>
      <c r="C17" s="125">
        <v>98.0</v>
      </c>
      <c r="D17" s="155">
        <v>1.0</v>
      </c>
      <c r="E17" s="155">
        <v>1.0</v>
      </c>
      <c r="F17" s="155">
        <v>1.0</v>
      </c>
      <c r="G17" s="155">
        <v>1.0</v>
      </c>
      <c r="H17" s="155">
        <v>1.0</v>
      </c>
      <c r="I17" s="155">
        <v>1.0</v>
      </c>
      <c r="J17" s="155">
        <v>1.0</v>
      </c>
      <c r="K17" s="155">
        <v>1.0</v>
      </c>
      <c r="L17" s="155">
        <v>1.0</v>
      </c>
      <c r="M17" s="155">
        <v>1.0</v>
      </c>
      <c r="N17" s="156">
        <f t="shared" si="1"/>
        <v>1</v>
      </c>
    </row>
    <row r="18">
      <c r="A18" s="120"/>
      <c r="B18" s="124" t="s">
        <v>26</v>
      </c>
      <c r="C18" s="125">
        <v>71.0</v>
      </c>
      <c r="D18" s="155">
        <v>1.0</v>
      </c>
      <c r="E18" s="155">
        <v>1.0</v>
      </c>
      <c r="F18" s="155">
        <v>1.0</v>
      </c>
      <c r="G18" s="155">
        <v>1.0</v>
      </c>
      <c r="H18" s="155">
        <v>1.0</v>
      </c>
      <c r="I18" s="155">
        <v>1.0</v>
      </c>
      <c r="J18" s="155">
        <v>1.0</v>
      </c>
      <c r="K18" s="155">
        <v>1.0</v>
      </c>
      <c r="L18" s="155">
        <f>68/71</f>
        <v>0.9577464789</v>
      </c>
      <c r="M18" s="155">
        <v>1.0</v>
      </c>
      <c r="N18" s="156">
        <f t="shared" si="1"/>
        <v>0.9957746479</v>
      </c>
    </row>
    <row r="19">
      <c r="A19" s="121"/>
      <c r="B19" s="135" t="s">
        <v>984</v>
      </c>
      <c r="C19" s="109"/>
      <c r="D19" s="157">
        <f t="shared" ref="D19:M19" si="2">AVERAGE(D9:D18)</f>
        <v>1</v>
      </c>
      <c r="E19" s="157">
        <f t="shared" si="2"/>
        <v>1</v>
      </c>
      <c r="F19" s="157">
        <f t="shared" si="2"/>
        <v>1</v>
      </c>
      <c r="G19" s="157">
        <f t="shared" si="2"/>
        <v>1</v>
      </c>
      <c r="H19" s="157">
        <f t="shared" si="2"/>
        <v>1</v>
      </c>
      <c r="I19" s="157">
        <f t="shared" si="2"/>
        <v>1</v>
      </c>
      <c r="J19" s="157">
        <f t="shared" si="2"/>
        <v>1</v>
      </c>
      <c r="K19" s="157">
        <f t="shared" si="2"/>
        <v>1</v>
      </c>
      <c r="L19" s="157">
        <f t="shared" si="2"/>
        <v>0.9957746479</v>
      </c>
      <c r="M19" s="157">
        <f t="shared" si="2"/>
        <v>1</v>
      </c>
      <c r="N19" s="137"/>
    </row>
    <row r="22">
      <c r="A22" s="107" t="s">
        <v>993</v>
      </c>
      <c r="B22" s="108"/>
      <c r="C22" s="108"/>
      <c r="D22" s="108"/>
      <c r="E22" s="108"/>
      <c r="F22" s="108"/>
      <c r="G22" s="108"/>
      <c r="H22" s="108"/>
      <c r="I22" s="108"/>
      <c r="J22" s="108"/>
      <c r="K22" s="108"/>
      <c r="L22" s="108"/>
      <c r="M22" s="108"/>
      <c r="N22" s="109"/>
    </row>
    <row r="23">
      <c r="A23" s="113" t="s">
        <v>985</v>
      </c>
      <c r="B23" s="113" t="s">
        <v>979</v>
      </c>
      <c r="C23" s="113" t="s">
        <v>980</v>
      </c>
      <c r="D23" s="114" t="s">
        <v>994</v>
      </c>
      <c r="E23" s="108"/>
      <c r="F23" s="108"/>
      <c r="G23" s="108"/>
      <c r="H23" s="108"/>
      <c r="I23" s="108"/>
      <c r="J23" s="108"/>
      <c r="K23" s="108"/>
      <c r="L23" s="108"/>
      <c r="M23" s="109"/>
      <c r="N23" s="115"/>
    </row>
    <row r="24">
      <c r="A24" s="120"/>
      <c r="B24" s="120"/>
      <c r="C24" s="120"/>
      <c r="D24" s="114" t="s">
        <v>31</v>
      </c>
      <c r="E24" s="109"/>
      <c r="F24" s="114" t="s">
        <v>982</v>
      </c>
      <c r="G24" s="109"/>
      <c r="H24" s="114" t="s">
        <v>154</v>
      </c>
      <c r="I24" s="109"/>
      <c r="J24" s="114" t="s">
        <v>288</v>
      </c>
      <c r="K24" s="109"/>
      <c r="L24" s="114" t="s">
        <v>230</v>
      </c>
      <c r="M24" s="109"/>
      <c r="N24" s="113" t="s">
        <v>995</v>
      </c>
    </row>
    <row r="25">
      <c r="A25" s="120"/>
      <c r="B25" s="121"/>
      <c r="C25" s="121"/>
      <c r="D25" s="154" t="s">
        <v>996</v>
      </c>
      <c r="E25" s="154" t="s">
        <v>997</v>
      </c>
      <c r="F25" s="154" t="s">
        <v>996</v>
      </c>
      <c r="G25" s="154" t="s">
        <v>997</v>
      </c>
      <c r="H25" s="154" t="s">
        <v>996</v>
      </c>
      <c r="I25" s="154" t="s">
        <v>997</v>
      </c>
      <c r="J25" s="154" t="s">
        <v>996</v>
      </c>
      <c r="K25" s="154" t="s">
        <v>997</v>
      </c>
      <c r="L25" s="154" t="s">
        <v>996</v>
      </c>
      <c r="M25" s="154" t="s">
        <v>997</v>
      </c>
      <c r="N25" s="121"/>
    </row>
    <row r="26">
      <c r="A26" s="120"/>
      <c r="B26" s="139" t="s">
        <v>491</v>
      </c>
      <c r="C26" s="140">
        <v>19.0</v>
      </c>
      <c r="D26" s="158">
        <v>1.0</v>
      </c>
      <c r="E26" s="158">
        <v>1.0</v>
      </c>
      <c r="F26" s="158">
        <v>1.0</v>
      </c>
      <c r="G26" s="158">
        <v>1.0</v>
      </c>
      <c r="H26" s="158">
        <v>1.0</v>
      </c>
      <c r="I26" s="158">
        <v>1.0</v>
      </c>
      <c r="J26" s="159">
        <v>1.0</v>
      </c>
      <c r="K26" s="158">
        <v>1.0</v>
      </c>
      <c r="L26" s="158">
        <v>1.0</v>
      </c>
      <c r="M26" s="158">
        <v>1.0</v>
      </c>
      <c r="N26" s="156">
        <f t="shared" ref="N26:N35" si="3">AVERAGE(D26:M26)</f>
        <v>1</v>
      </c>
    </row>
    <row r="27">
      <c r="A27" s="120"/>
      <c r="B27" s="139" t="s">
        <v>499</v>
      </c>
      <c r="C27" s="140">
        <v>21.0</v>
      </c>
      <c r="D27" s="158">
        <v>1.0</v>
      </c>
      <c r="E27" s="158">
        <v>1.0</v>
      </c>
      <c r="F27" s="158">
        <v>1.0</v>
      </c>
      <c r="G27" s="158">
        <v>1.0</v>
      </c>
      <c r="H27" s="158">
        <v>1.0</v>
      </c>
      <c r="I27" s="158">
        <v>1.0</v>
      </c>
      <c r="J27" s="159">
        <v>1.0</v>
      </c>
      <c r="K27" s="158">
        <v>1.0</v>
      </c>
      <c r="L27" s="158">
        <v>1.0</v>
      </c>
      <c r="M27" s="158">
        <v>1.0</v>
      </c>
      <c r="N27" s="156">
        <f t="shared" si="3"/>
        <v>1</v>
      </c>
    </row>
    <row r="28">
      <c r="A28" s="120"/>
      <c r="B28" s="139" t="s">
        <v>509</v>
      </c>
      <c r="C28" s="140">
        <v>30.0</v>
      </c>
      <c r="D28" s="158">
        <v>1.0</v>
      </c>
      <c r="E28" s="158">
        <v>1.0</v>
      </c>
      <c r="F28" s="158">
        <v>1.0</v>
      </c>
      <c r="G28" s="158">
        <v>1.0</v>
      </c>
      <c r="H28" s="158">
        <v>1.0</v>
      </c>
      <c r="I28" s="158">
        <v>1.0</v>
      </c>
      <c r="J28" s="159">
        <v>1.0</v>
      </c>
      <c r="K28" s="158">
        <v>1.0</v>
      </c>
      <c r="L28" s="158">
        <v>1.0</v>
      </c>
      <c r="M28" s="158">
        <v>1.0</v>
      </c>
      <c r="N28" s="156">
        <f t="shared" si="3"/>
        <v>1</v>
      </c>
    </row>
    <row r="29">
      <c r="A29" s="120"/>
      <c r="B29" s="139" t="s">
        <v>105</v>
      </c>
      <c r="C29" s="140">
        <v>24.0</v>
      </c>
      <c r="D29" s="158">
        <v>1.0</v>
      </c>
      <c r="E29" s="158">
        <v>1.0</v>
      </c>
      <c r="F29" s="158">
        <v>1.0</v>
      </c>
      <c r="G29" s="158">
        <v>1.0</v>
      </c>
      <c r="H29" s="158">
        <v>1.0</v>
      </c>
      <c r="I29" s="158">
        <v>1.0</v>
      </c>
      <c r="J29" s="159">
        <v>1.0</v>
      </c>
      <c r="K29" s="158">
        <v>1.0</v>
      </c>
      <c r="L29" s="158">
        <v>1.0</v>
      </c>
      <c r="M29" s="158">
        <v>1.0</v>
      </c>
      <c r="N29" s="156">
        <f t="shared" si="3"/>
        <v>1</v>
      </c>
    </row>
    <row r="30">
      <c r="A30" s="120"/>
      <c r="B30" s="124" t="s">
        <v>41</v>
      </c>
      <c r="C30" s="140">
        <v>33.0</v>
      </c>
      <c r="D30" s="158">
        <v>1.0</v>
      </c>
      <c r="E30" s="158">
        <v>1.0</v>
      </c>
      <c r="F30" s="158">
        <v>1.0</v>
      </c>
      <c r="G30" s="158">
        <v>1.0</v>
      </c>
      <c r="H30" s="158">
        <v>1.0</v>
      </c>
      <c r="I30" s="158">
        <v>1.0</v>
      </c>
      <c r="J30" s="159">
        <v>1.0</v>
      </c>
      <c r="K30" s="158">
        <v>1.0</v>
      </c>
      <c r="L30" s="158">
        <v>1.0</v>
      </c>
      <c r="M30" s="158">
        <v>1.0</v>
      </c>
      <c r="N30" s="156">
        <f t="shared" si="3"/>
        <v>1</v>
      </c>
    </row>
    <row r="31">
      <c r="A31" s="120"/>
      <c r="B31" s="139" t="s">
        <v>535</v>
      </c>
      <c r="C31" s="140">
        <v>30.0</v>
      </c>
      <c r="D31" s="158">
        <v>1.0</v>
      </c>
      <c r="E31" s="158">
        <v>1.0</v>
      </c>
      <c r="F31" s="158">
        <v>1.0</v>
      </c>
      <c r="G31" s="158">
        <v>1.0</v>
      </c>
      <c r="H31" s="158">
        <v>1.0</v>
      </c>
      <c r="I31" s="158">
        <v>1.0</v>
      </c>
      <c r="J31" s="159">
        <v>1.0</v>
      </c>
      <c r="K31" s="158">
        <v>1.0</v>
      </c>
      <c r="L31" s="158">
        <v>1.0</v>
      </c>
      <c r="M31" s="158">
        <v>1.0</v>
      </c>
      <c r="N31" s="156">
        <f t="shared" si="3"/>
        <v>1</v>
      </c>
    </row>
    <row r="32">
      <c r="A32" s="120"/>
      <c r="B32" s="139" t="s">
        <v>105</v>
      </c>
      <c r="C32" s="140">
        <v>32.0</v>
      </c>
      <c r="D32" s="158">
        <v>1.0</v>
      </c>
      <c r="E32" s="158">
        <v>1.0</v>
      </c>
      <c r="F32" s="158">
        <v>1.0</v>
      </c>
      <c r="G32" s="158">
        <v>1.0</v>
      </c>
      <c r="H32" s="158">
        <v>1.0</v>
      </c>
      <c r="I32" s="158">
        <v>1.0</v>
      </c>
      <c r="J32" s="159">
        <f>30/32</f>
        <v>0.9375</v>
      </c>
      <c r="K32" s="158">
        <v>1.0</v>
      </c>
      <c r="L32" s="158">
        <v>1.0</v>
      </c>
      <c r="M32" s="158">
        <v>1.0</v>
      </c>
      <c r="N32" s="156">
        <f t="shared" si="3"/>
        <v>0.99375</v>
      </c>
    </row>
    <row r="33">
      <c r="A33" s="120"/>
      <c r="B33" s="139" t="s">
        <v>554</v>
      </c>
      <c r="C33" s="140">
        <v>54.0</v>
      </c>
      <c r="D33" s="158">
        <v>1.0</v>
      </c>
      <c r="E33" s="158">
        <v>1.0</v>
      </c>
      <c r="F33" s="158">
        <v>1.0</v>
      </c>
      <c r="G33" s="158">
        <v>1.0</v>
      </c>
      <c r="H33" s="158">
        <v>1.0</v>
      </c>
      <c r="I33" s="158">
        <v>1.0</v>
      </c>
      <c r="J33" s="159">
        <v>1.0</v>
      </c>
      <c r="K33" s="158">
        <v>1.0</v>
      </c>
      <c r="L33" s="158">
        <v>1.0</v>
      </c>
      <c r="M33" s="158">
        <v>1.0</v>
      </c>
      <c r="N33" s="156">
        <f t="shared" si="3"/>
        <v>1</v>
      </c>
    </row>
    <row r="34">
      <c r="A34" s="120"/>
      <c r="B34" s="139" t="s">
        <v>565</v>
      </c>
      <c r="C34" s="140">
        <v>50.0</v>
      </c>
      <c r="D34" s="158">
        <v>1.0</v>
      </c>
      <c r="E34" s="158">
        <v>1.0</v>
      </c>
      <c r="F34" s="158">
        <v>1.0</v>
      </c>
      <c r="G34" s="158">
        <v>1.0</v>
      </c>
      <c r="H34" s="158">
        <v>1.0</v>
      </c>
      <c r="I34" s="158">
        <v>1.0</v>
      </c>
      <c r="J34" s="159">
        <v>1.0</v>
      </c>
      <c r="K34" s="158">
        <v>1.0</v>
      </c>
      <c r="L34" s="158">
        <v>1.0</v>
      </c>
      <c r="M34" s="158">
        <v>1.0</v>
      </c>
      <c r="N34" s="156">
        <f t="shared" si="3"/>
        <v>1</v>
      </c>
    </row>
    <row r="35">
      <c r="A35" s="120"/>
      <c r="B35" s="139" t="s">
        <v>575</v>
      </c>
      <c r="C35" s="140">
        <v>96.0</v>
      </c>
      <c r="D35" s="158">
        <v>1.0</v>
      </c>
      <c r="E35" s="158">
        <v>1.0</v>
      </c>
      <c r="F35" s="158">
        <v>1.0</v>
      </c>
      <c r="G35" s="158">
        <v>1.0</v>
      </c>
      <c r="H35" s="158">
        <v>1.0</v>
      </c>
      <c r="I35" s="158">
        <v>1.0</v>
      </c>
      <c r="J35" s="159">
        <v>1.0</v>
      </c>
      <c r="K35" s="158">
        <v>1.0</v>
      </c>
      <c r="L35" s="158">
        <v>1.0</v>
      </c>
      <c r="M35" s="158">
        <v>1.0</v>
      </c>
      <c r="N35" s="156">
        <f t="shared" si="3"/>
        <v>1</v>
      </c>
    </row>
    <row r="36">
      <c r="A36" s="121"/>
      <c r="B36" s="135" t="s">
        <v>984</v>
      </c>
      <c r="C36" s="109"/>
      <c r="D36" s="157">
        <f t="shared" ref="D36:M36" si="4">AVERAGE(D26:D35)</f>
        <v>1</v>
      </c>
      <c r="E36" s="157">
        <f t="shared" si="4"/>
        <v>1</v>
      </c>
      <c r="F36" s="157">
        <f t="shared" si="4"/>
        <v>1</v>
      </c>
      <c r="G36" s="157">
        <f t="shared" si="4"/>
        <v>1</v>
      </c>
      <c r="H36" s="157">
        <f t="shared" si="4"/>
        <v>1</v>
      </c>
      <c r="I36" s="157">
        <f t="shared" si="4"/>
        <v>1</v>
      </c>
      <c r="J36" s="157">
        <f t="shared" si="4"/>
        <v>0.99375</v>
      </c>
      <c r="K36" s="157">
        <f t="shared" si="4"/>
        <v>1</v>
      </c>
      <c r="L36" s="157">
        <f t="shared" si="4"/>
        <v>1</v>
      </c>
      <c r="M36" s="157">
        <f t="shared" si="4"/>
        <v>1</v>
      </c>
      <c r="N36" s="137"/>
    </row>
    <row r="39">
      <c r="A39" s="107" t="s">
        <v>993</v>
      </c>
      <c r="B39" s="108"/>
      <c r="C39" s="108"/>
      <c r="D39" s="108"/>
      <c r="E39" s="108"/>
      <c r="F39" s="108"/>
      <c r="G39" s="108"/>
      <c r="H39" s="108"/>
      <c r="I39" s="108"/>
      <c r="J39" s="108"/>
      <c r="K39" s="108"/>
      <c r="L39" s="108"/>
      <c r="M39" s="108"/>
      <c r="N39" s="109"/>
    </row>
    <row r="40">
      <c r="A40" s="113" t="s">
        <v>986</v>
      </c>
      <c r="B40" s="113" t="s">
        <v>979</v>
      </c>
      <c r="C40" s="113" t="s">
        <v>980</v>
      </c>
      <c r="D40" s="114" t="s">
        <v>994</v>
      </c>
      <c r="E40" s="108"/>
      <c r="F40" s="108"/>
      <c r="G40" s="108"/>
      <c r="H40" s="108"/>
      <c r="I40" s="108"/>
      <c r="J40" s="108"/>
      <c r="K40" s="108"/>
      <c r="L40" s="108"/>
      <c r="M40" s="109"/>
      <c r="N40" s="115"/>
    </row>
    <row r="41">
      <c r="A41" s="120"/>
      <c r="B41" s="120"/>
      <c r="C41" s="120"/>
      <c r="D41" s="114" t="s">
        <v>31</v>
      </c>
      <c r="E41" s="109"/>
      <c r="F41" s="114" t="s">
        <v>982</v>
      </c>
      <c r="G41" s="109"/>
      <c r="H41" s="114" t="s">
        <v>154</v>
      </c>
      <c r="I41" s="109"/>
      <c r="J41" s="114" t="s">
        <v>288</v>
      </c>
      <c r="K41" s="109"/>
      <c r="L41" s="114" t="s">
        <v>230</v>
      </c>
      <c r="M41" s="109"/>
      <c r="N41" s="113" t="s">
        <v>995</v>
      </c>
    </row>
    <row r="42">
      <c r="A42" s="120"/>
      <c r="B42" s="121"/>
      <c r="C42" s="121"/>
      <c r="D42" s="154" t="s">
        <v>996</v>
      </c>
      <c r="E42" s="154" t="s">
        <v>997</v>
      </c>
      <c r="F42" s="154" t="s">
        <v>996</v>
      </c>
      <c r="G42" s="154" t="s">
        <v>997</v>
      </c>
      <c r="H42" s="154" t="s">
        <v>996</v>
      </c>
      <c r="I42" s="154" t="s">
        <v>997</v>
      </c>
      <c r="J42" s="154" t="s">
        <v>996</v>
      </c>
      <c r="K42" s="154" t="s">
        <v>997</v>
      </c>
      <c r="L42" s="154" t="s">
        <v>996</v>
      </c>
      <c r="M42" s="154" t="s">
        <v>997</v>
      </c>
      <c r="N42" s="121"/>
      <c r="P42" s="92"/>
    </row>
    <row r="43">
      <c r="A43" s="120"/>
      <c r="B43" s="143" t="s">
        <v>754</v>
      </c>
      <c r="C43" s="144">
        <v>25.0</v>
      </c>
      <c r="D43" s="158">
        <v>1.0</v>
      </c>
      <c r="E43" s="158">
        <v>1.0</v>
      </c>
      <c r="F43" s="158">
        <v>1.0</v>
      </c>
      <c r="G43" s="158">
        <v>1.0</v>
      </c>
      <c r="H43" s="158">
        <v>1.0</v>
      </c>
      <c r="I43" s="158">
        <v>1.0</v>
      </c>
      <c r="J43" s="158">
        <v>1.0</v>
      </c>
      <c r="K43" s="158">
        <v>1.0</v>
      </c>
      <c r="L43" s="160">
        <v>1.0</v>
      </c>
      <c r="M43" s="160">
        <v>1.0</v>
      </c>
      <c r="N43" s="156">
        <f t="shared" ref="N43:N52" si="5">AVERAGE(D43:M43)</f>
        <v>1</v>
      </c>
      <c r="P43" s="92"/>
    </row>
    <row r="44">
      <c r="A44" s="120"/>
      <c r="B44" s="143" t="s">
        <v>754</v>
      </c>
      <c r="C44" s="144">
        <v>33.0</v>
      </c>
      <c r="D44" s="158">
        <v>1.0</v>
      </c>
      <c r="E44" s="158">
        <v>1.0</v>
      </c>
      <c r="F44" s="158">
        <v>1.0</v>
      </c>
      <c r="G44" s="158">
        <v>1.0</v>
      </c>
      <c r="H44" s="158">
        <v>1.0</v>
      </c>
      <c r="I44" s="158">
        <v>1.0</v>
      </c>
      <c r="J44" s="158">
        <v>1.0</v>
      </c>
      <c r="K44" s="158">
        <v>1.0</v>
      </c>
      <c r="L44" s="160">
        <v>1.0</v>
      </c>
      <c r="M44" s="160">
        <v>1.0</v>
      </c>
      <c r="N44" s="156">
        <f t="shared" si="5"/>
        <v>1</v>
      </c>
      <c r="P44" s="92"/>
    </row>
    <row r="45">
      <c r="A45" s="120"/>
      <c r="B45" s="143" t="s">
        <v>754</v>
      </c>
      <c r="C45" s="144">
        <v>38.0</v>
      </c>
      <c r="D45" s="158">
        <v>1.0</v>
      </c>
      <c r="E45" s="158">
        <v>1.0</v>
      </c>
      <c r="F45" s="158">
        <v>1.0</v>
      </c>
      <c r="G45" s="158">
        <v>1.0</v>
      </c>
      <c r="H45" s="158">
        <v>1.0</v>
      </c>
      <c r="I45" s="158">
        <v>1.0</v>
      </c>
      <c r="J45" s="158">
        <v>1.0</v>
      </c>
      <c r="K45" s="158">
        <v>1.0</v>
      </c>
      <c r="L45" s="159">
        <v>1.0</v>
      </c>
      <c r="M45" s="160">
        <v>1.0</v>
      </c>
      <c r="N45" s="156">
        <f t="shared" si="5"/>
        <v>1</v>
      </c>
      <c r="P45" s="28"/>
    </row>
    <row r="46">
      <c r="A46" s="120"/>
      <c r="B46" s="143" t="s">
        <v>754</v>
      </c>
      <c r="C46" s="144">
        <v>42.0</v>
      </c>
      <c r="D46" s="158">
        <v>1.0</v>
      </c>
      <c r="E46" s="158">
        <v>1.0</v>
      </c>
      <c r="F46" s="158">
        <v>1.0</v>
      </c>
      <c r="G46" s="158">
        <v>1.0</v>
      </c>
      <c r="H46" s="158">
        <v>1.0</v>
      </c>
      <c r="I46" s="158">
        <v>1.0</v>
      </c>
      <c r="J46" s="158">
        <v>1.0</v>
      </c>
      <c r="K46" s="158">
        <v>1.0</v>
      </c>
      <c r="L46" s="159">
        <v>1.0</v>
      </c>
      <c r="M46" s="159">
        <v>1.0</v>
      </c>
      <c r="N46" s="156">
        <f t="shared" si="5"/>
        <v>1</v>
      </c>
      <c r="P46" s="28"/>
    </row>
    <row r="47">
      <c r="A47" s="120"/>
      <c r="B47" s="143" t="s">
        <v>754</v>
      </c>
      <c r="C47" s="144">
        <v>49.0</v>
      </c>
      <c r="D47" s="158">
        <v>1.0</v>
      </c>
      <c r="E47" s="158">
        <v>1.0</v>
      </c>
      <c r="F47" s="158">
        <v>1.0</v>
      </c>
      <c r="G47" s="158">
        <v>1.0</v>
      </c>
      <c r="H47" s="158">
        <v>1.0</v>
      </c>
      <c r="I47" s="158">
        <v>1.0</v>
      </c>
      <c r="J47" s="158">
        <v>1.0</v>
      </c>
      <c r="K47" s="158">
        <v>1.0</v>
      </c>
      <c r="L47" s="159">
        <v>1.0</v>
      </c>
      <c r="M47" s="159">
        <v>1.0</v>
      </c>
      <c r="N47" s="156">
        <f t="shared" si="5"/>
        <v>1</v>
      </c>
      <c r="P47" s="28"/>
    </row>
    <row r="48">
      <c r="A48" s="120"/>
      <c r="B48" s="143" t="s">
        <v>575</v>
      </c>
      <c r="C48" s="144">
        <v>49.0</v>
      </c>
      <c r="D48" s="158">
        <v>1.0</v>
      </c>
      <c r="E48" s="158">
        <v>1.0</v>
      </c>
      <c r="F48" s="158">
        <v>1.0</v>
      </c>
      <c r="G48" s="158">
        <v>1.0</v>
      </c>
      <c r="H48" s="158">
        <v>1.0</v>
      </c>
      <c r="I48" s="158">
        <v>1.0</v>
      </c>
      <c r="J48" s="158">
        <v>1.0</v>
      </c>
      <c r="K48" s="158">
        <v>1.0</v>
      </c>
      <c r="L48" s="159">
        <f>39/49</f>
        <v>0.7959183673</v>
      </c>
      <c r="M48" s="159">
        <v>1.0</v>
      </c>
      <c r="N48" s="156">
        <f t="shared" si="5"/>
        <v>0.9795918367</v>
      </c>
      <c r="P48" s="28"/>
    </row>
    <row r="49">
      <c r="A49" s="120"/>
      <c r="B49" s="143" t="s">
        <v>778</v>
      </c>
      <c r="C49" s="144">
        <v>50.0</v>
      </c>
      <c r="D49" s="158">
        <v>1.0</v>
      </c>
      <c r="E49" s="158">
        <v>1.0</v>
      </c>
      <c r="F49" s="158">
        <v>1.0</v>
      </c>
      <c r="G49" s="158">
        <v>1.0</v>
      </c>
      <c r="H49" s="158">
        <v>1.0</v>
      </c>
      <c r="I49" s="158">
        <v>1.0</v>
      </c>
      <c r="J49" s="158">
        <v>1.0</v>
      </c>
      <c r="K49" s="158">
        <v>1.0</v>
      </c>
      <c r="L49" s="159">
        <v>1.0</v>
      </c>
      <c r="M49" s="159">
        <f>52/56</f>
        <v>0.9285714286</v>
      </c>
      <c r="N49" s="156">
        <f t="shared" si="5"/>
        <v>0.9928571429</v>
      </c>
      <c r="P49" s="28"/>
    </row>
    <row r="50">
      <c r="A50" s="120"/>
      <c r="B50" s="143" t="s">
        <v>796</v>
      </c>
      <c r="C50" s="144">
        <v>56.0</v>
      </c>
      <c r="D50" s="158">
        <v>1.0</v>
      </c>
      <c r="E50" s="158">
        <v>1.0</v>
      </c>
      <c r="F50" s="158">
        <v>1.0</v>
      </c>
      <c r="G50" s="158">
        <v>1.0</v>
      </c>
      <c r="H50" s="158">
        <v>1.0</v>
      </c>
      <c r="I50" s="158">
        <v>1.0</v>
      </c>
      <c r="J50" s="158">
        <v>1.0</v>
      </c>
      <c r="K50" s="158">
        <v>1.0</v>
      </c>
      <c r="L50" s="159">
        <v>1.0</v>
      </c>
      <c r="M50" s="159">
        <v>1.0</v>
      </c>
      <c r="N50" s="156">
        <f t="shared" si="5"/>
        <v>1</v>
      </c>
      <c r="P50" s="28"/>
    </row>
    <row r="51">
      <c r="A51" s="120"/>
      <c r="B51" s="143" t="s">
        <v>554</v>
      </c>
      <c r="C51" s="144">
        <v>69.0</v>
      </c>
      <c r="D51" s="158">
        <v>1.0</v>
      </c>
      <c r="E51" s="158">
        <v>1.0</v>
      </c>
      <c r="F51" s="158">
        <v>1.0</v>
      </c>
      <c r="G51" s="158">
        <v>1.0</v>
      </c>
      <c r="H51" s="158">
        <v>1.0</v>
      </c>
      <c r="I51" s="158">
        <v>1.0</v>
      </c>
      <c r="J51" s="158">
        <v>1.0</v>
      </c>
      <c r="K51" s="158">
        <v>1.0</v>
      </c>
      <c r="L51" s="158">
        <f>62/69</f>
        <v>0.8985507246</v>
      </c>
      <c r="M51" s="158">
        <f>60/69</f>
        <v>0.8695652174</v>
      </c>
      <c r="N51" s="156">
        <f t="shared" si="5"/>
        <v>0.9768115942</v>
      </c>
      <c r="P51" s="28"/>
    </row>
    <row r="52">
      <c r="A52" s="120"/>
      <c r="B52" s="143" t="s">
        <v>554</v>
      </c>
      <c r="C52" s="144">
        <v>96.0</v>
      </c>
      <c r="D52" s="158">
        <v>1.0</v>
      </c>
      <c r="E52" s="158">
        <v>1.0</v>
      </c>
      <c r="F52" s="158">
        <v>1.0</v>
      </c>
      <c r="G52" s="158">
        <v>1.0</v>
      </c>
      <c r="H52" s="158">
        <v>1.0</v>
      </c>
      <c r="I52" s="158">
        <v>1.0</v>
      </c>
      <c r="J52" s="158">
        <v>1.0</v>
      </c>
      <c r="K52" s="158">
        <v>1.0</v>
      </c>
      <c r="L52" s="158">
        <f t="shared" ref="L52:M52" si="6">92/96</f>
        <v>0.9583333333</v>
      </c>
      <c r="M52" s="158">
        <f t="shared" si="6"/>
        <v>0.9583333333</v>
      </c>
      <c r="N52" s="156">
        <f t="shared" si="5"/>
        <v>0.9916666667</v>
      </c>
    </row>
    <row r="53">
      <c r="A53" s="121"/>
      <c r="B53" s="135" t="s">
        <v>984</v>
      </c>
      <c r="C53" s="109"/>
      <c r="D53" s="157">
        <f t="shared" ref="D53:M53" si="7">AVERAGE(D43:D52)</f>
        <v>1</v>
      </c>
      <c r="E53" s="157">
        <f t="shared" si="7"/>
        <v>1</v>
      </c>
      <c r="F53" s="157">
        <f t="shared" si="7"/>
        <v>1</v>
      </c>
      <c r="G53" s="157">
        <f t="shared" si="7"/>
        <v>1</v>
      </c>
      <c r="H53" s="157">
        <f t="shared" si="7"/>
        <v>1</v>
      </c>
      <c r="I53" s="157">
        <f t="shared" si="7"/>
        <v>1</v>
      </c>
      <c r="J53" s="157">
        <f t="shared" si="7"/>
        <v>1</v>
      </c>
      <c r="K53" s="157">
        <f t="shared" si="7"/>
        <v>1</v>
      </c>
      <c r="L53" s="157">
        <f t="shared" si="7"/>
        <v>0.9652802425</v>
      </c>
      <c r="M53" s="157">
        <f t="shared" si="7"/>
        <v>0.9756469979</v>
      </c>
      <c r="N53" s="137"/>
    </row>
    <row r="57">
      <c r="D57" s="114" t="s">
        <v>994</v>
      </c>
      <c r="E57" s="108"/>
      <c r="F57" s="108"/>
      <c r="G57" s="108"/>
      <c r="H57" s="108"/>
      <c r="I57" s="108"/>
      <c r="J57" s="108"/>
      <c r="K57" s="108"/>
      <c r="L57" s="108"/>
      <c r="M57" s="109"/>
    </row>
    <row r="58">
      <c r="D58" s="114" t="s">
        <v>31</v>
      </c>
      <c r="E58" s="109"/>
      <c r="F58" s="114" t="s">
        <v>982</v>
      </c>
      <c r="G58" s="109"/>
      <c r="H58" s="114" t="s">
        <v>154</v>
      </c>
      <c r="I58" s="109"/>
      <c r="J58" s="114" t="s">
        <v>288</v>
      </c>
      <c r="K58" s="109"/>
      <c r="L58" s="114" t="s">
        <v>230</v>
      </c>
      <c r="M58" s="109"/>
    </row>
    <row r="59">
      <c r="D59" s="154" t="s">
        <v>996</v>
      </c>
      <c r="E59" s="154" t="s">
        <v>997</v>
      </c>
      <c r="F59" s="154" t="s">
        <v>996</v>
      </c>
      <c r="G59" s="154" t="s">
        <v>997</v>
      </c>
      <c r="H59" s="154" t="s">
        <v>996</v>
      </c>
      <c r="I59" s="154" t="s">
        <v>997</v>
      </c>
      <c r="J59" s="154" t="s">
        <v>996</v>
      </c>
      <c r="K59" s="154" t="s">
        <v>997</v>
      </c>
      <c r="L59" s="154" t="s">
        <v>996</v>
      </c>
      <c r="M59" s="154" t="s">
        <v>997</v>
      </c>
    </row>
    <row r="60">
      <c r="C60" s="122" t="s">
        <v>978</v>
      </c>
      <c r="D60" s="161">
        <f t="shared" ref="D60:M60" si="8">D19</f>
        <v>1</v>
      </c>
      <c r="E60" s="161">
        <f t="shared" si="8"/>
        <v>1</v>
      </c>
      <c r="F60" s="161">
        <f t="shared" si="8"/>
        <v>1</v>
      </c>
      <c r="G60" s="161">
        <f t="shared" si="8"/>
        <v>1</v>
      </c>
      <c r="H60" s="161">
        <f t="shared" si="8"/>
        <v>1</v>
      </c>
      <c r="I60" s="161">
        <f t="shared" si="8"/>
        <v>1</v>
      </c>
      <c r="J60" s="161">
        <f t="shared" si="8"/>
        <v>1</v>
      </c>
      <c r="K60" s="161">
        <f t="shared" si="8"/>
        <v>1</v>
      </c>
      <c r="L60" s="161">
        <f t="shared" si="8"/>
        <v>0.9957746479</v>
      </c>
      <c r="M60" s="161">
        <f t="shared" si="8"/>
        <v>1</v>
      </c>
    </row>
    <row r="61">
      <c r="C61" s="122" t="s">
        <v>985</v>
      </c>
      <c r="D61" s="161">
        <f t="shared" ref="D61:M61" si="9">D36</f>
        <v>1</v>
      </c>
      <c r="E61" s="161">
        <f t="shared" si="9"/>
        <v>1</v>
      </c>
      <c r="F61" s="161">
        <f t="shared" si="9"/>
        <v>1</v>
      </c>
      <c r="G61" s="161">
        <f t="shared" si="9"/>
        <v>1</v>
      </c>
      <c r="H61" s="161">
        <f t="shared" si="9"/>
        <v>1</v>
      </c>
      <c r="I61" s="161">
        <f t="shared" si="9"/>
        <v>1</v>
      </c>
      <c r="J61" s="161">
        <f t="shared" si="9"/>
        <v>0.99375</v>
      </c>
      <c r="K61" s="161">
        <f t="shared" si="9"/>
        <v>1</v>
      </c>
      <c r="L61" s="161">
        <f t="shared" si="9"/>
        <v>1</v>
      </c>
      <c r="M61" s="161">
        <f t="shared" si="9"/>
        <v>1</v>
      </c>
    </row>
    <row r="62">
      <c r="C62" s="122" t="s">
        <v>986</v>
      </c>
      <c r="D62" s="161">
        <f t="shared" ref="D62:M62" si="10">D53</f>
        <v>1</v>
      </c>
      <c r="E62" s="161">
        <f t="shared" si="10"/>
        <v>1</v>
      </c>
      <c r="F62" s="161">
        <f t="shared" si="10"/>
        <v>1</v>
      </c>
      <c r="G62" s="161">
        <f t="shared" si="10"/>
        <v>1</v>
      </c>
      <c r="H62" s="161">
        <f t="shared" si="10"/>
        <v>1</v>
      </c>
      <c r="I62" s="161">
        <f t="shared" si="10"/>
        <v>1</v>
      </c>
      <c r="J62" s="161">
        <f t="shared" si="10"/>
        <v>1</v>
      </c>
      <c r="K62" s="161">
        <f t="shared" si="10"/>
        <v>1</v>
      </c>
      <c r="L62" s="161">
        <f t="shared" si="10"/>
        <v>0.9652802425</v>
      </c>
      <c r="M62" s="161">
        <f t="shared" si="10"/>
        <v>0.9756469979</v>
      </c>
    </row>
  </sheetData>
  <mergeCells count="43">
    <mergeCell ref="F7:G7"/>
    <mergeCell ref="H7:I7"/>
    <mergeCell ref="J7:K7"/>
    <mergeCell ref="L7:M7"/>
    <mergeCell ref="A1:N2"/>
    <mergeCell ref="A5:N5"/>
    <mergeCell ref="A6:A19"/>
    <mergeCell ref="B6:B8"/>
    <mergeCell ref="D6:M6"/>
    <mergeCell ref="D7:E7"/>
    <mergeCell ref="N7:N8"/>
    <mergeCell ref="N24:N25"/>
    <mergeCell ref="A39:N39"/>
    <mergeCell ref="D40:M40"/>
    <mergeCell ref="A22:N22"/>
    <mergeCell ref="D23:M23"/>
    <mergeCell ref="D24:E24"/>
    <mergeCell ref="F24:G24"/>
    <mergeCell ref="H24:I24"/>
    <mergeCell ref="J24:K24"/>
    <mergeCell ref="L24:M24"/>
    <mergeCell ref="C6:C8"/>
    <mergeCell ref="B19:C19"/>
    <mergeCell ref="A23:A36"/>
    <mergeCell ref="B23:B25"/>
    <mergeCell ref="C23:C25"/>
    <mergeCell ref="B36:C36"/>
    <mergeCell ref="A40:A53"/>
    <mergeCell ref="B53:C53"/>
    <mergeCell ref="L41:M41"/>
    <mergeCell ref="D57:M57"/>
    <mergeCell ref="D58:E58"/>
    <mergeCell ref="F58:G58"/>
    <mergeCell ref="H58:I58"/>
    <mergeCell ref="J58:K58"/>
    <mergeCell ref="L58:M58"/>
    <mergeCell ref="B40:B42"/>
    <mergeCell ref="C40:C42"/>
    <mergeCell ref="D41:E41"/>
    <mergeCell ref="F41:G41"/>
    <mergeCell ref="H41:I41"/>
    <mergeCell ref="J41:K41"/>
    <mergeCell ref="N41:N4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13"/>
    <col customWidth="1" min="4" max="4" width="18.13"/>
    <col customWidth="1" min="5" max="5" width="15.5"/>
    <col customWidth="1" min="6" max="6" width="23.38"/>
    <col customWidth="1" min="7" max="7" width="15.5"/>
    <col customWidth="1" min="8" max="8" width="23.38"/>
    <col customWidth="1" min="9" max="9" width="17.13"/>
    <col customWidth="1" min="10" max="10" width="23.38"/>
    <col customWidth="1" min="11" max="11" width="15.5"/>
    <col customWidth="1" min="12" max="12" width="23.38"/>
    <col customWidth="1" min="13" max="13" width="15.5"/>
    <col customWidth="1" min="14" max="14" width="23.38"/>
    <col customWidth="1" min="18" max="18" width="39.13"/>
    <col customWidth="1" min="19" max="19" width="9.0"/>
    <col customWidth="1" min="20" max="21" width="18.13"/>
    <col customWidth="1" min="22" max="22" width="23.38"/>
    <col customWidth="1" min="23" max="23" width="18.0"/>
    <col customWidth="1" min="24" max="24" width="23.38"/>
    <col customWidth="1" min="25" max="25" width="18.0"/>
    <col customWidth="1" min="26" max="26" width="23.38"/>
    <col customWidth="1" min="27" max="27" width="18.0"/>
    <col customWidth="1" min="28" max="28" width="23.38"/>
    <col customWidth="1" min="29" max="29" width="18.0"/>
    <col customWidth="1" min="30" max="30" width="23.38"/>
    <col customWidth="1" min="31" max="32" width="14.25"/>
  </cols>
  <sheetData>
    <row r="1">
      <c r="A1" s="162" t="s">
        <v>998</v>
      </c>
      <c r="O1" s="163"/>
      <c r="P1" s="163"/>
      <c r="Q1" s="163"/>
      <c r="R1" s="163"/>
      <c r="S1" s="163"/>
      <c r="T1" s="163"/>
      <c r="U1" s="163"/>
      <c r="V1" s="163"/>
      <c r="W1" s="163"/>
      <c r="X1" s="163"/>
      <c r="Y1" s="163"/>
      <c r="Z1" s="163"/>
      <c r="AA1" s="163"/>
      <c r="AB1" s="163"/>
      <c r="AC1" s="163"/>
      <c r="AD1" s="163"/>
      <c r="AE1" s="163"/>
      <c r="AF1" s="163"/>
    </row>
    <row r="2">
      <c r="O2" s="163"/>
      <c r="P2" s="163"/>
      <c r="Q2" s="163"/>
      <c r="R2" s="163"/>
      <c r="S2" s="163"/>
      <c r="T2" s="163"/>
      <c r="U2" s="163"/>
      <c r="V2" s="163"/>
      <c r="W2" s="163"/>
      <c r="X2" s="163"/>
      <c r="Y2" s="163"/>
      <c r="Z2" s="163"/>
      <c r="AA2" s="163"/>
      <c r="AB2" s="163"/>
      <c r="AC2" s="163"/>
      <c r="AD2" s="163"/>
      <c r="AE2" s="163"/>
      <c r="AF2" s="163"/>
    </row>
    <row r="3">
      <c r="A3" s="163"/>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row>
    <row r="4">
      <c r="A4" s="164" t="s">
        <v>999</v>
      </c>
      <c r="B4" s="108"/>
      <c r="C4" s="108"/>
      <c r="D4" s="108"/>
      <c r="E4" s="108"/>
      <c r="F4" s="108"/>
      <c r="G4" s="108"/>
      <c r="H4" s="108"/>
      <c r="I4" s="108"/>
      <c r="J4" s="108"/>
      <c r="K4" s="108"/>
      <c r="L4" s="108"/>
      <c r="M4" s="108"/>
      <c r="N4" s="109"/>
      <c r="O4" s="46"/>
      <c r="P4" s="163"/>
      <c r="Q4" s="164" t="s">
        <v>1000</v>
      </c>
      <c r="R4" s="108"/>
      <c r="S4" s="108"/>
      <c r="T4" s="108"/>
      <c r="U4" s="108"/>
      <c r="V4" s="108"/>
      <c r="W4" s="108"/>
      <c r="X4" s="108"/>
      <c r="Y4" s="108"/>
      <c r="Z4" s="108"/>
      <c r="AA4" s="108"/>
      <c r="AB4" s="108"/>
      <c r="AC4" s="108"/>
      <c r="AD4" s="109"/>
      <c r="AE4" s="163"/>
      <c r="AF4" s="163"/>
    </row>
    <row r="5">
      <c r="A5" s="113" t="s">
        <v>978</v>
      </c>
      <c r="B5" s="113" t="s">
        <v>979</v>
      </c>
      <c r="C5" s="113" t="s">
        <v>980</v>
      </c>
      <c r="D5" s="113" t="s">
        <v>1001</v>
      </c>
      <c r="E5" s="114" t="s">
        <v>1002</v>
      </c>
      <c r="F5" s="108"/>
      <c r="G5" s="108"/>
      <c r="H5" s="108"/>
      <c r="I5" s="108"/>
      <c r="J5" s="108"/>
      <c r="K5" s="108"/>
      <c r="L5" s="108"/>
      <c r="M5" s="108"/>
      <c r="N5" s="109"/>
      <c r="O5" s="46"/>
      <c r="P5" s="163"/>
      <c r="Q5" s="113" t="s">
        <v>978</v>
      </c>
      <c r="R5" s="113" t="s">
        <v>979</v>
      </c>
      <c r="S5" s="113" t="s">
        <v>980</v>
      </c>
      <c r="T5" s="113" t="s">
        <v>1001</v>
      </c>
      <c r="U5" s="114" t="s">
        <v>1002</v>
      </c>
      <c r="V5" s="108"/>
      <c r="W5" s="108"/>
      <c r="X5" s="108"/>
      <c r="Y5" s="108"/>
      <c r="Z5" s="108"/>
      <c r="AA5" s="108"/>
      <c r="AB5" s="108"/>
      <c r="AC5" s="108"/>
      <c r="AD5" s="109"/>
    </row>
    <row r="6">
      <c r="A6" s="120"/>
      <c r="B6" s="120"/>
      <c r="C6" s="120"/>
      <c r="D6" s="120"/>
      <c r="E6" s="114" t="s">
        <v>31</v>
      </c>
      <c r="F6" s="109"/>
      <c r="G6" s="114" t="s">
        <v>982</v>
      </c>
      <c r="H6" s="109"/>
      <c r="I6" s="114" t="s">
        <v>154</v>
      </c>
      <c r="J6" s="109"/>
      <c r="K6" s="114" t="s">
        <v>288</v>
      </c>
      <c r="L6" s="109"/>
      <c r="M6" s="114" t="s">
        <v>230</v>
      </c>
      <c r="N6" s="109"/>
      <c r="O6" s="46"/>
      <c r="P6" s="163"/>
      <c r="Q6" s="120"/>
      <c r="R6" s="120"/>
      <c r="S6" s="120"/>
      <c r="T6" s="120"/>
      <c r="U6" s="114" t="s">
        <v>31</v>
      </c>
      <c r="V6" s="109"/>
      <c r="W6" s="114" t="s">
        <v>982</v>
      </c>
      <c r="X6" s="109"/>
      <c r="Y6" s="114" t="s">
        <v>154</v>
      </c>
      <c r="Z6" s="109"/>
      <c r="AA6" s="114" t="s">
        <v>288</v>
      </c>
      <c r="AB6" s="109"/>
      <c r="AC6" s="114" t="s">
        <v>230</v>
      </c>
      <c r="AD6" s="109"/>
    </row>
    <row r="7">
      <c r="A7" s="120"/>
      <c r="B7" s="121"/>
      <c r="C7" s="121"/>
      <c r="D7" s="121"/>
      <c r="E7" s="122" t="s">
        <v>1003</v>
      </c>
      <c r="F7" s="122" t="s">
        <v>1004</v>
      </c>
      <c r="G7" s="122" t="s">
        <v>1003</v>
      </c>
      <c r="H7" s="122" t="s">
        <v>1004</v>
      </c>
      <c r="I7" s="122" t="s">
        <v>1003</v>
      </c>
      <c r="J7" s="122" t="s">
        <v>1004</v>
      </c>
      <c r="K7" s="122" t="s">
        <v>1003</v>
      </c>
      <c r="L7" s="122" t="s">
        <v>1004</v>
      </c>
      <c r="M7" s="122" t="s">
        <v>1003</v>
      </c>
      <c r="N7" s="122" t="s">
        <v>1004</v>
      </c>
      <c r="O7" s="46"/>
      <c r="P7" s="163"/>
      <c r="Q7" s="120"/>
      <c r="R7" s="121"/>
      <c r="S7" s="121"/>
      <c r="T7" s="121"/>
      <c r="U7" s="122" t="s">
        <v>1005</v>
      </c>
      <c r="V7" s="122" t="s">
        <v>1004</v>
      </c>
      <c r="W7" s="122" t="s">
        <v>1005</v>
      </c>
      <c r="X7" s="122" t="s">
        <v>1004</v>
      </c>
      <c r="Y7" s="122" t="s">
        <v>1005</v>
      </c>
      <c r="Z7" s="122" t="s">
        <v>1004</v>
      </c>
      <c r="AA7" s="122" t="s">
        <v>1005</v>
      </c>
      <c r="AB7" s="122" t="s">
        <v>1004</v>
      </c>
      <c r="AC7" s="122" t="s">
        <v>1005</v>
      </c>
      <c r="AD7" s="122" t="s">
        <v>1004</v>
      </c>
    </row>
    <row r="8">
      <c r="A8" s="120"/>
      <c r="B8" s="124" t="s">
        <v>26</v>
      </c>
      <c r="C8" s="125">
        <v>37.0</v>
      </c>
      <c r="D8" s="140">
        <v>3.0</v>
      </c>
      <c r="E8" s="155">
        <v>0.6667</v>
      </c>
      <c r="F8" s="140" t="s">
        <v>1006</v>
      </c>
      <c r="G8" s="155">
        <v>1.0</v>
      </c>
      <c r="H8" s="140" t="s">
        <v>1007</v>
      </c>
      <c r="I8" s="155">
        <v>1.0</v>
      </c>
      <c r="J8" s="140" t="s">
        <v>1007</v>
      </c>
      <c r="K8" s="155">
        <v>0.6667</v>
      </c>
      <c r="L8" s="140" t="s">
        <v>1006</v>
      </c>
      <c r="M8" s="155">
        <f>3/3</f>
        <v>1</v>
      </c>
      <c r="N8" s="140" t="s">
        <v>1007</v>
      </c>
      <c r="O8" s="46"/>
      <c r="P8" s="84"/>
      <c r="Q8" s="120"/>
      <c r="R8" s="124" t="s">
        <v>26</v>
      </c>
      <c r="S8" s="125">
        <v>37.0</v>
      </c>
      <c r="T8" s="140">
        <v>3.0</v>
      </c>
      <c r="U8" s="155">
        <v>0.6667</v>
      </c>
      <c r="V8" s="140" t="s">
        <v>1006</v>
      </c>
      <c r="W8" s="165" t="s">
        <v>1008</v>
      </c>
      <c r="X8" s="109"/>
      <c r="Y8" s="165" t="s">
        <v>1008</v>
      </c>
      <c r="Z8" s="109"/>
      <c r="AA8" s="166">
        <v>1.0</v>
      </c>
      <c r="AB8" s="140" t="s">
        <v>1007</v>
      </c>
      <c r="AC8" s="167" t="s">
        <v>1008</v>
      </c>
      <c r="AD8" s="109"/>
      <c r="AE8" s="168"/>
    </row>
    <row r="9">
      <c r="A9" s="120"/>
      <c r="B9" s="169" t="s">
        <v>41</v>
      </c>
      <c r="C9" s="170">
        <v>34.0</v>
      </c>
      <c r="D9" s="171">
        <v>3.0</v>
      </c>
      <c r="E9" s="172">
        <v>0.0</v>
      </c>
      <c r="F9" s="140" t="s">
        <v>1009</v>
      </c>
      <c r="G9" s="172">
        <v>0.3333</v>
      </c>
      <c r="H9" s="140" t="s">
        <v>1009</v>
      </c>
      <c r="I9" s="172">
        <v>1.0</v>
      </c>
      <c r="J9" s="140" t="s">
        <v>1010</v>
      </c>
      <c r="K9" s="172">
        <v>0.0</v>
      </c>
      <c r="L9" s="140" t="s">
        <v>1009</v>
      </c>
      <c r="M9" s="173">
        <f>1/3</f>
        <v>0.3333333333</v>
      </c>
      <c r="N9" s="140" t="s">
        <v>1009</v>
      </c>
      <c r="O9" s="46"/>
      <c r="P9" s="84"/>
      <c r="Q9" s="120"/>
      <c r="R9" s="169" t="s">
        <v>41</v>
      </c>
      <c r="S9" s="170">
        <v>34.0</v>
      </c>
      <c r="T9" s="171">
        <v>3.0</v>
      </c>
      <c r="U9" s="172">
        <v>0.3333</v>
      </c>
      <c r="V9" s="140" t="s">
        <v>1011</v>
      </c>
      <c r="W9" s="174">
        <v>1.0</v>
      </c>
      <c r="X9" s="140" t="s">
        <v>1010</v>
      </c>
      <c r="Y9" s="175" t="s">
        <v>1008</v>
      </c>
      <c r="Z9" s="102"/>
      <c r="AA9" s="174">
        <v>1.0</v>
      </c>
      <c r="AB9" s="140" t="s">
        <v>1010</v>
      </c>
      <c r="AC9" s="174">
        <f>3/3</f>
        <v>1</v>
      </c>
      <c r="AD9" s="140" t="s">
        <v>1010</v>
      </c>
      <c r="AE9" s="176"/>
    </row>
    <row r="10">
      <c r="A10" s="120"/>
      <c r="B10" s="121"/>
      <c r="C10" s="121"/>
      <c r="D10" s="121"/>
      <c r="E10" s="121"/>
      <c r="F10" s="140" t="s">
        <v>1012</v>
      </c>
      <c r="G10" s="121"/>
      <c r="H10" s="140" t="s">
        <v>1012</v>
      </c>
      <c r="I10" s="121"/>
      <c r="J10" s="140" t="s">
        <v>1013</v>
      </c>
      <c r="K10" s="121"/>
      <c r="L10" s="140" t="s">
        <v>1012</v>
      </c>
      <c r="M10" s="121"/>
      <c r="N10" s="140" t="s">
        <v>1012</v>
      </c>
      <c r="O10" s="46"/>
      <c r="P10" s="84"/>
      <c r="Q10" s="120"/>
      <c r="R10" s="121"/>
      <c r="S10" s="121"/>
      <c r="T10" s="121"/>
      <c r="U10" s="121"/>
      <c r="V10" s="140" t="s">
        <v>1012</v>
      </c>
      <c r="W10" s="121"/>
      <c r="X10" s="140" t="s">
        <v>1013</v>
      </c>
      <c r="Y10" s="103"/>
      <c r="Z10" s="105"/>
      <c r="AA10" s="121"/>
      <c r="AB10" s="140" t="s">
        <v>1013</v>
      </c>
      <c r="AC10" s="121"/>
      <c r="AD10" s="140" t="s">
        <v>1013</v>
      </c>
      <c r="AE10" s="176"/>
    </row>
    <row r="11">
      <c r="A11" s="120"/>
      <c r="B11" s="177" t="s">
        <v>1014</v>
      </c>
      <c r="C11" s="125">
        <v>32.0</v>
      </c>
      <c r="D11" s="140">
        <v>4.0</v>
      </c>
      <c r="E11" s="155">
        <v>0.0</v>
      </c>
      <c r="F11" s="140" t="s">
        <v>1015</v>
      </c>
      <c r="G11" s="155">
        <v>0.0</v>
      </c>
      <c r="H11" s="140" t="s">
        <v>1015</v>
      </c>
      <c r="I11" s="155">
        <v>0.0</v>
      </c>
      <c r="J11" s="140" t="s">
        <v>1015</v>
      </c>
      <c r="K11" s="155">
        <v>0.0</v>
      </c>
      <c r="L11" s="140" t="s">
        <v>1015</v>
      </c>
      <c r="M11" s="155">
        <v>0.75</v>
      </c>
      <c r="N11" s="140" t="s">
        <v>1016</v>
      </c>
      <c r="O11" s="46"/>
      <c r="P11" s="84"/>
      <c r="Q11" s="120"/>
      <c r="R11" s="177" t="s">
        <v>1014</v>
      </c>
      <c r="S11" s="125">
        <v>32.0</v>
      </c>
      <c r="T11" s="140">
        <v>4.0</v>
      </c>
      <c r="U11" s="155">
        <v>0.0</v>
      </c>
      <c r="V11" s="140" t="s">
        <v>1015</v>
      </c>
      <c r="W11" s="155">
        <v>0.0</v>
      </c>
      <c r="X11" s="140" t="s">
        <v>1015</v>
      </c>
      <c r="Y11" s="178">
        <v>1.0</v>
      </c>
      <c r="Z11" s="140" t="s">
        <v>1017</v>
      </c>
      <c r="AA11" s="155">
        <v>0.0</v>
      </c>
      <c r="AB11" s="140" t="s">
        <v>1015</v>
      </c>
      <c r="AC11" s="178">
        <v>0.75</v>
      </c>
      <c r="AD11" s="140" t="s">
        <v>1016</v>
      </c>
      <c r="AE11" s="168"/>
    </row>
    <row r="12">
      <c r="A12" s="120"/>
      <c r="B12" s="169" t="s">
        <v>66</v>
      </c>
      <c r="C12" s="170">
        <v>32.0</v>
      </c>
      <c r="D12" s="171">
        <v>3.0</v>
      </c>
      <c r="E12" s="172">
        <v>0.6667</v>
      </c>
      <c r="F12" s="140" t="s">
        <v>1011</v>
      </c>
      <c r="G12" s="172">
        <v>0.0</v>
      </c>
      <c r="H12" s="140" t="s">
        <v>1009</v>
      </c>
      <c r="I12" s="172">
        <v>0.3333</v>
      </c>
      <c r="J12" s="140" t="s">
        <v>1011</v>
      </c>
      <c r="K12" s="172">
        <v>0.0</v>
      </c>
      <c r="L12" s="140" t="s">
        <v>1009</v>
      </c>
      <c r="M12" s="173">
        <f>3/3</f>
        <v>1</v>
      </c>
      <c r="N12" s="140" t="s">
        <v>1010</v>
      </c>
      <c r="O12" s="46"/>
      <c r="P12" s="84"/>
      <c r="Q12" s="120"/>
      <c r="R12" s="169" t="s">
        <v>66</v>
      </c>
      <c r="S12" s="170">
        <v>32.0</v>
      </c>
      <c r="T12" s="171">
        <v>3.0</v>
      </c>
      <c r="U12" s="172">
        <v>1.0</v>
      </c>
      <c r="V12" s="140" t="s">
        <v>1010</v>
      </c>
      <c r="W12" s="174">
        <v>0.3333</v>
      </c>
      <c r="X12" s="140" t="s">
        <v>1009</v>
      </c>
      <c r="Y12" s="174">
        <v>0.6667</v>
      </c>
      <c r="Z12" s="140" t="s">
        <v>1011</v>
      </c>
      <c r="AA12" s="174">
        <v>1.0</v>
      </c>
      <c r="AB12" s="140" t="s">
        <v>1010</v>
      </c>
      <c r="AC12" s="179" t="s">
        <v>1008</v>
      </c>
      <c r="AD12" s="102"/>
      <c r="AE12" s="168"/>
    </row>
    <row r="13">
      <c r="A13" s="120"/>
      <c r="B13" s="121"/>
      <c r="C13" s="121"/>
      <c r="D13" s="121"/>
      <c r="E13" s="121"/>
      <c r="F13" s="140" t="s">
        <v>1013</v>
      </c>
      <c r="G13" s="121"/>
      <c r="H13" s="140" t="s">
        <v>1012</v>
      </c>
      <c r="I13" s="121"/>
      <c r="J13" s="140" t="s">
        <v>1012</v>
      </c>
      <c r="K13" s="121"/>
      <c r="L13" s="140" t="s">
        <v>1012</v>
      </c>
      <c r="M13" s="121"/>
      <c r="N13" s="140" t="s">
        <v>1013</v>
      </c>
      <c r="O13" s="46"/>
      <c r="P13" s="84"/>
      <c r="Q13" s="120"/>
      <c r="R13" s="121"/>
      <c r="S13" s="121"/>
      <c r="T13" s="121"/>
      <c r="U13" s="121"/>
      <c r="V13" s="140" t="s">
        <v>1013</v>
      </c>
      <c r="W13" s="121"/>
      <c r="X13" s="140" t="s">
        <v>1013</v>
      </c>
      <c r="Y13" s="121"/>
      <c r="Z13" s="140" t="s">
        <v>1013</v>
      </c>
      <c r="AA13" s="121"/>
      <c r="AB13" s="140" t="s">
        <v>1013</v>
      </c>
      <c r="AC13" s="103"/>
      <c r="AD13" s="105"/>
      <c r="AE13" s="176"/>
    </row>
    <row r="14">
      <c r="A14" s="120"/>
      <c r="B14" s="180" t="s">
        <v>535</v>
      </c>
      <c r="C14" s="170">
        <v>60.0</v>
      </c>
      <c r="D14" s="171">
        <v>4.0</v>
      </c>
      <c r="E14" s="172">
        <v>0.0</v>
      </c>
      <c r="F14" s="140" t="s">
        <v>1018</v>
      </c>
      <c r="G14" s="172">
        <v>0.5</v>
      </c>
      <c r="H14" s="140" t="s">
        <v>1019</v>
      </c>
      <c r="I14" s="172">
        <v>0.0</v>
      </c>
      <c r="J14" s="140" t="s">
        <v>1018</v>
      </c>
      <c r="K14" s="172">
        <v>0.0</v>
      </c>
      <c r="L14" s="140" t="s">
        <v>1018</v>
      </c>
      <c r="M14" s="173">
        <f>4/4</f>
        <v>1</v>
      </c>
      <c r="N14" s="140" t="s">
        <v>1020</v>
      </c>
      <c r="O14" s="46"/>
      <c r="P14" s="84"/>
      <c r="Q14" s="120"/>
      <c r="R14" s="180" t="s">
        <v>535</v>
      </c>
      <c r="S14" s="170">
        <v>60.0</v>
      </c>
      <c r="T14" s="171">
        <v>4.0</v>
      </c>
      <c r="U14" s="172">
        <v>1.0</v>
      </c>
      <c r="V14" s="140" t="s">
        <v>1020</v>
      </c>
      <c r="W14" s="174">
        <v>1.0</v>
      </c>
      <c r="X14" s="140" t="s">
        <v>1020</v>
      </c>
      <c r="Y14" s="174">
        <v>1.0</v>
      </c>
      <c r="Z14" s="140" t="s">
        <v>1020</v>
      </c>
      <c r="AA14" s="174">
        <v>1.0</v>
      </c>
      <c r="AB14" s="140" t="s">
        <v>1020</v>
      </c>
      <c r="AC14" s="179" t="s">
        <v>1008</v>
      </c>
      <c r="AD14" s="102"/>
      <c r="AE14" s="168"/>
    </row>
    <row r="15">
      <c r="A15" s="120"/>
      <c r="B15" s="121"/>
      <c r="C15" s="121"/>
      <c r="D15" s="121"/>
      <c r="E15" s="121"/>
      <c r="F15" s="140" t="s">
        <v>1012</v>
      </c>
      <c r="G15" s="121"/>
      <c r="H15" s="140" t="s">
        <v>1013</v>
      </c>
      <c r="I15" s="121"/>
      <c r="J15" s="140" t="s">
        <v>1012</v>
      </c>
      <c r="K15" s="121"/>
      <c r="L15" s="140" t="s">
        <v>1012</v>
      </c>
      <c r="M15" s="121"/>
      <c r="N15" s="140" t="s">
        <v>1013</v>
      </c>
      <c r="O15" s="46"/>
      <c r="P15" s="84"/>
      <c r="Q15" s="120"/>
      <c r="R15" s="121"/>
      <c r="S15" s="121"/>
      <c r="T15" s="121"/>
      <c r="U15" s="121"/>
      <c r="V15" s="140" t="s">
        <v>1013</v>
      </c>
      <c r="W15" s="121"/>
      <c r="X15" s="140" t="s">
        <v>1013</v>
      </c>
      <c r="Y15" s="121"/>
      <c r="Z15" s="140" t="s">
        <v>1013</v>
      </c>
      <c r="AA15" s="121"/>
      <c r="AB15" s="140" t="s">
        <v>1013</v>
      </c>
      <c r="AC15" s="103"/>
      <c r="AD15" s="105"/>
      <c r="AE15" s="176"/>
    </row>
    <row r="16">
      <c r="A16" s="120"/>
      <c r="B16" s="180" t="s">
        <v>1021</v>
      </c>
      <c r="C16" s="170">
        <v>85.0</v>
      </c>
      <c r="D16" s="171">
        <v>4.0</v>
      </c>
      <c r="E16" s="172">
        <v>0.25</v>
      </c>
      <c r="F16" s="140" t="s">
        <v>1022</v>
      </c>
      <c r="G16" s="172">
        <v>0.25</v>
      </c>
      <c r="H16" s="140" t="s">
        <v>1022</v>
      </c>
      <c r="I16" s="172">
        <v>0.25</v>
      </c>
      <c r="J16" s="140" t="s">
        <v>1022</v>
      </c>
      <c r="K16" s="172">
        <v>0.25</v>
      </c>
      <c r="L16" s="140" t="s">
        <v>1022</v>
      </c>
      <c r="M16" s="173">
        <f>4/4</f>
        <v>1</v>
      </c>
      <c r="N16" s="140" t="s">
        <v>1007</v>
      </c>
      <c r="O16" s="46"/>
      <c r="P16" s="84"/>
      <c r="Q16" s="120"/>
      <c r="R16" s="180" t="s">
        <v>1021</v>
      </c>
      <c r="S16" s="170">
        <v>85.0</v>
      </c>
      <c r="T16" s="171">
        <v>4.0</v>
      </c>
      <c r="U16" s="172">
        <v>0.25</v>
      </c>
      <c r="V16" s="140" t="s">
        <v>1022</v>
      </c>
      <c r="W16" s="174">
        <v>0.25</v>
      </c>
      <c r="X16" s="140" t="s">
        <v>1022</v>
      </c>
      <c r="Y16" s="174">
        <v>1.0</v>
      </c>
      <c r="Z16" s="140" t="s">
        <v>1007</v>
      </c>
      <c r="AA16" s="174">
        <v>0.5</v>
      </c>
      <c r="AB16" s="140" t="s">
        <v>1023</v>
      </c>
      <c r="AC16" s="179" t="s">
        <v>1008</v>
      </c>
      <c r="AD16" s="102"/>
      <c r="AE16" s="168"/>
    </row>
    <row r="17">
      <c r="A17" s="120"/>
      <c r="B17" s="121"/>
      <c r="C17" s="121"/>
      <c r="D17" s="121"/>
      <c r="E17" s="121"/>
      <c r="F17" s="140" t="s">
        <v>1024</v>
      </c>
      <c r="G17" s="121"/>
      <c r="H17" s="140" t="s">
        <v>1024</v>
      </c>
      <c r="I17" s="121"/>
      <c r="J17" s="140" t="s">
        <v>1024</v>
      </c>
      <c r="K17" s="121"/>
      <c r="L17" s="140" t="s">
        <v>1024</v>
      </c>
      <c r="M17" s="121"/>
      <c r="N17" s="140" t="s">
        <v>1024</v>
      </c>
      <c r="O17" s="46"/>
      <c r="P17" s="84"/>
      <c r="Q17" s="120"/>
      <c r="R17" s="121"/>
      <c r="S17" s="121"/>
      <c r="T17" s="121"/>
      <c r="U17" s="121"/>
      <c r="V17" s="140" t="s">
        <v>1024</v>
      </c>
      <c r="W17" s="121"/>
      <c r="X17" s="140" t="s">
        <v>1024</v>
      </c>
      <c r="Y17" s="121"/>
      <c r="Z17" s="140" t="s">
        <v>1024</v>
      </c>
      <c r="AA17" s="121"/>
      <c r="AB17" s="140" t="s">
        <v>1024</v>
      </c>
      <c r="AC17" s="103"/>
      <c r="AD17" s="105"/>
      <c r="AE17" s="176"/>
    </row>
    <row r="18">
      <c r="A18" s="120"/>
      <c r="B18" s="169" t="s">
        <v>105</v>
      </c>
      <c r="C18" s="170">
        <v>39.0</v>
      </c>
      <c r="D18" s="171">
        <v>3.0</v>
      </c>
      <c r="E18" s="172">
        <v>0.0</v>
      </c>
      <c r="F18" s="140" t="s">
        <v>1025</v>
      </c>
      <c r="G18" s="172">
        <v>0.0</v>
      </c>
      <c r="H18" s="140" t="s">
        <v>1025</v>
      </c>
      <c r="I18" s="172">
        <v>0.0</v>
      </c>
      <c r="J18" s="140" t="s">
        <v>1025</v>
      </c>
      <c r="K18" s="172">
        <v>0.0</v>
      </c>
      <c r="L18" s="140" t="s">
        <v>1025</v>
      </c>
      <c r="M18" s="173">
        <f>2/3</f>
        <v>0.6666666667</v>
      </c>
      <c r="N18" s="140" t="s">
        <v>1026</v>
      </c>
      <c r="O18" s="46"/>
      <c r="P18" s="84"/>
      <c r="Q18" s="120"/>
      <c r="R18" s="169" t="s">
        <v>105</v>
      </c>
      <c r="S18" s="170">
        <v>39.0</v>
      </c>
      <c r="T18" s="171">
        <v>3.0</v>
      </c>
      <c r="U18" s="172">
        <v>0.0</v>
      </c>
      <c r="V18" s="140" t="s">
        <v>1025</v>
      </c>
      <c r="W18" s="174">
        <v>0.0</v>
      </c>
      <c r="X18" s="140" t="s">
        <v>1025</v>
      </c>
      <c r="Y18" s="174">
        <v>0.0</v>
      </c>
      <c r="Z18" s="140" t="s">
        <v>1025</v>
      </c>
      <c r="AA18" s="174">
        <v>0.0</v>
      </c>
      <c r="AB18" s="140" t="s">
        <v>1025</v>
      </c>
      <c r="AC18" s="174">
        <f>3/3</f>
        <v>1</v>
      </c>
      <c r="AD18" s="140" t="s">
        <v>1027</v>
      </c>
      <c r="AE18" s="181"/>
    </row>
    <row r="19">
      <c r="A19" s="120"/>
      <c r="B19" s="121"/>
      <c r="C19" s="121"/>
      <c r="D19" s="121"/>
      <c r="E19" s="121"/>
      <c r="F19" s="140" t="s">
        <v>1028</v>
      </c>
      <c r="G19" s="121"/>
      <c r="H19" s="140" t="s">
        <v>1028</v>
      </c>
      <c r="I19" s="121"/>
      <c r="J19" s="140" t="s">
        <v>1028</v>
      </c>
      <c r="K19" s="121"/>
      <c r="L19" s="140" t="s">
        <v>1028</v>
      </c>
      <c r="M19" s="121"/>
      <c r="N19" s="140" t="s">
        <v>1024</v>
      </c>
      <c r="O19" s="46"/>
      <c r="P19" s="84"/>
      <c r="Q19" s="120"/>
      <c r="R19" s="121"/>
      <c r="S19" s="121"/>
      <c r="T19" s="121"/>
      <c r="U19" s="121"/>
      <c r="V19" s="140" t="s">
        <v>1028</v>
      </c>
      <c r="W19" s="121"/>
      <c r="X19" s="140" t="s">
        <v>1028</v>
      </c>
      <c r="Y19" s="121"/>
      <c r="Z19" s="140" t="s">
        <v>1028</v>
      </c>
      <c r="AA19" s="121"/>
      <c r="AB19" s="140" t="s">
        <v>1028</v>
      </c>
      <c r="AC19" s="121"/>
      <c r="AD19" s="140" t="s">
        <v>1024</v>
      </c>
    </row>
    <row r="20">
      <c r="A20" s="120"/>
      <c r="B20" s="169" t="s">
        <v>26</v>
      </c>
      <c r="C20" s="170">
        <v>53.0</v>
      </c>
      <c r="D20" s="171">
        <v>4.0</v>
      </c>
      <c r="E20" s="172">
        <v>0.0</v>
      </c>
      <c r="F20" s="140" t="s">
        <v>1022</v>
      </c>
      <c r="G20" s="172">
        <v>0.0</v>
      </c>
      <c r="H20" s="140" t="s">
        <v>1022</v>
      </c>
      <c r="I20" s="172">
        <v>0.0</v>
      </c>
      <c r="J20" s="140" t="s">
        <v>1022</v>
      </c>
      <c r="K20" s="172">
        <v>0.0</v>
      </c>
      <c r="L20" s="140" t="s">
        <v>1022</v>
      </c>
      <c r="M20" s="173">
        <f>4/4</f>
        <v>1</v>
      </c>
      <c r="N20" s="140" t="s">
        <v>1007</v>
      </c>
      <c r="O20" s="46"/>
      <c r="P20" s="84"/>
      <c r="Q20" s="120"/>
      <c r="R20" s="169" t="s">
        <v>26</v>
      </c>
      <c r="S20" s="170">
        <v>53.0</v>
      </c>
      <c r="T20" s="171">
        <v>4.0</v>
      </c>
      <c r="U20" s="172">
        <v>0.5</v>
      </c>
      <c r="V20" s="140" t="s">
        <v>1023</v>
      </c>
      <c r="W20" s="174">
        <v>0.0</v>
      </c>
      <c r="X20" s="140" t="s">
        <v>1022</v>
      </c>
      <c r="Y20" s="174">
        <v>1.0</v>
      </c>
      <c r="Z20" s="140" t="s">
        <v>1007</v>
      </c>
      <c r="AA20" s="174">
        <v>1.0</v>
      </c>
      <c r="AB20" s="140" t="s">
        <v>1007</v>
      </c>
      <c r="AC20" s="179" t="s">
        <v>1008</v>
      </c>
      <c r="AD20" s="102"/>
    </row>
    <row r="21">
      <c r="A21" s="120"/>
      <c r="B21" s="121"/>
      <c r="C21" s="121"/>
      <c r="D21" s="121"/>
      <c r="E21" s="121"/>
      <c r="F21" s="140" t="s">
        <v>1028</v>
      </c>
      <c r="G21" s="121"/>
      <c r="H21" s="140" t="s">
        <v>1028</v>
      </c>
      <c r="I21" s="121"/>
      <c r="J21" s="140" t="s">
        <v>1028</v>
      </c>
      <c r="K21" s="121"/>
      <c r="L21" s="140" t="s">
        <v>1028</v>
      </c>
      <c r="M21" s="121"/>
      <c r="N21" s="140" t="s">
        <v>1024</v>
      </c>
      <c r="O21" s="46"/>
      <c r="P21" s="84"/>
      <c r="Q21" s="120"/>
      <c r="R21" s="121"/>
      <c r="S21" s="121"/>
      <c r="T21" s="121"/>
      <c r="U21" s="121"/>
      <c r="V21" s="140" t="s">
        <v>1024</v>
      </c>
      <c r="W21" s="121"/>
      <c r="X21" s="140" t="s">
        <v>1028</v>
      </c>
      <c r="Y21" s="121"/>
      <c r="Z21" s="140" t="s">
        <v>1024</v>
      </c>
      <c r="AA21" s="121"/>
      <c r="AB21" s="140" t="s">
        <v>1024</v>
      </c>
      <c r="AC21" s="103"/>
      <c r="AD21" s="105"/>
    </row>
    <row r="22">
      <c r="A22" s="120"/>
      <c r="B22" s="169" t="s">
        <v>130</v>
      </c>
      <c r="C22" s="170">
        <v>98.0</v>
      </c>
      <c r="D22" s="171">
        <v>5.0</v>
      </c>
      <c r="E22" s="172">
        <v>1.0</v>
      </c>
      <c r="F22" s="140" t="s">
        <v>1029</v>
      </c>
      <c r="G22" s="172">
        <v>0.4</v>
      </c>
      <c r="H22" s="140" t="s">
        <v>1030</v>
      </c>
      <c r="I22" s="172">
        <v>1.0</v>
      </c>
      <c r="J22" s="140" t="s">
        <v>1029</v>
      </c>
      <c r="K22" s="172">
        <v>1.0</v>
      </c>
      <c r="L22" s="140" t="s">
        <v>1029</v>
      </c>
      <c r="M22" s="172">
        <v>1.0</v>
      </c>
      <c r="N22" s="140" t="s">
        <v>1029</v>
      </c>
      <c r="O22" s="46"/>
      <c r="P22" s="84"/>
      <c r="Q22" s="120"/>
      <c r="R22" s="169" t="s">
        <v>130</v>
      </c>
      <c r="S22" s="170">
        <v>98.0</v>
      </c>
      <c r="T22" s="171">
        <v>5.0</v>
      </c>
      <c r="U22" s="172">
        <v>0.8</v>
      </c>
      <c r="V22" s="140" t="s">
        <v>1029</v>
      </c>
      <c r="W22" s="174">
        <v>0.4</v>
      </c>
      <c r="X22" s="140" t="s">
        <v>1029</v>
      </c>
      <c r="Y22" s="174">
        <v>0.8</v>
      </c>
      <c r="Z22" s="140" t="s">
        <v>1029</v>
      </c>
      <c r="AA22" s="174">
        <v>0.4</v>
      </c>
      <c r="AB22" s="140" t="s">
        <v>1029</v>
      </c>
      <c r="AC22" s="179" t="s">
        <v>1008</v>
      </c>
      <c r="AD22" s="102"/>
    </row>
    <row r="23">
      <c r="A23" s="120"/>
      <c r="B23" s="121"/>
      <c r="C23" s="121"/>
      <c r="D23" s="121"/>
      <c r="E23" s="121"/>
      <c r="F23" s="140" t="s">
        <v>1017</v>
      </c>
      <c r="G23" s="121"/>
      <c r="H23" s="140" t="s">
        <v>1031</v>
      </c>
      <c r="I23" s="121"/>
      <c r="J23" s="140" t="s">
        <v>1017</v>
      </c>
      <c r="K23" s="121"/>
      <c r="L23" s="140" t="s">
        <v>1017</v>
      </c>
      <c r="M23" s="121"/>
      <c r="N23" s="140" t="s">
        <v>1017</v>
      </c>
      <c r="O23" s="46"/>
      <c r="P23" s="84"/>
      <c r="Q23" s="120"/>
      <c r="R23" s="121"/>
      <c r="S23" s="121"/>
      <c r="T23" s="121"/>
      <c r="U23" s="121"/>
      <c r="V23" s="140" t="s">
        <v>1016</v>
      </c>
      <c r="W23" s="121"/>
      <c r="X23" s="140" t="s">
        <v>1032</v>
      </c>
      <c r="Y23" s="121"/>
      <c r="Z23" s="140" t="s">
        <v>1016</v>
      </c>
      <c r="AA23" s="121"/>
      <c r="AB23" s="140" t="s">
        <v>1032</v>
      </c>
      <c r="AC23" s="103"/>
      <c r="AD23" s="105"/>
    </row>
    <row r="24">
      <c r="A24" s="120"/>
      <c r="B24" s="169" t="s">
        <v>26</v>
      </c>
      <c r="C24" s="170">
        <v>71.0</v>
      </c>
      <c r="D24" s="171">
        <v>5.0</v>
      </c>
      <c r="E24" s="172">
        <v>0.2</v>
      </c>
      <c r="F24" s="140" t="s">
        <v>1015</v>
      </c>
      <c r="G24" s="172">
        <v>0.2</v>
      </c>
      <c r="H24" s="140" t="s">
        <v>1015</v>
      </c>
      <c r="I24" s="172">
        <v>0.2</v>
      </c>
      <c r="J24" s="140" t="s">
        <v>1015</v>
      </c>
      <c r="K24" s="172">
        <v>0.2</v>
      </c>
      <c r="L24" s="140" t="s">
        <v>1015</v>
      </c>
      <c r="M24" s="172">
        <v>0.0</v>
      </c>
      <c r="N24" s="171" t="s">
        <v>1033</v>
      </c>
      <c r="O24" s="46"/>
      <c r="P24" s="84"/>
      <c r="Q24" s="120"/>
      <c r="R24" s="169" t="s">
        <v>26</v>
      </c>
      <c r="S24" s="170">
        <v>71.0</v>
      </c>
      <c r="T24" s="171">
        <v>5.0</v>
      </c>
      <c r="U24" s="172">
        <v>0.4</v>
      </c>
      <c r="V24" s="140" t="s">
        <v>1032</v>
      </c>
      <c r="W24" s="174">
        <v>0.2</v>
      </c>
      <c r="X24" s="140" t="s">
        <v>1032</v>
      </c>
      <c r="Y24" s="174">
        <v>0.2</v>
      </c>
      <c r="Z24" s="140" t="s">
        <v>1032</v>
      </c>
      <c r="AA24" s="174">
        <v>0.2</v>
      </c>
      <c r="AB24" s="140" t="s">
        <v>1032</v>
      </c>
      <c r="AC24" s="182">
        <v>0.0</v>
      </c>
      <c r="AD24" s="140" t="s">
        <v>1015</v>
      </c>
    </row>
    <row r="25">
      <c r="A25" s="120"/>
      <c r="B25" s="121"/>
      <c r="C25" s="121"/>
      <c r="D25" s="121"/>
      <c r="E25" s="121"/>
      <c r="F25" s="140" t="s">
        <v>1024</v>
      </c>
      <c r="G25" s="121"/>
      <c r="H25" s="140" t="s">
        <v>1024</v>
      </c>
      <c r="I25" s="121"/>
      <c r="J25" s="140" t="s">
        <v>1024</v>
      </c>
      <c r="K25" s="121"/>
      <c r="L25" s="140" t="s">
        <v>1024</v>
      </c>
      <c r="M25" s="121"/>
      <c r="N25" s="121"/>
      <c r="O25" s="46"/>
      <c r="P25" s="84"/>
      <c r="Q25" s="120"/>
      <c r="R25" s="121"/>
      <c r="S25" s="121"/>
      <c r="T25" s="121"/>
      <c r="U25" s="121"/>
      <c r="V25" s="140" t="s">
        <v>1024</v>
      </c>
      <c r="W25" s="121"/>
      <c r="X25" s="140" t="s">
        <v>1028</v>
      </c>
      <c r="Y25" s="121"/>
      <c r="Z25" s="140" t="s">
        <v>1028</v>
      </c>
      <c r="AA25" s="121"/>
      <c r="AB25" s="140" t="s">
        <v>1028</v>
      </c>
      <c r="AC25" s="121"/>
      <c r="AD25" s="140" t="s">
        <v>1028</v>
      </c>
    </row>
    <row r="26">
      <c r="A26" s="120"/>
      <c r="B26" s="183" t="s">
        <v>984</v>
      </c>
      <c r="C26" s="101"/>
      <c r="D26" s="102"/>
      <c r="E26" s="184">
        <f>AVERAGE(E8:E25)</f>
        <v>0.27834</v>
      </c>
      <c r="F26" s="122" t="s">
        <v>1034</v>
      </c>
      <c r="G26" s="185">
        <f>AVERAGE(G8:G25)</f>
        <v>0.26833</v>
      </c>
      <c r="H26" s="122" t="s">
        <v>1034</v>
      </c>
      <c r="I26" s="185">
        <f>AVERAGE(I8:I25)</f>
        <v>0.37833</v>
      </c>
      <c r="J26" s="122" t="s">
        <v>1034</v>
      </c>
      <c r="K26" s="184">
        <v>0.2167</v>
      </c>
      <c r="L26" s="122" t="s">
        <v>1034</v>
      </c>
      <c r="M26" s="185">
        <f>AVERAGE(M8:M25)</f>
        <v>0.775</v>
      </c>
      <c r="N26" s="122" t="s">
        <v>1035</v>
      </c>
      <c r="O26" s="46"/>
      <c r="P26" s="163"/>
      <c r="Q26" s="120"/>
      <c r="R26" s="183" t="s">
        <v>984</v>
      </c>
      <c r="S26" s="101"/>
      <c r="T26" s="102"/>
      <c r="U26" s="185">
        <f>AVERAGE(U8:U25)</f>
        <v>0.495</v>
      </c>
      <c r="V26" s="122" t="s">
        <v>1035</v>
      </c>
      <c r="W26" s="185">
        <v>0.41833</v>
      </c>
      <c r="X26" s="122" t="s">
        <v>1036</v>
      </c>
      <c r="Y26" s="184">
        <v>0.7667</v>
      </c>
      <c r="Z26" s="122" t="s">
        <v>1034</v>
      </c>
      <c r="AA26" s="185">
        <f>AVERAGE(AA8:AA25)</f>
        <v>0.61</v>
      </c>
      <c r="AB26" s="122" t="s">
        <v>1034</v>
      </c>
      <c r="AC26" s="184">
        <v>0.875</v>
      </c>
      <c r="AD26" s="122" t="s">
        <v>1035</v>
      </c>
    </row>
    <row r="27">
      <c r="A27" s="120"/>
      <c r="B27" s="186"/>
      <c r="D27" s="187"/>
      <c r="E27" s="120"/>
      <c r="F27" s="122" t="s">
        <v>1037</v>
      </c>
      <c r="G27" s="120"/>
      <c r="H27" s="122" t="s">
        <v>1038</v>
      </c>
      <c r="I27" s="120"/>
      <c r="J27" s="122" t="s">
        <v>1039</v>
      </c>
      <c r="K27" s="120"/>
      <c r="L27" s="122" t="s">
        <v>1038</v>
      </c>
      <c r="M27" s="120"/>
      <c r="N27" s="122" t="s">
        <v>1040</v>
      </c>
      <c r="O27" s="46"/>
      <c r="P27" s="163"/>
      <c r="Q27" s="120"/>
      <c r="R27" s="186"/>
      <c r="T27" s="187"/>
      <c r="U27" s="120"/>
      <c r="V27" s="122" t="s">
        <v>1041</v>
      </c>
      <c r="W27" s="120"/>
      <c r="X27" s="122" t="s">
        <v>1039</v>
      </c>
      <c r="Y27" s="120"/>
      <c r="Z27" s="122" t="s">
        <v>1042</v>
      </c>
      <c r="AA27" s="120"/>
      <c r="AB27" s="122" t="s">
        <v>1043</v>
      </c>
      <c r="AC27" s="120"/>
      <c r="AD27" s="122" t="s">
        <v>1042</v>
      </c>
    </row>
    <row r="28">
      <c r="A28" s="121"/>
      <c r="B28" s="103"/>
      <c r="C28" s="104"/>
      <c r="D28" s="105"/>
      <c r="E28" s="121"/>
      <c r="F28" s="122" t="s">
        <v>1044</v>
      </c>
      <c r="G28" s="121"/>
      <c r="H28" s="122" t="s">
        <v>1045</v>
      </c>
      <c r="I28" s="121"/>
      <c r="J28" s="122" t="s">
        <v>1044</v>
      </c>
      <c r="K28" s="121"/>
      <c r="L28" s="122" t="s">
        <v>1045</v>
      </c>
      <c r="M28" s="121"/>
      <c r="N28" s="122" t="s">
        <v>1046</v>
      </c>
      <c r="O28" s="46"/>
      <c r="P28" s="163"/>
      <c r="Q28" s="121"/>
      <c r="R28" s="103"/>
      <c r="S28" s="104"/>
      <c r="T28" s="105"/>
      <c r="U28" s="121"/>
      <c r="V28" s="122" t="s">
        <v>1047</v>
      </c>
      <c r="W28" s="121"/>
      <c r="X28" s="122" t="s">
        <v>1046</v>
      </c>
      <c r="Y28" s="121"/>
      <c r="Z28" s="122" t="s">
        <v>1047</v>
      </c>
      <c r="AA28" s="121"/>
      <c r="AB28" s="122" t="s">
        <v>1048</v>
      </c>
      <c r="AC28" s="121"/>
      <c r="AD28" s="122" t="s">
        <v>1048</v>
      </c>
    </row>
    <row r="29">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row>
    <row r="30">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row>
    <row r="31">
      <c r="A31" s="164" t="s">
        <v>999</v>
      </c>
      <c r="B31" s="108"/>
      <c r="C31" s="108"/>
      <c r="D31" s="108"/>
      <c r="E31" s="108"/>
      <c r="F31" s="108"/>
      <c r="G31" s="108"/>
      <c r="H31" s="108"/>
      <c r="I31" s="108"/>
      <c r="J31" s="108"/>
      <c r="K31" s="108"/>
      <c r="L31" s="108"/>
      <c r="M31" s="108"/>
      <c r="N31" s="109"/>
      <c r="O31" s="163"/>
      <c r="P31" s="163"/>
      <c r="Q31" s="164" t="s">
        <v>1000</v>
      </c>
      <c r="R31" s="108"/>
      <c r="S31" s="108"/>
      <c r="T31" s="108"/>
      <c r="U31" s="108"/>
      <c r="V31" s="108"/>
      <c r="W31" s="108"/>
      <c r="X31" s="108"/>
      <c r="Y31" s="108"/>
      <c r="Z31" s="108"/>
      <c r="AA31" s="108"/>
      <c r="AB31" s="108"/>
      <c r="AC31" s="108"/>
      <c r="AD31" s="109"/>
    </row>
    <row r="32">
      <c r="A32" s="113" t="s">
        <v>985</v>
      </c>
      <c r="B32" s="113" t="s">
        <v>979</v>
      </c>
      <c r="C32" s="113" t="s">
        <v>980</v>
      </c>
      <c r="D32" s="113" t="s">
        <v>1001</v>
      </c>
      <c r="E32" s="114" t="s">
        <v>1002</v>
      </c>
      <c r="F32" s="108"/>
      <c r="G32" s="108"/>
      <c r="H32" s="108"/>
      <c r="I32" s="108"/>
      <c r="J32" s="108"/>
      <c r="K32" s="108"/>
      <c r="L32" s="108"/>
      <c r="M32" s="108"/>
      <c r="N32" s="109"/>
      <c r="O32" s="163"/>
      <c r="P32" s="163"/>
      <c r="Q32" s="113" t="s">
        <v>985</v>
      </c>
      <c r="R32" s="113" t="s">
        <v>979</v>
      </c>
      <c r="S32" s="113" t="s">
        <v>980</v>
      </c>
      <c r="T32" s="113" t="s">
        <v>1001</v>
      </c>
      <c r="U32" s="114" t="s">
        <v>1002</v>
      </c>
      <c r="V32" s="108"/>
      <c r="W32" s="108"/>
      <c r="X32" s="108"/>
      <c r="Y32" s="108"/>
      <c r="Z32" s="108"/>
      <c r="AA32" s="108"/>
      <c r="AB32" s="108"/>
      <c r="AC32" s="108"/>
      <c r="AD32" s="109"/>
    </row>
    <row r="33">
      <c r="A33" s="120"/>
      <c r="B33" s="120"/>
      <c r="C33" s="120"/>
      <c r="D33" s="120"/>
      <c r="E33" s="114" t="s">
        <v>31</v>
      </c>
      <c r="F33" s="109"/>
      <c r="G33" s="114" t="s">
        <v>982</v>
      </c>
      <c r="H33" s="109"/>
      <c r="I33" s="114" t="s">
        <v>154</v>
      </c>
      <c r="J33" s="109"/>
      <c r="K33" s="114" t="s">
        <v>288</v>
      </c>
      <c r="L33" s="109"/>
      <c r="M33" s="114" t="s">
        <v>230</v>
      </c>
      <c r="N33" s="109"/>
      <c r="O33" s="163"/>
      <c r="P33" s="163"/>
      <c r="Q33" s="120"/>
      <c r="R33" s="120"/>
      <c r="S33" s="120"/>
      <c r="T33" s="120"/>
      <c r="U33" s="114" t="s">
        <v>31</v>
      </c>
      <c r="V33" s="109"/>
      <c r="W33" s="114" t="s">
        <v>982</v>
      </c>
      <c r="X33" s="109"/>
      <c r="Y33" s="114" t="s">
        <v>154</v>
      </c>
      <c r="Z33" s="109"/>
      <c r="AA33" s="114" t="s">
        <v>288</v>
      </c>
      <c r="AB33" s="109"/>
      <c r="AC33" s="114" t="s">
        <v>230</v>
      </c>
      <c r="AD33" s="109"/>
    </row>
    <row r="34">
      <c r="A34" s="120"/>
      <c r="B34" s="121"/>
      <c r="C34" s="121"/>
      <c r="D34" s="121"/>
      <c r="E34" s="122" t="s">
        <v>1003</v>
      </c>
      <c r="F34" s="122" t="s">
        <v>1004</v>
      </c>
      <c r="G34" s="122" t="s">
        <v>1003</v>
      </c>
      <c r="H34" s="122" t="s">
        <v>1004</v>
      </c>
      <c r="I34" s="122" t="s">
        <v>1003</v>
      </c>
      <c r="J34" s="122" t="s">
        <v>1004</v>
      </c>
      <c r="K34" s="122" t="s">
        <v>1003</v>
      </c>
      <c r="L34" s="122" t="s">
        <v>1004</v>
      </c>
      <c r="M34" s="122" t="s">
        <v>1003</v>
      </c>
      <c r="N34" s="122" t="s">
        <v>1004</v>
      </c>
      <c r="P34" s="163"/>
      <c r="Q34" s="120"/>
      <c r="R34" s="121"/>
      <c r="S34" s="121"/>
      <c r="T34" s="121"/>
      <c r="U34" s="122" t="s">
        <v>1005</v>
      </c>
      <c r="V34" s="122" t="s">
        <v>1004</v>
      </c>
      <c r="W34" s="122" t="s">
        <v>1005</v>
      </c>
      <c r="X34" s="122" t="s">
        <v>1004</v>
      </c>
      <c r="Y34" s="122" t="s">
        <v>1005</v>
      </c>
      <c r="Z34" s="122" t="s">
        <v>1004</v>
      </c>
      <c r="AA34" s="122" t="s">
        <v>1005</v>
      </c>
      <c r="AB34" s="122" t="s">
        <v>1004</v>
      </c>
      <c r="AC34" s="122" t="s">
        <v>1005</v>
      </c>
      <c r="AD34" s="122" t="s">
        <v>1004</v>
      </c>
    </row>
    <row r="35">
      <c r="A35" s="120"/>
      <c r="B35" s="188" t="s">
        <v>491</v>
      </c>
      <c r="C35" s="171">
        <v>19.0</v>
      </c>
      <c r="D35" s="171">
        <v>3.0</v>
      </c>
      <c r="E35" s="189">
        <f>2/3</f>
        <v>0.6666666667</v>
      </c>
      <c r="F35" s="140" t="s">
        <v>1024</v>
      </c>
      <c r="G35" s="182">
        <f>3/3</f>
        <v>1</v>
      </c>
      <c r="H35" s="140" t="s">
        <v>1024</v>
      </c>
      <c r="I35" s="182">
        <f>3/3</f>
        <v>1</v>
      </c>
      <c r="J35" s="140" t="s">
        <v>1024</v>
      </c>
      <c r="K35" s="189">
        <f>2/3</f>
        <v>0.6666666667</v>
      </c>
      <c r="L35" s="140" t="s">
        <v>1024</v>
      </c>
      <c r="M35" s="182">
        <v>1.0</v>
      </c>
      <c r="N35" s="140" t="s">
        <v>1024</v>
      </c>
      <c r="O35" s="163"/>
      <c r="P35" s="84"/>
      <c r="Q35" s="120"/>
      <c r="R35" s="188" t="s">
        <v>491</v>
      </c>
      <c r="S35" s="171">
        <v>19.0</v>
      </c>
      <c r="T35" s="171">
        <v>3.0</v>
      </c>
      <c r="U35" s="182">
        <v>0.6667</v>
      </c>
      <c r="V35" s="140" t="s">
        <v>1024</v>
      </c>
      <c r="W35" s="179" t="s">
        <v>1008</v>
      </c>
      <c r="X35" s="102"/>
      <c r="Y35" s="179" t="s">
        <v>1008</v>
      </c>
      <c r="Z35" s="102"/>
      <c r="AA35" s="28">
        <v>1.0</v>
      </c>
      <c r="AB35" s="140" t="s">
        <v>1024</v>
      </c>
      <c r="AC35" s="179" t="s">
        <v>1008</v>
      </c>
      <c r="AD35" s="102"/>
    </row>
    <row r="36">
      <c r="A36" s="120"/>
      <c r="B36" s="121"/>
      <c r="C36" s="121"/>
      <c r="D36" s="121"/>
      <c r="E36" s="121"/>
      <c r="F36" s="140" t="s">
        <v>1026</v>
      </c>
      <c r="G36" s="121"/>
      <c r="H36" s="140" t="s">
        <v>1027</v>
      </c>
      <c r="I36" s="121"/>
      <c r="J36" s="140" t="s">
        <v>1027</v>
      </c>
      <c r="K36" s="121"/>
      <c r="L36" s="140" t="s">
        <v>1026</v>
      </c>
      <c r="M36" s="121"/>
      <c r="N36" s="140" t="s">
        <v>1027</v>
      </c>
      <c r="O36" s="163"/>
      <c r="P36" s="84"/>
      <c r="Q36" s="120"/>
      <c r="R36" s="121"/>
      <c r="S36" s="121"/>
      <c r="T36" s="121"/>
      <c r="U36" s="121"/>
      <c r="V36" s="140" t="s">
        <v>1026</v>
      </c>
      <c r="W36" s="103"/>
      <c r="X36" s="105"/>
      <c r="Y36" s="103"/>
      <c r="Z36" s="105"/>
      <c r="AB36" s="140" t="s">
        <v>1027</v>
      </c>
      <c r="AC36" s="103"/>
      <c r="AD36" s="105"/>
    </row>
    <row r="37">
      <c r="A37" s="120"/>
      <c r="B37" s="188" t="s">
        <v>499</v>
      </c>
      <c r="C37" s="171">
        <v>21.0</v>
      </c>
      <c r="D37" s="171">
        <v>5.0</v>
      </c>
      <c r="E37" s="189">
        <f>1/5</f>
        <v>0.2</v>
      </c>
      <c r="F37" s="140" t="s">
        <v>1024</v>
      </c>
      <c r="G37" s="182">
        <f>3/5</f>
        <v>0.6</v>
      </c>
      <c r="H37" s="140" t="s">
        <v>1024</v>
      </c>
      <c r="I37" s="189">
        <f>1/5</f>
        <v>0.2</v>
      </c>
      <c r="J37" s="140" t="s">
        <v>1024</v>
      </c>
      <c r="K37" s="190">
        <f>1/5</f>
        <v>0.2</v>
      </c>
      <c r="L37" s="140" t="s">
        <v>1024</v>
      </c>
      <c r="M37" s="189">
        <f>1/5</f>
        <v>0.2</v>
      </c>
      <c r="N37" s="140" t="s">
        <v>1024</v>
      </c>
      <c r="O37" s="163"/>
      <c r="P37" s="84"/>
      <c r="Q37" s="120"/>
      <c r="R37" s="188" t="s">
        <v>499</v>
      </c>
      <c r="S37" s="171">
        <v>21.0</v>
      </c>
      <c r="T37" s="171">
        <v>5.0</v>
      </c>
      <c r="U37" s="189">
        <f>4/5</f>
        <v>0.8</v>
      </c>
      <c r="V37" s="140" t="s">
        <v>1024</v>
      </c>
      <c r="W37" s="182">
        <f>4/5</f>
        <v>0.8</v>
      </c>
      <c r="X37" s="140" t="s">
        <v>1024</v>
      </c>
      <c r="Y37" s="191">
        <f>4/5</f>
        <v>0.8</v>
      </c>
      <c r="Z37" s="140" t="s">
        <v>1024</v>
      </c>
      <c r="AA37" s="190">
        <f>1/5</f>
        <v>0.2</v>
      </c>
      <c r="AB37" s="140" t="s">
        <v>1024</v>
      </c>
      <c r="AC37" s="182">
        <v>0.0</v>
      </c>
      <c r="AD37" s="140" t="s">
        <v>1028</v>
      </c>
    </row>
    <row r="38">
      <c r="A38" s="120"/>
      <c r="B38" s="121"/>
      <c r="C38" s="121"/>
      <c r="D38" s="121"/>
      <c r="E38" s="121"/>
      <c r="F38" s="140" t="s">
        <v>1031</v>
      </c>
      <c r="G38" s="121"/>
      <c r="H38" s="140" t="s">
        <v>1031</v>
      </c>
      <c r="I38" s="121"/>
      <c r="J38" s="140" t="s">
        <v>1015</v>
      </c>
      <c r="K38" s="121"/>
      <c r="L38" s="140" t="s">
        <v>1015</v>
      </c>
      <c r="M38" s="121"/>
      <c r="N38" s="140" t="s">
        <v>1015</v>
      </c>
      <c r="O38" s="163"/>
      <c r="P38" s="84"/>
      <c r="Q38" s="120"/>
      <c r="R38" s="121"/>
      <c r="S38" s="121"/>
      <c r="T38" s="121"/>
      <c r="U38" s="121"/>
      <c r="V38" s="140" t="s">
        <v>1016</v>
      </c>
      <c r="W38" s="121"/>
      <c r="X38" s="140" t="s">
        <v>1016</v>
      </c>
      <c r="Z38" s="140" t="s">
        <v>1016</v>
      </c>
      <c r="AA38" s="121"/>
      <c r="AB38" s="140" t="s">
        <v>1015</v>
      </c>
      <c r="AC38" s="121"/>
      <c r="AD38" s="140" t="s">
        <v>1015</v>
      </c>
    </row>
    <row r="39">
      <c r="A39" s="120"/>
      <c r="B39" s="188" t="s">
        <v>509</v>
      </c>
      <c r="C39" s="171">
        <v>30.0</v>
      </c>
      <c r="D39" s="171">
        <v>3.0</v>
      </c>
      <c r="E39" s="189">
        <f>2/3</f>
        <v>0.6666666667</v>
      </c>
      <c r="F39" s="140" t="s">
        <v>1024</v>
      </c>
      <c r="G39" s="182">
        <f>3/3</f>
        <v>1</v>
      </c>
      <c r="H39" s="140" t="s">
        <v>1024</v>
      </c>
      <c r="I39" s="182">
        <f>3/3</f>
        <v>1</v>
      </c>
      <c r="J39" s="140" t="s">
        <v>1024</v>
      </c>
      <c r="K39" s="190">
        <f>4/4</f>
        <v>1</v>
      </c>
      <c r="L39" s="140" t="s">
        <v>1024</v>
      </c>
      <c r="M39" s="189">
        <f>2/3</f>
        <v>0.6666666667</v>
      </c>
      <c r="N39" s="140" t="s">
        <v>1024</v>
      </c>
      <c r="O39" s="163"/>
      <c r="P39" s="84"/>
      <c r="Q39" s="120"/>
      <c r="R39" s="188" t="s">
        <v>509</v>
      </c>
      <c r="S39" s="171">
        <v>30.0</v>
      </c>
      <c r="T39" s="171">
        <v>3.0</v>
      </c>
      <c r="U39" s="182">
        <v>1.0</v>
      </c>
      <c r="V39" s="140" t="s">
        <v>1024</v>
      </c>
      <c r="W39" s="179" t="s">
        <v>1008</v>
      </c>
      <c r="X39" s="102"/>
      <c r="Y39" s="179" t="s">
        <v>1008</v>
      </c>
      <c r="Z39" s="102"/>
      <c r="AA39" s="192" t="s">
        <v>1008</v>
      </c>
      <c r="AB39" s="102"/>
      <c r="AC39" s="189">
        <f>2/3</f>
        <v>0.6666666667</v>
      </c>
      <c r="AD39" s="140" t="s">
        <v>1024</v>
      </c>
    </row>
    <row r="40">
      <c r="A40" s="120"/>
      <c r="B40" s="121"/>
      <c r="C40" s="121"/>
      <c r="D40" s="121"/>
      <c r="E40" s="121"/>
      <c r="F40" s="140" t="s">
        <v>1026</v>
      </c>
      <c r="G40" s="121"/>
      <c r="H40" s="140" t="s">
        <v>1027</v>
      </c>
      <c r="I40" s="121"/>
      <c r="J40" s="140" t="s">
        <v>1027</v>
      </c>
      <c r="K40" s="121"/>
      <c r="L40" s="140" t="s">
        <v>1027</v>
      </c>
      <c r="M40" s="121"/>
      <c r="N40" s="140" t="s">
        <v>1026</v>
      </c>
      <c r="O40" s="163"/>
      <c r="P40" s="84"/>
      <c r="Q40" s="120"/>
      <c r="R40" s="121"/>
      <c r="S40" s="121"/>
      <c r="T40" s="121"/>
      <c r="U40" s="121"/>
      <c r="V40" s="140" t="s">
        <v>1027</v>
      </c>
      <c r="W40" s="103"/>
      <c r="X40" s="105"/>
      <c r="Y40" s="103"/>
      <c r="Z40" s="105"/>
      <c r="AA40" s="103"/>
      <c r="AB40" s="105"/>
      <c r="AC40" s="121"/>
      <c r="AD40" s="140" t="s">
        <v>1026</v>
      </c>
    </row>
    <row r="41">
      <c r="A41" s="120"/>
      <c r="B41" s="188" t="s">
        <v>105</v>
      </c>
      <c r="C41" s="171">
        <v>24.0</v>
      </c>
      <c r="D41" s="171">
        <v>6.0</v>
      </c>
      <c r="E41" s="189">
        <f>4/6</f>
        <v>0.6666666667</v>
      </c>
      <c r="F41" s="140" t="s">
        <v>1024</v>
      </c>
      <c r="G41" s="182">
        <f>4/6</f>
        <v>0.6666666667</v>
      </c>
      <c r="H41" s="140" t="s">
        <v>1024</v>
      </c>
      <c r="I41" s="189">
        <f>2/6</f>
        <v>0.3333333333</v>
      </c>
      <c r="J41" s="140" t="s">
        <v>1024</v>
      </c>
      <c r="K41" s="190">
        <f>4/6</f>
        <v>0.6666666667</v>
      </c>
      <c r="L41" s="140" t="s">
        <v>1024</v>
      </c>
      <c r="M41" s="189">
        <f>1/6</f>
        <v>0.1666666667</v>
      </c>
      <c r="N41" s="140" t="s">
        <v>1024</v>
      </c>
      <c r="O41" s="163"/>
      <c r="P41" s="84"/>
      <c r="Q41" s="120"/>
      <c r="R41" s="188" t="s">
        <v>105</v>
      </c>
      <c r="S41" s="171">
        <v>24.0</v>
      </c>
      <c r="T41" s="171">
        <v>6.0</v>
      </c>
      <c r="U41" s="189">
        <f>6/6</f>
        <v>1</v>
      </c>
      <c r="V41" s="140" t="s">
        <v>1024</v>
      </c>
      <c r="W41" s="182">
        <f>5/6</f>
        <v>0.8333333333</v>
      </c>
      <c r="X41" s="140" t="s">
        <v>1024</v>
      </c>
      <c r="Y41" s="191">
        <f>5/6</f>
        <v>0.8333333333</v>
      </c>
      <c r="Z41" s="140" t="s">
        <v>1024</v>
      </c>
      <c r="AA41" s="66">
        <f>4/6</f>
        <v>0.6666666667</v>
      </c>
      <c r="AB41" s="140" t="s">
        <v>1024</v>
      </c>
      <c r="AC41" s="189">
        <f>4/6</f>
        <v>0.6666666667</v>
      </c>
      <c r="AD41" s="140" t="s">
        <v>1024</v>
      </c>
    </row>
    <row r="42">
      <c r="A42" s="120"/>
      <c r="B42" s="120"/>
      <c r="C42" s="120"/>
      <c r="D42" s="120"/>
      <c r="E42" s="120"/>
      <c r="F42" s="140" t="s">
        <v>1016</v>
      </c>
      <c r="G42" s="120"/>
      <c r="H42" s="140" t="s">
        <v>1016</v>
      </c>
      <c r="I42" s="120"/>
      <c r="J42" s="140" t="s">
        <v>1032</v>
      </c>
      <c r="K42" s="120"/>
      <c r="L42" s="140" t="s">
        <v>1016</v>
      </c>
      <c r="M42" s="120"/>
      <c r="N42" s="140" t="s">
        <v>1015</v>
      </c>
      <c r="O42" s="163"/>
      <c r="P42" s="84"/>
      <c r="Q42" s="120"/>
      <c r="R42" s="120"/>
      <c r="S42" s="120"/>
      <c r="T42" s="120"/>
      <c r="U42" s="120"/>
      <c r="V42" s="140" t="s">
        <v>1017</v>
      </c>
      <c r="W42" s="120"/>
      <c r="X42" s="140" t="s">
        <v>1016</v>
      </c>
      <c r="Z42" s="140" t="s">
        <v>1016</v>
      </c>
      <c r="AB42" s="140" t="s">
        <v>1016</v>
      </c>
      <c r="AC42" s="120"/>
      <c r="AD42" s="140" t="s">
        <v>1031</v>
      </c>
    </row>
    <row r="43">
      <c r="A43" s="120"/>
      <c r="B43" s="121"/>
      <c r="C43" s="121"/>
      <c r="D43" s="121"/>
      <c r="E43" s="121"/>
      <c r="F43" s="140" t="s">
        <v>1030</v>
      </c>
      <c r="G43" s="121"/>
      <c r="H43" s="140" t="s">
        <v>1030</v>
      </c>
      <c r="I43" s="121"/>
      <c r="J43" s="140" t="s">
        <v>1030</v>
      </c>
      <c r="K43" s="121"/>
      <c r="L43" s="140" t="s">
        <v>1030</v>
      </c>
      <c r="M43" s="121"/>
      <c r="N43" s="140" t="s">
        <v>1030</v>
      </c>
      <c r="O43" s="163"/>
      <c r="P43" s="84"/>
      <c r="Q43" s="120"/>
      <c r="R43" s="121"/>
      <c r="S43" s="121"/>
      <c r="T43" s="121"/>
      <c r="U43" s="121"/>
      <c r="V43" s="140" t="s">
        <v>1029</v>
      </c>
      <c r="W43" s="121"/>
      <c r="X43" s="140" t="s">
        <v>1029</v>
      </c>
      <c r="Z43" s="140" t="s">
        <v>1029</v>
      </c>
      <c r="AB43" s="140" t="s">
        <v>1030</v>
      </c>
      <c r="AC43" s="121"/>
      <c r="AD43" s="140" t="s">
        <v>1029</v>
      </c>
    </row>
    <row r="44">
      <c r="A44" s="120"/>
      <c r="B44" s="169" t="s">
        <v>41</v>
      </c>
      <c r="C44" s="171">
        <v>33.0</v>
      </c>
      <c r="D44" s="171">
        <v>6.0</v>
      </c>
      <c r="E44" s="189">
        <f>3/6</f>
        <v>0.5</v>
      </c>
      <c r="F44" s="140" t="s">
        <v>1024</v>
      </c>
      <c r="G44" s="182">
        <f>2/6</f>
        <v>0.3333333333</v>
      </c>
      <c r="H44" s="140" t="s">
        <v>1024</v>
      </c>
      <c r="I44" s="182">
        <f>2/6</f>
        <v>0.3333333333</v>
      </c>
      <c r="J44" s="140" t="s">
        <v>1024</v>
      </c>
      <c r="K44" s="190">
        <f>2/6</f>
        <v>0.3333333333</v>
      </c>
      <c r="L44" s="140" t="s">
        <v>1024</v>
      </c>
      <c r="M44" s="182">
        <f>1/6</f>
        <v>0.1666666667</v>
      </c>
      <c r="N44" s="140" t="s">
        <v>1024</v>
      </c>
      <c r="O44" s="163"/>
      <c r="P44" s="84"/>
      <c r="Q44" s="120"/>
      <c r="R44" s="169" t="s">
        <v>41</v>
      </c>
      <c r="S44" s="171">
        <v>33.0</v>
      </c>
      <c r="T44" s="171">
        <v>6.0</v>
      </c>
      <c r="U44" s="182">
        <v>1.0</v>
      </c>
      <c r="V44" s="140" t="s">
        <v>1024</v>
      </c>
      <c r="W44" s="189">
        <f>3/6</f>
        <v>0.5</v>
      </c>
      <c r="X44" s="140" t="s">
        <v>1024</v>
      </c>
      <c r="Y44" s="191">
        <f>6/6</f>
        <v>1</v>
      </c>
      <c r="Z44" s="140" t="s">
        <v>1024</v>
      </c>
      <c r="AA44" s="66">
        <f>2/6</f>
        <v>0.3333333333</v>
      </c>
      <c r="AB44" s="140" t="s">
        <v>1024</v>
      </c>
      <c r="AC44" s="189">
        <f>2/6</f>
        <v>0.3333333333</v>
      </c>
      <c r="AD44" s="140" t="s">
        <v>1024</v>
      </c>
    </row>
    <row r="45">
      <c r="A45" s="120"/>
      <c r="B45" s="121"/>
      <c r="C45" s="121"/>
      <c r="D45" s="121"/>
      <c r="E45" s="121"/>
      <c r="F45" s="140" t="s">
        <v>1049</v>
      </c>
      <c r="G45" s="121"/>
      <c r="H45" s="140" t="s">
        <v>1050</v>
      </c>
      <c r="I45" s="121"/>
      <c r="J45" s="140" t="s">
        <v>1050</v>
      </c>
      <c r="K45" s="121"/>
      <c r="L45" s="140" t="s">
        <v>1050</v>
      </c>
      <c r="M45" s="121"/>
      <c r="N45" s="140" t="s">
        <v>1051</v>
      </c>
      <c r="O45" s="163"/>
      <c r="P45" s="84"/>
      <c r="Q45" s="120"/>
      <c r="R45" s="121"/>
      <c r="S45" s="121"/>
      <c r="T45" s="121"/>
      <c r="U45" s="121"/>
      <c r="V45" s="140" t="s">
        <v>1052</v>
      </c>
      <c r="W45" s="121"/>
      <c r="X45" s="140" t="s">
        <v>1050</v>
      </c>
      <c r="Z45" s="140" t="s">
        <v>1052</v>
      </c>
      <c r="AB45" s="140" t="s">
        <v>1050</v>
      </c>
      <c r="AC45" s="121"/>
      <c r="AD45" s="140" t="s">
        <v>1050</v>
      </c>
    </row>
    <row r="46">
      <c r="A46" s="120"/>
      <c r="B46" s="188" t="s">
        <v>535</v>
      </c>
      <c r="C46" s="171">
        <v>30.0</v>
      </c>
      <c r="D46" s="171">
        <v>6.0</v>
      </c>
      <c r="E46" s="189">
        <f>2/6</f>
        <v>0.3333333333</v>
      </c>
      <c r="F46" s="140" t="s">
        <v>1024</v>
      </c>
      <c r="G46" s="182">
        <f>1/6</f>
        <v>0.1666666667</v>
      </c>
      <c r="H46" s="140" t="s">
        <v>1024</v>
      </c>
      <c r="I46" s="189">
        <f>1/6</f>
        <v>0.1666666667</v>
      </c>
      <c r="J46" s="140" t="s">
        <v>1024</v>
      </c>
      <c r="K46" s="190">
        <f>1/6</f>
        <v>0.1666666667</v>
      </c>
      <c r="L46" s="140" t="s">
        <v>1024</v>
      </c>
      <c r="M46" s="189">
        <f>2/6</f>
        <v>0.3333333333</v>
      </c>
      <c r="N46" s="140" t="s">
        <v>1024</v>
      </c>
      <c r="O46" s="163"/>
      <c r="P46" s="84"/>
      <c r="Q46" s="120"/>
      <c r="R46" s="188" t="s">
        <v>535</v>
      </c>
      <c r="S46" s="171">
        <v>30.0</v>
      </c>
      <c r="T46" s="171">
        <v>6.0</v>
      </c>
      <c r="U46" s="189">
        <f>3/6</f>
        <v>0.5</v>
      </c>
      <c r="V46" s="140" t="s">
        <v>1024</v>
      </c>
      <c r="W46" s="189">
        <f>4/6</f>
        <v>0.6666666667</v>
      </c>
      <c r="X46" s="140" t="s">
        <v>1024</v>
      </c>
      <c r="Y46" s="191">
        <f>5/6</f>
        <v>0.8333333333</v>
      </c>
      <c r="Z46" s="140" t="s">
        <v>1024</v>
      </c>
      <c r="AA46" s="66">
        <f>4/6</f>
        <v>0.6666666667</v>
      </c>
      <c r="AB46" s="140" t="s">
        <v>1024</v>
      </c>
      <c r="AC46" s="189">
        <f>4/6</f>
        <v>0.6666666667</v>
      </c>
      <c r="AD46" s="140" t="s">
        <v>1024</v>
      </c>
    </row>
    <row r="47">
      <c r="A47" s="120"/>
      <c r="B47" s="121"/>
      <c r="C47" s="121"/>
      <c r="D47" s="121"/>
      <c r="E47" s="121"/>
      <c r="F47" s="140" t="s">
        <v>1050</v>
      </c>
      <c r="G47" s="121"/>
      <c r="H47" s="140" t="s">
        <v>1051</v>
      </c>
      <c r="I47" s="121"/>
      <c r="J47" s="140" t="s">
        <v>1051</v>
      </c>
      <c r="K47" s="121"/>
      <c r="L47" s="140" t="s">
        <v>1051</v>
      </c>
      <c r="M47" s="121"/>
      <c r="N47" s="140" t="s">
        <v>1050</v>
      </c>
      <c r="O47" s="163"/>
      <c r="P47" s="84"/>
      <c r="Q47" s="120"/>
      <c r="R47" s="121"/>
      <c r="S47" s="121"/>
      <c r="T47" s="121"/>
      <c r="U47" s="121"/>
      <c r="V47" s="140" t="s">
        <v>1049</v>
      </c>
      <c r="W47" s="121"/>
      <c r="X47" s="140" t="s">
        <v>1053</v>
      </c>
      <c r="Z47" s="140" t="s">
        <v>1054</v>
      </c>
      <c r="AB47" s="140" t="s">
        <v>1053</v>
      </c>
      <c r="AC47" s="121"/>
      <c r="AD47" s="140" t="s">
        <v>1053</v>
      </c>
    </row>
    <row r="48">
      <c r="A48" s="120"/>
      <c r="B48" s="188" t="s">
        <v>105</v>
      </c>
      <c r="C48" s="171">
        <v>32.0</v>
      </c>
      <c r="D48" s="171">
        <v>6.0</v>
      </c>
      <c r="E48" s="189">
        <f>1/6</f>
        <v>0.1666666667</v>
      </c>
      <c r="F48" s="140" t="s">
        <v>1024</v>
      </c>
      <c r="G48" s="182">
        <f>4/6</f>
        <v>0.6666666667</v>
      </c>
      <c r="H48" s="140" t="s">
        <v>1024</v>
      </c>
      <c r="I48" s="189">
        <f>2/6</f>
        <v>0.3333333333</v>
      </c>
      <c r="J48" s="140" t="s">
        <v>1024</v>
      </c>
      <c r="K48" s="190">
        <f>2/6</f>
        <v>0.3333333333</v>
      </c>
      <c r="L48" s="140" t="s">
        <v>1024</v>
      </c>
      <c r="M48" s="189">
        <f>2/6</f>
        <v>0.3333333333</v>
      </c>
      <c r="N48" s="140" t="s">
        <v>1024</v>
      </c>
      <c r="O48" s="163"/>
      <c r="P48" s="84"/>
      <c r="Q48" s="120"/>
      <c r="R48" s="188" t="s">
        <v>105</v>
      </c>
      <c r="S48" s="171">
        <v>32.0</v>
      </c>
      <c r="T48" s="171">
        <v>6.0</v>
      </c>
      <c r="U48" s="189">
        <f>6/6</f>
        <v>1</v>
      </c>
      <c r="V48" s="140" t="s">
        <v>1024</v>
      </c>
      <c r="W48" s="189">
        <f>6/6</f>
        <v>1</v>
      </c>
      <c r="X48" s="140" t="s">
        <v>1024</v>
      </c>
      <c r="Y48" s="191">
        <f>6/6</f>
        <v>1</v>
      </c>
      <c r="Z48" s="140" t="s">
        <v>1024</v>
      </c>
      <c r="AA48" s="66">
        <f>3/6</f>
        <v>0.5</v>
      </c>
      <c r="AB48" s="140" t="s">
        <v>1024</v>
      </c>
      <c r="AC48" s="182">
        <v>0.0</v>
      </c>
      <c r="AD48" s="140" t="s">
        <v>1028</v>
      </c>
    </row>
    <row r="49">
      <c r="A49" s="120"/>
      <c r="B49" s="120"/>
      <c r="C49" s="120"/>
      <c r="D49" s="120"/>
      <c r="E49" s="120"/>
      <c r="F49" s="140" t="s">
        <v>1030</v>
      </c>
      <c r="G49" s="120"/>
      <c r="H49" s="140" t="s">
        <v>1030</v>
      </c>
      <c r="I49" s="120"/>
      <c r="J49" s="140" t="s">
        <v>1029</v>
      </c>
      <c r="K49" s="120"/>
      <c r="L49" s="140" t="s">
        <v>1029</v>
      </c>
      <c r="M49" s="120"/>
      <c r="N49" s="140" t="s">
        <v>1029</v>
      </c>
      <c r="O49" s="163"/>
      <c r="P49" s="84"/>
      <c r="Q49" s="120"/>
      <c r="R49" s="120"/>
      <c r="S49" s="120"/>
      <c r="T49" s="120"/>
      <c r="U49" s="120"/>
      <c r="V49" s="140" t="s">
        <v>1029</v>
      </c>
      <c r="W49" s="120"/>
      <c r="X49" s="140" t="s">
        <v>1029</v>
      </c>
      <c r="Z49" s="140" t="s">
        <v>1029</v>
      </c>
      <c r="AB49" s="140" t="s">
        <v>1029</v>
      </c>
      <c r="AC49" s="120"/>
      <c r="AD49" s="140" t="s">
        <v>1030</v>
      </c>
    </row>
    <row r="50">
      <c r="A50" s="120"/>
      <c r="B50" s="121"/>
      <c r="C50" s="121"/>
      <c r="D50" s="121"/>
      <c r="E50" s="121"/>
      <c r="F50" s="140" t="s">
        <v>1015</v>
      </c>
      <c r="G50" s="121"/>
      <c r="H50" s="140" t="s">
        <v>1016</v>
      </c>
      <c r="I50" s="121"/>
      <c r="J50" s="140" t="s">
        <v>1015</v>
      </c>
      <c r="K50" s="121"/>
      <c r="L50" s="140" t="s">
        <v>1015</v>
      </c>
      <c r="M50" s="121"/>
      <c r="N50" s="140" t="s">
        <v>1015</v>
      </c>
      <c r="O50" s="163"/>
      <c r="P50" s="84"/>
      <c r="Q50" s="120"/>
      <c r="R50" s="121"/>
      <c r="S50" s="121"/>
      <c r="T50" s="121"/>
      <c r="U50" s="121"/>
      <c r="V50" s="140" t="s">
        <v>1017</v>
      </c>
      <c r="W50" s="121"/>
      <c r="X50" s="140" t="s">
        <v>1017</v>
      </c>
      <c r="Z50" s="140" t="s">
        <v>1017</v>
      </c>
      <c r="AB50" s="140" t="s">
        <v>1032</v>
      </c>
      <c r="AC50" s="121"/>
      <c r="AD50" s="140" t="s">
        <v>1015</v>
      </c>
    </row>
    <row r="51">
      <c r="A51" s="120"/>
      <c r="B51" s="188" t="s">
        <v>554</v>
      </c>
      <c r="C51" s="171">
        <v>54.0</v>
      </c>
      <c r="D51" s="171">
        <v>7.0</v>
      </c>
      <c r="E51" s="189">
        <f>6/7</f>
        <v>0.8571428571</v>
      </c>
      <c r="F51" s="140" t="s">
        <v>1024</v>
      </c>
      <c r="G51" s="182">
        <f>5/7</f>
        <v>0.7142857143</v>
      </c>
      <c r="H51" s="140" t="s">
        <v>1024</v>
      </c>
      <c r="I51" s="189">
        <f>6/7</f>
        <v>0.8571428571</v>
      </c>
      <c r="J51" s="140" t="s">
        <v>1024</v>
      </c>
      <c r="K51" s="190">
        <f>5/7</f>
        <v>0.7142857143</v>
      </c>
      <c r="L51" s="140" t="s">
        <v>1024</v>
      </c>
      <c r="M51" s="189">
        <f>4/7</f>
        <v>0.5714285714</v>
      </c>
      <c r="N51" s="140" t="s">
        <v>1024</v>
      </c>
      <c r="O51" s="163"/>
      <c r="P51" s="84"/>
      <c r="Q51" s="120"/>
      <c r="R51" s="188" t="s">
        <v>554</v>
      </c>
      <c r="S51" s="171">
        <v>54.0</v>
      </c>
      <c r="T51" s="171">
        <v>7.0</v>
      </c>
      <c r="U51" s="189">
        <f>6/7</f>
        <v>0.8571428571</v>
      </c>
      <c r="V51" s="140" t="s">
        <v>1024</v>
      </c>
      <c r="W51" s="189">
        <f>6/7</f>
        <v>0.8571428571</v>
      </c>
      <c r="X51" s="140" t="s">
        <v>1024</v>
      </c>
      <c r="Y51" s="191">
        <f>7/7</f>
        <v>1</v>
      </c>
      <c r="Z51" s="140" t="s">
        <v>1024</v>
      </c>
      <c r="AA51" s="66">
        <f>5/7</f>
        <v>0.7142857143</v>
      </c>
      <c r="AB51" s="140" t="s">
        <v>1024</v>
      </c>
      <c r="AC51" s="189">
        <f>5/7</f>
        <v>0.7142857143</v>
      </c>
      <c r="AD51" s="140" t="s">
        <v>1024</v>
      </c>
    </row>
    <row r="52">
      <c r="A52" s="120"/>
      <c r="B52" s="120"/>
      <c r="C52" s="120"/>
      <c r="D52" s="120"/>
      <c r="E52" s="120"/>
      <c r="F52" s="140" t="s">
        <v>1010</v>
      </c>
      <c r="G52" s="120"/>
      <c r="H52" s="140" t="s">
        <v>1010</v>
      </c>
      <c r="I52" s="120"/>
      <c r="J52" s="140" t="s">
        <v>1010</v>
      </c>
      <c r="K52" s="120"/>
      <c r="L52" s="140" t="s">
        <v>1010</v>
      </c>
      <c r="M52" s="120"/>
      <c r="N52" s="140" t="s">
        <v>1010</v>
      </c>
      <c r="O52" s="163"/>
      <c r="P52" s="84"/>
      <c r="Q52" s="120"/>
      <c r="R52" s="120"/>
      <c r="S52" s="120"/>
      <c r="T52" s="120"/>
      <c r="U52" s="120"/>
      <c r="V52" s="140" t="s">
        <v>1010</v>
      </c>
      <c r="W52" s="120"/>
      <c r="X52" s="140" t="s">
        <v>1010</v>
      </c>
      <c r="Z52" s="140" t="s">
        <v>1010</v>
      </c>
      <c r="AB52" s="140" t="s">
        <v>1010</v>
      </c>
      <c r="AC52" s="120"/>
      <c r="AD52" s="140" t="s">
        <v>1010</v>
      </c>
    </row>
    <row r="53">
      <c r="A53" s="120"/>
      <c r="B53" s="121"/>
      <c r="C53" s="121"/>
      <c r="D53" s="121"/>
      <c r="E53" s="121"/>
      <c r="F53" s="140" t="s">
        <v>1016</v>
      </c>
      <c r="G53" s="121"/>
      <c r="H53" s="140" t="s">
        <v>1031</v>
      </c>
      <c r="I53" s="121"/>
      <c r="J53" s="140" t="s">
        <v>1016</v>
      </c>
      <c r="K53" s="121"/>
      <c r="L53" s="140" t="s">
        <v>1031</v>
      </c>
      <c r="M53" s="121"/>
      <c r="N53" s="140" t="s">
        <v>1032</v>
      </c>
      <c r="O53" s="163"/>
      <c r="P53" s="84"/>
      <c r="Q53" s="120"/>
      <c r="R53" s="121"/>
      <c r="S53" s="121"/>
      <c r="T53" s="121"/>
      <c r="U53" s="121"/>
      <c r="V53" s="140" t="s">
        <v>1016</v>
      </c>
      <c r="W53" s="121"/>
      <c r="X53" s="140" t="s">
        <v>1016</v>
      </c>
      <c r="Z53" s="140" t="s">
        <v>1017</v>
      </c>
      <c r="AB53" s="140" t="s">
        <v>1031</v>
      </c>
      <c r="AC53" s="121"/>
      <c r="AD53" s="140" t="s">
        <v>1031</v>
      </c>
    </row>
    <row r="54">
      <c r="A54" s="120"/>
      <c r="B54" s="188" t="s">
        <v>565</v>
      </c>
      <c r="C54" s="171">
        <v>50.0</v>
      </c>
      <c r="D54" s="171">
        <v>7.0</v>
      </c>
      <c r="E54" s="189">
        <f>7/7</f>
        <v>1</v>
      </c>
      <c r="F54" s="140" t="s">
        <v>1024</v>
      </c>
      <c r="G54" s="182">
        <f>2/7</f>
        <v>0.2857142857</v>
      </c>
      <c r="H54" s="140" t="s">
        <v>1024</v>
      </c>
      <c r="I54" s="182">
        <f>5/7</f>
        <v>0.7142857143</v>
      </c>
      <c r="J54" s="140" t="s">
        <v>1024</v>
      </c>
      <c r="K54" s="190">
        <f>3/7</f>
        <v>0.4285714286</v>
      </c>
      <c r="L54" s="140" t="s">
        <v>1024</v>
      </c>
      <c r="M54" s="189">
        <f>3/7</f>
        <v>0.4285714286</v>
      </c>
      <c r="N54" s="140" t="s">
        <v>1024</v>
      </c>
      <c r="O54" s="163"/>
      <c r="P54" s="84"/>
      <c r="Q54" s="120"/>
      <c r="R54" s="188" t="s">
        <v>565</v>
      </c>
      <c r="S54" s="171">
        <v>50.0</v>
      </c>
      <c r="T54" s="171">
        <v>7.0</v>
      </c>
      <c r="U54" s="179" t="s">
        <v>1008</v>
      </c>
      <c r="V54" s="102"/>
      <c r="W54" s="189">
        <f>3/7</f>
        <v>0.4285714286</v>
      </c>
      <c r="X54" s="140" t="s">
        <v>1024</v>
      </c>
      <c r="Y54" s="191">
        <f>7/7</f>
        <v>1</v>
      </c>
      <c r="Z54" s="140" t="s">
        <v>1024</v>
      </c>
      <c r="AA54" s="66">
        <f>6/7</f>
        <v>0.8571428571</v>
      </c>
      <c r="AB54" s="140" t="s">
        <v>1024</v>
      </c>
      <c r="AC54" s="189">
        <f>5/7</f>
        <v>0.7142857143</v>
      </c>
      <c r="AD54" s="140" t="s">
        <v>1024</v>
      </c>
    </row>
    <row r="55">
      <c r="A55" s="120"/>
      <c r="B55" s="121"/>
      <c r="C55" s="121"/>
      <c r="D55" s="121"/>
      <c r="E55" s="121"/>
      <c r="F55" s="140" t="s">
        <v>1055</v>
      </c>
      <c r="G55" s="121"/>
      <c r="H55" s="140" t="s">
        <v>1056</v>
      </c>
      <c r="I55" s="121"/>
      <c r="J55" s="140" t="s">
        <v>1057</v>
      </c>
      <c r="K55" s="121"/>
      <c r="L55" s="140" t="s">
        <v>1058</v>
      </c>
      <c r="M55" s="121"/>
      <c r="N55" s="140" t="s">
        <v>1058</v>
      </c>
      <c r="O55" s="163"/>
      <c r="P55" s="84"/>
      <c r="Q55" s="120"/>
      <c r="R55" s="121"/>
      <c r="S55" s="121"/>
      <c r="T55" s="121"/>
      <c r="U55" s="103"/>
      <c r="V55" s="105"/>
      <c r="W55" s="121"/>
      <c r="X55" s="140" t="s">
        <v>1059</v>
      </c>
      <c r="Z55" s="140" t="s">
        <v>1055</v>
      </c>
      <c r="AB55" s="140" t="s">
        <v>1060</v>
      </c>
      <c r="AC55" s="121"/>
      <c r="AD55" s="140" t="s">
        <v>1057</v>
      </c>
    </row>
    <row r="56">
      <c r="A56" s="120"/>
      <c r="B56" s="188" t="s">
        <v>575</v>
      </c>
      <c r="C56" s="171">
        <v>96.0</v>
      </c>
      <c r="D56" s="171">
        <v>7.0</v>
      </c>
      <c r="E56" s="189">
        <f>3/7</f>
        <v>0.4285714286</v>
      </c>
      <c r="F56" s="140" t="s">
        <v>1024</v>
      </c>
      <c r="G56" s="182">
        <f>4/7</f>
        <v>0.5714285714</v>
      </c>
      <c r="H56" s="140" t="s">
        <v>1024</v>
      </c>
      <c r="I56" s="189">
        <f>4/7</f>
        <v>0.5714285714</v>
      </c>
      <c r="J56" s="140" t="s">
        <v>1024</v>
      </c>
      <c r="K56" s="190">
        <f>3/7</f>
        <v>0.4285714286</v>
      </c>
      <c r="L56" s="140" t="s">
        <v>1024</v>
      </c>
      <c r="M56" s="189">
        <f>5/7</f>
        <v>0.7142857143</v>
      </c>
      <c r="N56" s="140" t="s">
        <v>1024</v>
      </c>
      <c r="O56" s="163"/>
      <c r="P56" s="84"/>
      <c r="Q56" s="120"/>
      <c r="R56" s="188" t="s">
        <v>575</v>
      </c>
      <c r="S56" s="171">
        <v>96.0</v>
      </c>
      <c r="T56" s="171">
        <v>7.0</v>
      </c>
      <c r="U56" s="189">
        <f>6/7</f>
        <v>0.8571428571</v>
      </c>
      <c r="V56" s="140" t="s">
        <v>1024</v>
      </c>
      <c r="W56" s="189">
        <f>6/7</f>
        <v>0.8571428571</v>
      </c>
      <c r="X56" s="140" t="s">
        <v>1024</v>
      </c>
      <c r="Y56" s="191">
        <f>7/7</f>
        <v>1</v>
      </c>
      <c r="Z56" s="140" t="s">
        <v>1024</v>
      </c>
      <c r="AA56" s="68">
        <f>5/7</f>
        <v>0.7142857143</v>
      </c>
      <c r="AB56" s="140" t="s">
        <v>1024</v>
      </c>
      <c r="AC56" s="189">
        <f>7/7</f>
        <v>1</v>
      </c>
      <c r="AD56" s="140" t="s">
        <v>1024</v>
      </c>
    </row>
    <row r="57">
      <c r="A57" s="120"/>
      <c r="B57" s="120"/>
      <c r="C57" s="120"/>
      <c r="D57" s="120"/>
      <c r="E57" s="120"/>
      <c r="F57" s="140" t="s">
        <v>1009</v>
      </c>
      <c r="G57" s="120"/>
      <c r="H57" s="140" t="s">
        <v>1011</v>
      </c>
      <c r="I57" s="120"/>
      <c r="J57" s="140" t="s">
        <v>1009</v>
      </c>
      <c r="K57" s="120"/>
      <c r="L57" s="140" t="s">
        <v>1009</v>
      </c>
      <c r="M57" s="120"/>
      <c r="N57" s="140" t="s">
        <v>1009</v>
      </c>
      <c r="O57" s="163"/>
      <c r="P57" s="84"/>
      <c r="Q57" s="120"/>
      <c r="R57" s="120"/>
      <c r="S57" s="120"/>
      <c r="T57" s="120"/>
      <c r="U57" s="120"/>
      <c r="V57" s="140" t="s">
        <v>1010</v>
      </c>
      <c r="W57" s="120"/>
      <c r="X57" s="140" t="s">
        <v>1010</v>
      </c>
      <c r="Z57" s="140" t="s">
        <v>1010</v>
      </c>
      <c r="AB57" s="140" t="s">
        <v>1010</v>
      </c>
      <c r="AC57" s="120"/>
      <c r="AD57" s="140" t="s">
        <v>1010</v>
      </c>
    </row>
    <row r="58">
      <c r="A58" s="120"/>
      <c r="B58" s="121"/>
      <c r="C58" s="121"/>
      <c r="D58" s="121"/>
      <c r="E58" s="121"/>
      <c r="F58" s="140" t="s">
        <v>1031</v>
      </c>
      <c r="G58" s="121"/>
      <c r="H58" s="140" t="s">
        <v>1016</v>
      </c>
      <c r="I58" s="121"/>
      <c r="J58" s="140" t="s">
        <v>1016</v>
      </c>
      <c r="K58" s="121"/>
      <c r="L58" s="140" t="s">
        <v>1031</v>
      </c>
      <c r="M58" s="121"/>
      <c r="N58" s="140" t="s">
        <v>1031</v>
      </c>
      <c r="O58" s="163"/>
      <c r="P58" s="84"/>
      <c r="Q58" s="120"/>
      <c r="R58" s="121"/>
      <c r="S58" s="121"/>
      <c r="T58" s="121"/>
      <c r="U58" s="121"/>
      <c r="V58" s="140" t="s">
        <v>1016</v>
      </c>
      <c r="W58" s="121"/>
      <c r="X58" s="140" t="s">
        <v>1016</v>
      </c>
      <c r="Z58" s="140" t="s">
        <v>1017</v>
      </c>
      <c r="AB58" s="140" t="s">
        <v>1031</v>
      </c>
      <c r="AC58" s="121"/>
      <c r="AD58" s="140" t="s">
        <v>1017</v>
      </c>
    </row>
    <row r="59">
      <c r="A59" s="120"/>
      <c r="B59" s="183" t="s">
        <v>984</v>
      </c>
      <c r="C59" s="101"/>
      <c r="D59" s="101"/>
      <c r="E59" s="184">
        <f>AVERAGE(E35:E58)</f>
        <v>0.5485714286</v>
      </c>
      <c r="F59" s="122" t="s">
        <v>1061</v>
      </c>
      <c r="G59" s="184">
        <f>AVERAGE(G35:G58)</f>
        <v>0.6004761905</v>
      </c>
      <c r="H59" s="122" t="s">
        <v>1061</v>
      </c>
      <c r="I59" s="184">
        <f>AVERAGE(I35:I58)</f>
        <v>0.550952381</v>
      </c>
      <c r="J59" s="122" t="s">
        <v>1061</v>
      </c>
      <c r="K59" s="184">
        <f>AVERAGE(K35:K58)</f>
        <v>0.4938095238</v>
      </c>
      <c r="L59" s="122" t="s">
        <v>1061</v>
      </c>
      <c r="M59" s="184">
        <f>AVERAGE(M35:M58)</f>
        <v>0.4580952381</v>
      </c>
      <c r="N59" s="122" t="s">
        <v>1061</v>
      </c>
      <c r="O59" s="163"/>
      <c r="P59" s="84"/>
      <c r="Q59" s="120"/>
      <c r="R59" s="183" t="s">
        <v>984</v>
      </c>
      <c r="S59" s="101"/>
      <c r="T59" s="101"/>
      <c r="U59" s="184">
        <v>0.8681</v>
      </c>
      <c r="V59" s="122" t="s">
        <v>1061</v>
      </c>
      <c r="W59" s="184">
        <v>0.7942</v>
      </c>
      <c r="X59" s="122" t="s">
        <v>1061</v>
      </c>
      <c r="Y59" s="184">
        <v>0.9467</v>
      </c>
      <c r="Z59" s="122" t="s">
        <v>1061</v>
      </c>
      <c r="AA59" s="184">
        <v>0.6652</v>
      </c>
      <c r="AB59" s="122" t="s">
        <v>1061</v>
      </c>
      <c r="AC59" s="184">
        <v>0.5762</v>
      </c>
      <c r="AD59" s="122" t="s">
        <v>1062</v>
      </c>
    </row>
    <row r="60">
      <c r="A60" s="120"/>
      <c r="B60" s="186"/>
      <c r="E60" s="120"/>
      <c r="F60" s="122" t="s">
        <v>1063</v>
      </c>
      <c r="G60" s="120"/>
      <c r="H60" s="122" t="s">
        <v>1064</v>
      </c>
      <c r="I60" s="120"/>
      <c r="J60" s="122" t="s">
        <v>1065</v>
      </c>
      <c r="K60" s="120"/>
      <c r="L60" s="122" t="s">
        <v>1066</v>
      </c>
      <c r="M60" s="120"/>
      <c r="N60" s="122" t="s">
        <v>1067</v>
      </c>
      <c r="O60" s="163"/>
      <c r="P60" s="163"/>
      <c r="Q60" s="120"/>
      <c r="R60" s="186"/>
      <c r="U60" s="120"/>
      <c r="V60" s="122" t="s">
        <v>1068</v>
      </c>
      <c r="W60" s="120"/>
      <c r="X60" s="122" t="s">
        <v>1069</v>
      </c>
      <c r="Y60" s="120"/>
      <c r="Z60" s="122" t="s">
        <v>1070</v>
      </c>
      <c r="AA60" s="120"/>
      <c r="AB60" s="122" t="s">
        <v>1064</v>
      </c>
      <c r="AC60" s="120"/>
      <c r="AD60" s="122" t="s">
        <v>1064</v>
      </c>
    </row>
    <row r="61">
      <c r="A61" s="121"/>
      <c r="B61" s="103"/>
      <c r="C61" s="104"/>
      <c r="D61" s="104"/>
      <c r="E61" s="121"/>
      <c r="F61" s="122" t="s">
        <v>1071</v>
      </c>
      <c r="G61" s="121"/>
      <c r="H61" s="122" t="s">
        <v>1072</v>
      </c>
      <c r="I61" s="121"/>
      <c r="J61" s="122" t="s">
        <v>1072</v>
      </c>
      <c r="K61" s="121"/>
      <c r="L61" s="122" t="s">
        <v>1072</v>
      </c>
      <c r="M61" s="121"/>
      <c r="N61" s="114" t="s">
        <v>1072</v>
      </c>
      <c r="O61" s="193"/>
      <c r="P61" s="163"/>
      <c r="Q61" s="121"/>
      <c r="R61" s="103"/>
      <c r="S61" s="104"/>
      <c r="T61" s="104"/>
      <c r="U61" s="121"/>
      <c r="V61" s="122" t="s">
        <v>1073</v>
      </c>
      <c r="W61" s="121"/>
      <c r="X61" s="122" t="s">
        <v>1073</v>
      </c>
      <c r="Y61" s="121"/>
      <c r="Z61" s="122" t="s">
        <v>1073</v>
      </c>
      <c r="AA61" s="121"/>
      <c r="AB61" s="122" t="s">
        <v>1074</v>
      </c>
      <c r="AC61" s="121"/>
      <c r="AD61" s="122" t="s">
        <v>1074</v>
      </c>
    </row>
    <row r="62">
      <c r="B62" s="163"/>
      <c r="C62" s="163"/>
      <c r="D62" s="163"/>
      <c r="E62" s="163"/>
      <c r="F62" s="163"/>
      <c r="G62" s="163"/>
      <c r="H62" s="163"/>
      <c r="I62" s="163"/>
      <c r="J62" s="163"/>
      <c r="K62" s="163"/>
      <c r="M62" s="163"/>
      <c r="N62" s="163"/>
      <c r="O62" s="163"/>
      <c r="P62" s="163"/>
      <c r="Q62" s="163"/>
      <c r="R62" s="163"/>
      <c r="S62" s="163"/>
      <c r="T62" s="163"/>
      <c r="U62" s="163"/>
      <c r="V62" s="163"/>
      <c r="W62" s="163"/>
      <c r="X62" s="163"/>
      <c r="Y62" s="163"/>
      <c r="Z62" s="163"/>
      <c r="AA62" s="163"/>
      <c r="AB62" s="163"/>
      <c r="AC62" s="163"/>
      <c r="AD62" s="163"/>
      <c r="AE62" s="163"/>
      <c r="AF62" s="163"/>
    </row>
    <row r="63">
      <c r="B63" s="163"/>
      <c r="C63" s="163"/>
      <c r="D63" s="163"/>
      <c r="E63" s="163"/>
      <c r="F63" s="163"/>
      <c r="G63" s="163"/>
      <c r="H63" s="163"/>
      <c r="I63" s="163"/>
      <c r="J63" s="163"/>
      <c r="K63" s="163"/>
      <c r="L63" s="84"/>
      <c r="M63" s="163"/>
      <c r="N63" s="163"/>
      <c r="O63" s="163"/>
      <c r="P63" s="163"/>
      <c r="Q63" s="163"/>
      <c r="R63" s="163"/>
      <c r="S63" s="163"/>
      <c r="T63" s="163"/>
      <c r="U63" s="28"/>
      <c r="V63" s="163"/>
      <c r="W63" s="163"/>
      <c r="X63" s="163"/>
      <c r="Y63" s="163"/>
      <c r="Z63" s="163"/>
      <c r="AA63" s="163"/>
      <c r="AB63" s="163"/>
      <c r="AC63" s="163"/>
      <c r="AD63" s="163"/>
      <c r="AE63" s="163"/>
      <c r="AF63" s="163"/>
    </row>
    <row r="64">
      <c r="B64" s="163"/>
      <c r="C64" s="163"/>
      <c r="D64" s="163"/>
      <c r="E64" s="163"/>
      <c r="F64" s="163"/>
      <c r="G64" s="163"/>
      <c r="H64" s="163"/>
      <c r="I64" s="163"/>
      <c r="J64" s="163"/>
      <c r="K64" s="163"/>
      <c r="L64" s="84"/>
      <c r="M64" s="163"/>
      <c r="N64" s="163"/>
      <c r="O64" s="163"/>
      <c r="P64" s="163"/>
      <c r="Q64" s="163"/>
      <c r="R64" s="163"/>
      <c r="S64" s="163"/>
      <c r="T64" s="163"/>
      <c r="U64" s="52"/>
      <c r="V64" s="163"/>
      <c r="W64" s="163"/>
      <c r="X64" s="163"/>
      <c r="Y64" s="194"/>
      <c r="Z64" s="163"/>
      <c r="AA64" s="28"/>
      <c r="AB64" s="163"/>
      <c r="AC64" s="163"/>
      <c r="AD64" s="163"/>
      <c r="AE64" s="163"/>
      <c r="AF64" s="163"/>
    </row>
    <row r="65">
      <c r="A65" s="164" t="s">
        <v>999</v>
      </c>
      <c r="B65" s="108"/>
      <c r="C65" s="108"/>
      <c r="D65" s="108"/>
      <c r="E65" s="108"/>
      <c r="F65" s="108"/>
      <c r="G65" s="108"/>
      <c r="H65" s="108"/>
      <c r="I65" s="108"/>
      <c r="J65" s="108"/>
      <c r="K65" s="108"/>
      <c r="L65" s="108"/>
      <c r="M65" s="108"/>
      <c r="N65" s="109"/>
      <c r="O65" s="163"/>
      <c r="P65" s="163"/>
      <c r="Q65" s="164" t="s">
        <v>1000</v>
      </c>
      <c r="R65" s="108"/>
      <c r="S65" s="108"/>
      <c r="T65" s="108"/>
      <c r="U65" s="108"/>
      <c r="V65" s="108"/>
      <c r="W65" s="108"/>
      <c r="X65" s="108"/>
      <c r="Y65" s="108"/>
      <c r="Z65" s="108"/>
      <c r="AA65" s="108"/>
      <c r="AB65" s="108"/>
      <c r="AC65" s="108"/>
      <c r="AD65" s="109"/>
      <c r="AE65" s="163"/>
      <c r="AF65" s="163"/>
    </row>
    <row r="66">
      <c r="A66" s="113" t="s">
        <v>986</v>
      </c>
      <c r="B66" s="113" t="s">
        <v>979</v>
      </c>
      <c r="C66" s="113" t="s">
        <v>980</v>
      </c>
      <c r="D66" s="113" t="s">
        <v>1001</v>
      </c>
      <c r="E66" s="114" t="s">
        <v>1002</v>
      </c>
      <c r="F66" s="108"/>
      <c r="G66" s="108"/>
      <c r="H66" s="108"/>
      <c r="I66" s="108"/>
      <c r="J66" s="108"/>
      <c r="K66" s="108"/>
      <c r="L66" s="108"/>
      <c r="M66" s="108"/>
      <c r="N66" s="109"/>
      <c r="O66" s="163"/>
      <c r="P66" s="163"/>
      <c r="Q66" s="113" t="s">
        <v>986</v>
      </c>
      <c r="R66" s="113" t="s">
        <v>979</v>
      </c>
      <c r="S66" s="113" t="s">
        <v>980</v>
      </c>
      <c r="T66" s="113" t="s">
        <v>1001</v>
      </c>
      <c r="U66" s="114" t="s">
        <v>1002</v>
      </c>
      <c r="V66" s="108"/>
      <c r="W66" s="108"/>
      <c r="X66" s="108"/>
      <c r="Y66" s="108"/>
      <c r="Z66" s="108"/>
      <c r="AA66" s="108"/>
      <c r="AB66" s="108"/>
      <c r="AC66" s="108"/>
      <c r="AD66" s="109"/>
      <c r="AE66" s="163"/>
      <c r="AF66" s="163"/>
    </row>
    <row r="67">
      <c r="A67" s="120"/>
      <c r="B67" s="120"/>
      <c r="C67" s="120"/>
      <c r="D67" s="120"/>
      <c r="E67" s="114" t="s">
        <v>31</v>
      </c>
      <c r="F67" s="109"/>
      <c r="G67" s="114" t="s">
        <v>982</v>
      </c>
      <c r="H67" s="109"/>
      <c r="I67" s="114" t="s">
        <v>154</v>
      </c>
      <c r="J67" s="109"/>
      <c r="K67" s="114" t="s">
        <v>288</v>
      </c>
      <c r="L67" s="109"/>
      <c r="M67" s="114" t="s">
        <v>230</v>
      </c>
      <c r="N67" s="109"/>
      <c r="O67" s="163"/>
      <c r="P67" s="163"/>
      <c r="Q67" s="120"/>
      <c r="R67" s="120"/>
      <c r="S67" s="120"/>
      <c r="T67" s="120"/>
      <c r="U67" s="114" t="s">
        <v>31</v>
      </c>
      <c r="V67" s="109"/>
      <c r="W67" s="114" t="s">
        <v>982</v>
      </c>
      <c r="X67" s="109"/>
      <c r="Y67" s="114" t="s">
        <v>154</v>
      </c>
      <c r="Z67" s="109"/>
      <c r="AA67" s="114" t="s">
        <v>288</v>
      </c>
      <c r="AB67" s="109"/>
      <c r="AC67" s="114" t="s">
        <v>230</v>
      </c>
      <c r="AD67" s="109"/>
      <c r="AE67" s="163"/>
      <c r="AF67" s="163"/>
    </row>
    <row r="68">
      <c r="A68" s="120"/>
      <c r="B68" s="121"/>
      <c r="C68" s="121"/>
      <c r="D68" s="121"/>
      <c r="E68" s="122" t="s">
        <v>1003</v>
      </c>
      <c r="F68" s="122" t="s">
        <v>1004</v>
      </c>
      <c r="G68" s="122" t="s">
        <v>1003</v>
      </c>
      <c r="H68" s="122" t="s">
        <v>1004</v>
      </c>
      <c r="I68" s="122" t="s">
        <v>1003</v>
      </c>
      <c r="J68" s="122" t="s">
        <v>1004</v>
      </c>
      <c r="K68" s="122" t="s">
        <v>1003</v>
      </c>
      <c r="L68" s="122" t="s">
        <v>1004</v>
      </c>
      <c r="M68" s="122" t="s">
        <v>1003</v>
      </c>
      <c r="N68" s="122" t="s">
        <v>1004</v>
      </c>
      <c r="O68" s="163"/>
      <c r="P68" s="163"/>
      <c r="Q68" s="120"/>
      <c r="R68" s="121"/>
      <c r="S68" s="121"/>
      <c r="T68" s="121"/>
      <c r="U68" s="122" t="s">
        <v>1005</v>
      </c>
      <c r="V68" s="122" t="s">
        <v>1004</v>
      </c>
      <c r="W68" s="122" t="s">
        <v>1005</v>
      </c>
      <c r="X68" s="122" t="s">
        <v>1004</v>
      </c>
      <c r="Y68" s="122" t="s">
        <v>1005</v>
      </c>
      <c r="Z68" s="122" t="s">
        <v>1004</v>
      </c>
      <c r="AA68" s="122" t="s">
        <v>1005</v>
      </c>
      <c r="AB68" s="122" t="s">
        <v>1004</v>
      </c>
      <c r="AC68" s="122" t="s">
        <v>1005</v>
      </c>
      <c r="AD68" s="122" t="s">
        <v>1004</v>
      </c>
      <c r="AE68" s="163"/>
      <c r="AF68" s="163"/>
    </row>
    <row r="69">
      <c r="A69" s="120"/>
      <c r="B69" s="195" t="s">
        <v>754</v>
      </c>
      <c r="C69" s="196">
        <v>25.0</v>
      </c>
      <c r="D69" s="171">
        <v>4.0</v>
      </c>
      <c r="E69" s="197">
        <f>3/4</f>
        <v>0.75</v>
      </c>
      <c r="F69" s="140" t="s">
        <v>1024</v>
      </c>
      <c r="G69" s="198">
        <f>3/4</f>
        <v>0.75</v>
      </c>
      <c r="H69" s="140" t="s">
        <v>1028</v>
      </c>
      <c r="I69" s="189">
        <f>3/4</f>
        <v>0.75</v>
      </c>
      <c r="J69" s="140" t="s">
        <v>1028</v>
      </c>
      <c r="K69" s="198">
        <f>3/4</f>
        <v>0.75</v>
      </c>
      <c r="L69" s="140" t="s">
        <v>1028</v>
      </c>
      <c r="M69" s="198">
        <f>3/4</f>
        <v>0.75</v>
      </c>
      <c r="N69" s="140" t="s">
        <v>1028</v>
      </c>
      <c r="O69" s="163"/>
      <c r="P69" s="163"/>
      <c r="Q69" s="120"/>
      <c r="R69" s="195" t="s">
        <v>754</v>
      </c>
      <c r="S69" s="196">
        <v>25.0</v>
      </c>
      <c r="T69" s="171">
        <v>4.0</v>
      </c>
      <c r="U69" s="197">
        <f>4/4</f>
        <v>1</v>
      </c>
      <c r="V69" s="140" t="s">
        <v>1024</v>
      </c>
      <c r="W69" s="198">
        <f>4/4</f>
        <v>1</v>
      </c>
      <c r="X69" s="140" t="s">
        <v>1024</v>
      </c>
      <c r="Y69" s="198">
        <f>4/4</f>
        <v>1</v>
      </c>
      <c r="Z69" s="140" t="s">
        <v>1024</v>
      </c>
      <c r="AA69" s="198">
        <f>4/4</f>
        <v>1</v>
      </c>
      <c r="AB69" s="140" t="s">
        <v>1024</v>
      </c>
      <c r="AC69" s="198">
        <f>4/4</f>
        <v>1</v>
      </c>
      <c r="AD69" s="140" t="s">
        <v>1024</v>
      </c>
      <c r="AE69" s="163"/>
      <c r="AF69" s="163"/>
    </row>
    <row r="70">
      <c r="A70" s="120"/>
      <c r="B70" s="120"/>
      <c r="C70" s="120"/>
      <c r="D70" s="120"/>
      <c r="E70" s="120"/>
      <c r="F70" s="140" t="s">
        <v>1029</v>
      </c>
      <c r="G70" s="120"/>
      <c r="H70" s="140" t="s">
        <v>1029</v>
      </c>
      <c r="I70" s="120"/>
      <c r="J70" s="140" t="s">
        <v>1029</v>
      </c>
      <c r="K70" s="120"/>
      <c r="L70" s="140" t="s">
        <v>1029</v>
      </c>
      <c r="M70" s="120"/>
      <c r="N70" s="140" t="s">
        <v>1029</v>
      </c>
      <c r="O70" s="163"/>
      <c r="P70" s="163"/>
      <c r="Q70" s="120"/>
      <c r="R70" s="120"/>
      <c r="S70" s="120"/>
      <c r="T70" s="120"/>
      <c r="U70" s="120"/>
      <c r="V70" s="140" t="s">
        <v>1029</v>
      </c>
      <c r="W70" s="120"/>
      <c r="X70" s="140" t="s">
        <v>1029</v>
      </c>
      <c r="Y70" s="120"/>
      <c r="Z70" s="140" t="s">
        <v>1029</v>
      </c>
      <c r="AA70" s="120"/>
      <c r="AB70" s="140" t="s">
        <v>1029</v>
      </c>
      <c r="AC70" s="120"/>
      <c r="AD70" s="140" t="s">
        <v>1029</v>
      </c>
      <c r="AE70" s="163"/>
      <c r="AF70" s="163"/>
    </row>
    <row r="71">
      <c r="A71" s="120"/>
      <c r="B71" s="121"/>
      <c r="C71" s="121"/>
      <c r="D71" s="121"/>
      <c r="E71" s="121"/>
      <c r="F71" s="140" t="s">
        <v>1026</v>
      </c>
      <c r="G71" s="121"/>
      <c r="H71" s="140" t="s">
        <v>1027</v>
      </c>
      <c r="I71" s="121"/>
      <c r="J71" s="140" t="s">
        <v>1027</v>
      </c>
      <c r="K71" s="121"/>
      <c r="L71" s="140" t="s">
        <v>1027</v>
      </c>
      <c r="M71" s="121"/>
      <c r="N71" s="140" t="s">
        <v>1027</v>
      </c>
      <c r="O71" s="163"/>
      <c r="P71" s="163"/>
      <c r="Q71" s="120"/>
      <c r="R71" s="121"/>
      <c r="S71" s="121"/>
      <c r="T71" s="121"/>
      <c r="U71" s="121"/>
      <c r="V71" s="140" t="s">
        <v>1027</v>
      </c>
      <c r="W71" s="121"/>
      <c r="X71" s="140" t="s">
        <v>1027</v>
      </c>
      <c r="Y71" s="121"/>
      <c r="Z71" s="140" t="s">
        <v>1027</v>
      </c>
      <c r="AA71" s="121"/>
      <c r="AB71" s="140" t="s">
        <v>1027</v>
      </c>
      <c r="AC71" s="121"/>
      <c r="AD71" s="140" t="s">
        <v>1027</v>
      </c>
      <c r="AE71" s="163"/>
      <c r="AF71" s="163"/>
    </row>
    <row r="72">
      <c r="A72" s="120"/>
      <c r="B72" s="195" t="s">
        <v>754</v>
      </c>
      <c r="C72" s="196">
        <v>38.0</v>
      </c>
      <c r="D72" s="171">
        <v>4.0</v>
      </c>
      <c r="E72" s="182">
        <v>1.0</v>
      </c>
      <c r="F72" s="199" t="s">
        <v>1024</v>
      </c>
      <c r="G72" s="200">
        <f>4/4</f>
        <v>1</v>
      </c>
      <c r="H72" s="199" t="s">
        <v>1024</v>
      </c>
      <c r="I72" s="189">
        <f>4/4</f>
        <v>1</v>
      </c>
      <c r="J72" s="199" t="s">
        <v>1024</v>
      </c>
      <c r="K72" s="198">
        <f>4/4</f>
        <v>1</v>
      </c>
      <c r="L72" s="199" t="s">
        <v>1024</v>
      </c>
      <c r="M72" s="198">
        <f>4/4</f>
        <v>1</v>
      </c>
      <c r="N72" s="199" t="s">
        <v>1024</v>
      </c>
      <c r="O72" s="163"/>
      <c r="P72" s="163"/>
      <c r="Q72" s="120"/>
      <c r="R72" s="195" t="s">
        <v>754</v>
      </c>
      <c r="S72" s="196">
        <v>38.0</v>
      </c>
      <c r="T72" s="171">
        <v>4.0</v>
      </c>
      <c r="U72" s="179" t="s">
        <v>1008</v>
      </c>
      <c r="V72" s="102"/>
      <c r="W72" s="201" t="s">
        <v>1008</v>
      </c>
      <c r="X72" s="102"/>
      <c r="Y72" s="179" t="s">
        <v>1008</v>
      </c>
      <c r="Z72" s="102"/>
      <c r="AA72" s="202" t="s">
        <v>1008</v>
      </c>
      <c r="AB72" s="102"/>
      <c r="AC72" s="202" t="s">
        <v>1008</v>
      </c>
      <c r="AD72" s="102"/>
      <c r="AE72" s="163"/>
      <c r="AF72" s="163"/>
    </row>
    <row r="73">
      <c r="A73" s="120"/>
      <c r="B73" s="120"/>
      <c r="C73" s="120"/>
      <c r="D73" s="120"/>
      <c r="E73" s="120"/>
      <c r="F73" s="203" t="s">
        <v>1029</v>
      </c>
      <c r="G73" s="120"/>
      <c r="H73" s="203" t="s">
        <v>1029</v>
      </c>
      <c r="I73" s="120"/>
      <c r="J73" s="203" t="s">
        <v>1029</v>
      </c>
      <c r="K73" s="120"/>
      <c r="L73" s="203" t="s">
        <v>1029</v>
      </c>
      <c r="M73" s="120"/>
      <c r="N73" s="203" t="s">
        <v>1029</v>
      </c>
      <c r="O73" s="163"/>
      <c r="P73" s="163"/>
      <c r="Q73" s="120"/>
      <c r="R73" s="120"/>
      <c r="S73" s="120"/>
      <c r="T73" s="120"/>
      <c r="U73" s="186"/>
      <c r="V73" s="187"/>
      <c r="W73" s="186"/>
      <c r="X73" s="187"/>
      <c r="Y73" s="186"/>
      <c r="Z73" s="187"/>
      <c r="AA73" s="186"/>
      <c r="AB73" s="187"/>
      <c r="AC73" s="186"/>
      <c r="AD73" s="187"/>
      <c r="AE73" s="163"/>
      <c r="AF73" s="163"/>
    </row>
    <row r="74">
      <c r="A74" s="120"/>
      <c r="B74" s="121"/>
      <c r="C74" s="121"/>
      <c r="D74" s="121"/>
      <c r="E74" s="121"/>
      <c r="F74" s="199" t="s">
        <v>1027</v>
      </c>
      <c r="G74" s="121"/>
      <c r="H74" s="199" t="s">
        <v>1027</v>
      </c>
      <c r="I74" s="121"/>
      <c r="J74" s="199" t="s">
        <v>1027</v>
      </c>
      <c r="K74" s="121"/>
      <c r="L74" s="199" t="s">
        <v>1027</v>
      </c>
      <c r="M74" s="121"/>
      <c r="N74" s="199" t="s">
        <v>1027</v>
      </c>
      <c r="O74" s="163"/>
      <c r="P74" s="163"/>
      <c r="Q74" s="120"/>
      <c r="R74" s="121"/>
      <c r="S74" s="121"/>
      <c r="T74" s="121"/>
      <c r="U74" s="103"/>
      <c r="V74" s="105"/>
      <c r="W74" s="103"/>
      <c r="X74" s="105"/>
      <c r="Y74" s="103"/>
      <c r="Z74" s="105"/>
      <c r="AA74" s="103"/>
      <c r="AB74" s="105"/>
      <c r="AC74" s="103"/>
      <c r="AD74" s="105"/>
      <c r="AE74" s="163"/>
      <c r="AF74" s="163"/>
    </row>
    <row r="75">
      <c r="A75" s="120"/>
      <c r="B75" s="195" t="s">
        <v>754</v>
      </c>
      <c r="C75" s="196">
        <v>33.0</v>
      </c>
      <c r="D75" s="171">
        <v>4.0</v>
      </c>
      <c r="E75" s="189">
        <f>3/4</f>
        <v>0.75</v>
      </c>
      <c r="F75" s="199" t="s">
        <v>1024</v>
      </c>
      <c r="G75" s="200">
        <f>2/4</f>
        <v>0.5</v>
      </c>
      <c r="H75" s="199" t="s">
        <v>1028</v>
      </c>
      <c r="I75" s="189">
        <f>3/4</f>
        <v>0.75</v>
      </c>
      <c r="J75" s="199" t="s">
        <v>1024</v>
      </c>
      <c r="K75" s="198">
        <f>2/4</f>
        <v>0.5</v>
      </c>
      <c r="L75" s="199" t="s">
        <v>1028</v>
      </c>
      <c r="M75" s="198">
        <f>3/4</f>
        <v>0.75</v>
      </c>
      <c r="N75" s="199" t="s">
        <v>1024</v>
      </c>
      <c r="O75" s="163"/>
      <c r="P75" s="163"/>
      <c r="Q75" s="120"/>
      <c r="R75" s="195" t="s">
        <v>754</v>
      </c>
      <c r="S75" s="196">
        <v>33.0</v>
      </c>
      <c r="T75" s="171">
        <v>4.0</v>
      </c>
      <c r="U75" s="189">
        <f>4/4</f>
        <v>1</v>
      </c>
      <c r="V75" s="204" t="s">
        <v>1024</v>
      </c>
      <c r="W75" s="189">
        <f>4/4</f>
        <v>1</v>
      </c>
      <c r="X75" s="204" t="s">
        <v>1024</v>
      </c>
      <c r="Y75" s="189">
        <f>3/4</f>
        <v>0.75</v>
      </c>
      <c r="Z75" s="204" t="s">
        <v>1024</v>
      </c>
      <c r="AA75" s="198">
        <f>3/4</f>
        <v>0.75</v>
      </c>
      <c r="AB75" s="204" t="s">
        <v>1028</v>
      </c>
      <c r="AC75" s="198">
        <f>4/4</f>
        <v>1</v>
      </c>
      <c r="AD75" s="204" t="s">
        <v>1024</v>
      </c>
      <c r="AE75" s="163"/>
      <c r="AF75" s="163"/>
    </row>
    <row r="76">
      <c r="A76" s="120"/>
      <c r="B76" s="121"/>
      <c r="C76" s="121"/>
      <c r="D76" s="121"/>
      <c r="E76" s="121"/>
      <c r="F76" s="199" t="s">
        <v>1006</v>
      </c>
      <c r="G76" s="121"/>
      <c r="H76" s="199" t="s">
        <v>1006</v>
      </c>
      <c r="I76" s="121"/>
      <c r="J76" s="199" t="s">
        <v>1006</v>
      </c>
      <c r="K76" s="121"/>
      <c r="L76" s="199" t="s">
        <v>1006</v>
      </c>
      <c r="M76" s="121"/>
      <c r="N76" s="199" t="s">
        <v>1006</v>
      </c>
      <c r="O76" s="163"/>
      <c r="P76" s="163"/>
      <c r="Q76" s="120"/>
      <c r="R76" s="121"/>
      <c r="S76" s="121"/>
      <c r="T76" s="121"/>
      <c r="U76" s="121"/>
      <c r="V76" s="204" t="s">
        <v>1007</v>
      </c>
      <c r="W76" s="121"/>
      <c r="X76" s="204" t="s">
        <v>1007</v>
      </c>
      <c r="Y76" s="121"/>
      <c r="Z76" s="204" t="s">
        <v>1006</v>
      </c>
      <c r="AA76" s="121"/>
      <c r="AB76" s="204" t="s">
        <v>1006</v>
      </c>
      <c r="AC76" s="121"/>
      <c r="AD76" s="204" t="s">
        <v>1007</v>
      </c>
      <c r="AE76" s="163"/>
      <c r="AF76" s="163"/>
    </row>
    <row r="77">
      <c r="A77" s="120"/>
      <c r="B77" s="195" t="s">
        <v>778</v>
      </c>
      <c r="C77" s="196">
        <v>50.0</v>
      </c>
      <c r="D77" s="171">
        <v>4.0</v>
      </c>
      <c r="E77" s="189">
        <f>4/4</f>
        <v>1</v>
      </c>
      <c r="F77" s="199" t="s">
        <v>1024</v>
      </c>
      <c r="G77" s="200">
        <f>4/4</f>
        <v>1</v>
      </c>
      <c r="H77" s="199" t="s">
        <v>1024</v>
      </c>
      <c r="I77" s="189">
        <f>4/4</f>
        <v>1</v>
      </c>
      <c r="J77" s="199" t="s">
        <v>1024</v>
      </c>
      <c r="K77" s="198">
        <f>4/4</f>
        <v>1</v>
      </c>
      <c r="L77" s="199" t="s">
        <v>1024</v>
      </c>
      <c r="M77" s="198">
        <f>4/4</f>
        <v>1</v>
      </c>
      <c r="N77" s="199" t="s">
        <v>1024</v>
      </c>
      <c r="O77" s="163"/>
      <c r="P77" s="163"/>
      <c r="Q77" s="120"/>
      <c r="R77" s="195" t="s">
        <v>778</v>
      </c>
      <c r="S77" s="196">
        <v>50.0</v>
      </c>
      <c r="T77" s="171">
        <v>4.0</v>
      </c>
      <c r="U77" s="179" t="s">
        <v>1008</v>
      </c>
      <c r="V77" s="102"/>
      <c r="W77" s="201" t="s">
        <v>1008</v>
      </c>
      <c r="X77" s="102"/>
      <c r="Y77" s="179" t="s">
        <v>1008</v>
      </c>
      <c r="Z77" s="102"/>
      <c r="AA77" s="202" t="s">
        <v>1008</v>
      </c>
      <c r="AB77" s="102"/>
      <c r="AC77" s="202" t="s">
        <v>1008</v>
      </c>
      <c r="AD77" s="102"/>
      <c r="AE77" s="163"/>
      <c r="AF77" s="163"/>
    </row>
    <row r="78">
      <c r="A78" s="120"/>
      <c r="B78" s="121"/>
      <c r="C78" s="121"/>
      <c r="D78" s="121"/>
      <c r="E78" s="121"/>
      <c r="F78" s="199" t="s">
        <v>1007</v>
      </c>
      <c r="G78" s="121"/>
      <c r="H78" s="199" t="s">
        <v>1007</v>
      </c>
      <c r="I78" s="121"/>
      <c r="J78" s="199" t="s">
        <v>1007</v>
      </c>
      <c r="K78" s="121"/>
      <c r="L78" s="199" t="s">
        <v>1007</v>
      </c>
      <c r="M78" s="121"/>
      <c r="N78" s="199" t="s">
        <v>1007</v>
      </c>
      <c r="O78" s="163"/>
      <c r="P78" s="163"/>
      <c r="Q78" s="120"/>
      <c r="R78" s="121"/>
      <c r="S78" s="121"/>
      <c r="T78" s="121"/>
      <c r="U78" s="103"/>
      <c r="V78" s="105"/>
      <c r="W78" s="103"/>
      <c r="X78" s="105"/>
      <c r="Y78" s="103"/>
      <c r="Z78" s="105"/>
      <c r="AA78" s="103"/>
      <c r="AB78" s="105"/>
      <c r="AC78" s="103"/>
      <c r="AD78" s="105"/>
      <c r="AE78" s="163"/>
      <c r="AF78" s="163"/>
    </row>
    <row r="79">
      <c r="A79" s="120"/>
      <c r="B79" s="143" t="s">
        <v>754</v>
      </c>
      <c r="C79" s="144">
        <v>42.0</v>
      </c>
      <c r="D79" s="140">
        <v>4.0</v>
      </c>
      <c r="E79" s="161">
        <f>4/4</f>
        <v>1</v>
      </c>
      <c r="F79" s="140" t="s">
        <v>1017</v>
      </c>
      <c r="G79" s="205">
        <f t="shared" ref="G79:G80" si="1">4/4</f>
        <v>1</v>
      </c>
      <c r="H79" s="140" t="s">
        <v>1017</v>
      </c>
      <c r="I79" s="161">
        <f>4/4</f>
        <v>1</v>
      </c>
      <c r="J79" s="140" t="s">
        <v>1017</v>
      </c>
      <c r="K79" s="206">
        <f t="shared" ref="K79:K80" si="2">4/4</f>
        <v>1</v>
      </c>
      <c r="L79" s="140" t="s">
        <v>1017</v>
      </c>
      <c r="M79" s="206">
        <f>4/4</f>
        <v>1</v>
      </c>
      <c r="N79" s="140" t="s">
        <v>1017</v>
      </c>
      <c r="O79" s="163"/>
      <c r="P79" s="163"/>
      <c r="Q79" s="120"/>
      <c r="R79" s="143" t="s">
        <v>754</v>
      </c>
      <c r="S79" s="144">
        <v>42.0</v>
      </c>
      <c r="T79" s="140">
        <v>4.0</v>
      </c>
      <c r="U79" s="167" t="s">
        <v>1008</v>
      </c>
      <c r="V79" s="109"/>
      <c r="W79" s="207" t="s">
        <v>1008</v>
      </c>
      <c r="X79" s="109"/>
      <c r="Y79" s="167" t="s">
        <v>1008</v>
      </c>
      <c r="Z79" s="109"/>
      <c r="AA79" s="208" t="s">
        <v>1008</v>
      </c>
      <c r="AB79" s="109"/>
      <c r="AC79" s="208" t="s">
        <v>1008</v>
      </c>
      <c r="AD79" s="109"/>
      <c r="AE79" s="163"/>
      <c r="AF79" s="163"/>
    </row>
    <row r="80">
      <c r="A80" s="120"/>
      <c r="B80" s="195" t="s">
        <v>754</v>
      </c>
      <c r="C80" s="196">
        <v>49.0</v>
      </c>
      <c r="D80" s="171">
        <v>4.0</v>
      </c>
      <c r="E80" s="182">
        <f>2/4</f>
        <v>0.5</v>
      </c>
      <c r="F80" s="199" t="s">
        <v>1027</v>
      </c>
      <c r="G80" s="200">
        <f t="shared" si="1"/>
        <v>1</v>
      </c>
      <c r="H80" s="199" t="s">
        <v>1027</v>
      </c>
      <c r="I80" s="189">
        <f>2/4</f>
        <v>0.5</v>
      </c>
      <c r="J80" s="199" t="s">
        <v>1027</v>
      </c>
      <c r="K80" s="198">
        <f t="shared" si="2"/>
        <v>1</v>
      </c>
      <c r="L80" s="199" t="s">
        <v>1027</v>
      </c>
      <c r="M80" s="198">
        <f>2/4</f>
        <v>0.5</v>
      </c>
      <c r="N80" s="199" t="s">
        <v>1027</v>
      </c>
      <c r="O80" s="163"/>
      <c r="P80" s="163"/>
      <c r="Q80" s="120"/>
      <c r="R80" s="195" t="s">
        <v>754</v>
      </c>
      <c r="S80" s="196">
        <v>49.0</v>
      </c>
      <c r="T80" s="171">
        <v>4.0</v>
      </c>
      <c r="U80" s="182">
        <f>4/4</f>
        <v>1</v>
      </c>
      <c r="V80" s="204" t="s">
        <v>1027</v>
      </c>
      <c r="W80" s="201" t="s">
        <v>1008</v>
      </c>
      <c r="X80" s="102"/>
      <c r="Y80" s="189">
        <f>2/4</f>
        <v>0.5</v>
      </c>
      <c r="Z80" s="204" t="s">
        <v>1027</v>
      </c>
      <c r="AA80" s="202" t="s">
        <v>1008</v>
      </c>
      <c r="AB80" s="102"/>
      <c r="AC80" s="198">
        <f>2/4</f>
        <v>0.5</v>
      </c>
      <c r="AD80" s="204" t="s">
        <v>1027</v>
      </c>
      <c r="AE80" s="163"/>
      <c r="AF80" s="163"/>
    </row>
    <row r="81">
      <c r="A81" s="120"/>
      <c r="B81" s="121"/>
      <c r="C81" s="121"/>
      <c r="D81" s="121"/>
      <c r="E81" s="121"/>
      <c r="F81" s="140" t="s">
        <v>1009</v>
      </c>
      <c r="G81" s="121"/>
      <c r="H81" s="140" t="s">
        <v>1010</v>
      </c>
      <c r="I81" s="121"/>
      <c r="J81" s="140" t="s">
        <v>1009</v>
      </c>
      <c r="K81" s="121"/>
      <c r="L81" s="140" t="s">
        <v>1010</v>
      </c>
      <c r="M81" s="121"/>
      <c r="N81" s="140" t="s">
        <v>1009</v>
      </c>
      <c r="O81" s="163"/>
      <c r="P81" s="163"/>
      <c r="Q81" s="120"/>
      <c r="R81" s="121"/>
      <c r="S81" s="121"/>
      <c r="T81" s="121"/>
      <c r="U81" s="121"/>
      <c r="V81" s="140" t="s">
        <v>1010</v>
      </c>
      <c r="W81" s="103"/>
      <c r="X81" s="105"/>
      <c r="Y81" s="121"/>
      <c r="Z81" s="140" t="s">
        <v>1009</v>
      </c>
      <c r="AA81" s="103"/>
      <c r="AB81" s="105"/>
      <c r="AC81" s="121"/>
      <c r="AD81" s="140" t="s">
        <v>1009</v>
      </c>
      <c r="AE81" s="163"/>
      <c r="AF81" s="163"/>
    </row>
    <row r="82">
      <c r="A82" s="120"/>
      <c r="B82" s="143" t="s">
        <v>796</v>
      </c>
      <c r="C82" s="144">
        <v>56.0</v>
      </c>
      <c r="D82" s="140">
        <v>4.0</v>
      </c>
      <c r="E82" s="161">
        <f>3/4</f>
        <v>0.75</v>
      </c>
      <c r="F82" s="199" t="s">
        <v>1016</v>
      </c>
      <c r="G82" s="205">
        <f>3/4</f>
        <v>0.75</v>
      </c>
      <c r="H82" s="199" t="s">
        <v>1016</v>
      </c>
      <c r="I82" s="161">
        <f>3/4</f>
        <v>0.75</v>
      </c>
      <c r="J82" s="199" t="s">
        <v>1016</v>
      </c>
      <c r="K82" s="206">
        <f>3/4</f>
        <v>0.75</v>
      </c>
      <c r="L82" s="199" t="s">
        <v>1016</v>
      </c>
      <c r="M82" s="206">
        <f>3/4</f>
        <v>0.75</v>
      </c>
      <c r="N82" s="199" t="s">
        <v>1016</v>
      </c>
      <c r="O82" s="163"/>
      <c r="P82" s="163"/>
      <c r="Q82" s="120"/>
      <c r="R82" s="143" t="s">
        <v>796</v>
      </c>
      <c r="S82" s="144">
        <v>56.0</v>
      </c>
      <c r="T82" s="140">
        <v>4.0</v>
      </c>
      <c r="U82" s="161">
        <f>4/4</f>
        <v>1</v>
      </c>
      <c r="V82" s="204" t="s">
        <v>1017</v>
      </c>
      <c r="W82" s="205">
        <f>3/4</f>
        <v>0.75</v>
      </c>
      <c r="X82" s="204" t="s">
        <v>1016</v>
      </c>
      <c r="Y82" s="161">
        <f>4/4</f>
        <v>1</v>
      </c>
      <c r="Z82" s="204" t="s">
        <v>1017</v>
      </c>
      <c r="AA82" s="161">
        <f>4/4</f>
        <v>1</v>
      </c>
      <c r="AB82" s="204" t="s">
        <v>1017</v>
      </c>
      <c r="AC82" s="206">
        <f>3/4</f>
        <v>0.75</v>
      </c>
      <c r="AD82" s="204" t="s">
        <v>1016</v>
      </c>
      <c r="AE82" s="163"/>
      <c r="AF82" s="163"/>
    </row>
    <row r="83">
      <c r="A83" s="120"/>
      <c r="B83" s="195" t="s">
        <v>575</v>
      </c>
      <c r="C83" s="196">
        <v>49.0</v>
      </c>
      <c r="D83" s="171">
        <v>5.0</v>
      </c>
      <c r="E83" s="182">
        <f>4/5</f>
        <v>0.8</v>
      </c>
      <c r="F83" s="199" t="s">
        <v>1024</v>
      </c>
      <c r="G83" s="200">
        <f>2/5</f>
        <v>0.4</v>
      </c>
      <c r="H83" s="199" t="s">
        <v>1028</v>
      </c>
      <c r="I83" s="200">
        <f>2/5</f>
        <v>0.4</v>
      </c>
      <c r="J83" s="199" t="s">
        <v>1028</v>
      </c>
      <c r="K83" s="200">
        <f>2/5</f>
        <v>0.4</v>
      </c>
      <c r="L83" s="199" t="s">
        <v>1028</v>
      </c>
      <c r="M83" s="200">
        <f>2/5</f>
        <v>0.4</v>
      </c>
      <c r="N83" s="199" t="s">
        <v>1028</v>
      </c>
      <c r="O83" s="163"/>
      <c r="P83" s="163"/>
      <c r="Q83" s="120"/>
      <c r="R83" s="195" t="s">
        <v>575</v>
      </c>
      <c r="S83" s="196">
        <v>49.0</v>
      </c>
      <c r="T83" s="171">
        <v>5.0</v>
      </c>
      <c r="U83" s="182">
        <f>4/5</f>
        <v>0.8</v>
      </c>
      <c r="V83" s="204" t="s">
        <v>1024</v>
      </c>
      <c r="W83" s="200">
        <f>2/5</f>
        <v>0.4</v>
      </c>
      <c r="X83" s="204" t="s">
        <v>1028</v>
      </c>
      <c r="Y83" s="189">
        <f>2/5</f>
        <v>0.4</v>
      </c>
      <c r="Z83" s="204" t="s">
        <v>1028</v>
      </c>
      <c r="AA83" s="189">
        <f>2/5</f>
        <v>0.4</v>
      </c>
      <c r="AB83" s="204" t="s">
        <v>1028</v>
      </c>
      <c r="AC83" s="189">
        <f>2/5</f>
        <v>0.4</v>
      </c>
      <c r="AD83" s="204" t="s">
        <v>1028</v>
      </c>
      <c r="AE83" s="163"/>
      <c r="AF83" s="163"/>
    </row>
    <row r="84">
      <c r="A84" s="120"/>
      <c r="B84" s="120"/>
      <c r="C84" s="120"/>
      <c r="D84" s="120"/>
      <c r="E84" s="120"/>
      <c r="F84" s="199" t="s">
        <v>1006</v>
      </c>
      <c r="G84" s="120"/>
      <c r="H84" s="199" t="s">
        <v>1006</v>
      </c>
      <c r="I84" s="120"/>
      <c r="J84" s="199" t="s">
        <v>1006</v>
      </c>
      <c r="K84" s="120"/>
      <c r="L84" s="199" t="s">
        <v>1006</v>
      </c>
      <c r="M84" s="120"/>
      <c r="N84" s="199" t="s">
        <v>1006</v>
      </c>
      <c r="O84" s="163"/>
      <c r="P84" s="163"/>
      <c r="Q84" s="120"/>
      <c r="R84" s="120"/>
      <c r="S84" s="120"/>
      <c r="T84" s="120"/>
      <c r="U84" s="120"/>
      <c r="V84" s="204" t="s">
        <v>1006</v>
      </c>
      <c r="W84" s="120"/>
      <c r="X84" s="204" t="s">
        <v>1006</v>
      </c>
      <c r="Y84" s="120"/>
      <c r="Z84" s="204" t="s">
        <v>1006</v>
      </c>
      <c r="AA84" s="120"/>
      <c r="AB84" s="204" t="s">
        <v>1006</v>
      </c>
      <c r="AC84" s="120"/>
      <c r="AD84" s="204" t="s">
        <v>1006</v>
      </c>
      <c r="AE84" s="163"/>
      <c r="AF84" s="163"/>
    </row>
    <row r="85">
      <c r="A85" s="120"/>
      <c r="B85" s="121"/>
      <c r="C85" s="121"/>
      <c r="D85" s="121"/>
      <c r="E85" s="121"/>
      <c r="F85" s="140" t="s">
        <v>1030</v>
      </c>
      <c r="G85" s="121"/>
      <c r="H85" s="140" t="s">
        <v>1030</v>
      </c>
      <c r="I85" s="121"/>
      <c r="J85" s="140" t="s">
        <v>1030</v>
      </c>
      <c r="K85" s="121"/>
      <c r="L85" s="140" t="s">
        <v>1030</v>
      </c>
      <c r="M85" s="121"/>
      <c r="N85" s="140" t="s">
        <v>1030</v>
      </c>
      <c r="O85" s="163"/>
      <c r="P85" s="163"/>
      <c r="Q85" s="120"/>
      <c r="R85" s="121"/>
      <c r="S85" s="121"/>
      <c r="T85" s="121"/>
      <c r="U85" s="121"/>
      <c r="V85" s="140" t="s">
        <v>1029</v>
      </c>
      <c r="W85" s="121"/>
      <c r="X85" s="140" t="s">
        <v>1030</v>
      </c>
      <c r="Y85" s="121"/>
      <c r="Z85" s="140" t="s">
        <v>1030</v>
      </c>
      <c r="AA85" s="121"/>
      <c r="AB85" s="140" t="s">
        <v>1030</v>
      </c>
      <c r="AC85" s="121"/>
      <c r="AD85" s="140" t="s">
        <v>1030</v>
      </c>
      <c r="AE85" s="163"/>
      <c r="AF85" s="163"/>
    </row>
    <row r="86">
      <c r="A86" s="120"/>
      <c r="B86" s="195" t="s">
        <v>554</v>
      </c>
      <c r="C86" s="196">
        <v>69.0</v>
      </c>
      <c r="D86" s="171">
        <v>6.0</v>
      </c>
      <c r="E86" s="189">
        <f>2/6</f>
        <v>0.3333333333</v>
      </c>
      <c r="F86" s="199" t="s">
        <v>1028</v>
      </c>
      <c r="G86" s="200">
        <f>2/6</f>
        <v>0.3333333333</v>
      </c>
      <c r="H86" s="199" t="s">
        <v>1028</v>
      </c>
      <c r="I86" s="182">
        <v>0.0</v>
      </c>
      <c r="J86" s="199" t="s">
        <v>1028</v>
      </c>
      <c r="K86" s="198">
        <f>2/6</f>
        <v>0.3333333333</v>
      </c>
      <c r="L86" s="199" t="s">
        <v>1028</v>
      </c>
      <c r="M86" s="198">
        <f>2/6</f>
        <v>0.3333333333</v>
      </c>
      <c r="N86" s="199" t="s">
        <v>1028</v>
      </c>
      <c r="O86" s="163"/>
      <c r="P86" s="163"/>
      <c r="Q86" s="120"/>
      <c r="R86" s="195" t="s">
        <v>554</v>
      </c>
      <c r="S86" s="196">
        <v>69.0</v>
      </c>
      <c r="T86" s="171">
        <v>6.0</v>
      </c>
      <c r="U86" s="189">
        <f>6/6</f>
        <v>1</v>
      </c>
      <c r="V86" s="204" t="s">
        <v>1024</v>
      </c>
      <c r="W86" s="200">
        <f>4/6</f>
        <v>0.6666666667</v>
      </c>
      <c r="X86" s="204" t="s">
        <v>1024</v>
      </c>
      <c r="Y86" s="189">
        <f>6/6</f>
        <v>1</v>
      </c>
      <c r="Z86" s="204" t="s">
        <v>1024</v>
      </c>
      <c r="AA86" s="189">
        <f>6/6</f>
        <v>1</v>
      </c>
      <c r="AB86" s="204" t="s">
        <v>1024</v>
      </c>
      <c r="AC86" s="198">
        <f>4/6</f>
        <v>0.6666666667</v>
      </c>
      <c r="AD86" s="204" t="s">
        <v>1024</v>
      </c>
      <c r="AE86" s="163"/>
      <c r="AF86" s="163"/>
    </row>
    <row r="87">
      <c r="A87" s="120"/>
      <c r="B87" s="121"/>
      <c r="C87" s="121"/>
      <c r="D87" s="121"/>
      <c r="E87" s="121"/>
      <c r="F87" s="199" t="s">
        <v>1049</v>
      </c>
      <c r="G87" s="121"/>
      <c r="H87" s="199" t="s">
        <v>1049</v>
      </c>
      <c r="I87" s="121"/>
      <c r="J87" s="199" t="s">
        <v>1051</v>
      </c>
      <c r="K87" s="121"/>
      <c r="L87" s="199" t="s">
        <v>1049</v>
      </c>
      <c r="M87" s="121"/>
      <c r="N87" s="199" t="s">
        <v>1049</v>
      </c>
      <c r="O87" s="163"/>
      <c r="P87" s="163"/>
      <c r="Q87" s="120"/>
      <c r="R87" s="121"/>
      <c r="S87" s="121"/>
      <c r="T87" s="121"/>
      <c r="U87" s="121"/>
      <c r="V87" s="204" t="s">
        <v>1052</v>
      </c>
      <c r="W87" s="121"/>
      <c r="X87" s="204" t="s">
        <v>1053</v>
      </c>
      <c r="Y87" s="121"/>
      <c r="Z87" s="204" t="s">
        <v>1052</v>
      </c>
      <c r="AA87" s="121"/>
      <c r="AB87" s="204" t="s">
        <v>1052</v>
      </c>
      <c r="AC87" s="121"/>
      <c r="AD87" s="204" t="s">
        <v>1053</v>
      </c>
      <c r="AE87" s="163"/>
      <c r="AF87" s="163"/>
    </row>
    <row r="88">
      <c r="A88" s="120"/>
      <c r="B88" s="195" t="s">
        <v>554</v>
      </c>
      <c r="C88" s="196">
        <v>96.0</v>
      </c>
      <c r="D88" s="171">
        <v>4.0</v>
      </c>
      <c r="E88" s="189">
        <f>3/4</f>
        <v>0.75</v>
      </c>
      <c r="F88" s="199" t="s">
        <v>1024</v>
      </c>
      <c r="G88" s="200">
        <f>2/4</f>
        <v>0.5</v>
      </c>
      <c r="H88" s="199" t="s">
        <v>1028</v>
      </c>
      <c r="I88" s="189">
        <f>2/4</f>
        <v>0.5</v>
      </c>
      <c r="J88" s="199" t="s">
        <v>1028</v>
      </c>
      <c r="K88" s="198">
        <f>3/4</f>
        <v>0.75</v>
      </c>
      <c r="L88" s="199" t="s">
        <v>1024</v>
      </c>
      <c r="M88" s="198">
        <f>2/4</f>
        <v>0.5</v>
      </c>
      <c r="N88" s="199" t="s">
        <v>1028</v>
      </c>
      <c r="O88" s="163"/>
      <c r="P88" s="163"/>
      <c r="Q88" s="120"/>
      <c r="R88" s="195" t="s">
        <v>554</v>
      </c>
      <c r="S88" s="196">
        <v>96.0</v>
      </c>
      <c r="T88" s="171">
        <v>4.0</v>
      </c>
      <c r="U88" s="189">
        <f>4/4</f>
        <v>1</v>
      </c>
      <c r="V88" s="204" t="s">
        <v>1024</v>
      </c>
      <c r="W88" s="189">
        <f>4/4</f>
        <v>1</v>
      </c>
      <c r="X88" s="204" t="s">
        <v>1024</v>
      </c>
      <c r="Y88" s="189">
        <f>4/4</f>
        <v>1</v>
      </c>
      <c r="Z88" s="204" t="s">
        <v>1024</v>
      </c>
      <c r="AA88" s="189">
        <f>4/4</f>
        <v>1</v>
      </c>
      <c r="AB88" s="204" t="s">
        <v>1024</v>
      </c>
      <c r="AC88" s="198">
        <f>3/4</f>
        <v>0.75</v>
      </c>
      <c r="AD88" s="204" t="s">
        <v>1024</v>
      </c>
      <c r="AE88" s="163"/>
      <c r="AF88" s="163"/>
    </row>
    <row r="89">
      <c r="A89" s="120"/>
      <c r="B89" s="121"/>
      <c r="C89" s="121"/>
      <c r="D89" s="121"/>
      <c r="E89" s="121"/>
      <c r="F89" s="199" t="s">
        <v>1006</v>
      </c>
      <c r="G89" s="121"/>
      <c r="H89" s="199" t="s">
        <v>1006</v>
      </c>
      <c r="I89" s="121"/>
      <c r="J89" s="199" t="s">
        <v>1006</v>
      </c>
      <c r="K89" s="121"/>
      <c r="L89" s="199" t="s">
        <v>1006</v>
      </c>
      <c r="M89" s="121"/>
      <c r="N89" s="199" t="s">
        <v>1006</v>
      </c>
      <c r="O89" s="163"/>
      <c r="P89" s="163"/>
      <c r="Q89" s="120"/>
      <c r="R89" s="121"/>
      <c r="S89" s="121"/>
      <c r="T89" s="121"/>
      <c r="U89" s="121"/>
      <c r="V89" s="204" t="s">
        <v>1007</v>
      </c>
      <c r="W89" s="121"/>
      <c r="X89" s="204" t="s">
        <v>1007</v>
      </c>
      <c r="Y89" s="121"/>
      <c r="Z89" s="204" t="s">
        <v>1007</v>
      </c>
      <c r="AA89" s="121"/>
      <c r="AB89" s="204" t="s">
        <v>1007</v>
      </c>
      <c r="AC89" s="121"/>
      <c r="AD89" s="204" t="s">
        <v>1006</v>
      </c>
      <c r="AE89" s="163"/>
      <c r="AF89" s="163"/>
    </row>
    <row r="90">
      <c r="A90" s="120"/>
      <c r="B90" s="183" t="s">
        <v>984</v>
      </c>
      <c r="C90" s="101"/>
      <c r="D90" s="102"/>
      <c r="E90" s="209">
        <v>0.7633</v>
      </c>
      <c r="F90" s="122" t="s">
        <v>1075</v>
      </c>
      <c r="G90" s="210">
        <v>0.7233</v>
      </c>
      <c r="H90" s="122" t="s">
        <v>1076</v>
      </c>
      <c r="I90" s="184">
        <v>0.665</v>
      </c>
      <c r="J90" s="122" t="s">
        <v>1077</v>
      </c>
      <c r="K90" s="211">
        <v>0.7483</v>
      </c>
      <c r="L90" s="122" t="s">
        <v>1077</v>
      </c>
      <c r="M90" s="211">
        <v>0.6983</v>
      </c>
      <c r="N90" s="122" t="s">
        <v>1077</v>
      </c>
      <c r="O90" s="163"/>
      <c r="P90" s="163"/>
      <c r="Q90" s="120"/>
      <c r="R90" s="183" t="s">
        <v>984</v>
      </c>
      <c r="S90" s="101"/>
      <c r="T90" s="102"/>
      <c r="U90" s="209">
        <v>0.9800000000000001</v>
      </c>
      <c r="V90" s="122" t="s">
        <v>1078</v>
      </c>
      <c r="W90" s="210">
        <v>0.8816666666666666</v>
      </c>
      <c r="X90" s="122" t="s">
        <v>1075</v>
      </c>
      <c r="Y90" s="184">
        <v>0.865</v>
      </c>
      <c r="Z90" s="122" t="s">
        <v>1075</v>
      </c>
      <c r="AA90" s="211">
        <v>0.915</v>
      </c>
      <c r="AB90" s="122" t="s">
        <v>1079</v>
      </c>
      <c r="AC90" s="211">
        <v>0.8067</v>
      </c>
      <c r="AD90" s="122" t="s">
        <v>1075</v>
      </c>
      <c r="AE90" s="163"/>
      <c r="AF90" s="163"/>
    </row>
    <row r="91">
      <c r="A91" s="120"/>
      <c r="B91" s="186"/>
      <c r="D91" s="187"/>
      <c r="E91" s="120"/>
      <c r="F91" s="122" t="s">
        <v>1080</v>
      </c>
      <c r="G91" s="120"/>
      <c r="H91" s="122" t="s">
        <v>1081</v>
      </c>
      <c r="I91" s="120"/>
      <c r="J91" s="122" t="s">
        <v>1082</v>
      </c>
      <c r="K91" s="120"/>
      <c r="L91" s="122" t="s">
        <v>1081</v>
      </c>
      <c r="M91" s="120"/>
      <c r="N91" s="122" t="s">
        <v>1081</v>
      </c>
      <c r="O91" s="163"/>
      <c r="P91" s="163"/>
      <c r="Q91" s="120"/>
      <c r="R91" s="186"/>
      <c r="T91" s="187"/>
      <c r="U91" s="120"/>
      <c r="V91" s="122" t="s">
        <v>1083</v>
      </c>
      <c r="W91" s="120"/>
      <c r="X91" s="122" t="s">
        <v>1084</v>
      </c>
      <c r="Y91" s="120"/>
      <c r="Z91" s="122" t="s">
        <v>1085</v>
      </c>
      <c r="AA91" s="120"/>
      <c r="AB91" s="122" t="s">
        <v>1085</v>
      </c>
      <c r="AC91" s="120"/>
      <c r="AD91" s="122" t="s">
        <v>1086</v>
      </c>
      <c r="AE91" s="163"/>
      <c r="AF91" s="163"/>
    </row>
    <row r="92">
      <c r="A92" s="121"/>
      <c r="B92" s="103"/>
      <c r="C92" s="104"/>
      <c r="D92" s="105"/>
      <c r="E92" s="121"/>
      <c r="F92" s="122" t="s">
        <v>1087</v>
      </c>
      <c r="G92" s="121"/>
      <c r="H92" s="122" t="s">
        <v>1088</v>
      </c>
      <c r="I92" s="121"/>
      <c r="J92" s="122" t="s">
        <v>1087</v>
      </c>
      <c r="K92" s="121"/>
      <c r="L92" s="122" t="s">
        <v>1088</v>
      </c>
      <c r="M92" s="121"/>
      <c r="N92" s="122" t="s">
        <v>1087</v>
      </c>
      <c r="O92" s="163"/>
      <c r="P92" s="163"/>
      <c r="Q92" s="121"/>
      <c r="R92" s="103"/>
      <c r="S92" s="104"/>
      <c r="T92" s="105"/>
      <c r="U92" s="121"/>
      <c r="V92" s="122" t="s">
        <v>1089</v>
      </c>
      <c r="W92" s="121"/>
      <c r="X92" s="122" t="s">
        <v>1088</v>
      </c>
      <c r="Y92" s="121"/>
      <c r="Z92" s="122" t="s">
        <v>1087</v>
      </c>
      <c r="AA92" s="121"/>
      <c r="AB92" s="122" t="s">
        <v>1088</v>
      </c>
      <c r="AC92" s="121"/>
      <c r="AD92" s="122" t="s">
        <v>1087</v>
      </c>
      <c r="AE92" s="163"/>
      <c r="AF92" s="163"/>
    </row>
    <row r="93">
      <c r="A93" s="45"/>
      <c r="B93" s="212"/>
      <c r="C93" s="212"/>
      <c r="D93" s="163"/>
      <c r="E93" s="52"/>
      <c r="F93" s="163"/>
      <c r="G93" s="194"/>
      <c r="H93" s="163"/>
      <c r="I93" s="52"/>
      <c r="J93" s="163"/>
      <c r="K93" s="194"/>
      <c r="L93" s="163"/>
      <c r="M93" s="194"/>
      <c r="N93" s="163"/>
      <c r="O93" s="163"/>
      <c r="P93" s="163"/>
      <c r="Q93" s="163"/>
      <c r="R93" s="163"/>
      <c r="S93" s="163"/>
      <c r="T93" s="163"/>
      <c r="U93" s="163"/>
      <c r="V93" s="163"/>
      <c r="W93" s="163"/>
      <c r="X93" s="163"/>
      <c r="Y93" s="163"/>
      <c r="Z93" s="163"/>
      <c r="AA93" s="163"/>
      <c r="AB93" s="163"/>
      <c r="AC93" s="163"/>
      <c r="AD93" s="163"/>
      <c r="AE93" s="163"/>
      <c r="AF93" s="163"/>
    </row>
    <row r="94">
      <c r="A94" s="45"/>
      <c r="B94" s="212"/>
      <c r="C94" s="212"/>
      <c r="D94" s="163"/>
      <c r="E94" s="28"/>
      <c r="F94" s="163"/>
      <c r="G94" s="194"/>
      <c r="H94" s="163"/>
      <c r="I94" s="52"/>
      <c r="J94" s="163"/>
      <c r="K94" s="194"/>
      <c r="L94" s="163"/>
      <c r="M94" s="194"/>
      <c r="N94" s="163"/>
      <c r="O94" s="163"/>
      <c r="P94" s="163"/>
      <c r="Q94" s="163"/>
      <c r="R94" s="163"/>
      <c r="S94" s="163"/>
      <c r="T94" s="163"/>
      <c r="U94" s="163"/>
      <c r="V94" s="163"/>
      <c r="W94" s="163"/>
      <c r="X94" s="163"/>
      <c r="Y94" s="163"/>
      <c r="Z94" s="163"/>
      <c r="AA94" s="163"/>
      <c r="AB94" s="163"/>
      <c r="AC94" s="163"/>
      <c r="AD94" s="163"/>
      <c r="AE94" s="163"/>
      <c r="AF94" s="163"/>
    </row>
    <row r="95">
      <c r="A95" s="45"/>
      <c r="B95" s="212"/>
      <c r="C95" s="212"/>
      <c r="D95" s="163"/>
      <c r="E95" s="52"/>
      <c r="F95" s="163"/>
      <c r="G95" s="194"/>
      <c r="H95" s="163"/>
      <c r="I95" s="52"/>
      <c r="J95" s="163"/>
      <c r="K95" s="194"/>
      <c r="L95" s="163"/>
      <c r="M95" s="194"/>
      <c r="N95" s="163"/>
      <c r="O95" s="163"/>
      <c r="P95" s="163"/>
      <c r="Q95" s="163"/>
      <c r="R95" s="163"/>
      <c r="S95" s="163"/>
      <c r="T95" s="163"/>
      <c r="U95" s="52"/>
      <c r="V95" s="163"/>
      <c r="W95" s="163"/>
      <c r="X95" s="163"/>
      <c r="Y95" s="163"/>
      <c r="Z95" s="163"/>
      <c r="AA95" s="163"/>
      <c r="AB95" s="163"/>
      <c r="AC95" s="163"/>
      <c r="AD95" s="163"/>
      <c r="AE95" s="163"/>
      <c r="AF95" s="163"/>
    </row>
    <row r="96">
      <c r="A96" s="45"/>
      <c r="B96" s="212"/>
      <c r="C96" s="212"/>
      <c r="D96" s="163"/>
      <c r="E96" s="114" t="s">
        <v>1002</v>
      </c>
      <c r="F96" s="108"/>
      <c r="G96" s="108"/>
      <c r="H96" s="108"/>
      <c r="I96" s="108"/>
      <c r="J96" s="108"/>
      <c r="K96" s="108"/>
      <c r="L96" s="108"/>
      <c r="M96" s="108"/>
      <c r="N96" s="109"/>
      <c r="O96" s="163"/>
      <c r="P96" s="163"/>
      <c r="Q96" s="163"/>
      <c r="R96" s="163"/>
      <c r="S96" s="163"/>
      <c r="T96" s="163"/>
      <c r="U96" s="52"/>
      <c r="V96" s="163"/>
      <c r="W96" s="163"/>
      <c r="X96" s="163"/>
      <c r="Y96" s="163"/>
      <c r="Z96" s="163"/>
      <c r="AA96" s="163"/>
      <c r="AB96" s="163"/>
      <c r="AC96" s="163"/>
      <c r="AD96" s="163"/>
      <c r="AE96" s="163"/>
      <c r="AF96" s="163"/>
    </row>
    <row r="97">
      <c r="A97" s="45"/>
      <c r="B97" s="212"/>
      <c r="C97" s="212"/>
      <c r="D97" s="163"/>
      <c r="E97" s="114" t="s">
        <v>31</v>
      </c>
      <c r="F97" s="109"/>
      <c r="G97" s="114" t="s">
        <v>982</v>
      </c>
      <c r="H97" s="109"/>
      <c r="I97" s="213" t="s">
        <v>154</v>
      </c>
      <c r="J97" s="109"/>
      <c r="K97" s="114" t="s">
        <v>288</v>
      </c>
      <c r="L97" s="109"/>
      <c r="M97" s="135" t="s">
        <v>230</v>
      </c>
      <c r="N97" s="109"/>
      <c r="O97" s="163"/>
      <c r="P97" s="163"/>
      <c r="Q97" s="163"/>
      <c r="R97" s="163"/>
      <c r="S97" s="163"/>
      <c r="T97" s="163"/>
      <c r="U97" s="52"/>
      <c r="V97" s="163"/>
      <c r="W97" s="163"/>
      <c r="X97" s="163"/>
      <c r="Y97" s="163"/>
      <c r="Z97" s="163"/>
      <c r="AA97" s="163"/>
      <c r="AB97" s="163"/>
      <c r="AC97" s="163"/>
      <c r="AD97" s="163"/>
      <c r="AE97" s="163"/>
      <c r="AF97" s="163"/>
    </row>
    <row r="98">
      <c r="A98" s="45"/>
      <c r="B98" s="212"/>
      <c r="C98" s="212"/>
      <c r="E98" s="122" t="s">
        <v>1003</v>
      </c>
      <c r="F98" s="122" t="s">
        <v>1005</v>
      </c>
      <c r="G98" s="122" t="s">
        <v>1003</v>
      </c>
      <c r="H98" s="122" t="s">
        <v>1005</v>
      </c>
      <c r="I98" s="122" t="s">
        <v>1003</v>
      </c>
      <c r="J98" s="122" t="s">
        <v>1005</v>
      </c>
      <c r="K98" s="122" t="s">
        <v>1003</v>
      </c>
      <c r="L98" s="122" t="s">
        <v>1005</v>
      </c>
      <c r="M98" s="122" t="s">
        <v>1003</v>
      </c>
      <c r="N98" s="122" t="s">
        <v>1005</v>
      </c>
      <c r="O98" s="163"/>
      <c r="P98" s="163"/>
      <c r="Q98" s="163"/>
      <c r="R98" s="163"/>
      <c r="S98" s="163"/>
      <c r="T98" s="163"/>
      <c r="U98" s="52"/>
      <c r="V98" s="163"/>
      <c r="W98" s="163"/>
      <c r="X98" s="163"/>
      <c r="Y98" s="163"/>
      <c r="Z98" s="163"/>
      <c r="AA98" s="163"/>
      <c r="AB98" s="163"/>
      <c r="AC98" s="163"/>
      <c r="AD98" s="163"/>
      <c r="AE98" s="163"/>
      <c r="AF98" s="163"/>
    </row>
    <row r="99">
      <c r="A99" s="45"/>
      <c r="B99" s="212"/>
      <c r="C99" s="212"/>
      <c r="D99" s="122" t="s">
        <v>978</v>
      </c>
      <c r="E99" s="161">
        <f>E26</f>
        <v>0.27834</v>
      </c>
      <c r="F99" s="161">
        <f>U26</f>
        <v>0.495</v>
      </c>
      <c r="G99" s="206">
        <f>G26</f>
        <v>0.26833</v>
      </c>
      <c r="H99" s="161">
        <f>W26</f>
        <v>0.41833</v>
      </c>
      <c r="I99" s="161">
        <f>I26</f>
        <v>0.37833</v>
      </c>
      <c r="J99" s="161">
        <f>Y26</f>
        <v>0.7667</v>
      </c>
      <c r="K99" s="206">
        <f>K26</f>
        <v>0.2167</v>
      </c>
      <c r="L99" s="161">
        <f>AA26</f>
        <v>0.61</v>
      </c>
      <c r="M99" s="206">
        <f>M26</f>
        <v>0.775</v>
      </c>
      <c r="N99" s="161">
        <f>AC26</f>
        <v>0.875</v>
      </c>
      <c r="O99" s="163"/>
      <c r="P99" s="163"/>
      <c r="Q99" s="163"/>
      <c r="R99" s="163"/>
      <c r="S99" s="163"/>
      <c r="T99" s="163"/>
      <c r="U99" s="52"/>
      <c r="V99" s="163"/>
      <c r="W99" s="163"/>
      <c r="X99" s="163"/>
      <c r="Y99" s="163"/>
      <c r="Z99" s="163"/>
      <c r="AA99" s="163"/>
      <c r="AB99" s="163"/>
      <c r="AC99" s="163"/>
      <c r="AD99" s="163"/>
      <c r="AE99" s="163"/>
      <c r="AF99" s="163"/>
    </row>
    <row r="100">
      <c r="A100" s="45"/>
      <c r="B100" s="212"/>
      <c r="C100" s="212"/>
      <c r="D100" s="122" t="s">
        <v>985</v>
      </c>
      <c r="E100" s="161">
        <f>E59</f>
        <v>0.5485714286</v>
      </c>
      <c r="F100" s="161">
        <f>U59</f>
        <v>0.8681</v>
      </c>
      <c r="G100" s="206">
        <f>G59</f>
        <v>0.6004761905</v>
      </c>
      <c r="H100" s="161">
        <f>W59</f>
        <v>0.7942</v>
      </c>
      <c r="I100" s="161">
        <f>I59</f>
        <v>0.550952381</v>
      </c>
      <c r="J100" s="161">
        <f>Y59</f>
        <v>0.9467</v>
      </c>
      <c r="K100" s="206">
        <f>K59</f>
        <v>0.4938095238</v>
      </c>
      <c r="L100" s="161">
        <f>AA59</f>
        <v>0.6652</v>
      </c>
      <c r="M100" s="206">
        <f>M59</f>
        <v>0.4580952381</v>
      </c>
      <c r="N100" s="161">
        <f>AC59</f>
        <v>0.5762</v>
      </c>
      <c r="O100" s="163"/>
      <c r="P100" s="163"/>
      <c r="Q100" s="163"/>
      <c r="R100" s="163"/>
      <c r="S100" s="163"/>
      <c r="T100" s="163"/>
      <c r="U100" s="52"/>
      <c r="V100" s="163"/>
      <c r="W100" s="163"/>
      <c r="X100" s="163"/>
      <c r="Y100" s="163"/>
      <c r="Z100" s="163"/>
      <c r="AA100" s="163"/>
      <c r="AB100" s="163"/>
      <c r="AC100" s="163"/>
      <c r="AD100" s="163"/>
      <c r="AE100" s="163"/>
      <c r="AF100" s="163"/>
    </row>
    <row r="101">
      <c r="A101" s="45"/>
      <c r="B101" s="212"/>
      <c r="C101" s="212"/>
      <c r="D101" s="122" t="s">
        <v>986</v>
      </c>
      <c r="E101" s="161">
        <f>E90</f>
        <v>0.7633</v>
      </c>
      <c r="F101" s="161">
        <f>U90</f>
        <v>0.98</v>
      </c>
      <c r="G101" s="206">
        <f>G90</f>
        <v>0.7233</v>
      </c>
      <c r="H101" s="161">
        <f>W90</f>
        <v>0.8816666667</v>
      </c>
      <c r="I101" s="161">
        <f>I90</f>
        <v>0.665</v>
      </c>
      <c r="J101" s="161">
        <f>Y90</f>
        <v>0.865</v>
      </c>
      <c r="K101" s="206">
        <f>K90</f>
        <v>0.7483</v>
      </c>
      <c r="L101" s="161">
        <f>AA90</f>
        <v>0.915</v>
      </c>
      <c r="M101" s="206">
        <f>M90</f>
        <v>0.6983</v>
      </c>
      <c r="N101" s="161">
        <f>AC90</f>
        <v>0.8067</v>
      </c>
      <c r="O101" s="163"/>
      <c r="P101" s="163"/>
      <c r="Q101" s="163"/>
      <c r="R101" s="163"/>
      <c r="S101" s="163"/>
      <c r="T101" s="163"/>
      <c r="U101" s="52"/>
      <c r="V101" s="163"/>
      <c r="W101" s="163"/>
      <c r="X101" s="163"/>
      <c r="Y101" s="163"/>
      <c r="Z101" s="163"/>
      <c r="AA101" s="163"/>
      <c r="AB101" s="163"/>
      <c r="AC101" s="163"/>
      <c r="AD101" s="163"/>
      <c r="AE101" s="163"/>
      <c r="AF101" s="163"/>
    </row>
    <row r="102">
      <c r="A102" s="45"/>
      <c r="B102" s="212"/>
      <c r="C102" s="212"/>
      <c r="D102" s="163"/>
      <c r="E102" s="52"/>
      <c r="F102" s="163"/>
      <c r="G102" s="194"/>
      <c r="H102" s="163"/>
      <c r="I102" s="98"/>
      <c r="J102" s="163"/>
      <c r="K102" s="194"/>
      <c r="L102" s="163"/>
      <c r="M102" s="214"/>
      <c r="N102" s="163"/>
      <c r="O102" s="163"/>
      <c r="P102" s="163"/>
      <c r="Q102" s="163"/>
      <c r="R102" s="163"/>
      <c r="S102" s="163"/>
      <c r="T102" s="163"/>
      <c r="U102" s="52"/>
      <c r="V102" s="163"/>
      <c r="W102" s="163"/>
      <c r="X102" s="163"/>
      <c r="Y102" s="163"/>
      <c r="Z102" s="163"/>
      <c r="AA102" s="163"/>
      <c r="AB102" s="163"/>
      <c r="AC102" s="163"/>
      <c r="AD102" s="163"/>
      <c r="AE102" s="163"/>
      <c r="AF102" s="163"/>
    </row>
    <row r="103">
      <c r="A103" s="45"/>
      <c r="B103" s="212"/>
      <c r="C103" s="212"/>
      <c r="D103" s="163"/>
      <c r="E103" s="52"/>
      <c r="F103" s="163"/>
      <c r="G103" s="194"/>
      <c r="H103" s="163"/>
      <c r="I103" s="98"/>
      <c r="J103" s="163"/>
      <c r="K103" s="194"/>
      <c r="L103" s="163"/>
      <c r="M103" s="214"/>
      <c r="N103" s="163"/>
      <c r="O103" s="163"/>
      <c r="P103" s="163"/>
      <c r="Q103" s="163"/>
      <c r="R103" s="163"/>
      <c r="S103" s="163"/>
      <c r="T103" s="163"/>
      <c r="U103" s="163"/>
      <c r="V103" s="163"/>
      <c r="W103" s="163"/>
      <c r="X103" s="163"/>
      <c r="Y103" s="163"/>
      <c r="Z103" s="163"/>
      <c r="AA103" s="163"/>
      <c r="AB103" s="163"/>
      <c r="AC103" s="163"/>
      <c r="AD103" s="163"/>
      <c r="AE103" s="163"/>
      <c r="AF103" s="163"/>
    </row>
    <row r="104">
      <c r="A104" s="45"/>
      <c r="B104" s="212"/>
      <c r="C104" s="212"/>
      <c r="D104" s="163"/>
      <c r="E104" s="52"/>
      <c r="F104" s="163"/>
      <c r="G104" s="194"/>
      <c r="H104" s="163"/>
      <c r="J104" s="163"/>
      <c r="K104" s="194"/>
      <c r="L104" s="163"/>
      <c r="M104" s="214"/>
      <c r="N104" s="163"/>
      <c r="O104" s="163"/>
      <c r="P104" s="163"/>
      <c r="Q104" s="163"/>
      <c r="R104" s="163"/>
      <c r="S104" s="163"/>
      <c r="T104" s="163"/>
      <c r="U104" s="163"/>
      <c r="V104" s="163"/>
      <c r="W104" s="163"/>
      <c r="X104" s="163"/>
      <c r="Y104" s="163"/>
      <c r="Z104" s="163"/>
      <c r="AA104" s="163"/>
      <c r="AB104" s="163"/>
      <c r="AC104" s="163"/>
      <c r="AD104" s="163"/>
      <c r="AE104" s="163"/>
      <c r="AF104" s="163"/>
    </row>
    <row r="105">
      <c r="A105" s="45"/>
      <c r="B105" s="212"/>
      <c r="C105" s="212"/>
      <c r="D105" s="163"/>
      <c r="E105" s="52"/>
      <c r="F105" s="163"/>
      <c r="G105" s="194"/>
      <c r="H105" s="163"/>
      <c r="I105" s="98"/>
      <c r="J105" s="163"/>
      <c r="K105" s="194"/>
      <c r="L105" s="163"/>
      <c r="M105" s="214"/>
      <c r="N105" s="163"/>
      <c r="O105" s="163"/>
      <c r="P105" s="163"/>
      <c r="Q105" s="163"/>
      <c r="R105" s="163"/>
      <c r="S105" s="163"/>
      <c r="T105" s="163"/>
      <c r="U105" s="163"/>
      <c r="V105" s="163"/>
      <c r="W105" s="163"/>
      <c r="X105" s="163"/>
      <c r="Y105" s="163"/>
      <c r="Z105" s="163"/>
      <c r="AA105" s="163"/>
      <c r="AB105" s="163"/>
      <c r="AC105" s="163"/>
      <c r="AD105" s="163"/>
      <c r="AE105" s="163"/>
      <c r="AF105" s="163"/>
    </row>
    <row r="106">
      <c r="A106" s="45"/>
      <c r="B106" s="212"/>
      <c r="C106" s="212"/>
      <c r="D106" s="163"/>
      <c r="E106" s="52"/>
      <c r="F106" s="163"/>
      <c r="G106" s="194"/>
      <c r="H106" s="163"/>
      <c r="I106" s="98"/>
      <c r="J106" s="163"/>
      <c r="K106" s="194"/>
      <c r="L106" s="163"/>
      <c r="M106" s="214"/>
      <c r="N106" s="163"/>
      <c r="O106" s="163"/>
      <c r="P106" s="163"/>
      <c r="Q106" s="163"/>
      <c r="R106" s="163"/>
      <c r="S106" s="163"/>
      <c r="T106" s="163"/>
      <c r="U106" s="163"/>
      <c r="V106" s="163"/>
      <c r="W106" s="163"/>
      <c r="X106" s="163"/>
      <c r="Y106" s="163"/>
      <c r="Z106" s="163"/>
      <c r="AA106" s="163"/>
      <c r="AB106" s="163"/>
      <c r="AC106" s="163"/>
      <c r="AD106" s="163"/>
      <c r="AE106" s="163"/>
      <c r="AF106" s="163"/>
    </row>
  </sheetData>
  <mergeCells count="534">
    <mergeCell ref="A1:N2"/>
    <mergeCell ref="A4:N4"/>
    <mergeCell ref="D5:D7"/>
    <mergeCell ref="T5:T7"/>
    <mergeCell ref="T9:T10"/>
    <mergeCell ref="T12:T13"/>
    <mergeCell ref="T14:T15"/>
    <mergeCell ref="W22:W23"/>
    <mergeCell ref="W24:W25"/>
    <mergeCell ref="W26:W28"/>
    <mergeCell ref="W35:X36"/>
    <mergeCell ref="Y35:Z36"/>
    <mergeCell ref="AA35:AA36"/>
    <mergeCell ref="AA22:AA23"/>
    <mergeCell ref="AA24:AA25"/>
    <mergeCell ref="AC24:AC25"/>
    <mergeCell ref="T20:T21"/>
    <mergeCell ref="T22:T23"/>
    <mergeCell ref="U22:U23"/>
    <mergeCell ref="Y22:Y23"/>
    <mergeCell ref="T24:T25"/>
    <mergeCell ref="U24:U25"/>
    <mergeCell ref="Y24:Y25"/>
    <mergeCell ref="G26:G28"/>
    <mergeCell ref="I26:I28"/>
    <mergeCell ref="E5:N5"/>
    <mergeCell ref="Q5:Q28"/>
    <mergeCell ref="G6:H6"/>
    <mergeCell ref="I6:J6"/>
    <mergeCell ref="K6:L6"/>
    <mergeCell ref="M6:N6"/>
    <mergeCell ref="I16:I17"/>
    <mergeCell ref="Q31:AD31"/>
    <mergeCell ref="U32:AD32"/>
    <mergeCell ref="U33:V33"/>
    <mergeCell ref="W33:X33"/>
    <mergeCell ref="Y33:Z33"/>
    <mergeCell ref="AA33:AB33"/>
    <mergeCell ref="AC33:AD33"/>
    <mergeCell ref="AC35:AD36"/>
    <mergeCell ref="K26:K28"/>
    <mergeCell ref="M26:M28"/>
    <mergeCell ref="R26:T28"/>
    <mergeCell ref="U26:U28"/>
    <mergeCell ref="Y26:Y28"/>
    <mergeCell ref="AA26:AA28"/>
    <mergeCell ref="AC26:AC28"/>
    <mergeCell ref="E6:F6"/>
    <mergeCell ref="E14:E15"/>
    <mergeCell ref="M12:M13"/>
    <mergeCell ref="M14:M15"/>
    <mergeCell ref="M20:M21"/>
    <mergeCell ref="M22:M23"/>
    <mergeCell ref="M24:M25"/>
    <mergeCell ref="A5:A28"/>
    <mergeCell ref="B16:B17"/>
    <mergeCell ref="B22:B23"/>
    <mergeCell ref="B24:B25"/>
    <mergeCell ref="E16:E17"/>
    <mergeCell ref="G16:G17"/>
    <mergeCell ref="C24:C25"/>
    <mergeCell ref="D24:D25"/>
    <mergeCell ref="E24:E25"/>
    <mergeCell ref="G24:G25"/>
    <mergeCell ref="I24:I25"/>
    <mergeCell ref="K24:K25"/>
    <mergeCell ref="N24:N25"/>
    <mergeCell ref="B26:D28"/>
    <mergeCell ref="E26:E28"/>
    <mergeCell ref="A31:N31"/>
    <mergeCell ref="E32:N32"/>
    <mergeCell ref="R14:R15"/>
    <mergeCell ref="S14:S15"/>
    <mergeCell ref="R20:R21"/>
    <mergeCell ref="S20:S21"/>
    <mergeCell ref="R22:R23"/>
    <mergeCell ref="S22:S23"/>
    <mergeCell ref="S24:S25"/>
    <mergeCell ref="I22:I23"/>
    <mergeCell ref="I37:I38"/>
    <mergeCell ref="I48:I50"/>
    <mergeCell ref="I51:I53"/>
    <mergeCell ref="M48:M50"/>
    <mergeCell ref="M51:M53"/>
    <mergeCell ref="K51:K53"/>
    <mergeCell ref="K54:K55"/>
    <mergeCell ref="I54:I55"/>
    <mergeCell ref="I56:I58"/>
    <mergeCell ref="M54:M55"/>
    <mergeCell ref="M56:M58"/>
    <mergeCell ref="K56:K58"/>
    <mergeCell ref="K59:K61"/>
    <mergeCell ref="I14:I15"/>
    <mergeCell ref="I20:I21"/>
    <mergeCell ref="K20:K21"/>
    <mergeCell ref="K22:K23"/>
    <mergeCell ref="Q32:Q61"/>
    <mergeCell ref="M33:N33"/>
    <mergeCell ref="I59:I61"/>
    <mergeCell ref="M59:M61"/>
    <mergeCell ref="K37:K38"/>
    <mergeCell ref="K39:K40"/>
    <mergeCell ref="I39:I40"/>
    <mergeCell ref="I41:I43"/>
    <mergeCell ref="M39:M40"/>
    <mergeCell ref="M41:M43"/>
    <mergeCell ref="K41:K43"/>
    <mergeCell ref="K44:K45"/>
    <mergeCell ref="I44:I45"/>
    <mergeCell ref="I46:I47"/>
    <mergeCell ref="M44:M45"/>
    <mergeCell ref="M46:M47"/>
    <mergeCell ref="K46:K47"/>
    <mergeCell ref="K48:K50"/>
    <mergeCell ref="R41:R43"/>
    <mergeCell ref="R44:R45"/>
    <mergeCell ref="S44:S45"/>
    <mergeCell ref="T44:T45"/>
    <mergeCell ref="U44:U45"/>
    <mergeCell ref="W44:W45"/>
    <mergeCell ref="Y44:Y45"/>
    <mergeCell ref="R46:R47"/>
    <mergeCell ref="R48:R50"/>
    <mergeCell ref="S48:S50"/>
    <mergeCell ref="T48:T50"/>
    <mergeCell ref="U48:U50"/>
    <mergeCell ref="W48:W50"/>
    <mergeCell ref="Y48:Y50"/>
    <mergeCell ref="AA37:AA38"/>
    <mergeCell ref="AC37:AC38"/>
    <mergeCell ref="R39:R40"/>
    <mergeCell ref="S39:S40"/>
    <mergeCell ref="T39:T40"/>
    <mergeCell ref="U39:U40"/>
    <mergeCell ref="W39:X40"/>
    <mergeCell ref="Y39:Z40"/>
    <mergeCell ref="AA39:AB40"/>
    <mergeCell ref="AC39:AC40"/>
    <mergeCell ref="R35:R36"/>
    <mergeCell ref="R37:R38"/>
    <mergeCell ref="S37:S38"/>
    <mergeCell ref="T37:T38"/>
    <mergeCell ref="U37:U38"/>
    <mergeCell ref="W37:W38"/>
    <mergeCell ref="Y37:Y38"/>
    <mergeCell ref="R24:R25"/>
    <mergeCell ref="R32:R34"/>
    <mergeCell ref="S32:S34"/>
    <mergeCell ref="T32:T34"/>
    <mergeCell ref="S35:S36"/>
    <mergeCell ref="T35:T36"/>
    <mergeCell ref="U35:U36"/>
    <mergeCell ref="S41:S43"/>
    <mergeCell ref="T41:T43"/>
    <mergeCell ref="U41:U43"/>
    <mergeCell ref="W41:W43"/>
    <mergeCell ref="Y41:Y43"/>
    <mergeCell ref="AA41:AA43"/>
    <mergeCell ref="AC41:AC43"/>
    <mergeCell ref="AA48:AA50"/>
    <mergeCell ref="AC48:AC50"/>
    <mergeCell ref="R51:R53"/>
    <mergeCell ref="S51:S53"/>
    <mergeCell ref="T51:T53"/>
    <mergeCell ref="U51:U53"/>
    <mergeCell ref="W51:W53"/>
    <mergeCell ref="Y51:Y53"/>
    <mergeCell ref="AA51:AA53"/>
    <mergeCell ref="AC51:AC53"/>
    <mergeCell ref="AA44:AA45"/>
    <mergeCell ref="AC44:AC45"/>
    <mergeCell ref="S46:S47"/>
    <mergeCell ref="T46:T47"/>
    <mergeCell ref="U46:U47"/>
    <mergeCell ref="W46:W47"/>
    <mergeCell ref="Y46:Y47"/>
    <mergeCell ref="AA46:AA47"/>
    <mergeCell ref="AC46:AC47"/>
    <mergeCell ref="S54:S55"/>
    <mergeCell ref="T54:T55"/>
    <mergeCell ref="U54:V55"/>
    <mergeCell ref="W54:W55"/>
    <mergeCell ref="Y54:Y55"/>
    <mergeCell ref="AA54:AA55"/>
    <mergeCell ref="AC54:AC55"/>
    <mergeCell ref="R59:T61"/>
    <mergeCell ref="U59:U61"/>
    <mergeCell ref="W59:W61"/>
    <mergeCell ref="Y59:Y61"/>
    <mergeCell ref="AA59:AA61"/>
    <mergeCell ref="AC59:AC61"/>
    <mergeCell ref="Q65:AD65"/>
    <mergeCell ref="U66:AD66"/>
    <mergeCell ref="S66:S68"/>
    <mergeCell ref="T66:T68"/>
    <mergeCell ref="U67:V67"/>
    <mergeCell ref="W67:X67"/>
    <mergeCell ref="Y67:Z67"/>
    <mergeCell ref="AA67:AB67"/>
    <mergeCell ref="AC67:AD67"/>
    <mergeCell ref="AC77:AD78"/>
    <mergeCell ref="AC79:AD79"/>
    <mergeCell ref="AA56:AA58"/>
    <mergeCell ref="AC56:AC58"/>
    <mergeCell ref="AA69:AA71"/>
    <mergeCell ref="AC69:AC71"/>
    <mergeCell ref="AA72:AB74"/>
    <mergeCell ref="AC72:AD74"/>
    <mergeCell ref="AC75:AC76"/>
    <mergeCell ref="R69:R71"/>
    <mergeCell ref="S69:S71"/>
    <mergeCell ref="T69:T71"/>
    <mergeCell ref="U69:U71"/>
    <mergeCell ref="W69:W71"/>
    <mergeCell ref="Y69:Y71"/>
    <mergeCell ref="R72:R74"/>
    <mergeCell ref="S72:S74"/>
    <mergeCell ref="T72:T74"/>
    <mergeCell ref="U72:V74"/>
    <mergeCell ref="Y72:Z74"/>
    <mergeCell ref="R54:R55"/>
    <mergeCell ref="R75:R76"/>
    <mergeCell ref="AA80:AB81"/>
    <mergeCell ref="AC80:AC81"/>
    <mergeCell ref="AA83:AA85"/>
    <mergeCell ref="AC83:AC85"/>
    <mergeCell ref="AA86:AA87"/>
    <mergeCell ref="AC86:AC87"/>
    <mergeCell ref="AA88:AA89"/>
    <mergeCell ref="AC88:AC89"/>
    <mergeCell ref="S75:S76"/>
    <mergeCell ref="T75:T76"/>
    <mergeCell ref="AA75:AA76"/>
    <mergeCell ref="Y77:Z78"/>
    <mergeCell ref="AA77:AB78"/>
    <mergeCell ref="Y79:Z79"/>
    <mergeCell ref="AA79:AB79"/>
    <mergeCell ref="W88:W89"/>
    <mergeCell ref="W90:W92"/>
    <mergeCell ref="AA90:AA92"/>
    <mergeCell ref="AC90:AC92"/>
    <mergeCell ref="W80:X81"/>
    <mergeCell ref="Y80:Y81"/>
    <mergeCell ref="W83:W85"/>
    <mergeCell ref="Y83:Y85"/>
    <mergeCell ref="W86:W87"/>
    <mergeCell ref="Y86:Y87"/>
    <mergeCell ref="Y88:Y89"/>
    <mergeCell ref="Y90:Y92"/>
    <mergeCell ref="R56:R58"/>
    <mergeCell ref="R66:R68"/>
    <mergeCell ref="U75:U76"/>
    <mergeCell ref="W75:W76"/>
    <mergeCell ref="Q66:Q92"/>
    <mergeCell ref="R77:R78"/>
    <mergeCell ref="R80:R81"/>
    <mergeCell ref="R83:R85"/>
    <mergeCell ref="R86:R87"/>
    <mergeCell ref="R88:R89"/>
    <mergeCell ref="S56:S58"/>
    <mergeCell ref="T56:T58"/>
    <mergeCell ref="U56:U58"/>
    <mergeCell ref="W56:W58"/>
    <mergeCell ref="Y56:Y58"/>
    <mergeCell ref="W72:X74"/>
    <mergeCell ref="Y75:Y76"/>
    <mergeCell ref="S77:S78"/>
    <mergeCell ref="T77:T78"/>
    <mergeCell ref="U77:V78"/>
    <mergeCell ref="W77:X78"/>
    <mergeCell ref="U79:V79"/>
    <mergeCell ref="W79:X79"/>
    <mergeCell ref="S80:S81"/>
    <mergeCell ref="S86:S87"/>
    <mergeCell ref="S88:S89"/>
    <mergeCell ref="T88:T89"/>
    <mergeCell ref="U88:U89"/>
    <mergeCell ref="R90:T92"/>
    <mergeCell ref="U90:U92"/>
    <mergeCell ref="T80:T81"/>
    <mergeCell ref="U80:U81"/>
    <mergeCell ref="S83:S85"/>
    <mergeCell ref="T83:T85"/>
    <mergeCell ref="U83:U85"/>
    <mergeCell ref="T86:T87"/>
    <mergeCell ref="U86:U87"/>
    <mergeCell ref="C37:C38"/>
    <mergeCell ref="D37:D38"/>
    <mergeCell ref="E37:E38"/>
    <mergeCell ref="B39:B40"/>
    <mergeCell ref="C39:C40"/>
    <mergeCell ref="D39:D40"/>
    <mergeCell ref="E39:E40"/>
    <mergeCell ref="B41:B43"/>
    <mergeCell ref="C41:C43"/>
    <mergeCell ref="D41:D43"/>
    <mergeCell ref="E41:E43"/>
    <mergeCell ref="B44:B45"/>
    <mergeCell ref="C44:C45"/>
    <mergeCell ref="D44:D45"/>
    <mergeCell ref="E44:E45"/>
    <mergeCell ref="B46:B47"/>
    <mergeCell ref="C46:C47"/>
    <mergeCell ref="G46:G47"/>
    <mergeCell ref="G48:G50"/>
    <mergeCell ref="G51:G53"/>
    <mergeCell ref="G54:G55"/>
    <mergeCell ref="G56:G58"/>
    <mergeCell ref="G59:G61"/>
    <mergeCell ref="C22:C23"/>
    <mergeCell ref="B32:B34"/>
    <mergeCell ref="C32:C34"/>
    <mergeCell ref="E33:F33"/>
    <mergeCell ref="D56:D58"/>
    <mergeCell ref="E56:E58"/>
    <mergeCell ref="D66:D68"/>
    <mergeCell ref="E67:F67"/>
    <mergeCell ref="D69:D71"/>
    <mergeCell ref="E69:E71"/>
    <mergeCell ref="B59:D61"/>
    <mergeCell ref="E59:E61"/>
    <mergeCell ref="C14:C15"/>
    <mergeCell ref="D14:D15"/>
    <mergeCell ref="C16:C17"/>
    <mergeCell ref="D16:D17"/>
    <mergeCell ref="D22:D23"/>
    <mergeCell ref="E22:E23"/>
    <mergeCell ref="A32:A61"/>
    <mergeCell ref="B72:B74"/>
    <mergeCell ref="C72:C74"/>
    <mergeCell ref="D72:D74"/>
    <mergeCell ref="E72:E74"/>
    <mergeCell ref="B75:B76"/>
    <mergeCell ref="C75:C76"/>
    <mergeCell ref="D75:D76"/>
    <mergeCell ref="E75:E76"/>
    <mergeCell ref="B77:B78"/>
    <mergeCell ref="C77:C78"/>
    <mergeCell ref="D77:D78"/>
    <mergeCell ref="E77:E78"/>
    <mergeCell ref="Q4:AD4"/>
    <mergeCell ref="U5:AD5"/>
    <mergeCell ref="W8:X8"/>
    <mergeCell ref="Y8:Z8"/>
    <mergeCell ref="AC8:AD8"/>
    <mergeCell ref="R5:R7"/>
    <mergeCell ref="S5:S7"/>
    <mergeCell ref="U6:V6"/>
    <mergeCell ref="W6:X6"/>
    <mergeCell ref="Y6:Z6"/>
    <mergeCell ref="AA6:AB6"/>
    <mergeCell ref="AC6:AD6"/>
    <mergeCell ref="B9:B10"/>
    <mergeCell ref="C9:C10"/>
    <mergeCell ref="E9:E10"/>
    <mergeCell ref="G9:G10"/>
    <mergeCell ref="D9:D10"/>
    <mergeCell ref="I9:I10"/>
    <mergeCell ref="K9:K10"/>
    <mergeCell ref="M9:M10"/>
    <mergeCell ref="U9:U10"/>
    <mergeCell ref="W9:W10"/>
    <mergeCell ref="Y9:Z10"/>
    <mergeCell ref="AA9:AA10"/>
    <mergeCell ref="AC9:AC10"/>
    <mergeCell ref="R9:R10"/>
    <mergeCell ref="S9:S10"/>
    <mergeCell ref="U14:U15"/>
    <mergeCell ref="W14:W15"/>
    <mergeCell ref="Y14:Y15"/>
    <mergeCell ref="AA14:AA15"/>
    <mergeCell ref="AC14:AD15"/>
    <mergeCell ref="AC16:AD17"/>
    <mergeCell ref="B5:B7"/>
    <mergeCell ref="B12:B13"/>
    <mergeCell ref="C12:C13"/>
    <mergeCell ref="D12:D13"/>
    <mergeCell ref="E12:E13"/>
    <mergeCell ref="G12:G13"/>
    <mergeCell ref="I12:I13"/>
    <mergeCell ref="K12:K13"/>
    <mergeCell ref="R12:R13"/>
    <mergeCell ref="S12:S13"/>
    <mergeCell ref="U12:U13"/>
    <mergeCell ref="W12:W13"/>
    <mergeCell ref="Y12:Y13"/>
    <mergeCell ref="AA12:AA13"/>
    <mergeCell ref="AC12:AD13"/>
    <mergeCell ref="C5:C7"/>
    <mergeCell ref="B14:B15"/>
    <mergeCell ref="M16:M17"/>
    <mergeCell ref="R16:R17"/>
    <mergeCell ref="S16:S17"/>
    <mergeCell ref="T16:T17"/>
    <mergeCell ref="U16:U17"/>
    <mergeCell ref="W16:W17"/>
    <mergeCell ref="Y16:Y17"/>
    <mergeCell ref="AA16:AA17"/>
    <mergeCell ref="K16:K17"/>
    <mergeCell ref="K18:K19"/>
    <mergeCell ref="AA18:AA19"/>
    <mergeCell ref="AC18:AC19"/>
    <mergeCell ref="AA20:AA21"/>
    <mergeCell ref="AC20:AD21"/>
    <mergeCell ref="AC22:AD23"/>
    <mergeCell ref="B20:B21"/>
    <mergeCell ref="C20:C21"/>
    <mergeCell ref="D20:D21"/>
    <mergeCell ref="K14:K15"/>
    <mergeCell ref="B18:B19"/>
    <mergeCell ref="C18:C19"/>
    <mergeCell ref="D18:D19"/>
    <mergeCell ref="E18:E19"/>
    <mergeCell ref="G18:G19"/>
    <mergeCell ref="I18:I19"/>
    <mergeCell ref="E20:E21"/>
    <mergeCell ref="G20:G21"/>
    <mergeCell ref="W18:W19"/>
    <mergeCell ref="W20:W21"/>
    <mergeCell ref="M18:M19"/>
    <mergeCell ref="R18:R19"/>
    <mergeCell ref="S18:S19"/>
    <mergeCell ref="T18:T19"/>
    <mergeCell ref="U18:U19"/>
    <mergeCell ref="Y18:Y19"/>
    <mergeCell ref="U20:U21"/>
    <mergeCell ref="Y20:Y21"/>
    <mergeCell ref="G22:G23"/>
    <mergeCell ref="G33:H33"/>
    <mergeCell ref="I33:J33"/>
    <mergeCell ref="K33:L33"/>
    <mergeCell ref="D32:D34"/>
    <mergeCell ref="B35:B36"/>
    <mergeCell ref="C35:C36"/>
    <mergeCell ref="D35:D36"/>
    <mergeCell ref="G14:G15"/>
    <mergeCell ref="G35:G36"/>
    <mergeCell ref="G37:G38"/>
    <mergeCell ref="G39:G40"/>
    <mergeCell ref="G41:G43"/>
    <mergeCell ref="G44:G45"/>
    <mergeCell ref="I35:I36"/>
    <mergeCell ref="K35:K36"/>
    <mergeCell ref="E35:E36"/>
    <mergeCell ref="B37:B38"/>
    <mergeCell ref="M35:M36"/>
    <mergeCell ref="M37:M38"/>
    <mergeCell ref="I72:I74"/>
    <mergeCell ref="I75:I76"/>
    <mergeCell ref="I77:I78"/>
    <mergeCell ref="I80:I81"/>
    <mergeCell ref="I83:I85"/>
    <mergeCell ref="I86:I87"/>
    <mergeCell ref="I88:I89"/>
    <mergeCell ref="I90:I92"/>
    <mergeCell ref="G75:G76"/>
    <mergeCell ref="G77:G78"/>
    <mergeCell ref="G80:G81"/>
    <mergeCell ref="G83:G85"/>
    <mergeCell ref="G86:G87"/>
    <mergeCell ref="G88:G89"/>
    <mergeCell ref="G90:G92"/>
    <mergeCell ref="K77:K78"/>
    <mergeCell ref="K80:K81"/>
    <mergeCell ref="K83:K85"/>
    <mergeCell ref="K86:K87"/>
    <mergeCell ref="K88:K89"/>
    <mergeCell ref="K90:K92"/>
    <mergeCell ref="G67:H67"/>
    <mergeCell ref="G69:G71"/>
    <mergeCell ref="I69:I71"/>
    <mergeCell ref="K69:K71"/>
    <mergeCell ref="G72:G74"/>
    <mergeCell ref="K72:K74"/>
    <mergeCell ref="K75:K76"/>
    <mergeCell ref="M88:M89"/>
    <mergeCell ref="M90:M92"/>
    <mergeCell ref="E96:N96"/>
    <mergeCell ref="E97:F97"/>
    <mergeCell ref="G97:H97"/>
    <mergeCell ref="I97:J97"/>
    <mergeCell ref="K97:L97"/>
    <mergeCell ref="M97:N97"/>
    <mergeCell ref="M69:M71"/>
    <mergeCell ref="M72:M74"/>
    <mergeCell ref="M75:M76"/>
    <mergeCell ref="M77:M78"/>
    <mergeCell ref="M80:M81"/>
    <mergeCell ref="M83:M85"/>
    <mergeCell ref="M86:M87"/>
    <mergeCell ref="D46:D47"/>
    <mergeCell ref="E46:E47"/>
    <mergeCell ref="B48:B50"/>
    <mergeCell ref="C48:C50"/>
    <mergeCell ref="D48:D50"/>
    <mergeCell ref="E48:E50"/>
    <mergeCell ref="B51:B53"/>
    <mergeCell ref="C51:C53"/>
    <mergeCell ref="D51:D53"/>
    <mergeCell ref="E51:E53"/>
    <mergeCell ref="B54:B55"/>
    <mergeCell ref="C54:C55"/>
    <mergeCell ref="D54:D55"/>
    <mergeCell ref="E54:E55"/>
    <mergeCell ref="A65:N65"/>
    <mergeCell ref="E66:N66"/>
    <mergeCell ref="I67:J67"/>
    <mergeCell ref="K67:L67"/>
    <mergeCell ref="M67:N67"/>
    <mergeCell ref="B80:B81"/>
    <mergeCell ref="C80:C81"/>
    <mergeCell ref="D80:D81"/>
    <mergeCell ref="E80:E81"/>
    <mergeCell ref="B83:B85"/>
    <mergeCell ref="C83:C85"/>
    <mergeCell ref="D83:D85"/>
    <mergeCell ref="E83:E85"/>
    <mergeCell ref="B86:B87"/>
    <mergeCell ref="C86:C87"/>
    <mergeCell ref="D86:D87"/>
    <mergeCell ref="E86:E87"/>
    <mergeCell ref="B88:B89"/>
    <mergeCell ref="C88:C89"/>
    <mergeCell ref="D88:D89"/>
    <mergeCell ref="E88:E89"/>
    <mergeCell ref="B90:D92"/>
    <mergeCell ref="E90:E92"/>
    <mergeCell ref="B56:B58"/>
    <mergeCell ref="C56:C58"/>
    <mergeCell ref="A66:A92"/>
    <mergeCell ref="B66:B68"/>
    <mergeCell ref="C66:C68"/>
    <mergeCell ref="B69:B71"/>
    <mergeCell ref="C69:C7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13"/>
    <col customWidth="1" min="4" max="4" width="18.38"/>
    <col customWidth="1" min="5" max="5" width="19.75"/>
    <col customWidth="1" min="6" max="7" width="20.88"/>
    <col customWidth="1" min="8" max="8" width="19.75"/>
    <col customWidth="1" min="9" max="9" width="20.88"/>
    <col customWidth="1" min="10" max="10" width="15.0"/>
    <col customWidth="1" min="11" max="11" width="19.75"/>
    <col customWidth="1" min="12" max="12" width="20.88"/>
    <col customWidth="1" min="13" max="13" width="15.0"/>
    <col customWidth="1" min="14" max="14" width="19.75"/>
    <col customWidth="1" min="15" max="15" width="20.88"/>
    <col customWidth="1" min="16" max="16" width="15.0"/>
    <col customWidth="1" min="17" max="17" width="19.75"/>
    <col customWidth="1" min="18" max="18" width="20.88"/>
  </cols>
  <sheetData>
    <row r="1">
      <c r="A1" s="106"/>
      <c r="B1" s="106"/>
      <c r="C1" s="106"/>
      <c r="D1" s="106"/>
      <c r="E1" s="106"/>
      <c r="F1" s="106"/>
      <c r="G1" s="106"/>
      <c r="H1" s="106"/>
      <c r="I1" s="106"/>
      <c r="J1" s="106"/>
      <c r="K1" s="106"/>
      <c r="L1" s="106"/>
      <c r="M1" s="106"/>
      <c r="N1" s="106"/>
      <c r="O1" s="106"/>
      <c r="P1" s="106"/>
      <c r="Q1" s="106"/>
      <c r="R1" s="106"/>
      <c r="S1" s="106"/>
      <c r="T1" s="106"/>
      <c r="U1" s="106"/>
      <c r="V1" s="106"/>
      <c r="W1" s="106"/>
    </row>
    <row r="2">
      <c r="A2" s="106"/>
      <c r="B2" s="106"/>
      <c r="C2" s="106"/>
      <c r="D2" s="106"/>
      <c r="E2" s="106"/>
      <c r="F2" s="106"/>
      <c r="G2" s="106"/>
      <c r="H2" s="106"/>
      <c r="I2" s="106"/>
      <c r="J2" s="106"/>
      <c r="K2" s="106"/>
      <c r="L2" s="106"/>
      <c r="M2" s="106"/>
      <c r="N2" s="106"/>
      <c r="O2" s="106"/>
      <c r="P2" s="106"/>
      <c r="Q2" s="106"/>
      <c r="R2" s="106"/>
      <c r="S2" s="106"/>
      <c r="T2" s="106"/>
      <c r="U2" s="106"/>
      <c r="V2" s="106"/>
      <c r="W2" s="106"/>
    </row>
    <row r="3">
      <c r="A3" s="106"/>
      <c r="B3" s="106"/>
      <c r="C3" s="215"/>
      <c r="D3" s="106"/>
      <c r="E3" s="106"/>
      <c r="F3" s="106"/>
      <c r="G3" s="106"/>
      <c r="H3" s="106"/>
      <c r="I3" s="106"/>
      <c r="J3" s="106"/>
      <c r="K3" s="106"/>
      <c r="L3" s="106"/>
      <c r="M3" s="106"/>
      <c r="N3" s="106"/>
      <c r="O3" s="106"/>
      <c r="P3" s="106"/>
      <c r="Q3" s="106"/>
      <c r="R3" s="106"/>
      <c r="S3" s="106"/>
      <c r="T3" s="106"/>
      <c r="U3" s="106"/>
      <c r="V3" s="106"/>
      <c r="W3" s="106"/>
    </row>
    <row r="4">
      <c r="A4" s="106"/>
      <c r="B4" s="106"/>
      <c r="C4" s="106"/>
      <c r="D4" s="106"/>
      <c r="E4" s="106"/>
      <c r="F4" s="106"/>
      <c r="G4" s="106"/>
      <c r="H4" s="106"/>
      <c r="I4" s="106"/>
      <c r="J4" s="106"/>
      <c r="K4" s="106"/>
      <c r="L4" s="106"/>
      <c r="M4" s="106"/>
      <c r="N4" s="106"/>
      <c r="O4" s="106"/>
      <c r="P4" s="106"/>
      <c r="Q4" s="106"/>
      <c r="R4" s="106"/>
      <c r="S4" s="106"/>
      <c r="T4" s="106"/>
      <c r="U4" s="106"/>
      <c r="V4" s="106"/>
      <c r="W4" s="106"/>
    </row>
    <row r="5">
      <c r="A5" s="107" t="s">
        <v>1090</v>
      </c>
      <c r="B5" s="108"/>
      <c r="C5" s="108"/>
      <c r="D5" s="108"/>
      <c r="E5" s="108"/>
      <c r="F5" s="108"/>
      <c r="G5" s="108"/>
      <c r="H5" s="108"/>
      <c r="I5" s="108"/>
      <c r="J5" s="108"/>
      <c r="K5" s="108"/>
      <c r="L5" s="108"/>
      <c r="M5" s="108"/>
      <c r="N5" s="108"/>
      <c r="O5" s="108"/>
      <c r="P5" s="108"/>
      <c r="Q5" s="108"/>
      <c r="R5" s="109"/>
      <c r="S5" s="106"/>
      <c r="T5" s="106"/>
      <c r="U5" s="106"/>
      <c r="V5" s="106"/>
      <c r="W5" s="106"/>
    </row>
    <row r="6">
      <c r="A6" s="113" t="s">
        <v>978</v>
      </c>
      <c r="B6" s="113" t="s">
        <v>979</v>
      </c>
      <c r="C6" s="113" t="s">
        <v>980</v>
      </c>
      <c r="D6" s="114" t="s">
        <v>1002</v>
      </c>
      <c r="E6" s="108"/>
      <c r="F6" s="108"/>
      <c r="G6" s="108"/>
      <c r="H6" s="108"/>
      <c r="I6" s="108"/>
      <c r="J6" s="108"/>
      <c r="K6" s="108"/>
      <c r="L6" s="108"/>
      <c r="M6" s="108"/>
      <c r="N6" s="108"/>
      <c r="O6" s="108"/>
      <c r="P6" s="108"/>
      <c r="Q6" s="108"/>
      <c r="R6" s="109"/>
      <c r="S6" s="106"/>
      <c r="T6" s="106"/>
      <c r="U6" s="106"/>
      <c r="V6" s="106"/>
      <c r="W6" s="106"/>
    </row>
    <row r="7">
      <c r="A7" s="120"/>
      <c r="B7" s="120"/>
      <c r="C7" s="120"/>
      <c r="D7" s="114" t="s">
        <v>31</v>
      </c>
      <c r="E7" s="108"/>
      <c r="F7" s="109"/>
      <c r="G7" s="114" t="s">
        <v>982</v>
      </c>
      <c r="H7" s="108"/>
      <c r="I7" s="109"/>
      <c r="J7" s="114" t="s">
        <v>154</v>
      </c>
      <c r="K7" s="108"/>
      <c r="L7" s="109"/>
      <c r="M7" s="114" t="s">
        <v>288</v>
      </c>
      <c r="N7" s="108"/>
      <c r="O7" s="109"/>
      <c r="P7" s="114" t="s">
        <v>230</v>
      </c>
      <c r="Q7" s="108"/>
      <c r="R7" s="109"/>
      <c r="S7" s="106"/>
      <c r="T7" s="106"/>
      <c r="U7" s="106"/>
      <c r="V7" s="106"/>
      <c r="W7" s="106"/>
    </row>
    <row r="8">
      <c r="A8" s="120"/>
      <c r="B8" s="121"/>
      <c r="C8" s="121"/>
      <c r="D8" s="216" t="s">
        <v>1091</v>
      </c>
      <c r="E8" s="216" t="s">
        <v>1092</v>
      </c>
      <c r="F8" s="216" t="s">
        <v>1093</v>
      </c>
      <c r="G8" s="216" t="s">
        <v>1091</v>
      </c>
      <c r="H8" s="216" t="s">
        <v>1092</v>
      </c>
      <c r="I8" s="216" t="s">
        <v>1093</v>
      </c>
      <c r="J8" s="216" t="s">
        <v>1091</v>
      </c>
      <c r="K8" s="217" t="s">
        <v>1092</v>
      </c>
      <c r="L8" s="217" t="s">
        <v>1093</v>
      </c>
      <c r="M8" s="216" t="s">
        <v>1091</v>
      </c>
      <c r="N8" s="217" t="s">
        <v>1092</v>
      </c>
      <c r="O8" s="217" t="s">
        <v>1093</v>
      </c>
      <c r="P8" s="216" t="s">
        <v>1091</v>
      </c>
      <c r="Q8" s="217" t="s">
        <v>1092</v>
      </c>
      <c r="R8" s="217" t="s">
        <v>1093</v>
      </c>
      <c r="S8" s="106"/>
      <c r="T8" s="106"/>
      <c r="U8" s="106"/>
      <c r="V8" s="106"/>
      <c r="W8" s="106"/>
    </row>
    <row r="9">
      <c r="A9" s="120"/>
      <c r="B9" s="128" t="s">
        <v>26</v>
      </c>
      <c r="C9" s="125">
        <v>37.0</v>
      </c>
      <c r="D9" s="125">
        <v>14724.0</v>
      </c>
      <c r="E9" s="125">
        <v>7530.0</v>
      </c>
      <c r="F9" s="125">
        <v>11852.0</v>
      </c>
      <c r="G9" s="125">
        <v>16575.0</v>
      </c>
      <c r="H9" s="125">
        <v>9513.0</v>
      </c>
      <c r="I9" s="125">
        <v>14036.0</v>
      </c>
      <c r="J9" s="218">
        <v>31112.0</v>
      </c>
      <c r="K9" s="125">
        <v>16106.0</v>
      </c>
      <c r="L9" s="125">
        <v>26954.0</v>
      </c>
      <c r="M9" s="125">
        <v>5907.0</v>
      </c>
      <c r="N9" s="125">
        <v>4127.0</v>
      </c>
      <c r="O9" s="125">
        <v>7161.0</v>
      </c>
      <c r="P9" s="125">
        <v>14539.0</v>
      </c>
      <c r="Q9" s="125">
        <v>6919.0</v>
      </c>
      <c r="R9" s="140">
        <v>10686.0</v>
      </c>
      <c r="S9" s="106"/>
      <c r="T9" s="106"/>
      <c r="U9" s="106"/>
      <c r="V9" s="106"/>
      <c r="W9" s="106"/>
    </row>
    <row r="10">
      <c r="A10" s="120"/>
      <c r="B10" s="128" t="s">
        <v>41</v>
      </c>
      <c r="C10" s="125">
        <v>34.0</v>
      </c>
      <c r="D10" s="125">
        <v>15961.0</v>
      </c>
      <c r="E10" s="125">
        <v>5971.0</v>
      </c>
      <c r="F10" s="125">
        <v>14514.0</v>
      </c>
      <c r="G10" s="125">
        <v>17443.0</v>
      </c>
      <c r="H10" s="125">
        <v>7672.0</v>
      </c>
      <c r="I10" s="125">
        <v>17749.0</v>
      </c>
      <c r="J10" s="218">
        <v>27746.0</v>
      </c>
      <c r="K10" s="125">
        <v>17058.0</v>
      </c>
      <c r="L10" s="125">
        <v>29123.0</v>
      </c>
      <c r="M10" s="125">
        <v>5277.0</v>
      </c>
      <c r="N10" s="125">
        <v>3713.0</v>
      </c>
      <c r="O10" s="125">
        <v>6479.0</v>
      </c>
      <c r="P10" s="125">
        <v>16680.0</v>
      </c>
      <c r="Q10" s="125">
        <v>5261.0</v>
      </c>
      <c r="R10" s="140">
        <v>14188.0</v>
      </c>
      <c r="S10" s="106"/>
      <c r="T10" s="106"/>
      <c r="U10" s="106"/>
      <c r="V10" s="106"/>
      <c r="W10" s="106"/>
    </row>
    <row r="11">
      <c r="A11" s="120"/>
      <c r="B11" s="128" t="s">
        <v>54</v>
      </c>
      <c r="C11" s="125">
        <v>32.0</v>
      </c>
      <c r="D11" s="125">
        <v>14153.0</v>
      </c>
      <c r="E11" s="125">
        <v>5908.0</v>
      </c>
      <c r="F11" s="125">
        <v>13166.0</v>
      </c>
      <c r="G11" s="125">
        <v>15400.0</v>
      </c>
      <c r="H11" s="125">
        <v>7517.0</v>
      </c>
      <c r="I11" s="125">
        <v>15718.0</v>
      </c>
      <c r="J11" s="218">
        <v>30917.0</v>
      </c>
      <c r="K11" s="125">
        <v>15020.0</v>
      </c>
      <c r="L11" s="125">
        <v>28842.0</v>
      </c>
      <c r="M11" s="125">
        <v>5996.0</v>
      </c>
      <c r="N11" s="125">
        <v>3642.0</v>
      </c>
      <c r="O11" s="125">
        <v>6458.0</v>
      </c>
      <c r="P11" s="125">
        <v>14481.0</v>
      </c>
      <c r="Q11" s="125">
        <v>5278.0</v>
      </c>
      <c r="R11" s="140">
        <v>12726.0</v>
      </c>
      <c r="S11" s="106"/>
      <c r="T11" s="106"/>
      <c r="U11" s="106"/>
      <c r="V11" s="106"/>
      <c r="W11" s="106"/>
    </row>
    <row r="12">
      <c r="A12" s="120"/>
      <c r="B12" s="128" t="s">
        <v>66</v>
      </c>
      <c r="C12" s="125">
        <v>32.0</v>
      </c>
      <c r="D12" s="125">
        <v>13624.0</v>
      </c>
      <c r="E12" s="125">
        <v>6048.0</v>
      </c>
      <c r="F12" s="125">
        <v>10939.0</v>
      </c>
      <c r="G12" s="125">
        <v>15178.0</v>
      </c>
      <c r="H12" s="125">
        <v>7627.0</v>
      </c>
      <c r="I12" s="125">
        <v>12645.0</v>
      </c>
      <c r="J12" s="218">
        <v>29474.0</v>
      </c>
      <c r="K12" s="125">
        <v>16077.0</v>
      </c>
      <c r="L12" s="125">
        <v>25360.0</v>
      </c>
      <c r="M12" s="125">
        <v>6037.0</v>
      </c>
      <c r="N12" s="125">
        <v>3364.0</v>
      </c>
      <c r="O12" s="125">
        <v>5644.0</v>
      </c>
      <c r="P12" s="125">
        <v>13758.0</v>
      </c>
      <c r="Q12" s="125">
        <v>5439.0</v>
      </c>
      <c r="R12" s="140">
        <v>10030.0</v>
      </c>
      <c r="S12" s="106"/>
      <c r="T12" s="106"/>
      <c r="U12" s="106"/>
      <c r="V12" s="106"/>
      <c r="W12" s="106"/>
    </row>
    <row r="13">
      <c r="A13" s="120"/>
      <c r="B13" s="128" t="s">
        <v>54</v>
      </c>
      <c r="C13" s="125">
        <v>60.0</v>
      </c>
      <c r="D13" s="125">
        <v>22251.0</v>
      </c>
      <c r="E13" s="125">
        <v>11659.0</v>
      </c>
      <c r="F13" s="125">
        <v>20306.0</v>
      </c>
      <c r="G13" s="125">
        <v>25089.0</v>
      </c>
      <c r="H13" s="125">
        <v>14833.0</v>
      </c>
      <c r="I13" s="125">
        <v>24160.0</v>
      </c>
      <c r="J13" s="218">
        <v>60874.0</v>
      </c>
      <c r="K13" s="125">
        <v>31823.0</v>
      </c>
      <c r="L13" s="125">
        <v>54151.0</v>
      </c>
      <c r="M13" s="125">
        <v>10751.0</v>
      </c>
      <c r="N13" s="125">
        <v>7090.0</v>
      </c>
      <c r="O13" s="125">
        <v>12504.0</v>
      </c>
      <c r="P13" s="125">
        <v>21485.0</v>
      </c>
      <c r="Q13" s="125">
        <v>10568.0</v>
      </c>
      <c r="R13" s="140">
        <v>18570.0</v>
      </c>
      <c r="S13" s="106"/>
      <c r="T13" s="106"/>
      <c r="U13" s="106"/>
      <c r="V13" s="106"/>
      <c r="W13" s="106"/>
    </row>
    <row r="14">
      <c r="A14" s="120"/>
      <c r="B14" s="128" t="s">
        <v>92</v>
      </c>
      <c r="C14" s="125">
        <v>85.0</v>
      </c>
      <c r="D14" s="125">
        <v>31522.0</v>
      </c>
      <c r="E14" s="125">
        <v>18170.0</v>
      </c>
      <c r="F14" s="125">
        <v>28781.0</v>
      </c>
      <c r="G14" s="125">
        <v>34795.0</v>
      </c>
      <c r="H14" s="125">
        <v>22390.0</v>
      </c>
      <c r="I14" s="125">
        <v>35222.0</v>
      </c>
      <c r="J14" s="218">
        <v>81335.0</v>
      </c>
      <c r="K14" s="125">
        <v>45825.0</v>
      </c>
      <c r="L14" s="125">
        <v>74723.0</v>
      </c>
      <c r="M14" s="125">
        <v>15136.0</v>
      </c>
      <c r="N14" s="125">
        <v>9371.0</v>
      </c>
      <c r="O14" s="125">
        <v>16618.0</v>
      </c>
      <c r="P14" s="125">
        <v>30437.0</v>
      </c>
      <c r="Q14" s="125">
        <v>16949.0</v>
      </c>
      <c r="R14" s="140">
        <v>26325.0</v>
      </c>
      <c r="S14" s="106"/>
      <c r="T14" s="106"/>
      <c r="U14" s="106"/>
      <c r="V14" s="106"/>
      <c r="W14" s="106"/>
    </row>
    <row r="15">
      <c r="A15" s="120"/>
      <c r="B15" s="128" t="s">
        <v>105</v>
      </c>
      <c r="C15" s="125">
        <v>39.0</v>
      </c>
      <c r="D15" s="125">
        <v>13989.0</v>
      </c>
      <c r="E15" s="125">
        <v>6987.0</v>
      </c>
      <c r="F15" s="125">
        <v>13734.0</v>
      </c>
      <c r="G15" s="125">
        <v>16065.0</v>
      </c>
      <c r="H15" s="125">
        <v>8637.0</v>
      </c>
      <c r="I15" s="125">
        <v>16044.0</v>
      </c>
      <c r="J15" s="218">
        <v>29545.0</v>
      </c>
      <c r="K15" s="125">
        <v>19048.0</v>
      </c>
      <c r="L15" s="125">
        <v>30140.0</v>
      </c>
      <c r="M15" s="125">
        <v>7514.0</v>
      </c>
      <c r="N15" s="125">
        <v>4872.0</v>
      </c>
      <c r="O15" s="125">
        <v>7858.0</v>
      </c>
      <c r="P15" s="125">
        <v>13370.0</v>
      </c>
      <c r="Q15" s="125">
        <v>6190.0</v>
      </c>
      <c r="R15" s="140">
        <v>12694.0</v>
      </c>
      <c r="S15" s="106"/>
      <c r="T15" s="106"/>
      <c r="U15" s="106"/>
      <c r="V15" s="106"/>
      <c r="W15" s="106"/>
    </row>
    <row r="16">
      <c r="A16" s="120"/>
      <c r="B16" s="128" t="s">
        <v>26</v>
      </c>
      <c r="C16" s="125">
        <v>53.0</v>
      </c>
      <c r="D16" s="140">
        <v>24324.0</v>
      </c>
      <c r="E16" s="140">
        <v>10481.0</v>
      </c>
      <c r="F16" s="125">
        <v>19977.0</v>
      </c>
      <c r="G16" s="125">
        <v>27359.0</v>
      </c>
      <c r="H16" s="125">
        <v>12816.0</v>
      </c>
      <c r="I16" s="125">
        <v>23324.0</v>
      </c>
      <c r="J16" s="218">
        <v>40350.0</v>
      </c>
      <c r="K16" s="125">
        <v>29071.0</v>
      </c>
      <c r="L16" s="125">
        <v>39706.0</v>
      </c>
      <c r="M16" s="125">
        <v>9863.0</v>
      </c>
      <c r="N16" s="125">
        <v>7237.0</v>
      </c>
      <c r="O16" s="125">
        <v>10917.0</v>
      </c>
      <c r="P16" s="125">
        <v>25214.0</v>
      </c>
      <c r="Q16" s="125">
        <v>9549.0</v>
      </c>
      <c r="R16" s="140">
        <v>18817.0</v>
      </c>
      <c r="S16" s="106"/>
      <c r="T16" s="106"/>
      <c r="U16" s="106"/>
      <c r="V16" s="106"/>
      <c r="W16" s="106"/>
    </row>
    <row r="17">
      <c r="A17" s="120"/>
      <c r="B17" s="128" t="s">
        <v>130</v>
      </c>
      <c r="C17" s="125">
        <v>98.0</v>
      </c>
      <c r="D17" s="125">
        <v>41755.0</v>
      </c>
      <c r="E17" s="125">
        <v>19833.0</v>
      </c>
      <c r="F17" s="125">
        <v>35917.0</v>
      </c>
      <c r="G17" s="125">
        <v>46284.0</v>
      </c>
      <c r="H17" s="125">
        <v>24382.0</v>
      </c>
      <c r="I17" s="125">
        <v>43213.0</v>
      </c>
      <c r="J17" s="218">
        <v>76863.0</v>
      </c>
      <c r="K17" s="125">
        <v>47762.0</v>
      </c>
      <c r="L17" s="125">
        <v>78387.0</v>
      </c>
      <c r="M17" s="125">
        <v>15304.0</v>
      </c>
      <c r="N17" s="125">
        <v>11000.0</v>
      </c>
      <c r="O17" s="125">
        <v>20636.0</v>
      </c>
      <c r="P17" s="125">
        <v>42177.0</v>
      </c>
      <c r="Q17" s="125">
        <v>18194.0</v>
      </c>
      <c r="R17" s="140">
        <v>33566.0</v>
      </c>
      <c r="S17" s="106"/>
      <c r="T17" s="106"/>
      <c r="U17" s="106"/>
      <c r="V17" s="106"/>
      <c r="W17" s="106"/>
    </row>
    <row r="18">
      <c r="A18" s="120"/>
      <c r="B18" s="128" t="s">
        <v>26</v>
      </c>
      <c r="C18" s="125">
        <v>71.0</v>
      </c>
      <c r="D18" s="125">
        <v>31193.0</v>
      </c>
      <c r="E18" s="125">
        <v>12078.0</v>
      </c>
      <c r="F18" s="219">
        <v>24900.0</v>
      </c>
      <c r="G18" s="219">
        <v>34355.0</v>
      </c>
      <c r="H18" s="125">
        <v>15255.0</v>
      </c>
      <c r="I18" s="219">
        <v>29959.0</v>
      </c>
      <c r="J18" s="218">
        <v>63764.0</v>
      </c>
      <c r="K18" s="125">
        <v>38333.0</v>
      </c>
      <c r="L18" s="125">
        <v>58362.0</v>
      </c>
      <c r="M18" s="125">
        <v>10974.0</v>
      </c>
      <c r="N18" s="125">
        <v>7797.0</v>
      </c>
      <c r="O18" s="125">
        <v>14771.0</v>
      </c>
      <c r="P18" s="125">
        <v>31842.0</v>
      </c>
      <c r="Q18" s="125">
        <v>10552.0</v>
      </c>
      <c r="R18" s="140">
        <v>22990.0</v>
      </c>
      <c r="S18" s="106"/>
      <c r="T18" s="106"/>
      <c r="U18" s="106"/>
      <c r="V18" s="106"/>
      <c r="W18" s="106"/>
    </row>
    <row r="19">
      <c r="A19" s="121"/>
      <c r="B19" s="135" t="s">
        <v>984</v>
      </c>
      <c r="C19" s="109"/>
      <c r="D19" s="216">
        <f t="shared" ref="D19:R19" si="1">sum(D9:D18)</f>
        <v>223496</v>
      </c>
      <c r="E19" s="216">
        <f t="shared" si="1"/>
        <v>104665</v>
      </c>
      <c r="F19" s="216">
        <f t="shared" si="1"/>
        <v>194086</v>
      </c>
      <c r="G19" s="216">
        <f t="shared" si="1"/>
        <v>248543</v>
      </c>
      <c r="H19" s="216">
        <f t="shared" si="1"/>
        <v>130642</v>
      </c>
      <c r="I19" s="216">
        <f t="shared" si="1"/>
        <v>232070</v>
      </c>
      <c r="J19" s="216">
        <f t="shared" si="1"/>
        <v>471980</v>
      </c>
      <c r="K19" s="216">
        <f t="shared" si="1"/>
        <v>276123</v>
      </c>
      <c r="L19" s="216">
        <f t="shared" si="1"/>
        <v>445748</v>
      </c>
      <c r="M19" s="216">
        <f t="shared" si="1"/>
        <v>92759</v>
      </c>
      <c r="N19" s="216">
        <f t="shared" si="1"/>
        <v>62213</v>
      </c>
      <c r="O19" s="216">
        <f t="shared" si="1"/>
        <v>109046</v>
      </c>
      <c r="P19" s="216">
        <f t="shared" si="1"/>
        <v>223983</v>
      </c>
      <c r="Q19" s="216">
        <f t="shared" si="1"/>
        <v>94899</v>
      </c>
      <c r="R19" s="216">
        <f t="shared" si="1"/>
        <v>180592</v>
      </c>
      <c r="S19" s="106"/>
      <c r="T19" s="106"/>
      <c r="U19" s="106"/>
      <c r="V19" s="106"/>
      <c r="W19" s="106"/>
    </row>
    <row r="20">
      <c r="A20" s="106"/>
      <c r="B20" s="106"/>
      <c r="C20" s="106"/>
      <c r="D20" s="106"/>
      <c r="E20" s="106"/>
      <c r="F20" s="106"/>
      <c r="G20" s="106"/>
      <c r="H20" s="106"/>
      <c r="I20" s="106"/>
      <c r="J20" s="106"/>
      <c r="K20" s="106"/>
      <c r="L20" s="106"/>
      <c r="M20" s="106"/>
      <c r="N20" s="106"/>
      <c r="O20" s="106"/>
      <c r="P20" s="106"/>
      <c r="Q20" s="106"/>
      <c r="R20" s="106"/>
      <c r="S20" s="106"/>
      <c r="T20" s="106"/>
      <c r="U20" s="106"/>
      <c r="V20" s="106"/>
      <c r="W20" s="106"/>
    </row>
    <row r="21">
      <c r="A21" s="106"/>
      <c r="B21" s="106"/>
      <c r="C21" s="106"/>
      <c r="D21" s="106"/>
      <c r="E21" s="106"/>
      <c r="F21" s="106"/>
      <c r="G21" s="106"/>
      <c r="H21" s="106"/>
      <c r="I21" s="106"/>
      <c r="J21" s="106"/>
      <c r="K21" s="106"/>
      <c r="L21" s="106"/>
      <c r="M21" s="106"/>
      <c r="N21" s="106"/>
      <c r="O21" s="106"/>
      <c r="P21" s="106"/>
      <c r="Q21" s="106"/>
      <c r="R21" s="106"/>
      <c r="S21" s="106"/>
      <c r="T21" s="106"/>
      <c r="U21" s="106"/>
      <c r="V21" s="106"/>
      <c r="W21" s="106"/>
    </row>
    <row r="22">
      <c r="A22" s="107" t="s">
        <v>1090</v>
      </c>
      <c r="B22" s="108"/>
      <c r="C22" s="108"/>
      <c r="D22" s="108"/>
      <c r="E22" s="108"/>
      <c r="F22" s="108"/>
      <c r="G22" s="108"/>
      <c r="H22" s="108"/>
      <c r="I22" s="108"/>
      <c r="J22" s="108"/>
      <c r="K22" s="108"/>
      <c r="L22" s="108"/>
      <c r="M22" s="108"/>
      <c r="N22" s="108"/>
      <c r="O22" s="108"/>
      <c r="P22" s="108"/>
      <c r="Q22" s="108"/>
      <c r="R22" s="109"/>
      <c r="S22" s="106"/>
      <c r="T22" s="106"/>
      <c r="U22" s="106"/>
      <c r="V22" s="106"/>
      <c r="W22" s="106"/>
    </row>
    <row r="23">
      <c r="A23" s="220" t="s">
        <v>985</v>
      </c>
      <c r="B23" s="113" t="s">
        <v>979</v>
      </c>
      <c r="C23" s="113" t="s">
        <v>980</v>
      </c>
      <c r="D23" s="114" t="s">
        <v>1002</v>
      </c>
      <c r="E23" s="108"/>
      <c r="F23" s="108"/>
      <c r="G23" s="108"/>
      <c r="H23" s="108"/>
      <c r="I23" s="108"/>
      <c r="J23" s="108"/>
      <c r="K23" s="108"/>
      <c r="L23" s="108"/>
      <c r="M23" s="108"/>
      <c r="N23" s="108"/>
      <c r="O23" s="108"/>
      <c r="P23" s="108"/>
      <c r="Q23" s="108"/>
      <c r="R23" s="109"/>
      <c r="S23" s="106"/>
      <c r="T23" s="106"/>
      <c r="U23" s="106"/>
      <c r="V23" s="106"/>
      <c r="W23" s="106"/>
    </row>
    <row r="24">
      <c r="A24" s="120"/>
      <c r="B24" s="120"/>
      <c r="C24" s="120"/>
      <c r="D24" s="114" t="s">
        <v>31</v>
      </c>
      <c r="E24" s="108"/>
      <c r="F24" s="109"/>
      <c r="G24" s="114" t="s">
        <v>982</v>
      </c>
      <c r="H24" s="108"/>
      <c r="I24" s="109"/>
      <c r="J24" s="114" t="s">
        <v>154</v>
      </c>
      <c r="K24" s="108"/>
      <c r="L24" s="109"/>
      <c r="M24" s="114" t="s">
        <v>288</v>
      </c>
      <c r="N24" s="108"/>
      <c r="O24" s="109"/>
      <c r="P24" s="114" t="s">
        <v>230</v>
      </c>
      <c r="Q24" s="108"/>
      <c r="R24" s="109"/>
      <c r="S24" s="106"/>
      <c r="T24" s="106"/>
      <c r="U24" s="106"/>
      <c r="V24" s="106"/>
      <c r="W24" s="106"/>
    </row>
    <row r="25">
      <c r="A25" s="120"/>
      <c r="B25" s="121"/>
      <c r="C25" s="121"/>
      <c r="D25" s="216" t="s">
        <v>1091</v>
      </c>
      <c r="E25" s="216" t="s">
        <v>1092</v>
      </c>
      <c r="F25" s="216" t="s">
        <v>1093</v>
      </c>
      <c r="G25" s="216" t="s">
        <v>1091</v>
      </c>
      <c r="H25" s="216" t="s">
        <v>1092</v>
      </c>
      <c r="I25" s="216" t="s">
        <v>1093</v>
      </c>
      <c r="J25" s="216" t="s">
        <v>1091</v>
      </c>
      <c r="K25" s="217" t="s">
        <v>1092</v>
      </c>
      <c r="L25" s="217" t="s">
        <v>1093</v>
      </c>
      <c r="M25" s="216" t="s">
        <v>1091</v>
      </c>
      <c r="N25" s="217" t="s">
        <v>1092</v>
      </c>
      <c r="O25" s="217" t="s">
        <v>1093</v>
      </c>
      <c r="P25" s="216" t="s">
        <v>1091</v>
      </c>
      <c r="Q25" s="217" t="s">
        <v>1092</v>
      </c>
      <c r="R25" s="217" t="s">
        <v>1093</v>
      </c>
      <c r="S25" s="106"/>
      <c r="T25" s="106"/>
      <c r="U25" s="106"/>
      <c r="V25" s="106"/>
      <c r="W25" s="106"/>
    </row>
    <row r="26">
      <c r="A26" s="120"/>
      <c r="B26" s="221" t="s">
        <v>491</v>
      </c>
      <c r="C26" s="221">
        <v>19.0</v>
      </c>
      <c r="D26" s="125">
        <v>8110.0</v>
      </c>
      <c r="E26" s="125">
        <v>4268.0</v>
      </c>
      <c r="F26" s="125">
        <v>6302.0</v>
      </c>
      <c r="G26" s="125">
        <v>8656.0</v>
      </c>
      <c r="H26" s="125">
        <v>5130.0</v>
      </c>
      <c r="I26" s="125">
        <v>7577.0</v>
      </c>
      <c r="J26" s="125">
        <v>18497.0</v>
      </c>
      <c r="K26" s="130">
        <v>8245.0</v>
      </c>
      <c r="L26" s="130">
        <v>15809.0</v>
      </c>
      <c r="M26" s="125">
        <v>2999.0</v>
      </c>
      <c r="N26" s="130">
        <v>1999.0</v>
      </c>
      <c r="O26" s="130">
        <v>3813.0</v>
      </c>
      <c r="P26" s="130">
        <v>8116.0</v>
      </c>
      <c r="Q26" s="130">
        <v>4086.0</v>
      </c>
      <c r="R26" s="130">
        <v>5796.0</v>
      </c>
      <c r="S26" s="106"/>
      <c r="T26" s="106"/>
      <c r="U26" s="106"/>
      <c r="V26" s="106"/>
      <c r="W26" s="106"/>
    </row>
    <row r="27">
      <c r="A27" s="120"/>
      <c r="B27" s="221" t="s">
        <v>499</v>
      </c>
      <c r="C27" s="221">
        <v>21.0</v>
      </c>
      <c r="D27" s="125">
        <v>7825.0</v>
      </c>
      <c r="E27" s="125">
        <v>4476.0</v>
      </c>
      <c r="F27" s="125">
        <v>7845.0</v>
      </c>
      <c r="G27" s="125">
        <v>8565.0</v>
      </c>
      <c r="H27" s="125">
        <v>5696.0</v>
      </c>
      <c r="I27" s="125">
        <v>9034.0</v>
      </c>
      <c r="J27" s="125">
        <v>17049.0</v>
      </c>
      <c r="K27" s="125">
        <v>11451.0</v>
      </c>
      <c r="L27" s="125">
        <v>18499.0</v>
      </c>
      <c r="M27" s="125">
        <v>4141.0</v>
      </c>
      <c r="N27" s="125">
        <v>2574.0</v>
      </c>
      <c r="O27" s="125">
        <v>4694.0</v>
      </c>
      <c r="P27" s="125">
        <v>7488.0</v>
      </c>
      <c r="Q27" s="125">
        <v>4216.0</v>
      </c>
      <c r="R27" s="140">
        <v>7449.0</v>
      </c>
      <c r="S27" s="106"/>
      <c r="T27" s="106"/>
      <c r="U27" s="106"/>
      <c r="V27" s="106"/>
      <c r="W27" s="106"/>
    </row>
    <row r="28">
      <c r="A28" s="120"/>
      <c r="B28" s="221" t="s">
        <v>509</v>
      </c>
      <c r="C28" s="221">
        <v>30.0</v>
      </c>
      <c r="D28" s="125">
        <v>10787.0</v>
      </c>
      <c r="E28" s="125">
        <v>6686.0</v>
      </c>
      <c r="F28" s="125">
        <v>9656.0</v>
      </c>
      <c r="G28" s="125">
        <v>11806.0</v>
      </c>
      <c r="H28" s="125">
        <v>8359.0</v>
      </c>
      <c r="I28" s="125">
        <v>11314.0</v>
      </c>
      <c r="J28" s="125">
        <v>24187.0</v>
      </c>
      <c r="K28" s="125">
        <v>15616.0</v>
      </c>
      <c r="L28" s="125">
        <v>24004.0</v>
      </c>
      <c r="M28" s="125">
        <v>5737.0</v>
      </c>
      <c r="N28" s="125">
        <v>3252.0</v>
      </c>
      <c r="O28" s="125">
        <v>5305.0</v>
      </c>
      <c r="P28" s="125">
        <v>10209.0</v>
      </c>
      <c r="Q28" s="125">
        <v>6386.0</v>
      </c>
      <c r="R28" s="140">
        <v>8813.0</v>
      </c>
      <c r="S28" s="106"/>
      <c r="T28" s="106"/>
      <c r="U28" s="106"/>
      <c r="V28" s="106"/>
      <c r="W28" s="106"/>
    </row>
    <row r="29">
      <c r="A29" s="120"/>
      <c r="B29" s="221" t="s">
        <v>105</v>
      </c>
      <c r="C29" s="221">
        <v>24.0</v>
      </c>
      <c r="D29" s="125">
        <v>11261.0</v>
      </c>
      <c r="E29" s="125">
        <v>5285.0</v>
      </c>
      <c r="F29" s="125">
        <v>10082.0</v>
      </c>
      <c r="G29" s="125">
        <v>12381.0</v>
      </c>
      <c r="H29" s="125">
        <v>6577.0</v>
      </c>
      <c r="I29" s="125">
        <v>11911.0</v>
      </c>
      <c r="J29" s="125">
        <v>18974.0</v>
      </c>
      <c r="K29" s="125">
        <v>11688.0</v>
      </c>
      <c r="L29" s="125">
        <v>20805.0</v>
      </c>
      <c r="M29" s="125">
        <v>4186.0</v>
      </c>
      <c r="N29" s="125">
        <v>2630.0</v>
      </c>
      <c r="O29" s="125">
        <v>5299.0</v>
      </c>
      <c r="P29" s="125">
        <v>11653.0</v>
      </c>
      <c r="Q29" s="125">
        <v>5029.0</v>
      </c>
      <c r="R29" s="140">
        <v>9908.0</v>
      </c>
      <c r="S29" s="106"/>
      <c r="T29" s="106"/>
      <c r="U29" s="106"/>
      <c r="V29" s="106"/>
      <c r="W29" s="106"/>
    </row>
    <row r="30">
      <c r="A30" s="120"/>
      <c r="B30" s="222" t="s">
        <v>41</v>
      </c>
      <c r="C30" s="221">
        <v>33.0</v>
      </c>
      <c r="D30" s="125">
        <v>15552.0</v>
      </c>
      <c r="E30" s="125">
        <v>6689.0</v>
      </c>
      <c r="F30" s="125">
        <v>11453.0</v>
      </c>
      <c r="G30" s="125">
        <v>17014.0</v>
      </c>
      <c r="H30" s="125">
        <v>8189.0</v>
      </c>
      <c r="I30" s="125">
        <v>14048.0</v>
      </c>
      <c r="J30" s="125">
        <v>31946.0</v>
      </c>
      <c r="K30" s="125">
        <v>13828.0</v>
      </c>
      <c r="L30" s="125">
        <v>26168.0</v>
      </c>
      <c r="M30" s="125">
        <v>5586.0</v>
      </c>
      <c r="N30" s="125">
        <v>4460.0</v>
      </c>
      <c r="O30" s="125">
        <v>5883.0</v>
      </c>
      <c r="P30" s="125">
        <v>16120.0</v>
      </c>
      <c r="Q30" s="125">
        <v>6206.0</v>
      </c>
      <c r="R30" s="140">
        <v>10659.0</v>
      </c>
      <c r="S30" s="106"/>
      <c r="T30" s="106"/>
      <c r="U30" s="106"/>
      <c r="V30" s="106"/>
      <c r="W30" s="106"/>
    </row>
    <row r="31">
      <c r="A31" s="120"/>
      <c r="B31" s="221" t="s">
        <v>535</v>
      </c>
      <c r="C31" s="221">
        <v>30.0</v>
      </c>
      <c r="D31" s="125">
        <v>13553.0</v>
      </c>
      <c r="E31" s="125">
        <v>6655.0</v>
      </c>
      <c r="F31" s="125">
        <v>11771.0</v>
      </c>
      <c r="G31" s="125">
        <v>14704.0</v>
      </c>
      <c r="H31" s="125">
        <v>8121.0</v>
      </c>
      <c r="I31" s="125">
        <v>13713.0</v>
      </c>
      <c r="J31" s="125">
        <v>28788.0</v>
      </c>
      <c r="K31" s="125">
        <v>15814.0</v>
      </c>
      <c r="L31" s="125">
        <v>25848.0</v>
      </c>
      <c r="M31" s="125">
        <v>4694.0</v>
      </c>
      <c r="N31" s="125">
        <v>3815.0</v>
      </c>
      <c r="O31" s="125">
        <v>6088.0</v>
      </c>
      <c r="P31" s="125">
        <v>13835.0</v>
      </c>
      <c r="Q31" s="125">
        <v>6347.0</v>
      </c>
      <c r="R31" s="140">
        <v>11335.0</v>
      </c>
      <c r="S31" s="106"/>
      <c r="T31" s="106"/>
      <c r="U31" s="106"/>
      <c r="V31" s="106"/>
      <c r="W31" s="106"/>
    </row>
    <row r="32">
      <c r="A32" s="120"/>
      <c r="B32" s="221" t="s">
        <v>105</v>
      </c>
      <c r="C32" s="221">
        <v>32.0</v>
      </c>
      <c r="D32" s="125">
        <v>12457.0</v>
      </c>
      <c r="E32" s="125">
        <v>5523.0</v>
      </c>
      <c r="F32" s="125">
        <v>11296.0</v>
      </c>
      <c r="G32" s="125">
        <v>13629.0</v>
      </c>
      <c r="H32" s="125">
        <v>6802.0</v>
      </c>
      <c r="I32" s="125">
        <v>13423.0</v>
      </c>
      <c r="J32" s="125">
        <v>25964.0</v>
      </c>
      <c r="K32" s="125">
        <v>15908.0</v>
      </c>
      <c r="L32" s="125">
        <v>24821.0</v>
      </c>
      <c r="M32" s="125">
        <v>5175.0</v>
      </c>
      <c r="N32" s="125">
        <v>4498.0</v>
      </c>
      <c r="O32" s="125">
        <v>5448.0</v>
      </c>
      <c r="P32" s="125">
        <v>12089.0</v>
      </c>
      <c r="Q32" s="125">
        <v>4899.0</v>
      </c>
      <c r="R32" s="140">
        <v>10561.0</v>
      </c>
      <c r="S32" s="106"/>
      <c r="T32" s="106"/>
      <c r="U32" s="106"/>
      <c r="V32" s="106"/>
      <c r="W32" s="106"/>
    </row>
    <row r="33">
      <c r="A33" s="120"/>
      <c r="B33" s="221" t="s">
        <v>554</v>
      </c>
      <c r="C33" s="221">
        <v>54.0</v>
      </c>
      <c r="D33" s="125">
        <v>19635.0</v>
      </c>
      <c r="E33" s="125">
        <v>9663.0</v>
      </c>
      <c r="F33" s="125">
        <v>20325.0</v>
      </c>
      <c r="G33" s="125">
        <v>22216.0</v>
      </c>
      <c r="H33" s="125">
        <v>12157.0</v>
      </c>
      <c r="I33" s="125">
        <v>25173.0</v>
      </c>
      <c r="J33" s="125">
        <v>51691.0</v>
      </c>
      <c r="K33" s="125">
        <v>28524.0</v>
      </c>
      <c r="L33" s="125">
        <v>49514.0</v>
      </c>
      <c r="M33" s="125">
        <v>9680.0</v>
      </c>
      <c r="N33" s="125">
        <v>7046.0</v>
      </c>
      <c r="O33" s="125">
        <v>11147.0</v>
      </c>
      <c r="P33" s="125">
        <v>18648.0</v>
      </c>
      <c r="Q33" s="125">
        <v>8654.0</v>
      </c>
      <c r="R33" s="140">
        <v>19341.0</v>
      </c>
      <c r="S33" s="106"/>
      <c r="T33" s="106"/>
      <c r="U33" s="106"/>
      <c r="V33" s="106"/>
      <c r="W33" s="106"/>
    </row>
    <row r="34">
      <c r="A34" s="120"/>
      <c r="B34" s="221" t="s">
        <v>565</v>
      </c>
      <c r="C34" s="221">
        <v>50.0</v>
      </c>
      <c r="D34" s="140">
        <v>21819.0</v>
      </c>
      <c r="E34" s="140">
        <v>8502.0</v>
      </c>
      <c r="F34" s="125">
        <v>18969.0</v>
      </c>
      <c r="G34" s="125">
        <v>24776.0</v>
      </c>
      <c r="H34" s="125">
        <v>10861.0</v>
      </c>
      <c r="I34" s="125">
        <v>22610.0</v>
      </c>
      <c r="J34" s="125">
        <v>47601.0</v>
      </c>
      <c r="K34" s="125">
        <v>22212.0</v>
      </c>
      <c r="L34" s="125">
        <v>42880.0</v>
      </c>
      <c r="M34" s="125">
        <v>8260.0</v>
      </c>
      <c r="N34" s="125">
        <v>7047.0</v>
      </c>
      <c r="O34" s="125">
        <v>9473.0</v>
      </c>
      <c r="P34" s="125">
        <v>22002.0</v>
      </c>
      <c r="Q34" s="125">
        <v>7512.0</v>
      </c>
      <c r="R34" s="140">
        <v>18091.0</v>
      </c>
      <c r="S34" s="106"/>
      <c r="T34" s="106"/>
      <c r="U34" s="106"/>
      <c r="V34" s="106"/>
      <c r="W34" s="106"/>
    </row>
    <row r="35">
      <c r="A35" s="120"/>
      <c r="B35" s="221" t="s">
        <v>575</v>
      </c>
      <c r="C35" s="221">
        <v>96.0</v>
      </c>
      <c r="D35" s="125">
        <v>38986.0</v>
      </c>
      <c r="E35" s="125">
        <v>17913.0</v>
      </c>
      <c r="F35" s="125">
        <v>32522.0</v>
      </c>
      <c r="G35" s="125">
        <v>42890.0</v>
      </c>
      <c r="H35" s="125">
        <v>22230.0</v>
      </c>
      <c r="I35" s="125">
        <v>39068.0</v>
      </c>
      <c r="J35" s="125">
        <v>94520.0</v>
      </c>
      <c r="K35" s="125">
        <v>52921.0</v>
      </c>
      <c r="L35" s="125">
        <v>78462.0</v>
      </c>
      <c r="M35" s="125">
        <v>17719.0</v>
      </c>
      <c r="N35" s="125">
        <v>11902.0</v>
      </c>
      <c r="O35" s="125">
        <v>20626.0</v>
      </c>
      <c r="P35" s="125">
        <v>38362.0</v>
      </c>
      <c r="Q35" s="125">
        <v>16229.0</v>
      </c>
      <c r="R35" s="140">
        <v>30075.0</v>
      </c>
      <c r="S35" s="106"/>
      <c r="T35" s="106"/>
      <c r="U35" s="106"/>
      <c r="V35" s="106"/>
      <c r="W35" s="106"/>
    </row>
    <row r="36">
      <c r="A36" s="121"/>
      <c r="B36" s="223" t="s">
        <v>984</v>
      </c>
      <c r="C36" s="109"/>
      <c r="D36" s="216">
        <f t="shared" ref="D36:R36" si="2">sum(D26:D35)</f>
        <v>159985</v>
      </c>
      <c r="E36" s="216">
        <f t="shared" si="2"/>
        <v>75660</v>
      </c>
      <c r="F36" s="216">
        <f t="shared" si="2"/>
        <v>140221</v>
      </c>
      <c r="G36" s="216">
        <f t="shared" si="2"/>
        <v>176637</v>
      </c>
      <c r="H36" s="216">
        <f t="shared" si="2"/>
        <v>94122</v>
      </c>
      <c r="I36" s="216">
        <f t="shared" si="2"/>
        <v>167871</v>
      </c>
      <c r="J36" s="216">
        <f t="shared" si="2"/>
        <v>359217</v>
      </c>
      <c r="K36" s="216">
        <f t="shared" si="2"/>
        <v>196207</v>
      </c>
      <c r="L36" s="216">
        <f t="shared" si="2"/>
        <v>326810</v>
      </c>
      <c r="M36" s="216">
        <f t="shared" si="2"/>
        <v>68177</v>
      </c>
      <c r="N36" s="216">
        <f t="shared" si="2"/>
        <v>49223</v>
      </c>
      <c r="O36" s="216">
        <f t="shared" si="2"/>
        <v>77776</v>
      </c>
      <c r="P36" s="216">
        <f t="shared" si="2"/>
        <v>158522</v>
      </c>
      <c r="Q36" s="216">
        <f t="shared" si="2"/>
        <v>69564</v>
      </c>
      <c r="R36" s="216">
        <f t="shared" si="2"/>
        <v>132028</v>
      </c>
      <c r="S36" s="106"/>
      <c r="T36" s="106"/>
      <c r="U36" s="106"/>
      <c r="V36" s="106"/>
      <c r="W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row>
    <row r="39">
      <c r="A39" s="107" t="s">
        <v>1090</v>
      </c>
      <c r="B39" s="108"/>
      <c r="C39" s="108"/>
      <c r="D39" s="108"/>
      <c r="E39" s="108"/>
      <c r="F39" s="108"/>
      <c r="G39" s="108"/>
      <c r="H39" s="108"/>
      <c r="I39" s="108"/>
      <c r="J39" s="108"/>
      <c r="K39" s="108"/>
      <c r="L39" s="108"/>
      <c r="M39" s="108"/>
      <c r="N39" s="108"/>
      <c r="O39" s="108"/>
      <c r="P39" s="108"/>
      <c r="Q39" s="108"/>
      <c r="R39" s="109"/>
      <c r="S39" s="106"/>
      <c r="T39" s="106"/>
      <c r="U39" s="106"/>
      <c r="V39" s="106"/>
      <c r="W39" s="106"/>
    </row>
    <row r="40">
      <c r="A40" s="113" t="s">
        <v>986</v>
      </c>
      <c r="B40" s="113" t="s">
        <v>979</v>
      </c>
      <c r="C40" s="113" t="s">
        <v>980</v>
      </c>
      <c r="D40" s="114" t="s">
        <v>1002</v>
      </c>
      <c r="E40" s="108"/>
      <c r="F40" s="108"/>
      <c r="G40" s="108"/>
      <c r="H40" s="108"/>
      <c r="I40" s="108"/>
      <c r="J40" s="108"/>
      <c r="K40" s="108"/>
      <c r="L40" s="108"/>
      <c r="M40" s="108"/>
      <c r="N40" s="108"/>
      <c r="O40" s="108"/>
      <c r="P40" s="108"/>
      <c r="Q40" s="108"/>
      <c r="R40" s="109"/>
      <c r="S40" s="106"/>
      <c r="T40" s="106"/>
      <c r="U40" s="106"/>
      <c r="V40" s="106"/>
      <c r="W40" s="106"/>
    </row>
    <row r="41">
      <c r="A41" s="120"/>
      <c r="B41" s="120"/>
      <c r="C41" s="120"/>
      <c r="D41" s="114" t="s">
        <v>31</v>
      </c>
      <c r="E41" s="108"/>
      <c r="F41" s="109"/>
      <c r="G41" s="114" t="s">
        <v>982</v>
      </c>
      <c r="H41" s="108"/>
      <c r="I41" s="109"/>
      <c r="J41" s="114" t="s">
        <v>154</v>
      </c>
      <c r="K41" s="108"/>
      <c r="L41" s="109"/>
      <c r="M41" s="114" t="s">
        <v>288</v>
      </c>
      <c r="N41" s="108"/>
      <c r="O41" s="109"/>
      <c r="P41" s="114" t="s">
        <v>230</v>
      </c>
      <c r="Q41" s="108"/>
      <c r="R41" s="109"/>
      <c r="S41" s="106"/>
      <c r="T41" s="106"/>
      <c r="U41" s="106"/>
      <c r="V41" s="106"/>
      <c r="W41" s="106"/>
    </row>
    <row r="42">
      <c r="A42" s="120"/>
      <c r="B42" s="121"/>
      <c r="C42" s="121"/>
      <c r="D42" s="216" t="s">
        <v>1091</v>
      </c>
      <c r="E42" s="216" t="s">
        <v>1092</v>
      </c>
      <c r="F42" s="216" t="s">
        <v>1093</v>
      </c>
      <c r="G42" s="216" t="s">
        <v>1091</v>
      </c>
      <c r="H42" s="216" t="s">
        <v>1092</v>
      </c>
      <c r="I42" s="216" t="s">
        <v>1093</v>
      </c>
      <c r="J42" s="216" t="s">
        <v>1091</v>
      </c>
      <c r="K42" s="217" t="s">
        <v>1092</v>
      </c>
      <c r="L42" s="217" t="s">
        <v>1093</v>
      </c>
      <c r="M42" s="216" t="s">
        <v>1091</v>
      </c>
      <c r="N42" s="217" t="s">
        <v>1092</v>
      </c>
      <c r="O42" s="217" t="s">
        <v>1093</v>
      </c>
      <c r="P42" s="216" t="s">
        <v>1091</v>
      </c>
      <c r="Q42" s="217" t="s">
        <v>1092</v>
      </c>
      <c r="R42" s="217" t="s">
        <v>1093</v>
      </c>
      <c r="S42" s="106"/>
      <c r="T42" s="106"/>
      <c r="U42" s="106"/>
      <c r="V42" s="106"/>
      <c r="W42" s="106"/>
    </row>
    <row r="43">
      <c r="A43" s="120"/>
      <c r="B43" s="143" t="s">
        <v>754</v>
      </c>
      <c r="C43" s="144">
        <v>25.0</v>
      </c>
      <c r="D43" s="125">
        <v>9993.0</v>
      </c>
      <c r="E43" s="125">
        <v>5459.0</v>
      </c>
      <c r="F43" s="125">
        <v>10117.0</v>
      </c>
      <c r="G43" s="125">
        <v>11327.0</v>
      </c>
      <c r="H43" s="222">
        <v>6779.0</v>
      </c>
      <c r="I43" s="125">
        <v>11832.0</v>
      </c>
      <c r="J43" s="125">
        <v>24090.0</v>
      </c>
      <c r="K43" s="130">
        <v>13456.0</v>
      </c>
      <c r="L43" s="130">
        <v>19078.0</v>
      </c>
      <c r="M43" s="130">
        <v>4349.0</v>
      </c>
      <c r="N43" s="130">
        <v>3285.0</v>
      </c>
      <c r="O43" s="130">
        <v>5101.0</v>
      </c>
      <c r="P43" s="130">
        <v>9681.0</v>
      </c>
      <c r="Q43" s="130">
        <v>6919.0</v>
      </c>
      <c r="R43" s="130">
        <v>10686.0</v>
      </c>
      <c r="S43" s="106"/>
      <c r="T43" s="106"/>
      <c r="U43" s="106"/>
      <c r="V43" s="106"/>
      <c r="W43" s="106"/>
    </row>
    <row r="44">
      <c r="A44" s="120"/>
      <c r="B44" s="143" t="s">
        <v>754</v>
      </c>
      <c r="C44" s="144">
        <v>33.0</v>
      </c>
      <c r="D44" s="125">
        <v>12710.0</v>
      </c>
      <c r="E44" s="125">
        <v>6738.0</v>
      </c>
      <c r="F44" s="125">
        <v>11230.0</v>
      </c>
      <c r="G44" s="125">
        <v>14322.0</v>
      </c>
      <c r="H44" s="222">
        <v>8619.0</v>
      </c>
      <c r="I44" s="125">
        <v>14021.0</v>
      </c>
      <c r="J44" s="125">
        <v>29548.0</v>
      </c>
      <c r="K44" s="125">
        <v>17872.0</v>
      </c>
      <c r="L44" s="125">
        <v>27758.0</v>
      </c>
      <c r="M44" s="125">
        <v>5045.0</v>
      </c>
      <c r="N44" s="125">
        <v>4050.0</v>
      </c>
      <c r="O44" s="125">
        <v>6333.0</v>
      </c>
      <c r="P44" s="125">
        <v>12165.0</v>
      </c>
      <c r="Q44" s="125">
        <v>5261.0</v>
      </c>
      <c r="R44" s="140">
        <v>14188.0</v>
      </c>
      <c r="S44" s="106"/>
      <c r="T44" s="106"/>
      <c r="U44" s="106"/>
      <c r="V44" s="106"/>
      <c r="W44" s="106"/>
    </row>
    <row r="45">
      <c r="A45" s="120"/>
      <c r="B45" s="143" t="s">
        <v>754</v>
      </c>
      <c r="C45" s="144">
        <v>38.0</v>
      </c>
      <c r="D45" s="125">
        <v>17263.0</v>
      </c>
      <c r="E45" s="125">
        <v>7103.0</v>
      </c>
      <c r="F45" s="125">
        <v>12108.0</v>
      </c>
      <c r="G45" s="125">
        <v>19507.0</v>
      </c>
      <c r="H45" s="222">
        <v>8988.0</v>
      </c>
      <c r="I45" s="125">
        <v>14804.0</v>
      </c>
      <c r="J45" s="125">
        <v>30803.0</v>
      </c>
      <c r="K45" s="125">
        <v>20936.0</v>
      </c>
      <c r="L45" s="125">
        <v>36582.0</v>
      </c>
      <c r="M45" s="125">
        <v>6230.0</v>
      </c>
      <c r="N45" s="125">
        <v>5362.0</v>
      </c>
      <c r="O45" s="125">
        <v>7977.0</v>
      </c>
      <c r="P45" s="125">
        <v>17485.0</v>
      </c>
      <c r="Q45" s="125">
        <v>5278.0</v>
      </c>
      <c r="R45" s="140">
        <v>12726.0</v>
      </c>
      <c r="S45" s="106"/>
      <c r="T45" s="106"/>
      <c r="U45" s="106"/>
      <c r="V45" s="106"/>
      <c r="W45" s="106"/>
    </row>
    <row r="46">
      <c r="A46" s="120"/>
      <c r="B46" s="143" t="s">
        <v>754</v>
      </c>
      <c r="C46" s="144">
        <v>42.0</v>
      </c>
      <c r="D46" s="125">
        <v>16621.0</v>
      </c>
      <c r="E46" s="125">
        <v>7187.0</v>
      </c>
      <c r="F46" s="125">
        <v>17201.0</v>
      </c>
      <c r="G46" s="125">
        <v>18847.0</v>
      </c>
      <c r="H46" s="222">
        <v>8975.0</v>
      </c>
      <c r="I46" s="125">
        <v>21197.0</v>
      </c>
      <c r="J46" s="125">
        <v>39346.0</v>
      </c>
      <c r="K46" s="125">
        <v>21228.0</v>
      </c>
      <c r="L46" s="125">
        <v>35780.0</v>
      </c>
      <c r="M46" s="125">
        <v>6757.0</v>
      </c>
      <c r="N46" s="125">
        <v>5586.0</v>
      </c>
      <c r="O46" s="125">
        <v>7265.0</v>
      </c>
      <c r="P46" s="125">
        <v>16050.0</v>
      </c>
      <c r="Q46" s="125">
        <v>5439.0</v>
      </c>
      <c r="R46" s="140">
        <v>10030.0</v>
      </c>
      <c r="S46" s="106"/>
      <c r="T46" s="106"/>
      <c r="U46" s="106"/>
      <c r="V46" s="106"/>
      <c r="W46" s="106"/>
    </row>
    <row r="47">
      <c r="A47" s="120"/>
      <c r="B47" s="143" t="s">
        <v>754</v>
      </c>
      <c r="C47" s="144">
        <v>49.0</v>
      </c>
      <c r="D47" s="125">
        <v>18931.0</v>
      </c>
      <c r="E47" s="125">
        <v>9101.0</v>
      </c>
      <c r="F47" s="125">
        <v>19470.0</v>
      </c>
      <c r="G47" s="125">
        <v>21721.0</v>
      </c>
      <c r="H47" s="222">
        <v>11854.0</v>
      </c>
      <c r="I47" s="125">
        <v>22616.0</v>
      </c>
      <c r="J47" s="125">
        <v>48752.0</v>
      </c>
      <c r="K47" s="125">
        <v>24014.0</v>
      </c>
      <c r="L47" s="125">
        <v>38533.0</v>
      </c>
      <c r="M47" s="125">
        <v>9400.0</v>
      </c>
      <c r="N47" s="125">
        <v>5302.0</v>
      </c>
      <c r="O47" s="125">
        <v>9327.0</v>
      </c>
      <c r="P47" s="125">
        <v>18137.0</v>
      </c>
      <c r="Q47" s="125">
        <v>10568.0</v>
      </c>
      <c r="R47" s="140">
        <v>18570.0</v>
      </c>
      <c r="S47" s="106"/>
      <c r="T47" s="106"/>
      <c r="U47" s="106"/>
      <c r="V47" s="106"/>
      <c r="W47" s="106"/>
    </row>
    <row r="48">
      <c r="A48" s="120"/>
      <c r="B48" s="143" t="s">
        <v>575</v>
      </c>
      <c r="C48" s="144">
        <v>49.0</v>
      </c>
      <c r="D48" s="125">
        <v>20522.0</v>
      </c>
      <c r="E48" s="125">
        <v>9143.0</v>
      </c>
      <c r="F48" s="125">
        <v>19592.0</v>
      </c>
      <c r="G48" s="125">
        <v>22300.0</v>
      </c>
      <c r="H48" s="222">
        <v>11832.0</v>
      </c>
      <c r="I48" s="125">
        <v>23891.0</v>
      </c>
      <c r="J48" s="125">
        <v>44798.0</v>
      </c>
      <c r="K48" s="125">
        <v>23553.0</v>
      </c>
      <c r="L48" s="125">
        <v>45375.0</v>
      </c>
      <c r="M48" s="125">
        <v>7413.0</v>
      </c>
      <c r="N48" s="125">
        <v>6111.0</v>
      </c>
      <c r="O48" s="125">
        <v>8289.0</v>
      </c>
      <c r="P48" s="125">
        <v>20199.0</v>
      </c>
      <c r="Q48" s="125">
        <v>16949.0</v>
      </c>
      <c r="R48" s="140">
        <v>26325.0</v>
      </c>
      <c r="S48" s="106"/>
      <c r="T48" s="106"/>
      <c r="U48" s="106"/>
      <c r="V48" s="106"/>
      <c r="W48" s="106"/>
    </row>
    <row r="49">
      <c r="A49" s="120"/>
      <c r="B49" s="143" t="s">
        <v>778</v>
      </c>
      <c r="C49" s="144">
        <v>50.0</v>
      </c>
      <c r="D49" s="125">
        <v>18449.0</v>
      </c>
      <c r="E49" s="125">
        <v>10524.0</v>
      </c>
      <c r="F49" s="125">
        <v>20229.0</v>
      </c>
      <c r="G49" s="125">
        <v>21052.0</v>
      </c>
      <c r="H49" s="222">
        <v>13110.0</v>
      </c>
      <c r="I49" s="125">
        <v>24591.0</v>
      </c>
      <c r="J49" s="125">
        <v>38061.0</v>
      </c>
      <c r="K49" s="125">
        <v>25582.0</v>
      </c>
      <c r="L49" s="125">
        <v>37195.0</v>
      </c>
      <c r="M49" s="125">
        <v>8578.0</v>
      </c>
      <c r="N49" s="125">
        <v>6496.0</v>
      </c>
      <c r="O49" s="125">
        <v>9528.0</v>
      </c>
      <c r="P49" s="125">
        <v>17417.0</v>
      </c>
      <c r="Q49" s="125">
        <v>6190.0</v>
      </c>
      <c r="R49" s="140">
        <v>12694.0</v>
      </c>
      <c r="S49" s="106"/>
      <c r="T49" s="106"/>
      <c r="U49" s="106"/>
      <c r="V49" s="106"/>
      <c r="W49" s="106"/>
    </row>
    <row r="50">
      <c r="A50" s="120"/>
      <c r="B50" s="143" t="s">
        <v>796</v>
      </c>
      <c r="C50" s="144">
        <v>56.0</v>
      </c>
      <c r="D50" s="125">
        <v>25257.0</v>
      </c>
      <c r="E50" s="125">
        <v>11482.0</v>
      </c>
      <c r="F50" s="125">
        <v>18274.0</v>
      </c>
      <c r="G50" s="125">
        <v>27769.0</v>
      </c>
      <c r="H50" s="222">
        <v>13943.0</v>
      </c>
      <c r="I50" s="125">
        <v>21488.0</v>
      </c>
      <c r="J50" s="125">
        <v>48042.0</v>
      </c>
      <c r="K50" s="125">
        <v>24816.0</v>
      </c>
      <c r="L50" s="125">
        <v>46062.0</v>
      </c>
      <c r="M50" s="125">
        <v>10650.0</v>
      </c>
      <c r="N50" s="125">
        <v>7405.0</v>
      </c>
      <c r="O50" s="125">
        <v>9865.0</v>
      </c>
      <c r="P50" s="125">
        <v>25515.0</v>
      </c>
      <c r="Q50" s="125">
        <v>9549.0</v>
      </c>
      <c r="R50" s="140">
        <v>18817.0</v>
      </c>
      <c r="S50" s="106"/>
      <c r="T50" s="106"/>
      <c r="U50" s="106"/>
      <c r="V50" s="106"/>
      <c r="W50" s="106"/>
    </row>
    <row r="51">
      <c r="A51" s="120"/>
      <c r="B51" s="143" t="s">
        <v>554</v>
      </c>
      <c r="C51" s="144">
        <v>69.0</v>
      </c>
      <c r="D51" s="140">
        <v>24891.0</v>
      </c>
      <c r="E51" s="125">
        <v>15165.0</v>
      </c>
      <c r="F51" s="125">
        <v>24719.0</v>
      </c>
      <c r="G51" s="125">
        <v>27269.0</v>
      </c>
      <c r="H51" s="222">
        <v>18811.0</v>
      </c>
      <c r="I51" s="125">
        <v>29052.0</v>
      </c>
      <c r="J51" s="125">
        <v>61650.0</v>
      </c>
      <c r="K51" s="125">
        <v>37927.0</v>
      </c>
      <c r="L51" s="125">
        <v>59855.0</v>
      </c>
      <c r="M51" s="125">
        <v>11950.0</v>
      </c>
      <c r="N51" s="125">
        <v>8836.0</v>
      </c>
      <c r="O51" s="125">
        <v>12484.0</v>
      </c>
      <c r="P51" s="125">
        <v>23334.0</v>
      </c>
      <c r="Q51" s="125">
        <v>18194.0</v>
      </c>
      <c r="R51" s="140">
        <v>33566.0</v>
      </c>
      <c r="S51" s="106"/>
      <c r="T51" s="106"/>
      <c r="U51" s="106"/>
      <c r="V51" s="106"/>
      <c r="W51" s="106"/>
    </row>
    <row r="52">
      <c r="A52" s="120"/>
      <c r="B52" s="143" t="s">
        <v>554</v>
      </c>
      <c r="C52" s="144">
        <v>96.0</v>
      </c>
      <c r="D52" s="125">
        <v>45497.0</v>
      </c>
      <c r="E52" s="125">
        <v>18746.0</v>
      </c>
      <c r="F52" s="125">
        <v>31778.0</v>
      </c>
      <c r="G52" s="125">
        <v>51220.0</v>
      </c>
      <c r="H52" s="222">
        <v>23429.0</v>
      </c>
      <c r="I52" s="125">
        <v>39072.0</v>
      </c>
      <c r="J52" s="125">
        <v>95060.0</v>
      </c>
      <c r="K52" s="125">
        <v>43167.0</v>
      </c>
      <c r="L52" s="125">
        <v>77522.0</v>
      </c>
      <c r="M52" s="125">
        <v>14331.0</v>
      </c>
      <c r="N52" s="125">
        <v>13203.0</v>
      </c>
      <c r="O52" s="125">
        <v>20616.0</v>
      </c>
      <c r="P52" s="125">
        <v>46802.0</v>
      </c>
      <c r="Q52" s="125">
        <v>10552.0</v>
      </c>
      <c r="R52" s="140">
        <v>22990.0</v>
      </c>
      <c r="S52" s="106"/>
      <c r="T52" s="106"/>
      <c r="U52" s="106"/>
      <c r="V52" s="106"/>
      <c r="W52" s="106"/>
    </row>
    <row r="53">
      <c r="A53" s="121"/>
      <c r="B53" s="135" t="s">
        <v>984</v>
      </c>
      <c r="C53" s="109"/>
      <c r="D53" s="216">
        <f t="shared" ref="D53:R53" si="3">sum(D43:D52)</f>
        <v>210134</v>
      </c>
      <c r="E53" s="216">
        <f t="shared" si="3"/>
        <v>100648</v>
      </c>
      <c r="F53" s="216">
        <f t="shared" si="3"/>
        <v>184718</v>
      </c>
      <c r="G53" s="216">
        <f t="shared" si="3"/>
        <v>235334</v>
      </c>
      <c r="H53" s="216">
        <f t="shared" si="3"/>
        <v>126340</v>
      </c>
      <c r="I53" s="216">
        <f t="shared" si="3"/>
        <v>222564</v>
      </c>
      <c r="J53" s="216">
        <f t="shared" si="3"/>
        <v>460150</v>
      </c>
      <c r="K53" s="216">
        <f t="shared" si="3"/>
        <v>252551</v>
      </c>
      <c r="L53" s="216">
        <f t="shared" si="3"/>
        <v>423740</v>
      </c>
      <c r="M53" s="216">
        <f t="shared" si="3"/>
        <v>84703</v>
      </c>
      <c r="N53" s="216">
        <f t="shared" si="3"/>
        <v>65636</v>
      </c>
      <c r="O53" s="216">
        <f t="shared" si="3"/>
        <v>96785</v>
      </c>
      <c r="P53" s="216">
        <f t="shared" si="3"/>
        <v>206785</v>
      </c>
      <c r="Q53" s="216">
        <f t="shared" si="3"/>
        <v>94899</v>
      </c>
      <c r="R53" s="216">
        <f t="shared" si="3"/>
        <v>180592</v>
      </c>
      <c r="S53" s="106"/>
      <c r="T53" s="106"/>
      <c r="U53" s="106"/>
      <c r="V53" s="106"/>
      <c r="W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row>
    <row r="55">
      <c r="A55" s="106"/>
      <c r="B55" s="106"/>
      <c r="C55" s="106"/>
      <c r="D55" s="106"/>
      <c r="E55" s="106"/>
      <c r="F55" s="106"/>
      <c r="G55" s="106"/>
      <c r="H55" s="106"/>
      <c r="I55" s="106"/>
      <c r="J55" s="106"/>
      <c r="K55" s="106"/>
      <c r="L55" s="106"/>
      <c r="M55" s="106"/>
      <c r="O55" s="106"/>
      <c r="P55" s="106"/>
      <c r="Q55" s="106"/>
      <c r="R55" s="106"/>
      <c r="S55" s="106"/>
      <c r="T55" s="106"/>
      <c r="U55" s="106"/>
      <c r="V55" s="106"/>
      <c r="W55" s="106"/>
    </row>
    <row r="56">
      <c r="A56" s="106"/>
      <c r="B56" s="106"/>
      <c r="C56" s="106"/>
      <c r="D56" s="106"/>
      <c r="E56" s="106"/>
      <c r="F56" s="106"/>
      <c r="G56" s="106"/>
      <c r="H56" s="106"/>
      <c r="I56" s="106"/>
      <c r="J56" s="106"/>
      <c r="K56" s="106"/>
      <c r="L56" s="106"/>
      <c r="M56" s="106"/>
      <c r="O56" s="106"/>
      <c r="P56" s="106"/>
      <c r="Q56" s="106"/>
      <c r="R56" s="106"/>
      <c r="S56" s="106"/>
      <c r="T56" s="106"/>
      <c r="U56" s="106"/>
      <c r="V56" s="106"/>
      <c r="W56" s="106"/>
    </row>
    <row r="57">
      <c r="A57" s="106"/>
      <c r="B57" s="106"/>
      <c r="C57" s="106"/>
      <c r="D57" s="106"/>
      <c r="E57" s="106"/>
      <c r="F57" s="106"/>
      <c r="G57" s="106"/>
      <c r="H57" s="106"/>
      <c r="I57" s="106"/>
      <c r="J57" s="106"/>
      <c r="K57" s="106"/>
      <c r="L57" s="106"/>
      <c r="M57" s="106"/>
      <c r="O57" s="106"/>
      <c r="P57" s="106"/>
      <c r="Q57" s="106"/>
      <c r="R57" s="106"/>
      <c r="S57" s="106"/>
      <c r="T57" s="106"/>
      <c r="U57" s="106"/>
      <c r="V57" s="106"/>
      <c r="W57" s="106"/>
    </row>
    <row r="58">
      <c r="A58" s="106"/>
      <c r="B58" s="106"/>
      <c r="C58" s="106"/>
      <c r="D58" s="106"/>
      <c r="E58" s="106"/>
      <c r="F58" s="106"/>
      <c r="G58" s="106"/>
      <c r="H58" s="106"/>
      <c r="I58" s="106"/>
      <c r="J58" s="106"/>
      <c r="K58" s="106"/>
      <c r="L58" s="106"/>
      <c r="M58" s="106"/>
      <c r="O58" s="106"/>
      <c r="P58" s="106"/>
      <c r="Q58" s="106"/>
      <c r="R58" s="106"/>
      <c r="S58" s="106"/>
      <c r="T58" s="106"/>
      <c r="U58" s="106"/>
      <c r="V58" s="106"/>
      <c r="W58" s="106"/>
    </row>
    <row r="59">
      <c r="A59" s="106"/>
      <c r="B59" s="106"/>
      <c r="C59" s="122" t="s">
        <v>1094</v>
      </c>
      <c r="D59" s="122" t="s">
        <v>7</v>
      </c>
      <c r="E59" s="216" t="s">
        <v>1095</v>
      </c>
      <c r="F59" s="216" t="s">
        <v>1092</v>
      </c>
      <c r="G59" s="216" t="s">
        <v>1093</v>
      </c>
      <c r="H59" s="106"/>
      <c r="I59" s="106"/>
      <c r="J59" s="106"/>
      <c r="K59" s="106"/>
      <c r="L59" s="106"/>
      <c r="M59" s="106"/>
      <c r="O59" s="106"/>
      <c r="P59" s="106"/>
      <c r="Q59" s="106"/>
      <c r="R59" s="106"/>
      <c r="S59" s="106"/>
      <c r="T59" s="106"/>
      <c r="U59" s="106"/>
      <c r="V59" s="106"/>
      <c r="W59" s="106"/>
    </row>
    <row r="60">
      <c r="B60" s="106"/>
      <c r="C60" s="113" t="s">
        <v>978</v>
      </c>
      <c r="D60" s="140" t="s">
        <v>31</v>
      </c>
      <c r="E60" s="224">
        <f t="shared" ref="E60:G60" si="4">D19</f>
        <v>223496</v>
      </c>
      <c r="F60" s="224">
        <f t="shared" si="4"/>
        <v>104665</v>
      </c>
      <c r="G60" s="224">
        <f t="shared" si="4"/>
        <v>194086</v>
      </c>
      <c r="H60" s="106"/>
      <c r="I60" s="106"/>
      <c r="J60" s="106"/>
      <c r="K60" s="106"/>
      <c r="L60" s="106"/>
      <c r="M60" s="106"/>
      <c r="O60" s="106"/>
      <c r="P60" s="106"/>
      <c r="Q60" s="106"/>
      <c r="R60" s="106"/>
      <c r="S60" s="106"/>
      <c r="T60" s="106"/>
      <c r="U60" s="106"/>
      <c r="V60" s="106"/>
      <c r="W60" s="106"/>
    </row>
    <row r="61">
      <c r="A61" s="106"/>
      <c r="B61" s="106"/>
      <c r="C61" s="120"/>
      <c r="D61" s="140" t="s">
        <v>982</v>
      </c>
      <c r="E61" s="224">
        <f t="shared" ref="E61:G61" si="5">G19</f>
        <v>248543</v>
      </c>
      <c r="F61" s="224">
        <f t="shared" si="5"/>
        <v>130642</v>
      </c>
      <c r="G61" s="224">
        <f t="shared" si="5"/>
        <v>232070</v>
      </c>
      <c r="H61" s="106"/>
      <c r="I61" s="106"/>
      <c r="J61" s="106"/>
      <c r="K61" s="106"/>
      <c r="L61" s="106"/>
      <c r="M61" s="106"/>
      <c r="O61" s="106"/>
      <c r="P61" s="106"/>
      <c r="Q61" s="106"/>
      <c r="R61" s="106"/>
      <c r="S61" s="106"/>
      <c r="T61" s="106"/>
      <c r="U61" s="106"/>
      <c r="V61" s="106"/>
      <c r="W61" s="106"/>
    </row>
    <row r="62">
      <c r="A62" s="106"/>
      <c r="B62" s="106"/>
      <c r="C62" s="120"/>
      <c r="D62" s="140" t="s">
        <v>154</v>
      </c>
      <c r="E62" s="224">
        <f t="shared" ref="E62:G62" si="6">J19</f>
        <v>471980</v>
      </c>
      <c r="F62" s="224">
        <f t="shared" si="6"/>
        <v>276123</v>
      </c>
      <c r="G62" s="224">
        <f t="shared" si="6"/>
        <v>445748</v>
      </c>
      <c r="H62" s="106"/>
      <c r="I62" s="106"/>
      <c r="J62" s="106"/>
      <c r="K62" s="106"/>
      <c r="L62" s="106"/>
      <c r="M62" s="106"/>
      <c r="O62" s="106"/>
      <c r="P62" s="106"/>
      <c r="Q62" s="106"/>
      <c r="R62" s="106"/>
      <c r="S62" s="106"/>
      <c r="T62" s="106"/>
      <c r="U62" s="106"/>
      <c r="V62" s="106"/>
      <c r="W62" s="106"/>
    </row>
    <row r="63">
      <c r="A63" s="106"/>
      <c r="B63" s="106"/>
      <c r="C63" s="120"/>
      <c r="D63" s="140" t="s">
        <v>288</v>
      </c>
      <c r="E63" s="224">
        <f t="shared" ref="E63:G63" si="7">M19</f>
        <v>92759</v>
      </c>
      <c r="F63" s="224">
        <f t="shared" si="7"/>
        <v>62213</v>
      </c>
      <c r="G63" s="224">
        <f t="shared" si="7"/>
        <v>109046</v>
      </c>
      <c r="H63" s="106"/>
      <c r="I63" s="106"/>
      <c r="J63" s="106"/>
      <c r="K63" s="106"/>
      <c r="L63" s="106"/>
      <c r="M63" s="106"/>
      <c r="O63" s="106"/>
      <c r="P63" s="106"/>
      <c r="Q63" s="106"/>
      <c r="R63" s="106"/>
      <c r="S63" s="106"/>
      <c r="T63" s="106"/>
      <c r="U63" s="106"/>
      <c r="V63" s="106"/>
      <c r="W63" s="106"/>
    </row>
    <row r="64">
      <c r="A64" s="106"/>
      <c r="B64" s="106"/>
      <c r="C64" s="121"/>
      <c r="D64" s="140" t="s">
        <v>230</v>
      </c>
      <c r="E64" s="224">
        <f t="shared" ref="E64:G64" si="8">P19</f>
        <v>223983</v>
      </c>
      <c r="F64" s="224">
        <f t="shared" si="8"/>
        <v>94899</v>
      </c>
      <c r="G64" s="224">
        <f t="shared" si="8"/>
        <v>180592</v>
      </c>
      <c r="H64" s="106"/>
      <c r="I64" s="106"/>
      <c r="J64" s="106"/>
      <c r="K64" s="106"/>
      <c r="L64" s="106"/>
      <c r="M64" s="106"/>
      <c r="O64" s="106"/>
      <c r="P64" s="106"/>
      <c r="Q64" s="106"/>
      <c r="R64" s="106"/>
      <c r="S64" s="106"/>
      <c r="T64" s="106"/>
      <c r="U64" s="106"/>
      <c r="V64" s="106"/>
      <c r="W64" s="106"/>
    </row>
    <row r="65">
      <c r="A65" s="106"/>
      <c r="B65" s="106"/>
      <c r="C65" s="106"/>
      <c r="D65" s="106"/>
      <c r="E65" s="106"/>
      <c r="F65" s="106"/>
      <c r="G65" s="106"/>
      <c r="H65" s="106"/>
      <c r="I65" s="106"/>
      <c r="J65" s="106"/>
      <c r="K65" s="106"/>
      <c r="L65" s="106"/>
      <c r="M65" s="106"/>
      <c r="O65" s="106"/>
      <c r="P65" s="106"/>
      <c r="Q65" s="106"/>
      <c r="R65" s="106"/>
      <c r="S65" s="106"/>
      <c r="T65" s="106"/>
      <c r="U65" s="106"/>
      <c r="V65" s="106"/>
      <c r="W65" s="106"/>
    </row>
    <row r="66">
      <c r="A66" s="106"/>
      <c r="B66" s="106"/>
      <c r="C66" s="106"/>
      <c r="D66" s="106"/>
      <c r="E66" s="106"/>
      <c r="F66" s="106"/>
      <c r="G66" s="106"/>
      <c r="H66" s="106"/>
      <c r="I66" s="106"/>
      <c r="J66" s="106"/>
      <c r="K66" s="106"/>
      <c r="L66" s="106"/>
      <c r="M66" s="106"/>
      <c r="O66" s="106"/>
      <c r="P66" s="106"/>
      <c r="Q66" s="106"/>
      <c r="R66" s="106"/>
      <c r="S66" s="106"/>
      <c r="T66" s="106"/>
      <c r="U66" s="106"/>
      <c r="V66" s="106"/>
      <c r="W66" s="106"/>
    </row>
    <row r="67">
      <c r="A67" s="106"/>
      <c r="B67" s="106"/>
      <c r="C67" s="122" t="s">
        <v>1094</v>
      </c>
      <c r="D67" s="122" t="s">
        <v>7</v>
      </c>
      <c r="E67" s="216" t="s">
        <v>1095</v>
      </c>
      <c r="F67" s="216" t="s">
        <v>1092</v>
      </c>
      <c r="G67" s="216" t="s">
        <v>1093</v>
      </c>
      <c r="H67" s="106"/>
      <c r="I67" s="106"/>
      <c r="J67" s="106"/>
      <c r="K67" s="106"/>
      <c r="L67" s="106"/>
      <c r="M67" s="106"/>
      <c r="N67" s="106"/>
      <c r="O67" s="106"/>
      <c r="P67" s="106"/>
      <c r="Q67" s="106"/>
      <c r="R67" s="106"/>
      <c r="S67" s="106"/>
      <c r="T67" s="106"/>
      <c r="U67" s="106"/>
      <c r="V67" s="106"/>
      <c r="W67" s="106"/>
    </row>
    <row r="68">
      <c r="A68" s="106"/>
      <c r="B68" s="106"/>
      <c r="C68" s="113" t="s">
        <v>985</v>
      </c>
      <c r="D68" s="140" t="s">
        <v>31</v>
      </c>
      <c r="E68" s="224">
        <f t="shared" ref="E68:G68" si="9">D36</f>
        <v>159985</v>
      </c>
      <c r="F68" s="224">
        <f t="shared" si="9"/>
        <v>75660</v>
      </c>
      <c r="G68" s="224">
        <f t="shared" si="9"/>
        <v>140221</v>
      </c>
      <c r="H68" s="106"/>
      <c r="I68" s="106"/>
      <c r="J68" s="106"/>
      <c r="K68" s="106"/>
      <c r="L68" s="106"/>
      <c r="M68" s="106"/>
      <c r="N68" s="106"/>
      <c r="O68" s="106"/>
      <c r="P68" s="106"/>
      <c r="Q68" s="106"/>
      <c r="R68" s="106"/>
      <c r="S68" s="106"/>
      <c r="T68" s="106"/>
      <c r="U68" s="106"/>
      <c r="V68" s="106"/>
      <c r="W68" s="106"/>
    </row>
    <row r="69">
      <c r="A69" s="106"/>
      <c r="B69" s="106"/>
      <c r="C69" s="120"/>
      <c r="D69" s="140" t="s">
        <v>982</v>
      </c>
      <c r="E69" s="224">
        <f t="shared" ref="E69:G69" si="10">G36</f>
        <v>176637</v>
      </c>
      <c r="F69" s="224">
        <f t="shared" si="10"/>
        <v>94122</v>
      </c>
      <c r="G69" s="224">
        <f t="shared" si="10"/>
        <v>167871</v>
      </c>
      <c r="H69" s="106"/>
      <c r="I69" s="106"/>
      <c r="J69" s="106"/>
      <c r="K69" s="106"/>
      <c r="L69" s="106"/>
      <c r="M69" s="106"/>
      <c r="N69" s="106"/>
      <c r="O69" s="106"/>
      <c r="P69" s="106"/>
      <c r="Q69" s="106"/>
      <c r="R69" s="106"/>
      <c r="S69" s="106"/>
      <c r="T69" s="106"/>
      <c r="U69" s="106"/>
      <c r="V69" s="106"/>
      <c r="W69" s="106"/>
    </row>
    <row r="70">
      <c r="A70" s="106"/>
      <c r="B70" s="106"/>
      <c r="C70" s="120"/>
      <c r="D70" s="140" t="s">
        <v>154</v>
      </c>
      <c r="E70" s="224">
        <f t="shared" ref="E70:G70" si="11">J36</f>
        <v>359217</v>
      </c>
      <c r="F70" s="224">
        <f t="shared" si="11"/>
        <v>196207</v>
      </c>
      <c r="G70" s="224">
        <f t="shared" si="11"/>
        <v>326810</v>
      </c>
      <c r="H70" s="106"/>
      <c r="I70" s="106"/>
      <c r="J70" s="106"/>
      <c r="K70" s="106"/>
      <c r="L70" s="106"/>
      <c r="M70" s="106"/>
      <c r="N70" s="106"/>
      <c r="O70" s="106"/>
      <c r="P70" s="106"/>
      <c r="Q70" s="106"/>
      <c r="R70" s="106"/>
      <c r="S70" s="106"/>
      <c r="T70" s="106"/>
      <c r="U70" s="106"/>
      <c r="V70" s="106"/>
      <c r="W70" s="106"/>
    </row>
    <row r="71">
      <c r="A71" s="106"/>
      <c r="B71" s="106"/>
      <c r="C71" s="120"/>
      <c r="D71" s="140" t="s">
        <v>288</v>
      </c>
      <c r="E71" s="224">
        <f t="shared" ref="E71:G71" si="12">M36</f>
        <v>68177</v>
      </c>
      <c r="F71" s="224">
        <f t="shared" si="12"/>
        <v>49223</v>
      </c>
      <c r="G71" s="224">
        <f t="shared" si="12"/>
        <v>77776</v>
      </c>
      <c r="H71" s="106"/>
      <c r="I71" s="106"/>
      <c r="J71" s="106"/>
      <c r="K71" s="106"/>
      <c r="L71" s="106"/>
      <c r="M71" s="106"/>
      <c r="N71" s="106"/>
      <c r="O71" s="106"/>
      <c r="P71" s="106"/>
      <c r="Q71" s="106"/>
      <c r="R71" s="106"/>
      <c r="S71" s="106"/>
      <c r="T71" s="106"/>
      <c r="U71" s="106"/>
      <c r="V71" s="106"/>
      <c r="W71" s="106"/>
    </row>
    <row r="72">
      <c r="A72" s="106"/>
      <c r="B72" s="106"/>
      <c r="C72" s="121"/>
      <c r="D72" s="140" t="s">
        <v>230</v>
      </c>
      <c r="E72" s="224">
        <f t="shared" ref="E72:G72" si="13">P36</f>
        <v>158522</v>
      </c>
      <c r="F72" s="224">
        <f t="shared" si="13"/>
        <v>69564</v>
      </c>
      <c r="G72" s="224">
        <f t="shared" si="13"/>
        <v>132028</v>
      </c>
      <c r="H72" s="106"/>
      <c r="I72" s="106"/>
      <c r="J72" s="106"/>
      <c r="K72" s="106"/>
      <c r="L72" s="106"/>
      <c r="M72" s="106"/>
      <c r="N72" s="106"/>
      <c r="O72" s="106"/>
      <c r="P72" s="106"/>
      <c r="Q72" s="106"/>
      <c r="R72" s="106"/>
      <c r="S72" s="106"/>
      <c r="T72" s="106"/>
      <c r="U72" s="106"/>
      <c r="V72" s="106"/>
      <c r="W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row>
    <row r="75">
      <c r="A75" s="106"/>
      <c r="B75" s="106"/>
      <c r="C75" s="122" t="s">
        <v>1094</v>
      </c>
      <c r="D75" s="122" t="s">
        <v>7</v>
      </c>
      <c r="E75" s="216" t="s">
        <v>1095</v>
      </c>
      <c r="F75" s="216" t="s">
        <v>1092</v>
      </c>
      <c r="G75" s="216" t="s">
        <v>1093</v>
      </c>
      <c r="H75" s="106"/>
      <c r="I75" s="106"/>
      <c r="J75" s="106"/>
      <c r="K75" s="106"/>
      <c r="L75" s="106"/>
      <c r="M75" s="106"/>
      <c r="N75" s="106"/>
      <c r="O75" s="106"/>
      <c r="P75" s="106"/>
      <c r="Q75" s="106"/>
      <c r="R75" s="106"/>
      <c r="S75" s="106"/>
      <c r="T75" s="106"/>
      <c r="U75" s="106"/>
      <c r="V75" s="106"/>
      <c r="W75" s="106"/>
    </row>
    <row r="76">
      <c r="A76" s="106"/>
      <c r="B76" s="106"/>
      <c r="C76" s="113" t="s">
        <v>986</v>
      </c>
      <c r="D76" s="140" t="s">
        <v>31</v>
      </c>
      <c r="E76" s="224">
        <f t="shared" ref="E76:G76" si="14">D53</f>
        <v>210134</v>
      </c>
      <c r="F76" s="224">
        <f t="shared" si="14"/>
        <v>100648</v>
      </c>
      <c r="G76" s="224">
        <f t="shared" si="14"/>
        <v>184718</v>
      </c>
      <c r="H76" s="106"/>
      <c r="I76" s="106"/>
      <c r="J76" s="106"/>
      <c r="K76" s="106"/>
      <c r="L76" s="106"/>
      <c r="M76" s="106"/>
      <c r="N76" s="106"/>
      <c r="O76" s="106"/>
      <c r="P76" s="106"/>
      <c r="Q76" s="106"/>
      <c r="R76" s="106"/>
      <c r="S76" s="106"/>
      <c r="T76" s="106"/>
      <c r="U76" s="106"/>
      <c r="V76" s="106"/>
      <c r="W76" s="106"/>
    </row>
    <row r="77">
      <c r="A77" s="106"/>
      <c r="B77" s="106"/>
      <c r="C77" s="120"/>
      <c r="D77" s="140" t="s">
        <v>982</v>
      </c>
      <c r="E77" s="224">
        <f t="shared" ref="E77:G77" si="15">G53</f>
        <v>235334</v>
      </c>
      <c r="F77" s="224">
        <f t="shared" si="15"/>
        <v>126340</v>
      </c>
      <c r="G77" s="224">
        <f t="shared" si="15"/>
        <v>222564</v>
      </c>
      <c r="H77" s="106"/>
      <c r="I77" s="106"/>
      <c r="J77" s="106"/>
      <c r="K77" s="106"/>
      <c r="L77" s="106"/>
      <c r="M77" s="106"/>
      <c r="N77" s="106"/>
      <c r="O77" s="106"/>
      <c r="P77" s="106"/>
      <c r="Q77" s="106"/>
      <c r="R77" s="106"/>
      <c r="S77" s="106"/>
      <c r="T77" s="106"/>
      <c r="U77" s="106"/>
      <c r="V77" s="106"/>
      <c r="W77" s="106"/>
    </row>
    <row r="78">
      <c r="A78" s="106"/>
      <c r="B78" s="106"/>
      <c r="C78" s="120"/>
      <c r="D78" s="140" t="s">
        <v>154</v>
      </c>
      <c r="E78" s="224">
        <f t="shared" ref="E78:G78" si="16">J53</f>
        <v>460150</v>
      </c>
      <c r="F78" s="224">
        <f t="shared" si="16"/>
        <v>252551</v>
      </c>
      <c r="G78" s="224">
        <f t="shared" si="16"/>
        <v>423740</v>
      </c>
      <c r="H78" s="106"/>
      <c r="I78" s="106"/>
      <c r="J78" s="106"/>
      <c r="K78" s="106"/>
      <c r="L78" s="106"/>
      <c r="M78" s="106"/>
      <c r="N78" s="106"/>
      <c r="O78" s="106"/>
      <c r="P78" s="106"/>
      <c r="Q78" s="106"/>
      <c r="R78" s="106"/>
      <c r="S78" s="106"/>
      <c r="T78" s="106"/>
      <c r="U78" s="106"/>
      <c r="V78" s="106"/>
      <c r="W78" s="106"/>
    </row>
    <row r="79">
      <c r="A79" s="106"/>
      <c r="B79" s="106"/>
      <c r="C79" s="120"/>
      <c r="D79" s="140" t="s">
        <v>288</v>
      </c>
      <c r="E79" s="224">
        <f t="shared" ref="E79:G79" si="17">M53</f>
        <v>84703</v>
      </c>
      <c r="F79" s="224">
        <f t="shared" si="17"/>
        <v>65636</v>
      </c>
      <c r="G79" s="224">
        <f t="shared" si="17"/>
        <v>96785</v>
      </c>
      <c r="H79" s="106"/>
      <c r="I79" s="106"/>
      <c r="J79" s="106"/>
      <c r="K79" s="106"/>
      <c r="L79" s="106"/>
      <c r="M79" s="106"/>
      <c r="N79" s="106"/>
      <c r="O79" s="106"/>
      <c r="P79" s="106"/>
      <c r="Q79" s="106"/>
      <c r="R79" s="106"/>
      <c r="S79" s="106"/>
      <c r="T79" s="106"/>
      <c r="U79" s="106"/>
      <c r="V79" s="106"/>
      <c r="W79" s="106"/>
    </row>
    <row r="80">
      <c r="A80" s="106"/>
      <c r="B80" s="106"/>
      <c r="C80" s="121"/>
      <c r="D80" s="140" t="s">
        <v>230</v>
      </c>
      <c r="E80" s="224">
        <f t="shared" ref="E80:G80" si="18">P53</f>
        <v>206785</v>
      </c>
      <c r="F80" s="224">
        <f t="shared" si="18"/>
        <v>94899</v>
      </c>
      <c r="G80" s="224">
        <f t="shared" si="18"/>
        <v>180592</v>
      </c>
      <c r="H80" s="106"/>
      <c r="I80" s="106"/>
      <c r="J80" s="106"/>
      <c r="K80" s="106"/>
      <c r="L80" s="106"/>
      <c r="M80" s="106"/>
      <c r="N80" s="106"/>
      <c r="O80" s="106"/>
      <c r="P80" s="106"/>
      <c r="Q80" s="106"/>
      <c r="R80" s="106"/>
      <c r="S80" s="106"/>
      <c r="T80" s="106"/>
      <c r="U80" s="106"/>
      <c r="V80" s="106"/>
      <c r="W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row>
  </sheetData>
  <mergeCells count="36">
    <mergeCell ref="J7:L7"/>
    <mergeCell ref="M7:O7"/>
    <mergeCell ref="A5:R5"/>
    <mergeCell ref="A6:A19"/>
    <mergeCell ref="B6:B8"/>
    <mergeCell ref="D6:R6"/>
    <mergeCell ref="D7:F7"/>
    <mergeCell ref="G7:I7"/>
    <mergeCell ref="P7:R7"/>
    <mergeCell ref="B40:B42"/>
    <mergeCell ref="C40:C42"/>
    <mergeCell ref="D41:F41"/>
    <mergeCell ref="G41:I41"/>
    <mergeCell ref="J41:L41"/>
    <mergeCell ref="M41:O41"/>
    <mergeCell ref="P41:R41"/>
    <mergeCell ref="A39:R39"/>
    <mergeCell ref="D40:R40"/>
    <mergeCell ref="A22:R22"/>
    <mergeCell ref="D23:R23"/>
    <mergeCell ref="D24:F24"/>
    <mergeCell ref="G24:I24"/>
    <mergeCell ref="J24:L24"/>
    <mergeCell ref="M24:O24"/>
    <mergeCell ref="P24:R24"/>
    <mergeCell ref="B53:C53"/>
    <mergeCell ref="C60:C64"/>
    <mergeCell ref="C68:C72"/>
    <mergeCell ref="C76:C80"/>
    <mergeCell ref="C6:C8"/>
    <mergeCell ref="B19:C19"/>
    <mergeCell ref="A23:A36"/>
    <mergeCell ref="B23:B25"/>
    <mergeCell ref="C23:C25"/>
    <mergeCell ref="B36:C36"/>
    <mergeCell ref="A40:A5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9" width="19.38"/>
    <col customWidth="1" min="10" max="10" width="18.0"/>
    <col customWidth="1" min="11" max="13" width="19.38"/>
    <col customWidth="1" min="17" max="17" width="17.13"/>
    <col customWidth="1" min="18" max="18" width="13.13"/>
  </cols>
  <sheetData>
    <row r="4">
      <c r="B4" s="151"/>
      <c r="C4" s="151"/>
      <c r="D4" s="122" t="s">
        <v>987</v>
      </c>
      <c r="E4" s="122" t="s">
        <v>988</v>
      </c>
      <c r="F4" s="122" t="s">
        <v>989</v>
      </c>
      <c r="G4" s="122" t="s">
        <v>990</v>
      </c>
      <c r="H4" s="122" t="s">
        <v>991</v>
      </c>
      <c r="J4" s="225"/>
      <c r="K4" s="225"/>
      <c r="L4" s="154" t="s">
        <v>996</v>
      </c>
      <c r="M4" s="154" t="s">
        <v>997</v>
      </c>
    </row>
    <row r="5">
      <c r="B5" s="226" t="s">
        <v>978</v>
      </c>
      <c r="C5" s="127" t="s">
        <v>31</v>
      </c>
      <c r="D5" s="150">
        <v>49.7327</v>
      </c>
      <c r="E5" s="150">
        <v>1.9400000000000002</v>
      </c>
      <c r="F5" s="150">
        <v>1.1274000000000002</v>
      </c>
      <c r="G5" s="150">
        <v>38.3882</v>
      </c>
      <c r="H5" s="150">
        <v>91.1883</v>
      </c>
      <c r="J5" s="226" t="s">
        <v>978</v>
      </c>
      <c r="K5" s="127" t="s">
        <v>31</v>
      </c>
      <c r="L5" s="161">
        <v>1.0</v>
      </c>
      <c r="M5" s="161">
        <v>1.0</v>
      </c>
    </row>
    <row r="6">
      <c r="B6" s="120"/>
      <c r="C6" s="127" t="s">
        <v>982</v>
      </c>
      <c r="D6" s="150">
        <v>3.2702</v>
      </c>
      <c r="E6" s="150">
        <v>2.032</v>
      </c>
      <c r="F6" s="150">
        <v>0.36</v>
      </c>
      <c r="G6" s="150">
        <v>3.5646</v>
      </c>
      <c r="H6" s="150">
        <v>9.2268</v>
      </c>
      <c r="J6" s="120"/>
      <c r="K6" s="127" t="s">
        <v>982</v>
      </c>
      <c r="L6" s="161">
        <v>1.0</v>
      </c>
      <c r="M6" s="161">
        <v>1.0</v>
      </c>
    </row>
    <row r="7">
      <c r="B7" s="120"/>
      <c r="C7" s="127" t="s">
        <v>154</v>
      </c>
      <c r="D7" s="150">
        <v>133.9535</v>
      </c>
      <c r="E7" s="150">
        <v>1.903</v>
      </c>
      <c r="F7" s="150">
        <v>0.5433</v>
      </c>
      <c r="G7" s="150">
        <v>132.1053</v>
      </c>
      <c r="H7" s="150">
        <v>268.50509999999997</v>
      </c>
      <c r="J7" s="120"/>
      <c r="K7" s="127" t="s">
        <v>154</v>
      </c>
      <c r="L7" s="161">
        <v>1.0</v>
      </c>
      <c r="M7" s="161">
        <v>1.0</v>
      </c>
    </row>
    <row r="8">
      <c r="B8" s="120"/>
      <c r="C8" s="127" t="s">
        <v>288</v>
      </c>
      <c r="D8" s="150">
        <v>15.115200000000002</v>
      </c>
      <c r="E8" s="150">
        <v>1.988</v>
      </c>
      <c r="F8" s="150">
        <v>1.6062</v>
      </c>
      <c r="G8" s="150">
        <v>26.149</v>
      </c>
      <c r="H8" s="150">
        <v>44.8584</v>
      </c>
      <c r="J8" s="120"/>
      <c r="K8" s="127" t="s">
        <v>288</v>
      </c>
      <c r="L8" s="161">
        <v>1.0</v>
      </c>
      <c r="M8" s="161">
        <v>1.0</v>
      </c>
    </row>
    <row r="9">
      <c r="B9" s="121"/>
      <c r="C9" s="127" t="s">
        <v>230</v>
      </c>
      <c r="D9" s="151">
        <v>12.470000000000002</v>
      </c>
      <c r="E9" s="150">
        <v>2.07</v>
      </c>
      <c r="F9" s="150">
        <v>7.146333333333333</v>
      </c>
      <c r="G9" s="150">
        <v>5.662700000000001</v>
      </c>
      <c r="H9" s="150">
        <v>27.349033333333338</v>
      </c>
      <c r="J9" s="121"/>
      <c r="K9" s="127" t="s">
        <v>230</v>
      </c>
      <c r="L9" s="161">
        <v>0.995774647887324</v>
      </c>
      <c r="M9" s="161">
        <v>1.0</v>
      </c>
    </row>
    <row r="12">
      <c r="B12" s="225"/>
      <c r="C12" s="225"/>
      <c r="D12" s="122" t="s">
        <v>987</v>
      </c>
      <c r="E12" s="122" t="s">
        <v>988</v>
      </c>
      <c r="F12" s="122" t="s">
        <v>989</v>
      </c>
      <c r="G12" s="122" t="s">
        <v>990</v>
      </c>
      <c r="H12" s="122" t="s">
        <v>991</v>
      </c>
      <c r="J12" s="225"/>
      <c r="K12" s="225"/>
      <c r="L12" s="154" t="s">
        <v>996</v>
      </c>
      <c r="M12" s="154" t="s">
        <v>997</v>
      </c>
    </row>
    <row r="13">
      <c r="B13" s="113" t="s">
        <v>985</v>
      </c>
      <c r="C13" s="123" t="s">
        <v>31</v>
      </c>
      <c r="D13" s="146">
        <v>37.69000000000001</v>
      </c>
      <c r="E13" s="146">
        <v>1.693</v>
      </c>
      <c r="F13" s="146">
        <v>0.8</v>
      </c>
      <c r="G13" s="146">
        <v>35.839999999999996</v>
      </c>
      <c r="H13" s="150">
        <v>76.023</v>
      </c>
      <c r="J13" s="113" t="s">
        <v>985</v>
      </c>
      <c r="K13" s="123" t="s">
        <v>31</v>
      </c>
      <c r="L13" s="161">
        <v>1.0</v>
      </c>
      <c r="M13" s="161">
        <v>1.0</v>
      </c>
    </row>
    <row r="14">
      <c r="B14" s="120"/>
      <c r="C14" s="123" t="s">
        <v>982</v>
      </c>
      <c r="D14" s="146">
        <v>5.860000000000001</v>
      </c>
      <c r="E14" s="146">
        <v>1.7919999999999998</v>
      </c>
      <c r="F14" s="146">
        <v>0.85</v>
      </c>
      <c r="G14" s="146">
        <v>2.9899999999999998</v>
      </c>
      <c r="H14" s="150">
        <v>11.492</v>
      </c>
      <c r="J14" s="120"/>
      <c r="K14" s="123" t="s">
        <v>982</v>
      </c>
      <c r="L14" s="161">
        <v>1.0</v>
      </c>
      <c r="M14" s="161">
        <v>1.0</v>
      </c>
    </row>
    <row r="15">
      <c r="B15" s="120"/>
      <c r="C15" s="123" t="s">
        <v>154</v>
      </c>
      <c r="D15" s="146">
        <v>143.98999999999998</v>
      </c>
      <c r="E15" s="146">
        <v>1.6470000000000002</v>
      </c>
      <c r="F15" s="146">
        <v>0.7555555555555555</v>
      </c>
      <c r="G15" s="146">
        <v>91.0</v>
      </c>
      <c r="H15" s="150">
        <v>237.39255555555553</v>
      </c>
      <c r="J15" s="120"/>
      <c r="K15" s="123" t="s">
        <v>154</v>
      </c>
      <c r="L15" s="161">
        <v>1.0</v>
      </c>
      <c r="M15" s="161">
        <v>1.0</v>
      </c>
    </row>
    <row r="16">
      <c r="B16" s="120"/>
      <c r="C16" s="123" t="s">
        <v>288</v>
      </c>
      <c r="D16" s="146">
        <v>10.67</v>
      </c>
      <c r="E16" s="146">
        <v>1.736</v>
      </c>
      <c r="F16" s="146">
        <v>0.5900000000000001</v>
      </c>
      <c r="G16" s="146">
        <v>9.120000000000001</v>
      </c>
      <c r="H16" s="150">
        <v>22.116</v>
      </c>
      <c r="J16" s="120"/>
      <c r="K16" s="123" t="s">
        <v>288</v>
      </c>
      <c r="L16" s="161">
        <v>0.99375</v>
      </c>
      <c r="M16" s="161">
        <v>1.0</v>
      </c>
    </row>
    <row r="17">
      <c r="B17" s="121"/>
      <c r="C17" s="123" t="s">
        <v>230</v>
      </c>
      <c r="D17" s="146">
        <v>10.77</v>
      </c>
      <c r="E17" s="146">
        <v>1.8329999999999997</v>
      </c>
      <c r="F17" s="146">
        <v>0.52</v>
      </c>
      <c r="G17" s="146">
        <v>11.28</v>
      </c>
      <c r="H17" s="150">
        <v>24.403</v>
      </c>
      <c r="J17" s="121"/>
      <c r="K17" s="123" t="s">
        <v>230</v>
      </c>
      <c r="L17" s="161">
        <v>1.0</v>
      </c>
      <c r="M17" s="161">
        <v>1.0</v>
      </c>
    </row>
    <row r="20">
      <c r="B20" s="225"/>
      <c r="C20" s="225"/>
      <c r="D20" s="122" t="s">
        <v>987</v>
      </c>
      <c r="E20" s="122" t="s">
        <v>988</v>
      </c>
      <c r="F20" s="122" t="s">
        <v>989</v>
      </c>
      <c r="G20" s="122" t="s">
        <v>990</v>
      </c>
      <c r="H20" s="122" t="s">
        <v>991</v>
      </c>
      <c r="J20" s="225"/>
      <c r="K20" s="225"/>
      <c r="L20" s="154" t="s">
        <v>996</v>
      </c>
      <c r="M20" s="154" t="s">
        <v>997</v>
      </c>
    </row>
    <row r="21">
      <c r="B21" s="113" t="s">
        <v>986</v>
      </c>
      <c r="C21" s="123" t="s">
        <v>31</v>
      </c>
      <c r="D21" s="146">
        <v>43.61</v>
      </c>
      <c r="E21" s="146">
        <v>2.8659999999999997</v>
      </c>
      <c r="F21" s="146">
        <v>0.868</v>
      </c>
      <c r="G21" s="146">
        <v>25.229999999999997</v>
      </c>
      <c r="H21" s="150">
        <v>72.574</v>
      </c>
      <c r="J21" s="113" t="s">
        <v>986</v>
      </c>
      <c r="K21" s="123" t="s">
        <v>31</v>
      </c>
      <c r="L21" s="161">
        <v>1.0</v>
      </c>
      <c r="M21" s="161">
        <v>1.0</v>
      </c>
    </row>
    <row r="22">
      <c r="B22" s="120"/>
      <c r="C22" s="123" t="s">
        <v>982</v>
      </c>
      <c r="D22" s="146">
        <v>9.66</v>
      </c>
      <c r="E22" s="146">
        <v>3.026</v>
      </c>
      <c r="F22" s="146">
        <v>0.5519999999999999</v>
      </c>
      <c r="G22" s="146">
        <v>4.0</v>
      </c>
      <c r="H22" s="150">
        <v>17.238</v>
      </c>
      <c r="J22" s="120"/>
      <c r="K22" s="123" t="s">
        <v>982</v>
      </c>
      <c r="L22" s="161">
        <v>1.0</v>
      </c>
      <c r="M22" s="161">
        <v>1.0</v>
      </c>
    </row>
    <row r="23">
      <c r="B23" s="120"/>
      <c r="C23" s="123" t="s">
        <v>154</v>
      </c>
      <c r="D23" s="146">
        <v>134.53</v>
      </c>
      <c r="E23" s="146">
        <v>2.791</v>
      </c>
      <c r="F23" s="146">
        <v>0.719</v>
      </c>
      <c r="G23" s="146">
        <v>95.1</v>
      </c>
      <c r="H23" s="150">
        <v>233.14</v>
      </c>
      <c r="J23" s="120"/>
      <c r="K23" s="123" t="s">
        <v>154</v>
      </c>
      <c r="L23" s="161">
        <v>1.0</v>
      </c>
      <c r="M23" s="161">
        <v>1.0</v>
      </c>
    </row>
    <row r="24">
      <c r="B24" s="120"/>
      <c r="C24" s="123" t="s">
        <v>288</v>
      </c>
      <c r="D24" s="146">
        <v>17.91</v>
      </c>
      <c r="E24" s="146">
        <v>2.921</v>
      </c>
      <c r="F24" s="146">
        <v>0.8800000000000001</v>
      </c>
      <c r="G24" s="146">
        <v>11.47</v>
      </c>
      <c r="H24" s="150">
        <v>33.181</v>
      </c>
      <c r="J24" s="120"/>
      <c r="K24" s="123" t="s">
        <v>288</v>
      </c>
      <c r="L24" s="161">
        <v>1.0</v>
      </c>
      <c r="M24" s="161">
        <v>1.0</v>
      </c>
    </row>
    <row r="25">
      <c r="B25" s="121"/>
      <c r="C25" s="123" t="s">
        <v>230</v>
      </c>
      <c r="D25" s="146">
        <v>12.566666666666668</v>
      </c>
      <c r="E25" s="146">
        <v>3.086</v>
      </c>
      <c r="F25" s="146">
        <v>0.9499999999999998</v>
      </c>
      <c r="G25" s="146">
        <v>3.13</v>
      </c>
      <c r="H25" s="150">
        <v>19.732666666666667</v>
      </c>
      <c r="J25" s="121"/>
      <c r="K25" s="123" t="s">
        <v>230</v>
      </c>
      <c r="L25" s="161">
        <v>0.9652802425317955</v>
      </c>
      <c r="M25" s="161">
        <v>0.9756469979296067</v>
      </c>
    </row>
    <row r="29">
      <c r="C29" s="45"/>
      <c r="D29" s="45"/>
      <c r="E29" s="45"/>
      <c r="F29" s="45"/>
      <c r="G29" s="45"/>
      <c r="H29" s="45"/>
      <c r="I29" s="45"/>
      <c r="J29" s="45"/>
      <c r="K29" s="45"/>
      <c r="L29" s="45"/>
    </row>
    <row r="30">
      <c r="C30" s="45"/>
      <c r="D30" s="45"/>
      <c r="E30" s="45"/>
      <c r="F30" s="45"/>
      <c r="G30" s="45"/>
      <c r="H30" s="45"/>
      <c r="I30" s="45"/>
      <c r="J30" s="45"/>
      <c r="K30" s="45"/>
      <c r="L30" s="45"/>
    </row>
    <row r="31">
      <c r="C31" s="7"/>
      <c r="D31" s="7"/>
      <c r="E31" s="7"/>
      <c r="F31" s="7"/>
      <c r="G31" s="7"/>
      <c r="H31" s="7"/>
      <c r="I31" s="7"/>
      <c r="J31" s="7"/>
      <c r="K31" s="7"/>
      <c r="L31" s="7"/>
    </row>
    <row r="32">
      <c r="B32" s="45"/>
      <c r="C32" s="52"/>
      <c r="D32" s="52"/>
      <c r="E32" s="52"/>
      <c r="F32" s="52"/>
      <c r="G32" s="52"/>
      <c r="H32" s="52"/>
      <c r="I32" s="52"/>
      <c r="J32" s="52"/>
      <c r="K32" s="52"/>
      <c r="L32" s="52"/>
    </row>
    <row r="33">
      <c r="B33" s="45"/>
      <c r="C33" s="52"/>
      <c r="D33" s="52"/>
      <c r="E33" s="52"/>
      <c r="F33" s="52"/>
      <c r="G33" s="52"/>
      <c r="H33" s="52"/>
      <c r="I33" s="52"/>
      <c r="J33" s="52"/>
      <c r="K33" s="52"/>
      <c r="L33" s="52"/>
    </row>
    <row r="34">
      <c r="B34" s="45"/>
      <c r="C34" s="52"/>
      <c r="D34" s="52"/>
      <c r="E34" s="52"/>
      <c r="F34" s="52"/>
      <c r="G34" s="52"/>
      <c r="H34" s="52"/>
      <c r="I34" s="52"/>
      <c r="J34" s="52"/>
      <c r="K34" s="52"/>
      <c r="L34" s="52"/>
    </row>
    <row r="46">
      <c r="C46" s="97"/>
      <c r="D46" s="97"/>
      <c r="E46" s="97"/>
      <c r="F46" s="97"/>
      <c r="G46" s="97"/>
      <c r="H46" s="97"/>
      <c r="I46" s="97"/>
      <c r="J46" s="97"/>
      <c r="K46" s="97"/>
      <c r="L46" s="97"/>
    </row>
    <row r="49">
      <c r="B49" s="227"/>
      <c r="C49" s="114" t="s">
        <v>1002</v>
      </c>
      <c r="D49" s="108"/>
      <c r="E49" s="108"/>
      <c r="F49" s="108"/>
      <c r="G49" s="108"/>
      <c r="H49" s="108"/>
      <c r="I49" s="108"/>
      <c r="J49" s="108"/>
      <c r="K49" s="108"/>
      <c r="L49" s="109"/>
    </row>
    <row r="50">
      <c r="B50" s="120"/>
      <c r="C50" s="114" t="s">
        <v>31</v>
      </c>
      <c r="D50" s="109"/>
      <c r="E50" s="114" t="s">
        <v>982</v>
      </c>
      <c r="F50" s="109"/>
      <c r="G50" s="213" t="s">
        <v>154</v>
      </c>
      <c r="H50" s="109"/>
      <c r="I50" s="114" t="s">
        <v>288</v>
      </c>
      <c r="J50" s="109"/>
      <c r="K50" s="135" t="s">
        <v>230</v>
      </c>
      <c r="L50" s="109"/>
    </row>
    <row r="51">
      <c r="B51" s="121"/>
      <c r="C51" s="122" t="s">
        <v>1003</v>
      </c>
      <c r="D51" s="122" t="s">
        <v>1005</v>
      </c>
      <c r="E51" s="122" t="s">
        <v>1003</v>
      </c>
      <c r="F51" s="122" t="s">
        <v>1005</v>
      </c>
      <c r="G51" s="122" t="s">
        <v>1003</v>
      </c>
      <c r="H51" s="122" t="s">
        <v>1005</v>
      </c>
      <c r="I51" s="122" t="s">
        <v>1003</v>
      </c>
      <c r="J51" s="122" t="s">
        <v>1005</v>
      </c>
      <c r="K51" s="122" t="s">
        <v>1003</v>
      </c>
      <c r="L51" s="122" t="s">
        <v>1005</v>
      </c>
    </row>
    <row r="52">
      <c r="B52" s="122" t="s">
        <v>978</v>
      </c>
      <c r="C52" s="52">
        <v>0.27834000000000003</v>
      </c>
      <c r="D52" s="161">
        <v>0.495</v>
      </c>
      <c r="E52" s="206">
        <v>0.6004761904761905</v>
      </c>
      <c r="F52" s="161">
        <v>0.7942</v>
      </c>
      <c r="G52" s="52">
        <v>0.37833</v>
      </c>
      <c r="H52" s="161">
        <v>0.7667</v>
      </c>
      <c r="I52" s="52">
        <v>0.21167000000000002</v>
      </c>
      <c r="J52" s="161">
        <v>0.6100000000000001</v>
      </c>
      <c r="K52" s="52">
        <v>0.775</v>
      </c>
      <c r="L52" s="158">
        <v>0.855</v>
      </c>
    </row>
    <row r="53">
      <c r="B53" s="122" t="s">
        <v>985</v>
      </c>
      <c r="C53" s="161">
        <v>0.5485714285714286</v>
      </c>
      <c r="D53" s="161">
        <v>0.8035714285714286</v>
      </c>
      <c r="E53" s="206">
        <v>0.6004761904761905</v>
      </c>
      <c r="F53" s="161">
        <v>0.7942</v>
      </c>
      <c r="G53" s="161">
        <v>0.550952380952381</v>
      </c>
      <c r="H53" s="161">
        <v>0.9467</v>
      </c>
      <c r="I53" s="206">
        <v>0.4938095238095238</v>
      </c>
      <c r="J53" s="161">
        <v>0.6652</v>
      </c>
      <c r="K53" s="206">
        <v>0.45809523809523806</v>
      </c>
      <c r="L53" s="161">
        <v>0.6607142857142857</v>
      </c>
    </row>
    <row r="54">
      <c r="B54" s="122" t="s">
        <v>986</v>
      </c>
      <c r="C54" s="161">
        <v>0.7209302325581395</v>
      </c>
      <c r="D54" s="158">
        <v>0.9800000000000001</v>
      </c>
      <c r="E54" s="206">
        <v>0.6976744186046512</v>
      </c>
      <c r="F54" s="158">
        <v>0.8816666666666666</v>
      </c>
      <c r="G54" s="161">
        <v>0.627906976744186</v>
      </c>
      <c r="H54" s="158">
        <v>0.865</v>
      </c>
      <c r="I54" s="206">
        <v>0.7209302325581395</v>
      </c>
      <c r="J54" s="158">
        <v>0.915</v>
      </c>
      <c r="K54" s="206">
        <v>0.6744186046511628</v>
      </c>
      <c r="L54" s="158">
        <v>0.8067</v>
      </c>
    </row>
    <row r="79">
      <c r="B79" s="114" t="s">
        <v>1096</v>
      </c>
      <c r="C79" s="109"/>
      <c r="D79" s="122" t="s">
        <v>1097</v>
      </c>
      <c r="E79" s="122" t="s">
        <v>1098</v>
      </c>
      <c r="F79" s="122" t="s">
        <v>1099</v>
      </c>
      <c r="I79" s="114" t="s">
        <v>1096</v>
      </c>
      <c r="J79" s="109"/>
      <c r="K79" s="122" t="s">
        <v>1097</v>
      </c>
      <c r="L79" s="122" t="s">
        <v>1098</v>
      </c>
      <c r="M79" s="122" t="s">
        <v>1099</v>
      </c>
      <c r="P79" s="114" t="s">
        <v>1096</v>
      </c>
      <c r="Q79" s="109"/>
      <c r="R79" s="122" t="s">
        <v>1097</v>
      </c>
      <c r="S79" s="122" t="s">
        <v>1099</v>
      </c>
      <c r="T79" s="114" t="s">
        <v>1098</v>
      </c>
      <c r="U79" s="193"/>
    </row>
    <row r="80">
      <c r="B80" s="113" t="s">
        <v>978</v>
      </c>
      <c r="C80" s="123" t="s">
        <v>31</v>
      </c>
      <c r="D80" s="228" t="s">
        <v>1100</v>
      </c>
      <c r="E80" s="228" t="s">
        <v>1101</v>
      </c>
      <c r="F80" s="228" t="s">
        <v>1102</v>
      </c>
      <c r="I80" s="113" t="s">
        <v>985</v>
      </c>
      <c r="J80" s="123" t="s">
        <v>31</v>
      </c>
      <c r="K80" s="228" t="s">
        <v>1103</v>
      </c>
      <c r="L80" s="228" t="s">
        <v>1104</v>
      </c>
      <c r="M80" s="228" t="s">
        <v>1105</v>
      </c>
      <c r="P80" s="113" t="s">
        <v>986</v>
      </c>
      <c r="Q80" s="123" t="s">
        <v>31</v>
      </c>
      <c r="R80" s="228" t="s">
        <v>1106</v>
      </c>
      <c r="S80" s="228" t="s">
        <v>1107</v>
      </c>
      <c r="T80" s="229" t="s">
        <v>1108</v>
      </c>
      <c r="U80" s="230"/>
    </row>
    <row r="81">
      <c r="B81" s="120"/>
      <c r="C81" s="123" t="s">
        <v>982</v>
      </c>
      <c r="D81" s="228" t="s">
        <v>1109</v>
      </c>
      <c r="E81" s="228" t="s">
        <v>1101</v>
      </c>
      <c r="F81" s="228" t="s">
        <v>1110</v>
      </c>
      <c r="I81" s="120"/>
      <c r="J81" s="123" t="s">
        <v>982</v>
      </c>
      <c r="K81" s="228" t="s">
        <v>1111</v>
      </c>
      <c r="L81" s="228" t="s">
        <v>1104</v>
      </c>
      <c r="M81" s="228" t="s">
        <v>1112</v>
      </c>
      <c r="P81" s="120"/>
      <c r="Q81" s="123" t="s">
        <v>982</v>
      </c>
      <c r="R81" s="228" t="s">
        <v>1106</v>
      </c>
      <c r="S81" s="228" t="s">
        <v>1113</v>
      </c>
      <c r="T81" s="229" t="s">
        <v>1114</v>
      </c>
      <c r="U81" s="230"/>
    </row>
    <row r="82">
      <c r="B82" s="120"/>
      <c r="C82" s="123" t="s">
        <v>154</v>
      </c>
      <c r="D82" s="228" t="s">
        <v>1115</v>
      </c>
      <c r="E82" s="228" t="s">
        <v>1101</v>
      </c>
      <c r="F82" s="228" t="s">
        <v>1102</v>
      </c>
      <c r="I82" s="120"/>
      <c r="J82" s="123" t="s">
        <v>154</v>
      </c>
      <c r="K82" s="228" t="s">
        <v>1116</v>
      </c>
      <c r="L82" s="228" t="s">
        <v>1104</v>
      </c>
      <c r="M82" s="228" t="s">
        <v>1112</v>
      </c>
      <c r="P82" s="120"/>
      <c r="Q82" s="123" t="s">
        <v>154</v>
      </c>
      <c r="R82" s="228" t="s">
        <v>1117</v>
      </c>
      <c r="S82" s="228" t="s">
        <v>1107</v>
      </c>
      <c r="T82" s="229" t="s">
        <v>1118</v>
      </c>
      <c r="U82" s="230"/>
    </row>
    <row r="83">
      <c r="B83" s="120"/>
      <c r="C83" s="123" t="s">
        <v>288</v>
      </c>
      <c r="D83" s="228" t="s">
        <v>1109</v>
      </c>
      <c r="E83" s="228" t="s">
        <v>1101</v>
      </c>
      <c r="F83" s="228" t="s">
        <v>1110</v>
      </c>
      <c r="I83" s="120"/>
      <c r="J83" s="123" t="s">
        <v>288</v>
      </c>
      <c r="K83" s="228" t="s">
        <v>1119</v>
      </c>
      <c r="L83" s="228" t="s">
        <v>1104</v>
      </c>
      <c r="M83" s="228" t="s">
        <v>1112</v>
      </c>
      <c r="P83" s="120"/>
      <c r="Q83" s="123" t="s">
        <v>288</v>
      </c>
      <c r="R83" s="228" t="s">
        <v>1106</v>
      </c>
      <c r="S83" s="228" t="s">
        <v>1113</v>
      </c>
      <c r="T83" s="229" t="s">
        <v>1118</v>
      </c>
      <c r="U83" s="230"/>
    </row>
    <row r="84">
      <c r="B84" s="121"/>
      <c r="C84" s="123" t="s">
        <v>230</v>
      </c>
      <c r="D84" s="228" t="s">
        <v>1120</v>
      </c>
      <c r="E84" s="228" t="s">
        <v>1121</v>
      </c>
      <c r="F84" s="228" t="s">
        <v>1122</v>
      </c>
      <c r="I84" s="121"/>
      <c r="J84" s="123" t="s">
        <v>230</v>
      </c>
      <c r="K84" s="228" t="s">
        <v>1123</v>
      </c>
      <c r="L84" s="228" t="s">
        <v>1104</v>
      </c>
      <c r="M84" s="228" t="s">
        <v>1112</v>
      </c>
      <c r="P84" s="121"/>
      <c r="Q84" s="123" t="s">
        <v>230</v>
      </c>
      <c r="R84" s="228" t="s">
        <v>1106</v>
      </c>
      <c r="S84" s="228" t="s">
        <v>1107</v>
      </c>
      <c r="T84" s="229" t="s">
        <v>1118</v>
      </c>
      <c r="U84" s="230"/>
    </row>
    <row r="85">
      <c r="B85" s="114" t="s">
        <v>1124</v>
      </c>
      <c r="C85" s="109"/>
      <c r="D85" s="122" t="s">
        <v>1097</v>
      </c>
      <c r="E85" s="122" t="s">
        <v>1098</v>
      </c>
      <c r="F85" s="122" t="s">
        <v>1099</v>
      </c>
      <c r="I85" s="114" t="s">
        <v>1124</v>
      </c>
      <c r="J85" s="109"/>
      <c r="K85" s="122" t="s">
        <v>1097</v>
      </c>
      <c r="L85" s="122" t="s">
        <v>1098</v>
      </c>
      <c r="M85" s="122" t="s">
        <v>1099</v>
      </c>
      <c r="P85" s="114" t="s">
        <v>1124</v>
      </c>
      <c r="Q85" s="109"/>
      <c r="R85" s="122" t="s">
        <v>1097</v>
      </c>
      <c r="S85" s="122" t="s">
        <v>1099</v>
      </c>
      <c r="T85" s="114" t="s">
        <v>1098</v>
      </c>
      <c r="U85" s="193"/>
    </row>
    <row r="86">
      <c r="B86" s="113" t="s">
        <v>978</v>
      </c>
      <c r="C86" s="123" t="s">
        <v>31</v>
      </c>
      <c r="D86" s="228" t="s">
        <v>1125</v>
      </c>
      <c r="E86" s="228" t="s">
        <v>1121</v>
      </c>
      <c r="F86" s="228" t="s">
        <v>1126</v>
      </c>
      <c r="I86" s="113" t="s">
        <v>985</v>
      </c>
      <c r="J86" s="123" t="s">
        <v>31</v>
      </c>
      <c r="K86" s="228" t="s">
        <v>1127</v>
      </c>
      <c r="L86" s="228" t="s">
        <v>1104</v>
      </c>
      <c r="M86" s="228" t="s">
        <v>1128</v>
      </c>
      <c r="P86" s="113" t="s">
        <v>986</v>
      </c>
      <c r="Q86" s="123" t="s">
        <v>31</v>
      </c>
      <c r="R86" s="228" t="s">
        <v>1129</v>
      </c>
      <c r="S86" s="228" t="s">
        <v>1130</v>
      </c>
      <c r="T86" s="229" t="s">
        <v>1131</v>
      </c>
      <c r="U86" s="230"/>
    </row>
    <row r="87">
      <c r="B87" s="120"/>
      <c r="C87" s="123" t="s">
        <v>982</v>
      </c>
      <c r="D87" s="228" t="s">
        <v>1115</v>
      </c>
      <c r="E87" s="228" t="s">
        <v>1132</v>
      </c>
      <c r="F87" s="228" t="s">
        <v>1122</v>
      </c>
      <c r="I87" s="120"/>
      <c r="J87" s="123" t="s">
        <v>982</v>
      </c>
      <c r="K87" s="228" t="s">
        <v>1133</v>
      </c>
      <c r="L87" s="228" t="s">
        <v>1104</v>
      </c>
      <c r="M87" s="228" t="s">
        <v>1128</v>
      </c>
      <c r="P87" s="120"/>
      <c r="Q87" s="123" t="s">
        <v>982</v>
      </c>
      <c r="R87" s="228" t="s">
        <v>1134</v>
      </c>
      <c r="S87" s="228" t="s">
        <v>1113</v>
      </c>
      <c r="T87" s="229" t="s">
        <v>1108</v>
      </c>
      <c r="U87" s="230"/>
    </row>
    <row r="88">
      <c r="B88" s="120"/>
      <c r="C88" s="123" t="s">
        <v>154</v>
      </c>
      <c r="D88" s="228" t="s">
        <v>1135</v>
      </c>
      <c r="E88" s="228" t="s">
        <v>1101</v>
      </c>
      <c r="F88" s="228" t="s">
        <v>1126</v>
      </c>
      <c r="I88" s="120"/>
      <c r="J88" s="123" t="s">
        <v>154</v>
      </c>
      <c r="K88" s="228" t="s">
        <v>1136</v>
      </c>
      <c r="L88" s="228" t="s">
        <v>1104</v>
      </c>
      <c r="M88" s="228" t="s">
        <v>1128</v>
      </c>
      <c r="P88" s="120"/>
      <c r="Q88" s="123" t="s">
        <v>154</v>
      </c>
      <c r="R88" s="228" t="s">
        <v>1137</v>
      </c>
      <c r="S88" s="228" t="s">
        <v>1107</v>
      </c>
      <c r="T88" s="229" t="s">
        <v>1108</v>
      </c>
      <c r="U88" s="230"/>
    </row>
    <row r="89">
      <c r="B89" s="120"/>
      <c r="C89" s="123" t="s">
        <v>288</v>
      </c>
      <c r="D89" s="228" t="s">
        <v>1138</v>
      </c>
      <c r="E89" s="228" t="s">
        <v>1101</v>
      </c>
      <c r="F89" s="228" t="s">
        <v>1139</v>
      </c>
      <c r="I89" s="120"/>
      <c r="J89" s="123" t="s">
        <v>288</v>
      </c>
      <c r="K89" s="228" t="s">
        <v>1111</v>
      </c>
      <c r="L89" s="228" t="s">
        <v>1104</v>
      </c>
      <c r="M89" s="228" t="s">
        <v>1140</v>
      </c>
      <c r="P89" s="120"/>
      <c r="Q89" s="123" t="s">
        <v>288</v>
      </c>
      <c r="R89" s="228" t="s">
        <v>1137</v>
      </c>
      <c r="S89" s="228" t="s">
        <v>1113</v>
      </c>
      <c r="T89" s="229" t="s">
        <v>1141</v>
      </c>
      <c r="U89" s="230"/>
    </row>
    <row r="90">
      <c r="B90" s="121"/>
      <c r="C90" s="123" t="s">
        <v>230</v>
      </c>
      <c r="D90" s="228" t="s">
        <v>1135</v>
      </c>
      <c r="E90" s="228" t="s">
        <v>1121</v>
      </c>
      <c r="F90" s="228" t="s">
        <v>1139</v>
      </c>
      <c r="I90" s="121"/>
      <c r="J90" s="123" t="s">
        <v>230</v>
      </c>
      <c r="K90" s="228" t="s">
        <v>1111</v>
      </c>
      <c r="L90" s="228" t="s">
        <v>1104</v>
      </c>
      <c r="M90" s="228" t="s">
        <v>1140</v>
      </c>
      <c r="P90" s="121"/>
      <c r="Q90" s="123" t="s">
        <v>230</v>
      </c>
      <c r="R90" s="228" t="s">
        <v>1142</v>
      </c>
      <c r="S90" s="228" t="s">
        <v>1107</v>
      </c>
      <c r="T90" s="229" t="s">
        <v>1108</v>
      </c>
      <c r="U90" s="230"/>
    </row>
  </sheetData>
  <mergeCells count="25">
    <mergeCell ref="B5:B9"/>
    <mergeCell ref="J5:J9"/>
    <mergeCell ref="B13:B17"/>
    <mergeCell ref="J13:J17"/>
    <mergeCell ref="B21:B25"/>
    <mergeCell ref="J21:J25"/>
    <mergeCell ref="C49:L49"/>
    <mergeCell ref="I79:J79"/>
    <mergeCell ref="P79:Q79"/>
    <mergeCell ref="B49:B51"/>
    <mergeCell ref="C50:D50"/>
    <mergeCell ref="E50:F50"/>
    <mergeCell ref="G50:H50"/>
    <mergeCell ref="I50:J50"/>
    <mergeCell ref="K50:L50"/>
    <mergeCell ref="B79:C79"/>
    <mergeCell ref="P80:P84"/>
    <mergeCell ref="P86:P90"/>
    <mergeCell ref="B80:B84"/>
    <mergeCell ref="I80:I84"/>
    <mergeCell ref="B85:C85"/>
    <mergeCell ref="I85:J85"/>
    <mergeCell ref="P85:Q85"/>
    <mergeCell ref="B86:B90"/>
    <mergeCell ref="I86:I9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0"/>
    <col customWidth="1" min="5" max="5" width="20.88"/>
    <col customWidth="1" min="6" max="6" width="11.38"/>
    <col customWidth="1" min="7" max="7" width="9.38"/>
    <col customWidth="1" min="8" max="8" width="21.5"/>
    <col customWidth="1" min="9" max="9" width="22.63"/>
    <col customWidth="1" min="10" max="10" width="27.13"/>
    <col customWidth="1" min="12" max="12" width="17.5"/>
    <col customWidth="1" min="13" max="13" width="22.63"/>
    <col customWidth="1" min="14" max="14" width="27.13"/>
    <col customWidth="1" min="15" max="15" width="14.88"/>
  </cols>
  <sheetData>
    <row r="1">
      <c r="A1" s="1"/>
      <c r="B1" s="1" t="s">
        <v>0</v>
      </c>
      <c r="C1" s="1" t="s">
        <v>1</v>
      </c>
      <c r="D1" s="6" t="s">
        <v>1143</v>
      </c>
      <c r="E1" s="1" t="s">
        <v>2</v>
      </c>
      <c r="F1" s="4" t="s">
        <v>3</v>
      </c>
      <c r="G1" s="4" t="s">
        <v>4</v>
      </c>
      <c r="H1" s="4" t="s">
        <v>1002</v>
      </c>
      <c r="I1" s="4" t="s">
        <v>1144</v>
      </c>
      <c r="J1" s="4" t="s">
        <v>1145</v>
      </c>
      <c r="K1" s="4" t="s">
        <v>484</v>
      </c>
      <c r="L1" s="4" t="s">
        <v>1146</v>
      </c>
      <c r="M1" s="4" t="s">
        <v>1144</v>
      </c>
      <c r="N1" s="4" t="s">
        <v>1145</v>
      </c>
      <c r="O1" s="4" t="s">
        <v>1147</v>
      </c>
      <c r="P1" s="163"/>
      <c r="Q1" s="163"/>
      <c r="R1" s="163"/>
      <c r="S1" s="163"/>
      <c r="T1" s="163"/>
      <c r="U1" s="163"/>
      <c r="V1" s="163"/>
      <c r="W1" s="163"/>
      <c r="X1" s="163"/>
      <c r="Y1" s="163"/>
      <c r="Z1" s="163"/>
      <c r="AA1" s="163"/>
      <c r="AB1" s="163"/>
      <c r="AC1" s="163"/>
      <c r="AD1" s="163"/>
    </row>
    <row r="2">
      <c r="A2" s="84"/>
      <c r="B2" s="163"/>
      <c r="C2" s="163"/>
      <c r="D2" s="163"/>
      <c r="E2" s="163"/>
      <c r="F2" s="163"/>
      <c r="G2" s="84" t="s">
        <v>1148</v>
      </c>
      <c r="H2" s="15"/>
      <c r="I2" s="84" t="s">
        <v>1149</v>
      </c>
      <c r="J2" s="84" t="s">
        <v>1150</v>
      </c>
      <c r="K2" s="231"/>
      <c r="L2" s="84" t="s">
        <v>1151</v>
      </c>
      <c r="M2" s="84" t="s">
        <v>1152</v>
      </c>
      <c r="N2" s="84" t="s">
        <v>1153</v>
      </c>
      <c r="O2" s="84" t="s">
        <v>1154</v>
      </c>
      <c r="P2" s="163"/>
      <c r="Q2" s="163"/>
      <c r="R2" s="163"/>
      <c r="S2" s="163"/>
      <c r="T2" s="163"/>
      <c r="U2" s="163"/>
      <c r="V2" s="163"/>
      <c r="W2" s="163"/>
      <c r="X2" s="163"/>
      <c r="Y2" s="163"/>
      <c r="Z2" s="163"/>
      <c r="AA2" s="163"/>
      <c r="AB2" s="163"/>
      <c r="AC2" s="163"/>
      <c r="AD2" s="163"/>
    </row>
    <row r="3" ht="45.0" customHeight="1">
      <c r="A3" s="23" t="s">
        <v>1155</v>
      </c>
      <c r="B3" s="84" t="s">
        <v>66</v>
      </c>
      <c r="C3" s="84" t="s">
        <v>67</v>
      </c>
      <c r="D3" s="84" t="s">
        <v>978</v>
      </c>
      <c r="E3" s="84" t="s">
        <v>1156</v>
      </c>
      <c r="F3" s="84" t="s">
        <v>69</v>
      </c>
      <c r="G3" s="84" t="s">
        <v>172</v>
      </c>
      <c r="H3" s="15" t="s">
        <v>154</v>
      </c>
      <c r="I3" s="84" t="s">
        <v>1157</v>
      </c>
      <c r="J3" s="84" t="s">
        <v>1158</v>
      </c>
      <c r="K3" s="232" t="s">
        <v>1159</v>
      </c>
      <c r="L3" s="84" t="s">
        <v>1160</v>
      </c>
      <c r="M3" s="163"/>
      <c r="N3" s="163"/>
      <c r="O3" s="84" t="s">
        <v>1161</v>
      </c>
      <c r="P3" s="163"/>
      <c r="Q3" s="163"/>
      <c r="R3" s="163"/>
      <c r="S3" s="163"/>
      <c r="T3" s="163"/>
      <c r="U3" s="163"/>
      <c r="V3" s="163"/>
      <c r="W3" s="163"/>
      <c r="X3" s="163"/>
      <c r="Y3" s="163"/>
      <c r="Z3" s="163"/>
      <c r="AA3" s="163"/>
      <c r="AB3" s="163"/>
      <c r="AC3" s="163"/>
      <c r="AD3" s="163"/>
    </row>
    <row r="4" ht="45.0" customHeight="1">
      <c r="B4" s="84" t="s">
        <v>130</v>
      </c>
      <c r="C4" s="84" t="s">
        <v>131</v>
      </c>
      <c r="D4" s="84" t="s">
        <v>978</v>
      </c>
      <c r="E4" s="84" t="s">
        <v>132</v>
      </c>
      <c r="F4" s="84" t="s">
        <v>133</v>
      </c>
      <c r="G4" s="84" t="s">
        <v>353</v>
      </c>
      <c r="H4" s="84" t="s">
        <v>288</v>
      </c>
      <c r="I4" s="84" t="s">
        <v>355</v>
      </c>
      <c r="J4" s="84" t="s">
        <v>1162</v>
      </c>
      <c r="K4" s="232" t="s">
        <v>1163</v>
      </c>
      <c r="L4" s="84" t="s">
        <v>1164</v>
      </c>
      <c r="M4" s="84" t="s">
        <v>1165</v>
      </c>
      <c r="N4" s="163">
        <f>0</f>
        <v>0</v>
      </c>
      <c r="O4" s="84" t="s">
        <v>1166</v>
      </c>
      <c r="P4" s="163"/>
      <c r="Q4" s="163"/>
      <c r="R4" s="163"/>
      <c r="S4" s="163"/>
      <c r="T4" s="163"/>
      <c r="U4" s="163"/>
      <c r="V4" s="163"/>
      <c r="W4" s="163"/>
      <c r="X4" s="163"/>
      <c r="Y4" s="163"/>
      <c r="Z4" s="163"/>
      <c r="AA4" s="163"/>
      <c r="AB4" s="163"/>
      <c r="AC4" s="163"/>
      <c r="AD4" s="163"/>
    </row>
    <row r="5" ht="45.0" customHeight="1">
      <c r="B5" s="84" t="s">
        <v>26</v>
      </c>
      <c r="C5" s="84" t="s">
        <v>143</v>
      </c>
      <c r="D5" s="84" t="s">
        <v>978</v>
      </c>
      <c r="E5" s="84" t="s">
        <v>1167</v>
      </c>
      <c r="F5" s="84" t="s">
        <v>221</v>
      </c>
      <c r="G5" s="84" t="s">
        <v>222</v>
      </c>
      <c r="H5" s="84" t="s">
        <v>154</v>
      </c>
      <c r="I5" s="84" t="s">
        <v>1168</v>
      </c>
      <c r="J5" s="84" t="s">
        <v>1169</v>
      </c>
      <c r="K5" s="232" t="s">
        <v>1170</v>
      </c>
      <c r="L5" s="84" t="s">
        <v>1171</v>
      </c>
      <c r="M5" s="84" t="s">
        <v>1172</v>
      </c>
      <c r="N5" s="84">
        <v>0.0</v>
      </c>
      <c r="O5" s="84" t="s">
        <v>1166</v>
      </c>
      <c r="P5" s="163"/>
      <c r="Q5" s="163"/>
      <c r="R5" s="163"/>
      <c r="S5" s="163"/>
      <c r="T5" s="163"/>
      <c r="U5" s="163"/>
      <c r="V5" s="163"/>
      <c r="W5" s="163"/>
      <c r="X5" s="163"/>
      <c r="Y5" s="163"/>
      <c r="Z5" s="163"/>
      <c r="AA5" s="163"/>
      <c r="AB5" s="163"/>
      <c r="AC5" s="163"/>
      <c r="AD5" s="163"/>
    </row>
    <row r="6" ht="45.0" customHeight="1">
      <c r="B6" s="84" t="s">
        <v>92</v>
      </c>
      <c r="C6" s="84" t="s">
        <v>93</v>
      </c>
      <c r="D6" s="84" t="s">
        <v>978</v>
      </c>
      <c r="E6" s="84" t="s">
        <v>393</v>
      </c>
      <c r="F6" s="84" t="s">
        <v>95</v>
      </c>
      <c r="G6" s="84" t="s">
        <v>333</v>
      </c>
      <c r="H6" s="84" t="s">
        <v>288</v>
      </c>
      <c r="I6" s="84" t="s">
        <v>1173</v>
      </c>
      <c r="J6" s="84" t="s">
        <v>1174</v>
      </c>
      <c r="K6" s="232" t="s">
        <v>1170</v>
      </c>
      <c r="L6" s="84" t="s">
        <v>1175</v>
      </c>
      <c r="M6" s="84" t="s">
        <v>1176</v>
      </c>
      <c r="N6" s="84">
        <v>4.0</v>
      </c>
      <c r="O6" s="84" t="s">
        <v>1177</v>
      </c>
      <c r="P6" s="163"/>
      <c r="Q6" s="163"/>
      <c r="R6" s="163"/>
      <c r="S6" s="163"/>
      <c r="T6" s="163"/>
      <c r="U6" s="163"/>
      <c r="V6" s="163"/>
      <c r="W6" s="163"/>
      <c r="X6" s="163"/>
      <c r="Y6" s="163"/>
      <c r="Z6" s="163"/>
      <c r="AA6" s="163"/>
      <c r="AB6" s="163"/>
      <c r="AC6" s="163"/>
      <c r="AD6" s="163"/>
    </row>
    <row r="7" ht="45.0" customHeight="1">
      <c r="B7" s="84" t="s">
        <v>499</v>
      </c>
      <c r="C7" s="84" t="s">
        <v>500</v>
      </c>
      <c r="D7" s="84" t="s">
        <v>985</v>
      </c>
      <c r="E7" s="84" t="s">
        <v>591</v>
      </c>
      <c r="F7" s="84" t="s">
        <v>502</v>
      </c>
      <c r="G7" s="84" t="s">
        <v>678</v>
      </c>
      <c r="H7" s="84" t="s">
        <v>154</v>
      </c>
      <c r="I7" s="84" t="s">
        <v>679</v>
      </c>
      <c r="J7" s="84" t="s">
        <v>1178</v>
      </c>
      <c r="K7" s="232" t="s">
        <v>1179</v>
      </c>
      <c r="L7" s="84" t="s">
        <v>1180</v>
      </c>
      <c r="M7" s="84" t="s">
        <v>1181</v>
      </c>
      <c r="N7" s="84">
        <v>4.0</v>
      </c>
      <c r="O7" s="84" t="s">
        <v>1182</v>
      </c>
      <c r="P7" s="163"/>
      <c r="Q7" s="163"/>
      <c r="R7" s="163"/>
      <c r="S7" s="163"/>
      <c r="T7" s="163"/>
      <c r="U7" s="163"/>
      <c r="V7" s="163"/>
      <c r="W7" s="163"/>
      <c r="X7" s="163"/>
      <c r="Y7" s="163"/>
      <c r="Z7" s="163"/>
      <c r="AA7" s="163"/>
      <c r="AB7" s="163"/>
      <c r="AC7" s="163"/>
      <c r="AD7" s="163"/>
    </row>
    <row r="8" ht="45.0" customHeight="1">
      <c r="B8" s="84" t="s">
        <v>105</v>
      </c>
      <c r="C8" s="84" t="s">
        <v>517</v>
      </c>
      <c r="D8" s="84" t="s">
        <v>985</v>
      </c>
      <c r="E8" s="84" t="s">
        <v>518</v>
      </c>
      <c r="F8" s="84" t="s">
        <v>519</v>
      </c>
      <c r="G8" s="84" t="s">
        <v>685</v>
      </c>
      <c r="H8" s="84" t="s">
        <v>154</v>
      </c>
      <c r="I8" s="84" t="s">
        <v>686</v>
      </c>
      <c r="J8" s="84" t="s">
        <v>1183</v>
      </c>
      <c r="K8" s="232" t="s">
        <v>1179</v>
      </c>
      <c r="L8" s="84" t="s">
        <v>1184</v>
      </c>
      <c r="M8" s="84" t="s">
        <v>1185</v>
      </c>
      <c r="N8" s="84">
        <v>3.0</v>
      </c>
      <c r="O8" s="84" t="s">
        <v>1166</v>
      </c>
      <c r="P8" s="163"/>
      <c r="Q8" s="163"/>
      <c r="R8" s="163"/>
      <c r="S8" s="163"/>
      <c r="T8" s="163"/>
      <c r="U8" s="163"/>
      <c r="V8" s="163"/>
      <c r="W8" s="163"/>
      <c r="X8" s="163"/>
      <c r="Y8" s="163"/>
      <c r="Z8" s="163"/>
      <c r="AA8" s="163"/>
      <c r="AB8" s="163"/>
      <c r="AC8" s="163"/>
      <c r="AD8" s="163"/>
    </row>
    <row r="9" ht="45.0" customHeight="1">
      <c r="B9" s="84" t="s">
        <v>535</v>
      </c>
      <c r="C9" s="84" t="s">
        <v>536</v>
      </c>
      <c r="D9" s="84" t="s">
        <v>985</v>
      </c>
      <c r="E9" s="84" t="s">
        <v>607</v>
      </c>
      <c r="F9" s="84" t="s">
        <v>538</v>
      </c>
      <c r="G9" s="84" t="s">
        <v>694</v>
      </c>
      <c r="H9" s="84" t="s">
        <v>154</v>
      </c>
      <c r="I9" s="84" t="s">
        <v>695</v>
      </c>
      <c r="J9" s="84" t="s">
        <v>1183</v>
      </c>
      <c r="K9" s="232" t="s">
        <v>1179</v>
      </c>
      <c r="L9" s="84" t="s">
        <v>1186</v>
      </c>
      <c r="M9" s="84" t="s">
        <v>1187</v>
      </c>
      <c r="N9" s="84">
        <v>5.0</v>
      </c>
      <c r="O9" s="84" t="s">
        <v>1182</v>
      </c>
      <c r="P9" s="163"/>
      <c r="Q9" s="163"/>
      <c r="R9" s="163"/>
      <c r="S9" s="163"/>
      <c r="T9" s="163"/>
      <c r="U9" s="163"/>
      <c r="V9" s="163"/>
      <c r="W9" s="163"/>
      <c r="X9" s="163"/>
      <c r="Y9" s="163"/>
      <c r="Z9" s="163"/>
      <c r="AA9" s="163"/>
      <c r="AB9" s="163"/>
      <c r="AC9" s="163"/>
      <c r="AD9" s="163"/>
    </row>
    <row r="10" ht="45.0" customHeight="1">
      <c r="B10" s="84" t="s">
        <v>754</v>
      </c>
      <c r="C10" s="84" t="s">
        <v>770</v>
      </c>
      <c r="D10" s="84" t="s">
        <v>986</v>
      </c>
      <c r="E10" s="84" t="s">
        <v>1188</v>
      </c>
      <c r="F10" s="84" t="s">
        <v>772</v>
      </c>
      <c r="G10" s="84" t="s">
        <v>910</v>
      </c>
      <c r="H10" s="84" t="s">
        <v>154</v>
      </c>
      <c r="I10" s="84" t="s">
        <v>911</v>
      </c>
      <c r="J10" s="84" t="s">
        <v>1189</v>
      </c>
      <c r="K10" s="232" t="s">
        <v>1190</v>
      </c>
      <c r="L10" s="84" t="s">
        <v>1191</v>
      </c>
      <c r="M10" s="84" t="s">
        <v>1192</v>
      </c>
      <c r="N10" s="84">
        <v>3.0</v>
      </c>
      <c r="O10" s="84" t="s">
        <v>1182</v>
      </c>
      <c r="P10" s="163"/>
      <c r="Q10" s="163"/>
      <c r="R10" s="163"/>
      <c r="S10" s="163"/>
      <c r="T10" s="163"/>
      <c r="U10" s="163"/>
      <c r="V10" s="163"/>
      <c r="W10" s="163"/>
      <c r="X10" s="163"/>
      <c r="Y10" s="163"/>
      <c r="Z10" s="163"/>
      <c r="AA10" s="163"/>
      <c r="AB10" s="163"/>
      <c r="AC10" s="163"/>
      <c r="AD10" s="163"/>
    </row>
    <row r="11" ht="45.0" customHeight="1">
      <c r="B11" s="84" t="s">
        <v>754</v>
      </c>
      <c r="C11" s="84" t="s">
        <v>791</v>
      </c>
      <c r="D11" s="84" t="s">
        <v>986</v>
      </c>
      <c r="E11" s="84" t="s">
        <v>1193</v>
      </c>
      <c r="F11" s="84" t="s">
        <v>793</v>
      </c>
      <c r="G11" s="84" t="s">
        <v>916</v>
      </c>
      <c r="H11" s="84" t="s">
        <v>154</v>
      </c>
      <c r="I11" s="84" t="s">
        <v>917</v>
      </c>
      <c r="J11" s="84" t="s">
        <v>1194</v>
      </c>
      <c r="K11" s="232" t="s">
        <v>1190</v>
      </c>
      <c r="L11" s="84" t="s">
        <v>1195</v>
      </c>
      <c r="M11" s="84" t="s">
        <v>1196</v>
      </c>
      <c r="N11" s="84">
        <v>0.0</v>
      </c>
      <c r="O11" s="84" t="s">
        <v>1197</v>
      </c>
      <c r="P11" s="163"/>
      <c r="Q11" s="163"/>
      <c r="R11" s="163"/>
      <c r="S11" s="163"/>
      <c r="T11" s="163"/>
      <c r="U11" s="163"/>
      <c r="V11" s="163"/>
      <c r="W11" s="163"/>
      <c r="X11" s="163"/>
      <c r="Y11" s="163"/>
      <c r="Z11" s="163"/>
      <c r="AA11" s="163"/>
      <c r="AB11" s="163"/>
      <c r="AC11" s="163"/>
      <c r="AD11" s="163"/>
    </row>
    <row r="12" ht="45.0" customHeight="1">
      <c r="B12" s="84" t="s">
        <v>575</v>
      </c>
      <c r="C12" s="84" t="s">
        <v>806</v>
      </c>
      <c r="D12" s="84" t="s">
        <v>986</v>
      </c>
      <c r="E12" s="84" t="s">
        <v>1198</v>
      </c>
      <c r="F12" s="84" t="s">
        <v>808</v>
      </c>
      <c r="G12" s="84" t="s">
        <v>923</v>
      </c>
      <c r="H12" s="84" t="s">
        <v>154</v>
      </c>
      <c r="I12" s="84" t="s">
        <v>1199</v>
      </c>
      <c r="J12" s="84" t="s">
        <v>1194</v>
      </c>
      <c r="K12" s="232" t="s">
        <v>1190</v>
      </c>
      <c r="L12" s="84" t="s">
        <v>1200</v>
      </c>
      <c r="M12" s="84" t="s">
        <v>1201</v>
      </c>
      <c r="N12" s="84">
        <v>2.0</v>
      </c>
      <c r="O12" s="84" t="s">
        <v>1182</v>
      </c>
      <c r="P12" s="163"/>
      <c r="Q12" s="163"/>
      <c r="R12" s="163"/>
      <c r="S12" s="163"/>
      <c r="T12" s="163"/>
      <c r="U12" s="163"/>
      <c r="V12" s="163"/>
      <c r="W12" s="163"/>
      <c r="X12" s="163"/>
      <c r="Y12" s="163"/>
      <c r="Z12" s="163"/>
      <c r="AA12" s="163"/>
      <c r="AB12" s="163"/>
      <c r="AC12" s="163"/>
      <c r="AD12" s="163"/>
    </row>
    <row r="13">
      <c r="A13" s="163"/>
      <c r="B13" s="163"/>
      <c r="C13" s="163"/>
      <c r="D13" s="163"/>
      <c r="E13" s="163"/>
      <c r="F13" s="163"/>
      <c r="G13" s="163"/>
      <c r="H13" s="163"/>
      <c r="I13" s="163"/>
      <c r="J13" s="163"/>
      <c r="K13" s="231"/>
      <c r="L13" s="163"/>
      <c r="M13" s="163"/>
      <c r="N13" s="163"/>
      <c r="O13" s="163"/>
      <c r="P13" s="163"/>
      <c r="Q13" s="163"/>
      <c r="R13" s="163"/>
      <c r="S13" s="163"/>
      <c r="T13" s="163"/>
      <c r="U13" s="163"/>
      <c r="V13" s="163"/>
      <c r="W13" s="163"/>
      <c r="X13" s="163"/>
      <c r="Y13" s="163"/>
      <c r="Z13" s="163"/>
      <c r="AA13" s="163"/>
      <c r="AB13" s="163"/>
      <c r="AC13" s="163"/>
      <c r="AD13" s="163"/>
    </row>
    <row r="14">
      <c r="A14" s="163"/>
      <c r="B14" s="163"/>
      <c r="C14" s="163"/>
      <c r="D14" s="163"/>
      <c r="E14" s="163"/>
      <c r="F14" s="163"/>
      <c r="G14" s="163"/>
      <c r="H14" s="163"/>
      <c r="I14" s="163"/>
      <c r="J14" s="163"/>
      <c r="K14" s="231"/>
      <c r="L14" s="163"/>
      <c r="M14" s="163"/>
      <c r="N14" s="163"/>
      <c r="O14" s="163"/>
      <c r="P14" s="163"/>
      <c r="Q14" s="163"/>
      <c r="R14" s="163"/>
      <c r="S14" s="163"/>
      <c r="T14" s="163"/>
      <c r="U14" s="163"/>
      <c r="V14" s="163"/>
      <c r="W14" s="163"/>
      <c r="X14" s="163"/>
      <c r="Y14" s="163"/>
      <c r="Z14" s="163"/>
      <c r="AA14" s="163"/>
      <c r="AB14" s="163"/>
      <c r="AC14" s="163"/>
      <c r="AD14" s="163"/>
    </row>
    <row r="15">
      <c r="A15" s="1"/>
      <c r="B15" s="1" t="s">
        <v>0</v>
      </c>
      <c r="C15" s="1" t="s">
        <v>1</v>
      </c>
      <c r="D15" s="6" t="s">
        <v>1143</v>
      </c>
      <c r="E15" s="1" t="s">
        <v>2</v>
      </c>
      <c r="F15" s="4" t="s">
        <v>3</v>
      </c>
      <c r="G15" s="4" t="s">
        <v>4</v>
      </c>
      <c r="H15" s="4" t="s">
        <v>7</v>
      </c>
      <c r="I15" s="4" t="s">
        <v>1144</v>
      </c>
      <c r="J15" s="4" t="s">
        <v>1145</v>
      </c>
      <c r="K15" s="4" t="s">
        <v>484</v>
      </c>
      <c r="L15" s="4" t="s">
        <v>1146</v>
      </c>
      <c r="M15" s="4" t="s">
        <v>1144</v>
      </c>
      <c r="N15" s="4" t="s">
        <v>1145</v>
      </c>
      <c r="O15" s="4" t="s">
        <v>1147</v>
      </c>
      <c r="P15" s="163"/>
      <c r="Q15" s="163"/>
      <c r="R15" s="163"/>
      <c r="S15" s="163"/>
      <c r="T15" s="163"/>
      <c r="U15" s="163"/>
      <c r="V15" s="163"/>
      <c r="W15" s="163"/>
      <c r="X15" s="163"/>
      <c r="Y15" s="163"/>
      <c r="Z15" s="163"/>
      <c r="AA15" s="163"/>
      <c r="AB15" s="163"/>
      <c r="AC15" s="163"/>
      <c r="AD15" s="163"/>
    </row>
    <row r="16">
      <c r="A16" s="84"/>
      <c r="B16" s="163"/>
      <c r="C16" s="163"/>
      <c r="D16" s="163"/>
      <c r="E16" s="163"/>
      <c r="F16" s="163"/>
      <c r="G16" s="84" t="s">
        <v>1148</v>
      </c>
      <c r="H16" s="15"/>
      <c r="I16" s="84" t="s">
        <v>1149</v>
      </c>
      <c r="J16" s="84" t="s">
        <v>1150</v>
      </c>
      <c r="K16" s="231"/>
      <c r="L16" s="84" t="s">
        <v>1151</v>
      </c>
      <c r="M16" s="84" t="s">
        <v>1152</v>
      </c>
      <c r="N16" s="84" t="s">
        <v>1153</v>
      </c>
      <c r="O16" s="84" t="s">
        <v>1202</v>
      </c>
      <c r="P16" s="163"/>
      <c r="Q16" s="163"/>
      <c r="R16" s="163"/>
      <c r="S16" s="163"/>
      <c r="T16" s="163"/>
      <c r="U16" s="163"/>
      <c r="V16" s="163"/>
      <c r="W16" s="163"/>
      <c r="X16" s="163"/>
      <c r="Y16" s="163"/>
      <c r="Z16" s="163"/>
      <c r="AA16" s="163"/>
      <c r="AB16" s="163"/>
      <c r="AC16" s="163"/>
      <c r="AD16" s="163"/>
    </row>
    <row r="17" ht="45.0" customHeight="1">
      <c r="A17" s="23" t="s">
        <v>1203</v>
      </c>
      <c r="B17" s="84" t="s">
        <v>66</v>
      </c>
      <c r="C17" s="84" t="s">
        <v>67</v>
      </c>
      <c r="D17" s="84" t="s">
        <v>978</v>
      </c>
      <c r="E17" s="84" t="s">
        <v>1156</v>
      </c>
      <c r="F17" s="84" t="s">
        <v>69</v>
      </c>
      <c r="G17" s="84" t="s">
        <v>172</v>
      </c>
      <c r="H17" s="84" t="s">
        <v>154</v>
      </c>
      <c r="I17" s="84" t="s">
        <v>1157</v>
      </c>
      <c r="J17" s="232" t="s">
        <v>1158</v>
      </c>
      <c r="K17" s="232" t="s">
        <v>1204</v>
      </c>
      <c r="L17" s="232" t="s">
        <v>1205</v>
      </c>
      <c r="M17" s="232" t="s">
        <v>1206</v>
      </c>
      <c r="N17" s="84" t="s">
        <v>1207</v>
      </c>
      <c r="O17" s="84" t="s">
        <v>1208</v>
      </c>
      <c r="P17" s="163"/>
      <c r="Q17" s="163"/>
      <c r="R17" s="163"/>
      <c r="S17" s="163"/>
      <c r="T17" s="163"/>
      <c r="U17" s="163"/>
      <c r="V17" s="163"/>
      <c r="W17" s="163"/>
      <c r="X17" s="163"/>
      <c r="Y17" s="163"/>
      <c r="Z17" s="163"/>
      <c r="AA17" s="163"/>
      <c r="AB17" s="163"/>
      <c r="AC17" s="163"/>
      <c r="AD17" s="163"/>
    </row>
    <row r="18" ht="45.0" customHeight="1">
      <c r="B18" s="84" t="s">
        <v>130</v>
      </c>
      <c r="C18" s="84" t="s">
        <v>131</v>
      </c>
      <c r="D18" s="84" t="s">
        <v>978</v>
      </c>
      <c r="E18" s="84" t="s">
        <v>132</v>
      </c>
      <c r="F18" s="84" t="s">
        <v>133</v>
      </c>
      <c r="G18" s="84" t="s">
        <v>1209</v>
      </c>
      <c r="H18" s="84" t="s">
        <v>288</v>
      </c>
      <c r="I18" s="84" t="s">
        <v>1210</v>
      </c>
      <c r="J18" s="232" t="s">
        <v>1211</v>
      </c>
      <c r="K18" s="232" t="s">
        <v>1212</v>
      </c>
      <c r="L18" s="232" t="s">
        <v>1213</v>
      </c>
      <c r="M18" s="232" t="s">
        <v>1214</v>
      </c>
      <c r="N18" s="84" t="s">
        <v>1215</v>
      </c>
      <c r="O18" s="163"/>
      <c r="P18" s="163"/>
      <c r="Q18" s="163"/>
      <c r="R18" s="163"/>
      <c r="S18" s="163"/>
      <c r="T18" s="163"/>
      <c r="U18" s="163"/>
      <c r="V18" s="163"/>
      <c r="W18" s="163"/>
      <c r="X18" s="163"/>
      <c r="Y18" s="163"/>
      <c r="Z18" s="163"/>
      <c r="AA18" s="163"/>
      <c r="AB18" s="163"/>
      <c r="AC18" s="163"/>
      <c r="AD18" s="163"/>
    </row>
    <row r="19" ht="45.0" customHeight="1">
      <c r="B19" s="84" t="s">
        <v>26</v>
      </c>
      <c r="C19" s="84" t="s">
        <v>143</v>
      </c>
      <c r="D19" s="84" t="s">
        <v>978</v>
      </c>
      <c r="E19" s="84" t="s">
        <v>1167</v>
      </c>
      <c r="F19" s="84" t="s">
        <v>221</v>
      </c>
      <c r="G19" s="84" t="s">
        <v>222</v>
      </c>
      <c r="H19" s="84" t="s">
        <v>154</v>
      </c>
      <c r="I19" s="84" t="s">
        <v>1216</v>
      </c>
      <c r="J19" s="84" t="s">
        <v>1217</v>
      </c>
      <c r="K19" s="232" t="s">
        <v>1218</v>
      </c>
      <c r="L19" s="232" t="s">
        <v>1219</v>
      </c>
      <c r="M19" s="232" t="s">
        <v>1220</v>
      </c>
      <c r="N19" s="84" t="s">
        <v>1221</v>
      </c>
      <c r="O19" s="84" t="s">
        <v>1222</v>
      </c>
      <c r="P19" s="163"/>
      <c r="Q19" s="163"/>
      <c r="R19" s="163"/>
      <c r="S19" s="163"/>
      <c r="T19" s="163"/>
      <c r="U19" s="163"/>
      <c r="V19" s="163"/>
      <c r="W19" s="163"/>
      <c r="X19" s="163"/>
      <c r="Y19" s="163"/>
      <c r="Z19" s="163"/>
      <c r="AA19" s="163"/>
      <c r="AB19" s="163"/>
      <c r="AC19" s="163"/>
      <c r="AD19" s="163"/>
    </row>
    <row r="20" ht="45.0" customHeight="1">
      <c r="B20" s="84" t="s">
        <v>92</v>
      </c>
      <c r="C20" s="84" t="s">
        <v>93</v>
      </c>
      <c r="D20" s="84" t="s">
        <v>978</v>
      </c>
      <c r="E20" s="84" t="s">
        <v>393</v>
      </c>
      <c r="F20" s="84" t="s">
        <v>95</v>
      </c>
      <c r="G20" s="84" t="s">
        <v>333</v>
      </c>
      <c r="H20" s="84" t="s">
        <v>288</v>
      </c>
      <c r="I20" s="84" t="s">
        <v>1173</v>
      </c>
      <c r="J20" s="84" t="s">
        <v>1174</v>
      </c>
      <c r="K20" s="232" t="s">
        <v>1223</v>
      </c>
      <c r="L20" s="232" t="s">
        <v>1224</v>
      </c>
      <c r="M20" s="232" t="s">
        <v>1225</v>
      </c>
      <c r="N20" s="84" t="s">
        <v>1226</v>
      </c>
      <c r="O20" s="163"/>
      <c r="P20" s="163"/>
      <c r="Q20" s="163"/>
      <c r="R20" s="163"/>
      <c r="S20" s="163"/>
      <c r="T20" s="163"/>
      <c r="U20" s="163"/>
      <c r="V20" s="163"/>
      <c r="W20" s="163"/>
      <c r="X20" s="163"/>
      <c r="Y20" s="163"/>
      <c r="Z20" s="163"/>
      <c r="AA20" s="163"/>
      <c r="AB20" s="163"/>
      <c r="AC20" s="163"/>
      <c r="AD20" s="163"/>
    </row>
    <row r="21" ht="45.0" customHeight="1">
      <c r="B21" s="84" t="s">
        <v>499</v>
      </c>
      <c r="C21" s="84" t="s">
        <v>500</v>
      </c>
      <c r="D21" s="84" t="s">
        <v>985</v>
      </c>
      <c r="E21" s="84" t="s">
        <v>591</v>
      </c>
      <c r="F21" s="84" t="s">
        <v>502</v>
      </c>
      <c r="G21" s="84" t="s">
        <v>678</v>
      </c>
      <c r="H21" s="84" t="s">
        <v>154</v>
      </c>
      <c r="I21" s="84" t="s">
        <v>679</v>
      </c>
      <c r="J21" s="84" t="s">
        <v>1178</v>
      </c>
      <c r="K21" s="232" t="s">
        <v>1227</v>
      </c>
      <c r="L21" s="232" t="s">
        <v>1180</v>
      </c>
      <c r="M21" s="232" t="s">
        <v>1228</v>
      </c>
      <c r="N21" s="232" t="s">
        <v>1229</v>
      </c>
      <c r="O21" s="84" t="s">
        <v>1230</v>
      </c>
      <c r="P21" s="163"/>
      <c r="Q21" s="163"/>
      <c r="R21" s="163"/>
      <c r="S21" s="163"/>
      <c r="T21" s="163"/>
      <c r="U21" s="163"/>
      <c r="V21" s="163"/>
      <c r="W21" s="163"/>
      <c r="X21" s="163"/>
      <c r="Y21" s="163"/>
      <c r="Z21" s="163"/>
      <c r="AA21" s="163"/>
      <c r="AB21" s="163"/>
      <c r="AC21" s="163"/>
      <c r="AD21" s="163"/>
    </row>
    <row r="22" ht="45.0" customHeight="1">
      <c r="B22" s="84" t="s">
        <v>105</v>
      </c>
      <c r="C22" s="84" t="s">
        <v>517</v>
      </c>
      <c r="D22" s="84" t="s">
        <v>985</v>
      </c>
      <c r="E22" s="84" t="s">
        <v>518</v>
      </c>
      <c r="F22" s="84" t="s">
        <v>519</v>
      </c>
      <c r="G22" s="84" t="s">
        <v>685</v>
      </c>
      <c r="H22" s="84" t="s">
        <v>154</v>
      </c>
      <c r="I22" s="84" t="s">
        <v>686</v>
      </c>
      <c r="J22" s="84" t="s">
        <v>1183</v>
      </c>
      <c r="K22" s="232" t="s">
        <v>1231</v>
      </c>
      <c r="L22" s="232" t="s">
        <v>1232</v>
      </c>
      <c r="M22" s="233" t="s">
        <v>1233</v>
      </c>
      <c r="N22" s="233" t="s">
        <v>1234</v>
      </c>
      <c r="O22" s="84" t="s">
        <v>1230</v>
      </c>
      <c r="P22" s="163"/>
      <c r="Q22" s="163"/>
      <c r="R22" s="163"/>
      <c r="S22" s="163"/>
      <c r="T22" s="163"/>
      <c r="U22" s="163"/>
      <c r="V22" s="163"/>
      <c r="W22" s="163"/>
      <c r="X22" s="163"/>
      <c r="Y22" s="163"/>
      <c r="Z22" s="163"/>
      <c r="AA22" s="163"/>
      <c r="AB22" s="163"/>
      <c r="AC22" s="163"/>
      <c r="AD22" s="163"/>
    </row>
    <row r="23" ht="45.0" customHeight="1">
      <c r="B23" s="84" t="s">
        <v>535</v>
      </c>
      <c r="C23" s="84" t="s">
        <v>536</v>
      </c>
      <c r="D23" s="84" t="s">
        <v>985</v>
      </c>
      <c r="E23" s="84" t="s">
        <v>607</v>
      </c>
      <c r="F23" s="84" t="s">
        <v>538</v>
      </c>
      <c r="G23" s="84" t="s">
        <v>694</v>
      </c>
      <c r="H23" s="84" t="s">
        <v>154</v>
      </c>
      <c r="I23" s="84" t="s">
        <v>695</v>
      </c>
      <c r="J23" s="84" t="s">
        <v>1183</v>
      </c>
      <c r="K23" s="232" t="s">
        <v>1235</v>
      </c>
      <c r="L23" s="233" t="s">
        <v>1236</v>
      </c>
      <c r="M23" s="233" t="s">
        <v>1237</v>
      </c>
      <c r="N23" s="233" t="s">
        <v>1238</v>
      </c>
      <c r="O23" s="84" t="s">
        <v>1230</v>
      </c>
      <c r="P23" s="163"/>
      <c r="Q23" s="163"/>
      <c r="R23" s="163"/>
      <c r="S23" s="163"/>
      <c r="T23" s="163"/>
      <c r="U23" s="163"/>
      <c r="V23" s="163"/>
      <c r="W23" s="163"/>
      <c r="X23" s="163"/>
      <c r="Y23" s="163"/>
      <c r="Z23" s="163"/>
      <c r="AA23" s="163"/>
      <c r="AB23" s="163"/>
      <c r="AC23" s="163"/>
      <c r="AD23" s="163"/>
    </row>
    <row r="24" ht="45.0" customHeight="1">
      <c r="B24" s="84" t="s">
        <v>754</v>
      </c>
      <c r="C24" s="84" t="s">
        <v>770</v>
      </c>
      <c r="D24" s="84" t="s">
        <v>986</v>
      </c>
      <c r="E24" s="84" t="s">
        <v>1188</v>
      </c>
      <c r="F24" s="84" t="s">
        <v>772</v>
      </c>
      <c r="G24" s="84" t="s">
        <v>910</v>
      </c>
      <c r="H24" s="84" t="s">
        <v>154</v>
      </c>
      <c r="I24" s="84" t="s">
        <v>911</v>
      </c>
      <c r="J24" s="84" t="s">
        <v>1239</v>
      </c>
      <c r="K24" s="232" t="s">
        <v>1240</v>
      </c>
      <c r="L24" s="232" t="s">
        <v>1241</v>
      </c>
      <c r="M24" s="232" t="s">
        <v>1242</v>
      </c>
      <c r="N24" s="232" t="s">
        <v>1243</v>
      </c>
      <c r="O24" s="84" t="s">
        <v>1244</v>
      </c>
      <c r="P24" s="163"/>
      <c r="Q24" s="163"/>
      <c r="R24" s="163"/>
      <c r="S24" s="163"/>
      <c r="T24" s="163"/>
      <c r="U24" s="163"/>
      <c r="V24" s="163"/>
      <c r="W24" s="163"/>
      <c r="X24" s="163"/>
      <c r="Y24" s="163"/>
      <c r="Z24" s="163"/>
      <c r="AA24" s="163"/>
      <c r="AB24" s="163"/>
      <c r="AC24" s="163"/>
      <c r="AD24" s="163"/>
    </row>
    <row r="25" ht="45.0" customHeight="1">
      <c r="B25" s="84" t="s">
        <v>754</v>
      </c>
      <c r="C25" s="84" t="s">
        <v>791</v>
      </c>
      <c r="D25" s="84" t="s">
        <v>986</v>
      </c>
      <c r="E25" s="84" t="s">
        <v>1193</v>
      </c>
      <c r="F25" s="84" t="s">
        <v>793</v>
      </c>
      <c r="G25" s="84" t="s">
        <v>916</v>
      </c>
      <c r="H25" s="84" t="s">
        <v>154</v>
      </c>
      <c r="I25" s="84" t="s">
        <v>917</v>
      </c>
      <c r="J25" s="84" t="s">
        <v>1194</v>
      </c>
      <c r="K25" s="232" t="s">
        <v>1245</v>
      </c>
      <c r="L25" s="232" t="s">
        <v>1246</v>
      </c>
      <c r="M25" s="84" t="s">
        <v>1247</v>
      </c>
      <c r="N25" s="232" t="s">
        <v>1248</v>
      </c>
      <c r="O25" s="84" t="s">
        <v>1222</v>
      </c>
      <c r="P25" s="163"/>
      <c r="Q25" s="163"/>
      <c r="R25" s="163"/>
      <c r="S25" s="163"/>
      <c r="T25" s="163"/>
      <c r="U25" s="163"/>
      <c r="V25" s="163"/>
      <c r="W25" s="163"/>
      <c r="X25" s="163"/>
      <c r="Y25" s="163"/>
      <c r="Z25" s="163"/>
      <c r="AA25" s="163"/>
      <c r="AB25" s="163"/>
      <c r="AC25" s="163"/>
      <c r="AD25" s="163"/>
    </row>
    <row r="26" ht="45.0" customHeight="1">
      <c r="B26" s="84" t="s">
        <v>575</v>
      </c>
      <c r="C26" s="84" t="s">
        <v>806</v>
      </c>
      <c r="D26" s="84" t="s">
        <v>986</v>
      </c>
      <c r="E26" s="84" t="s">
        <v>1198</v>
      </c>
      <c r="F26" s="84" t="s">
        <v>808</v>
      </c>
      <c r="G26" s="84" t="s">
        <v>923</v>
      </c>
      <c r="H26" s="84" t="s">
        <v>154</v>
      </c>
      <c r="I26" s="84" t="s">
        <v>1199</v>
      </c>
      <c r="J26" s="84" t="s">
        <v>1194</v>
      </c>
      <c r="K26" s="232" t="s">
        <v>1249</v>
      </c>
      <c r="L26" s="232" t="s">
        <v>1250</v>
      </c>
      <c r="M26" s="84" t="s">
        <v>1199</v>
      </c>
      <c r="N26" s="232" t="s">
        <v>1251</v>
      </c>
      <c r="O26" s="84" t="s">
        <v>1230</v>
      </c>
      <c r="P26" s="163"/>
      <c r="Q26" s="163"/>
      <c r="R26" s="163"/>
      <c r="S26" s="163"/>
      <c r="T26" s="163"/>
      <c r="U26" s="163"/>
      <c r="V26" s="163"/>
      <c r="W26" s="163"/>
      <c r="X26" s="163"/>
      <c r="Y26" s="163"/>
      <c r="Z26" s="163"/>
      <c r="AA26" s="163"/>
      <c r="AB26" s="163"/>
      <c r="AC26" s="163"/>
      <c r="AD26" s="163"/>
    </row>
    <row r="27">
      <c r="A27" s="163"/>
      <c r="B27" s="163"/>
      <c r="C27" s="163"/>
      <c r="D27" s="163"/>
      <c r="E27" s="163"/>
      <c r="F27" s="163"/>
      <c r="G27" s="163"/>
      <c r="H27" s="163"/>
      <c r="I27" s="163"/>
      <c r="J27" s="163"/>
      <c r="K27" s="231"/>
      <c r="L27" s="163"/>
      <c r="M27" s="163"/>
      <c r="N27" s="163"/>
      <c r="O27" s="163"/>
      <c r="P27" s="163"/>
      <c r="Q27" s="163"/>
      <c r="R27" s="163"/>
      <c r="S27" s="163"/>
      <c r="T27" s="163"/>
      <c r="U27" s="163"/>
      <c r="V27" s="163"/>
      <c r="W27" s="163"/>
      <c r="X27" s="163"/>
      <c r="Y27" s="163"/>
      <c r="Z27" s="163"/>
      <c r="AA27" s="163"/>
      <c r="AB27" s="163"/>
      <c r="AC27" s="163"/>
      <c r="AD27" s="163"/>
    </row>
    <row r="28">
      <c r="A28" s="163"/>
      <c r="B28" s="163"/>
      <c r="C28" s="163"/>
      <c r="D28" s="163"/>
      <c r="E28" s="163"/>
      <c r="F28" s="163"/>
      <c r="G28" s="163"/>
      <c r="H28" s="163"/>
      <c r="I28" s="163"/>
      <c r="J28" s="163"/>
      <c r="K28" s="231"/>
      <c r="L28" s="163"/>
      <c r="M28" s="163"/>
      <c r="N28" s="163"/>
      <c r="O28" s="163"/>
      <c r="P28" s="163"/>
      <c r="Q28" s="163"/>
      <c r="R28" s="163"/>
      <c r="S28" s="163"/>
      <c r="T28" s="163"/>
      <c r="U28" s="163"/>
      <c r="V28" s="163"/>
      <c r="W28" s="163"/>
      <c r="X28" s="163"/>
      <c r="Y28" s="163"/>
      <c r="Z28" s="163"/>
      <c r="AA28" s="163"/>
      <c r="AB28" s="163"/>
      <c r="AC28" s="163"/>
      <c r="AD28" s="163"/>
    </row>
  </sheetData>
  <mergeCells count="2">
    <mergeCell ref="A3:A12"/>
    <mergeCell ref="A17:A26"/>
  </mergeCells>
  <dataValidations>
    <dataValidation type="list" allowBlank="1" showErrorMessage="1" sqref="D3:D12 D17:D26">
      <formula1>"STM,ACT,SD"</formula1>
    </dataValidation>
    <dataValidation type="list" allowBlank="1" showErrorMessage="1" sqref="H1:H14 H16:H28">
      <formula1>"DeepSeek-Chat,GPT-5-mini,Llama3.3,GPT-4o-2024-11-20,DeepSeek-Reasoner,LLM"</formula1>
    </dataValidation>
  </dataValidations>
  <drawing r:id="rId1"/>
</worksheet>
</file>