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323953aad638aa/Documents/Student Affairs/Projects/PILMAPRES/Combined/dataset/"/>
    </mc:Choice>
  </mc:AlternateContent>
  <xr:revisionPtr revIDLastSave="5" documentId="8_{507904D8-6DC3-42EE-BC98-99CFE8BDE490}" xr6:coauthVersionLast="47" xr6:coauthVersionMax="47" xr10:uidLastSave="{D2C3E13C-EF5E-4547-B471-BC04F36E818E}"/>
  <bookViews>
    <workbookView xWindow="-110" yWindow="-110" windowWidth="19420" windowHeight="10300" activeTab="2" xr2:uid="{D3EF0DBC-889B-4ABD-B8FF-E1B076F28735}"/>
  </bookViews>
  <sheets>
    <sheet name="2021" sheetId="1" r:id="rId1"/>
    <sheet name="2022" sheetId="2" r:id="rId2"/>
    <sheet name="2023" sheetId="3" r:id="rId3"/>
    <sheet name="Grading_Table" sheetId="4" r:id="rId4"/>
  </sheets>
  <definedNames>
    <definedName name="_xlnm._FilterDatabase" localSheetId="0" hidden="1">'2021'!$A$1:$J$1439</definedName>
    <definedName name="_xlnm._FilterDatabase" localSheetId="1" hidden="1">'2022'!$A$1:$P$749</definedName>
    <definedName name="_xlnm._FilterDatabase" localSheetId="2" hidden="1">'2023'!$A$1:$Q$365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7" i="4" l="1"/>
  <c r="J185" i="3"/>
  <c r="M185" i="3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N267" i="3" l="1"/>
  <c r="N259" i="3"/>
  <c r="N243" i="3"/>
  <c r="N227" i="3"/>
  <c r="N195" i="3"/>
  <c r="N178" i="3"/>
  <c r="N130" i="3"/>
  <c r="N200" i="3"/>
  <c r="N47" i="3"/>
  <c r="N7" i="3"/>
  <c r="N141" i="3"/>
  <c r="N132" i="3"/>
  <c r="N172" i="3"/>
  <c r="N164" i="3"/>
  <c r="N148" i="3"/>
  <c r="N124" i="3"/>
  <c r="N116" i="3"/>
  <c r="N108" i="3"/>
  <c r="N100" i="3"/>
  <c r="N92" i="3"/>
  <c r="N76" i="3"/>
  <c r="N68" i="3"/>
  <c r="N60" i="3"/>
  <c r="N52" i="3"/>
  <c r="N44" i="3"/>
  <c r="N28" i="3"/>
  <c r="N20" i="3"/>
  <c r="N12" i="3"/>
  <c r="N4" i="3"/>
  <c r="N251" i="3"/>
  <c r="N365" i="3"/>
  <c r="N333" i="3"/>
  <c r="N301" i="3"/>
  <c r="N269" i="3"/>
  <c r="N237" i="3"/>
  <c r="N205" i="3"/>
  <c r="N156" i="3"/>
  <c r="N84" i="3"/>
  <c r="N341" i="3"/>
  <c r="N309" i="3"/>
  <c r="N277" i="3"/>
  <c r="N245" i="3"/>
  <c r="N213" i="3"/>
  <c r="N180" i="3"/>
  <c r="N80" i="3"/>
  <c r="N364" i="3"/>
  <c r="N356" i="3"/>
  <c r="N348" i="3"/>
  <c r="N340" i="3"/>
  <c r="N332" i="3"/>
  <c r="N324" i="3"/>
  <c r="N316" i="3"/>
  <c r="N308" i="3"/>
  <c r="N300" i="3"/>
  <c r="N292" i="3"/>
  <c r="N284" i="3"/>
  <c r="N276" i="3"/>
  <c r="N268" i="3"/>
  <c r="N260" i="3"/>
  <c r="N252" i="3"/>
  <c r="N244" i="3"/>
  <c r="N236" i="3"/>
  <c r="N228" i="3"/>
  <c r="N220" i="3"/>
  <c r="N212" i="3"/>
  <c r="N204" i="3"/>
  <c r="N196" i="3"/>
  <c r="N188" i="3"/>
  <c r="N179" i="3"/>
  <c r="N171" i="3"/>
  <c r="N163" i="3"/>
  <c r="N155" i="3"/>
  <c r="N147" i="3"/>
  <c r="N139" i="3"/>
  <c r="N131" i="3"/>
  <c r="N123" i="3"/>
  <c r="N115" i="3"/>
  <c r="N107" i="3"/>
  <c r="N99" i="3"/>
  <c r="N91" i="3"/>
  <c r="N83" i="3"/>
  <c r="N75" i="3"/>
  <c r="N67" i="3"/>
  <c r="N59" i="3"/>
  <c r="N51" i="3"/>
  <c r="N43" i="3"/>
  <c r="N35" i="3"/>
  <c r="N27" i="3"/>
  <c r="N19" i="3"/>
  <c r="N11" i="3"/>
  <c r="N3" i="3"/>
  <c r="N36" i="3"/>
  <c r="N235" i="3"/>
  <c r="N173" i="3"/>
  <c r="N24" i="3"/>
  <c r="N363" i="3"/>
  <c r="N355" i="3"/>
  <c r="N347" i="3"/>
  <c r="N339" i="3"/>
  <c r="N331" i="3"/>
  <c r="N323" i="3"/>
  <c r="N315" i="3"/>
  <c r="N307" i="3"/>
  <c r="N299" i="3"/>
  <c r="N291" i="3"/>
  <c r="N283" i="3"/>
  <c r="N275" i="3"/>
  <c r="N219" i="3"/>
  <c r="N211" i="3"/>
  <c r="N203" i="3"/>
  <c r="N170" i="3"/>
  <c r="N162" i="3"/>
  <c r="N154" i="3"/>
  <c r="N146" i="3"/>
  <c r="N138" i="3"/>
  <c r="N122" i="3"/>
  <c r="N114" i="3"/>
  <c r="N106" i="3"/>
  <c r="N98" i="3"/>
  <c r="N90" i="3"/>
  <c r="N82" i="3"/>
  <c r="N74" i="3"/>
  <c r="N66" i="3"/>
  <c r="N58" i="3"/>
  <c r="N50" i="3"/>
  <c r="N42" i="3"/>
  <c r="N34" i="3"/>
  <c r="N26" i="3"/>
  <c r="N18" i="3"/>
  <c r="N10" i="3"/>
  <c r="N2" i="3"/>
  <c r="N187" i="3"/>
  <c r="N357" i="3"/>
  <c r="N325" i="3"/>
  <c r="N293" i="3"/>
  <c r="N253" i="3"/>
  <c r="N221" i="3"/>
  <c r="N189" i="3"/>
  <c r="N362" i="3"/>
  <c r="N354" i="3"/>
  <c r="N346" i="3"/>
  <c r="N338" i="3"/>
  <c r="N330" i="3"/>
  <c r="N322" i="3"/>
  <c r="N314" i="3"/>
  <c r="N306" i="3"/>
  <c r="N298" i="3"/>
  <c r="N290" i="3"/>
  <c r="N282" i="3"/>
  <c r="N274" i="3"/>
  <c r="N266" i="3"/>
  <c r="N258" i="3"/>
  <c r="N250" i="3"/>
  <c r="N242" i="3"/>
  <c r="N234" i="3"/>
  <c r="N226" i="3"/>
  <c r="N210" i="3"/>
  <c r="N202" i="3"/>
  <c r="N194" i="3"/>
  <c r="N186" i="3"/>
  <c r="N177" i="3"/>
  <c r="N169" i="3"/>
  <c r="N161" i="3"/>
  <c r="N153" i="3"/>
  <c r="N145" i="3"/>
  <c r="N137" i="3"/>
  <c r="N129" i="3"/>
  <c r="N121" i="3"/>
  <c r="N113" i="3"/>
  <c r="N105" i="3"/>
  <c r="N97" i="3"/>
  <c r="N89" i="3"/>
  <c r="N81" i="3"/>
  <c r="N73" i="3"/>
  <c r="N65" i="3"/>
  <c r="N57" i="3"/>
  <c r="N49" i="3"/>
  <c r="N41" i="3"/>
  <c r="N33" i="3"/>
  <c r="N25" i="3"/>
  <c r="N17" i="3"/>
  <c r="N9" i="3"/>
  <c r="N349" i="3"/>
  <c r="N317" i="3"/>
  <c r="N285" i="3"/>
  <c r="N261" i="3"/>
  <c r="N229" i="3"/>
  <c r="N197" i="3"/>
  <c r="N140" i="3"/>
  <c r="N218" i="3"/>
  <c r="N109" i="3"/>
  <c r="N16" i="3"/>
  <c r="N361" i="3"/>
  <c r="N353" i="3"/>
  <c r="N345" i="3"/>
  <c r="N337" i="3"/>
  <c r="N329" i="3"/>
  <c r="N321" i="3"/>
  <c r="N313" i="3"/>
  <c r="N305" i="3"/>
  <c r="N297" i="3"/>
  <c r="N289" i="3"/>
  <c r="N281" i="3"/>
  <c r="N273" i="3"/>
  <c r="N265" i="3"/>
  <c r="N257" i="3"/>
  <c r="N249" i="3"/>
  <c r="N241" i="3"/>
  <c r="N233" i="3"/>
  <c r="N225" i="3"/>
  <c r="N217" i="3"/>
  <c r="N209" i="3"/>
  <c r="N193" i="3"/>
  <c r="N184" i="3"/>
  <c r="N176" i="3"/>
  <c r="N168" i="3"/>
  <c r="N160" i="3"/>
  <c r="N144" i="3"/>
  <c r="N136" i="3"/>
  <c r="N128" i="3"/>
  <c r="N120" i="3"/>
  <c r="N112" i="3"/>
  <c r="N104" i="3"/>
  <c r="N96" i="3"/>
  <c r="N88" i="3"/>
  <c r="N72" i="3"/>
  <c r="N64" i="3"/>
  <c r="N56" i="3"/>
  <c r="N48" i="3"/>
  <c r="N40" i="3"/>
  <c r="N32" i="3"/>
  <c r="N8" i="3"/>
  <c r="N185" i="3"/>
  <c r="N334" i="3"/>
  <c r="N360" i="3"/>
  <c r="N328" i="3"/>
  <c r="N304" i="3"/>
  <c r="N280" i="3"/>
  <c r="N256" i="3"/>
  <c r="N232" i="3"/>
  <c r="N216" i="3"/>
  <c r="N183" i="3"/>
  <c r="N159" i="3"/>
  <c r="N143" i="3"/>
  <c r="N127" i="3"/>
  <c r="N111" i="3"/>
  <c r="N95" i="3"/>
  <c r="N87" i="3"/>
  <c r="N79" i="3"/>
  <c r="N63" i="3"/>
  <c r="N55" i="3"/>
  <c r="N39" i="3"/>
  <c r="N31" i="3"/>
  <c r="N23" i="3"/>
  <c r="N15" i="3"/>
  <c r="N201" i="3"/>
  <c r="N352" i="3"/>
  <c r="N336" i="3"/>
  <c r="N312" i="3"/>
  <c r="N288" i="3"/>
  <c r="N264" i="3"/>
  <c r="N248" i="3"/>
  <c r="N224" i="3"/>
  <c r="N208" i="3"/>
  <c r="N192" i="3"/>
  <c r="N167" i="3"/>
  <c r="N151" i="3"/>
  <c r="N135" i="3"/>
  <c r="N119" i="3"/>
  <c r="N103" i="3"/>
  <c r="N71" i="3"/>
  <c r="N359" i="3"/>
  <c r="N351" i="3"/>
  <c r="N343" i="3"/>
  <c r="N335" i="3"/>
  <c r="N327" i="3"/>
  <c r="N319" i="3"/>
  <c r="N311" i="3"/>
  <c r="N303" i="3"/>
  <c r="N295" i="3"/>
  <c r="N287" i="3"/>
  <c r="N279" i="3"/>
  <c r="N271" i="3"/>
  <c r="N263" i="3"/>
  <c r="N255" i="3"/>
  <c r="N247" i="3"/>
  <c r="N239" i="3"/>
  <c r="N231" i="3"/>
  <c r="N223" i="3"/>
  <c r="N215" i="3"/>
  <c r="N207" i="3"/>
  <c r="N199" i="3"/>
  <c r="N191" i="3"/>
  <c r="N182" i="3"/>
  <c r="N174" i="3"/>
  <c r="N166" i="3"/>
  <c r="N158" i="3"/>
  <c r="N150" i="3"/>
  <c r="N142" i="3"/>
  <c r="N134" i="3"/>
  <c r="N126" i="3"/>
  <c r="N118" i="3"/>
  <c r="N110" i="3"/>
  <c r="N102" i="3"/>
  <c r="N94" i="3"/>
  <c r="N86" i="3"/>
  <c r="N78" i="3"/>
  <c r="N70" i="3"/>
  <c r="N62" i="3"/>
  <c r="N54" i="3"/>
  <c r="N46" i="3"/>
  <c r="N38" i="3"/>
  <c r="N30" i="3"/>
  <c r="N22" i="3"/>
  <c r="N14" i="3"/>
  <c r="N6" i="3"/>
  <c r="N152" i="3"/>
  <c r="N344" i="3"/>
  <c r="N320" i="3"/>
  <c r="N296" i="3"/>
  <c r="N272" i="3"/>
  <c r="N240" i="3"/>
  <c r="N175" i="3"/>
  <c r="N358" i="3"/>
  <c r="N350" i="3"/>
  <c r="N342" i="3"/>
  <c r="N326" i="3"/>
  <c r="N318" i="3"/>
  <c r="N310" i="3"/>
  <c r="N302" i="3"/>
  <c r="N294" i="3"/>
  <c r="N286" i="3"/>
  <c r="N278" i="3"/>
  <c r="N270" i="3"/>
  <c r="N262" i="3"/>
  <c r="N254" i="3"/>
  <c r="N246" i="3"/>
  <c r="N238" i="3"/>
  <c r="N230" i="3"/>
  <c r="N222" i="3"/>
  <c r="N214" i="3"/>
  <c r="N206" i="3"/>
  <c r="N198" i="3"/>
  <c r="N190" i="3"/>
  <c r="N181" i="3"/>
  <c r="N165" i="3"/>
  <c r="N157" i="3"/>
  <c r="N149" i="3"/>
  <c r="N133" i="3"/>
  <c r="N125" i="3"/>
  <c r="N117" i="3"/>
  <c r="N101" i="3"/>
  <c r="N93" i="3"/>
  <c r="N85" i="3"/>
  <c r="N77" i="3"/>
  <c r="N69" i="3"/>
  <c r="N61" i="3"/>
  <c r="N53" i="3"/>
  <c r="N45" i="3"/>
  <c r="N37" i="3"/>
  <c r="N29" i="3"/>
  <c r="N21" i="3"/>
  <c r="N13" i="3"/>
  <c r="N5" i="3"/>
  <c r="M749" i="2"/>
  <c r="N749" i="2" s="1"/>
  <c r="M748" i="2"/>
  <c r="N748" i="2" s="1"/>
  <c r="M747" i="2"/>
  <c r="N747" i="2" s="1"/>
  <c r="M746" i="2"/>
  <c r="N746" i="2" s="1"/>
  <c r="M745" i="2"/>
  <c r="N745" i="2" s="1"/>
  <c r="M744" i="2"/>
  <c r="N744" i="2" s="1"/>
  <c r="M743" i="2"/>
  <c r="N743" i="2" s="1"/>
  <c r="M742" i="2"/>
  <c r="N742" i="2" s="1"/>
  <c r="M741" i="2"/>
  <c r="N741" i="2" s="1"/>
  <c r="M740" i="2"/>
  <c r="N740" i="2" s="1"/>
  <c r="M739" i="2"/>
  <c r="N739" i="2" s="1"/>
  <c r="M738" i="2"/>
  <c r="N738" i="2" s="1"/>
  <c r="M737" i="2"/>
  <c r="N737" i="2" s="1"/>
  <c r="M736" i="2"/>
  <c r="N736" i="2" s="1"/>
  <c r="M735" i="2"/>
  <c r="N735" i="2" s="1"/>
  <c r="M734" i="2"/>
  <c r="N734" i="2" s="1"/>
  <c r="M733" i="2"/>
  <c r="N733" i="2" s="1"/>
  <c r="M732" i="2"/>
  <c r="N732" i="2" s="1"/>
  <c r="M731" i="2"/>
  <c r="N731" i="2" s="1"/>
  <c r="M730" i="2"/>
  <c r="N730" i="2" s="1"/>
  <c r="M729" i="2"/>
  <c r="N729" i="2" s="1"/>
  <c r="M728" i="2"/>
  <c r="N728" i="2" s="1"/>
  <c r="M727" i="2"/>
  <c r="N727" i="2" s="1"/>
  <c r="M726" i="2"/>
  <c r="N726" i="2" s="1"/>
  <c r="M725" i="2"/>
  <c r="N725" i="2" s="1"/>
  <c r="M724" i="2"/>
  <c r="N724" i="2" s="1"/>
  <c r="M723" i="2"/>
  <c r="N723" i="2" s="1"/>
  <c r="M722" i="2"/>
  <c r="N722" i="2" s="1"/>
  <c r="M721" i="2"/>
  <c r="N721" i="2" s="1"/>
  <c r="M720" i="2"/>
  <c r="N720" i="2" s="1"/>
  <c r="M719" i="2"/>
  <c r="N719" i="2" s="1"/>
  <c r="M718" i="2"/>
  <c r="N718" i="2" s="1"/>
  <c r="M717" i="2"/>
  <c r="N717" i="2" s="1"/>
  <c r="M716" i="2"/>
  <c r="N716" i="2" s="1"/>
  <c r="M715" i="2"/>
  <c r="N715" i="2" s="1"/>
  <c r="M714" i="2"/>
  <c r="N714" i="2" s="1"/>
  <c r="M713" i="2"/>
  <c r="N713" i="2" s="1"/>
  <c r="M712" i="2"/>
  <c r="N712" i="2" s="1"/>
  <c r="M711" i="2"/>
  <c r="N711" i="2" s="1"/>
  <c r="M710" i="2"/>
  <c r="N710" i="2" s="1"/>
  <c r="M709" i="2"/>
  <c r="N709" i="2" s="1"/>
  <c r="M708" i="2"/>
  <c r="N708" i="2" s="1"/>
  <c r="M707" i="2"/>
  <c r="N707" i="2" s="1"/>
  <c r="M706" i="2"/>
  <c r="N706" i="2" s="1"/>
  <c r="M705" i="2"/>
  <c r="N705" i="2" s="1"/>
  <c r="M704" i="2"/>
  <c r="N704" i="2" s="1"/>
  <c r="M703" i="2"/>
  <c r="N703" i="2" s="1"/>
  <c r="M702" i="2"/>
  <c r="N702" i="2" s="1"/>
  <c r="M701" i="2"/>
  <c r="N701" i="2" s="1"/>
  <c r="M700" i="2"/>
  <c r="N700" i="2" s="1"/>
  <c r="M699" i="2"/>
  <c r="N699" i="2" s="1"/>
  <c r="M698" i="2"/>
  <c r="N698" i="2" s="1"/>
  <c r="M697" i="2"/>
  <c r="N697" i="2" s="1"/>
  <c r="M696" i="2"/>
  <c r="N696" i="2" s="1"/>
  <c r="M695" i="2"/>
  <c r="N695" i="2" s="1"/>
  <c r="M694" i="2"/>
  <c r="N694" i="2" s="1"/>
  <c r="M693" i="2"/>
  <c r="N693" i="2" s="1"/>
  <c r="M692" i="2"/>
  <c r="N692" i="2" s="1"/>
  <c r="M691" i="2"/>
  <c r="N691" i="2" s="1"/>
  <c r="M690" i="2"/>
  <c r="N690" i="2" s="1"/>
  <c r="M689" i="2"/>
  <c r="N689" i="2" s="1"/>
  <c r="M688" i="2"/>
  <c r="N688" i="2" s="1"/>
  <c r="M687" i="2"/>
  <c r="N687" i="2" s="1"/>
  <c r="M686" i="2"/>
  <c r="N686" i="2" s="1"/>
  <c r="M685" i="2"/>
  <c r="N685" i="2" s="1"/>
  <c r="M684" i="2"/>
  <c r="N684" i="2" s="1"/>
  <c r="M683" i="2"/>
  <c r="N683" i="2" s="1"/>
  <c r="M682" i="2"/>
  <c r="N682" i="2" s="1"/>
  <c r="M681" i="2"/>
  <c r="N681" i="2" s="1"/>
  <c r="M680" i="2"/>
  <c r="N680" i="2" s="1"/>
  <c r="M679" i="2"/>
  <c r="N679" i="2" s="1"/>
  <c r="M678" i="2"/>
  <c r="N678" i="2" s="1"/>
  <c r="M677" i="2"/>
  <c r="N677" i="2" s="1"/>
  <c r="M676" i="2"/>
  <c r="N676" i="2" s="1"/>
  <c r="M675" i="2"/>
  <c r="N675" i="2" s="1"/>
  <c r="M674" i="2"/>
  <c r="N674" i="2" s="1"/>
  <c r="M673" i="2"/>
  <c r="N673" i="2" s="1"/>
  <c r="M672" i="2"/>
  <c r="N672" i="2" s="1"/>
  <c r="M671" i="2"/>
  <c r="N671" i="2" s="1"/>
  <c r="M670" i="2"/>
  <c r="N670" i="2" s="1"/>
  <c r="M669" i="2"/>
  <c r="N669" i="2" s="1"/>
  <c r="M668" i="2"/>
  <c r="N668" i="2" s="1"/>
  <c r="M667" i="2"/>
  <c r="N667" i="2" s="1"/>
  <c r="M666" i="2"/>
  <c r="N666" i="2" s="1"/>
  <c r="M665" i="2"/>
  <c r="N665" i="2" s="1"/>
  <c r="M664" i="2"/>
  <c r="N664" i="2" s="1"/>
  <c r="M663" i="2"/>
  <c r="N663" i="2" s="1"/>
  <c r="M662" i="2"/>
  <c r="N662" i="2" s="1"/>
  <c r="M661" i="2"/>
  <c r="N661" i="2" s="1"/>
  <c r="M660" i="2"/>
  <c r="N660" i="2" s="1"/>
  <c r="M659" i="2"/>
  <c r="N659" i="2" s="1"/>
  <c r="M658" i="2"/>
  <c r="N658" i="2" s="1"/>
  <c r="M657" i="2"/>
  <c r="N657" i="2" s="1"/>
  <c r="M656" i="2"/>
  <c r="N656" i="2" s="1"/>
  <c r="M655" i="2"/>
  <c r="N655" i="2" s="1"/>
  <c r="M654" i="2"/>
  <c r="N654" i="2" s="1"/>
  <c r="M653" i="2"/>
  <c r="N653" i="2" s="1"/>
  <c r="M652" i="2"/>
  <c r="N652" i="2" s="1"/>
  <c r="M651" i="2"/>
  <c r="N651" i="2" s="1"/>
  <c r="M650" i="2"/>
  <c r="N650" i="2" s="1"/>
  <c r="M649" i="2"/>
  <c r="N649" i="2" s="1"/>
  <c r="M648" i="2"/>
  <c r="N648" i="2" s="1"/>
  <c r="M647" i="2"/>
  <c r="N647" i="2" s="1"/>
  <c r="M646" i="2"/>
  <c r="N646" i="2" s="1"/>
  <c r="M645" i="2"/>
  <c r="N645" i="2" s="1"/>
  <c r="M644" i="2"/>
  <c r="N644" i="2" s="1"/>
  <c r="M643" i="2"/>
  <c r="N643" i="2" s="1"/>
  <c r="M642" i="2"/>
  <c r="N642" i="2" s="1"/>
  <c r="M641" i="2"/>
  <c r="N641" i="2" s="1"/>
  <c r="M640" i="2"/>
  <c r="N640" i="2" s="1"/>
  <c r="M639" i="2"/>
  <c r="N639" i="2" s="1"/>
  <c r="M638" i="2"/>
  <c r="N638" i="2" s="1"/>
  <c r="M637" i="2"/>
  <c r="N637" i="2" s="1"/>
  <c r="M636" i="2"/>
  <c r="N636" i="2" s="1"/>
  <c r="M635" i="2"/>
  <c r="N635" i="2" s="1"/>
  <c r="M634" i="2"/>
  <c r="N634" i="2" s="1"/>
  <c r="M633" i="2"/>
  <c r="N633" i="2" s="1"/>
  <c r="M632" i="2"/>
  <c r="N632" i="2" s="1"/>
  <c r="M631" i="2"/>
  <c r="N631" i="2" s="1"/>
  <c r="M630" i="2"/>
  <c r="N630" i="2" s="1"/>
  <c r="M629" i="2"/>
  <c r="N629" i="2" s="1"/>
  <c r="M628" i="2"/>
  <c r="N628" i="2" s="1"/>
  <c r="M627" i="2"/>
  <c r="N627" i="2" s="1"/>
  <c r="M626" i="2"/>
  <c r="N626" i="2" s="1"/>
  <c r="M625" i="2"/>
  <c r="N625" i="2" s="1"/>
  <c r="M624" i="2"/>
  <c r="N624" i="2" s="1"/>
  <c r="M623" i="2"/>
  <c r="N623" i="2" s="1"/>
  <c r="M622" i="2"/>
  <c r="N622" i="2" s="1"/>
  <c r="M621" i="2"/>
  <c r="N621" i="2" s="1"/>
  <c r="M620" i="2"/>
  <c r="N620" i="2" s="1"/>
  <c r="M619" i="2"/>
  <c r="N619" i="2" s="1"/>
  <c r="M618" i="2"/>
  <c r="N618" i="2" s="1"/>
  <c r="M617" i="2"/>
  <c r="N617" i="2" s="1"/>
  <c r="M616" i="2"/>
  <c r="N616" i="2" s="1"/>
  <c r="M615" i="2"/>
  <c r="N615" i="2" s="1"/>
  <c r="M614" i="2"/>
  <c r="N614" i="2" s="1"/>
  <c r="M613" i="2"/>
  <c r="N613" i="2" s="1"/>
  <c r="M612" i="2"/>
  <c r="N612" i="2" s="1"/>
  <c r="M611" i="2"/>
  <c r="N611" i="2" s="1"/>
  <c r="M610" i="2"/>
  <c r="N610" i="2" s="1"/>
  <c r="M609" i="2"/>
  <c r="N609" i="2" s="1"/>
  <c r="M608" i="2"/>
  <c r="N608" i="2" s="1"/>
  <c r="M607" i="2"/>
  <c r="N607" i="2" s="1"/>
  <c r="M606" i="2"/>
  <c r="N606" i="2" s="1"/>
  <c r="M605" i="2"/>
  <c r="N605" i="2" s="1"/>
  <c r="M604" i="2"/>
  <c r="N604" i="2" s="1"/>
  <c r="M603" i="2"/>
  <c r="N603" i="2" s="1"/>
  <c r="M602" i="2"/>
  <c r="N602" i="2" s="1"/>
  <c r="M601" i="2"/>
  <c r="N601" i="2" s="1"/>
  <c r="M600" i="2"/>
  <c r="N600" i="2" s="1"/>
  <c r="M599" i="2"/>
  <c r="N599" i="2" s="1"/>
  <c r="M598" i="2"/>
  <c r="N598" i="2" s="1"/>
  <c r="M597" i="2"/>
  <c r="N597" i="2" s="1"/>
  <c r="M596" i="2"/>
  <c r="N596" i="2" s="1"/>
  <c r="M595" i="2"/>
  <c r="N595" i="2" s="1"/>
  <c r="M594" i="2"/>
  <c r="N594" i="2" s="1"/>
  <c r="M593" i="2"/>
  <c r="N593" i="2" s="1"/>
  <c r="M592" i="2"/>
  <c r="N592" i="2" s="1"/>
  <c r="M591" i="2"/>
  <c r="N591" i="2" s="1"/>
  <c r="M590" i="2"/>
  <c r="N590" i="2" s="1"/>
  <c r="M589" i="2"/>
  <c r="N589" i="2" s="1"/>
  <c r="M588" i="2"/>
  <c r="N588" i="2" s="1"/>
  <c r="M587" i="2"/>
  <c r="N587" i="2" s="1"/>
  <c r="M586" i="2"/>
  <c r="N586" i="2" s="1"/>
  <c r="M585" i="2"/>
  <c r="N585" i="2" s="1"/>
  <c r="M584" i="2"/>
  <c r="N584" i="2" s="1"/>
  <c r="M583" i="2"/>
  <c r="N583" i="2" s="1"/>
  <c r="M582" i="2"/>
  <c r="N582" i="2" s="1"/>
  <c r="M581" i="2"/>
  <c r="N581" i="2" s="1"/>
  <c r="M580" i="2"/>
  <c r="N580" i="2" s="1"/>
  <c r="M579" i="2"/>
  <c r="N579" i="2" s="1"/>
  <c r="M578" i="2"/>
  <c r="N578" i="2" s="1"/>
  <c r="M577" i="2"/>
  <c r="N577" i="2" s="1"/>
  <c r="M576" i="2"/>
  <c r="N576" i="2" s="1"/>
  <c r="M575" i="2"/>
  <c r="N575" i="2" s="1"/>
  <c r="M574" i="2"/>
  <c r="N574" i="2" s="1"/>
  <c r="M573" i="2"/>
  <c r="N573" i="2" s="1"/>
  <c r="M572" i="2"/>
  <c r="N572" i="2" s="1"/>
  <c r="M571" i="2"/>
  <c r="N571" i="2" s="1"/>
  <c r="M570" i="2"/>
  <c r="N570" i="2" s="1"/>
  <c r="M569" i="2"/>
  <c r="N569" i="2" s="1"/>
  <c r="M568" i="2"/>
  <c r="N568" i="2" s="1"/>
  <c r="M567" i="2"/>
  <c r="N567" i="2" s="1"/>
  <c r="M566" i="2"/>
  <c r="N566" i="2" s="1"/>
  <c r="M565" i="2"/>
  <c r="N565" i="2" s="1"/>
  <c r="M564" i="2"/>
  <c r="N564" i="2" s="1"/>
  <c r="M563" i="2"/>
  <c r="N563" i="2" s="1"/>
  <c r="M562" i="2"/>
  <c r="N562" i="2" s="1"/>
  <c r="M561" i="2"/>
  <c r="N561" i="2" s="1"/>
  <c r="M560" i="2"/>
  <c r="N560" i="2" s="1"/>
  <c r="M559" i="2"/>
  <c r="N559" i="2" s="1"/>
  <c r="M558" i="2"/>
  <c r="N558" i="2" s="1"/>
  <c r="M557" i="2"/>
  <c r="N557" i="2" s="1"/>
  <c r="M556" i="2"/>
  <c r="N556" i="2" s="1"/>
  <c r="M555" i="2"/>
  <c r="N555" i="2" s="1"/>
  <c r="M554" i="2"/>
  <c r="N554" i="2" s="1"/>
  <c r="M553" i="2"/>
  <c r="N553" i="2" s="1"/>
  <c r="M552" i="2"/>
  <c r="N552" i="2" s="1"/>
  <c r="M551" i="2"/>
  <c r="N551" i="2" s="1"/>
  <c r="M550" i="2"/>
  <c r="N550" i="2" s="1"/>
  <c r="M549" i="2"/>
  <c r="N549" i="2" s="1"/>
  <c r="M548" i="2"/>
  <c r="N548" i="2" s="1"/>
  <c r="M547" i="2"/>
  <c r="N547" i="2" s="1"/>
  <c r="M546" i="2"/>
  <c r="N546" i="2" s="1"/>
  <c r="M545" i="2"/>
  <c r="N545" i="2" s="1"/>
  <c r="M544" i="2"/>
  <c r="N544" i="2" s="1"/>
  <c r="M543" i="2"/>
  <c r="N543" i="2" s="1"/>
  <c r="M542" i="2"/>
  <c r="N542" i="2" s="1"/>
  <c r="M541" i="2"/>
  <c r="N541" i="2" s="1"/>
  <c r="M540" i="2"/>
  <c r="N540" i="2" s="1"/>
  <c r="M539" i="2"/>
  <c r="N539" i="2" s="1"/>
  <c r="M538" i="2"/>
  <c r="N538" i="2" s="1"/>
  <c r="M537" i="2"/>
  <c r="N537" i="2" s="1"/>
  <c r="M536" i="2"/>
  <c r="N536" i="2" s="1"/>
  <c r="M535" i="2"/>
  <c r="N535" i="2" s="1"/>
  <c r="M534" i="2"/>
  <c r="N534" i="2" s="1"/>
  <c r="M533" i="2"/>
  <c r="N533" i="2" s="1"/>
  <c r="M532" i="2"/>
  <c r="N532" i="2" s="1"/>
  <c r="M531" i="2"/>
  <c r="N531" i="2" s="1"/>
  <c r="M530" i="2"/>
  <c r="N530" i="2" s="1"/>
  <c r="M529" i="2"/>
  <c r="N529" i="2" s="1"/>
  <c r="M528" i="2"/>
  <c r="N528" i="2" s="1"/>
  <c r="M527" i="2"/>
  <c r="N527" i="2" s="1"/>
  <c r="M526" i="2"/>
  <c r="N526" i="2" s="1"/>
  <c r="M525" i="2"/>
  <c r="N525" i="2" s="1"/>
  <c r="M524" i="2"/>
  <c r="N524" i="2" s="1"/>
  <c r="M523" i="2"/>
  <c r="N523" i="2" s="1"/>
  <c r="M522" i="2"/>
  <c r="N522" i="2" s="1"/>
  <c r="M521" i="2"/>
  <c r="N521" i="2" s="1"/>
  <c r="M520" i="2"/>
  <c r="N520" i="2" s="1"/>
  <c r="M519" i="2"/>
  <c r="N519" i="2" s="1"/>
  <c r="M518" i="2"/>
  <c r="N518" i="2" s="1"/>
  <c r="M517" i="2"/>
  <c r="N517" i="2" s="1"/>
  <c r="M516" i="2"/>
  <c r="N516" i="2" s="1"/>
  <c r="M515" i="2"/>
  <c r="N515" i="2" s="1"/>
  <c r="M514" i="2"/>
  <c r="N514" i="2" s="1"/>
  <c r="M513" i="2"/>
  <c r="N513" i="2" s="1"/>
  <c r="M512" i="2"/>
  <c r="N512" i="2" s="1"/>
  <c r="M511" i="2"/>
  <c r="N511" i="2" s="1"/>
  <c r="M510" i="2"/>
  <c r="N510" i="2" s="1"/>
  <c r="M509" i="2"/>
  <c r="N509" i="2" s="1"/>
  <c r="M508" i="2"/>
  <c r="N508" i="2" s="1"/>
  <c r="M507" i="2"/>
  <c r="N507" i="2" s="1"/>
  <c r="M506" i="2"/>
  <c r="N506" i="2" s="1"/>
  <c r="M505" i="2"/>
  <c r="N505" i="2" s="1"/>
  <c r="M504" i="2"/>
  <c r="N504" i="2" s="1"/>
  <c r="M503" i="2"/>
  <c r="N503" i="2" s="1"/>
  <c r="M502" i="2"/>
  <c r="N502" i="2" s="1"/>
  <c r="M501" i="2"/>
  <c r="N501" i="2" s="1"/>
  <c r="M500" i="2"/>
  <c r="N500" i="2" s="1"/>
  <c r="M499" i="2"/>
  <c r="N499" i="2" s="1"/>
  <c r="M498" i="2"/>
  <c r="N498" i="2" s="1"/>
  <c r="M497" i="2"/>
  <c r="N497" i="2" s="1"/>
  <c r="M496" i="2"/>
  <c r="N496" i="2" s="1"/>
  <c r="M495" i="2"/>
  <c r="N495" i="2" s="1"/>
  <c r="M494" i="2"/>
  <c r="N494" i="2" s="1"/>
  <c r="M493" i="2"/>
  <c r="N493" i="2" s="1"/>
  <c r="M492" i="2"/>
  <c r="N492" i="2" s="1"/>
  <c r="M491" i="2"/>
  <c r="N491" i="2" s="1"/>
  <c r="M490" i="2"/>
  <c r="N490" i="2" s="1"/>
  <c r="M489" i="2"/>
  <c r="N489" i="2" s="1"/>
  <c r="M488" i="2"/>
  <c r="N488" i="2" s="1"/>
  <c r="M487" i="2"/>
  <c r="N487" i="2" s="1"/>
  <c r="M486" i="2"/>
  <c r="N486" i="2" s="1"/>
  <c r="M485" i="2"/>
  <c r="N485" i="2" s="1"/>
  <c r="M484" i="2"/>
  <c r="N484" i="2" s="1"/>
  <c r="M483" i="2"/>
  <c r="N483" i="2" s="1"/>
  <c r="M482" i="2"/>
  <c r="N482" i="2" s="1"/>
  <c r="M481" i="2"/>
  <c r="N481" i="2" s="1"/>
  <c r="M480" i="2"/>
  <c r="N480" i="2" s="1"/>
  <c r="M479" i="2"/>
  <c r="N479" i="2" s="1"/>
  <c r="M478" i="2"/>
  <c r="N478" i="2" s="1"/>
  <c r="M477" i="2"/>
  <c r="N477" i="2" s="1"/>
  <c r="M476" i="2"/>
  <c r="N476" i="2" s="1"/>
  <c r="M475" i="2"/>
  <c r="N475" i="2" s="1"/>
  <c r="M474" i="2"/>
  <c r="N474" i="2" s="1"/>
  <c r="M473" i="2"/>
  <c r="N473" i="2" s="1"/>
  <c r="M472" i="2"/>
  <c r="N472" i="2" s="1"/>
  <c r="M471" i="2"/>
  <c r="N471" i="2" s="1"/>
  <c r="M470" i="2"/>
  <c r="N470" i="2" s="1"/>
  <c r="M469" i="2"/>
  <c r="N469" i="2" s="1"/>
  <c r="M468" i="2"/>
  <c r="N468" i="2" s="1"/>
  <c r="M467" i="2"/>
  <c r="N467" i="2" s="1"/>
  <c r="M466" i="2"/>
  <c r="N466" i="2" s="1"/>
  <c r="M465" i="2"/>
  <c r="N465" i="2" s="1"/>
  <c r="M464" i="2"/>
  <c r="N464" i="2" s="1"/>
  <c r="M463" i="2"/>
  <c r="N463" i="2" s="1"/>
  <c r="M462" i="2"/>
  <c r="N462" i="2" s="1"/>
  <c r="M461" i="2"/>
  <c r="N461" i="2" s="1"/>
  <c r="M460" i="2"/>
  <c r="N460" i="2" s="1"/>
  <c r="M459" i="2"/>
  <c r="N459" i="2" s="1"/>
  <c r="M458" i="2"/>
  <c r="N458" i="2" s="1"/>
  <c r="M457" i="2"/>
  <c r="N457" i="2" s="1"/>
  <c r="M456" i="2"/>
  <c r="N456" i="2" s="1"/>
  <c r="M455" i="2"/>
  <c r="N455" i="2" s="1"/>
  <c r="M454" i="2"/>
  <c r="N454" i="2" s="1"/>
  <c r="M453" i="2"/>
  <c r="N453" i="2" s="1"/>
  <c r="M452" i="2"/>
  <c r="N452" i="2" s="1"/>
  <c r="M451" i="2"/>
  <c r="N451" i="2" s="1"/>
  <c r="M450" i="2"/>
  <c r="N450" i="2" s="1"/>
  <c r="M449" i="2"/>
  <c r="N449" i="2" s="1"/>
  <c r="M448" i="2"/>
  <c r="N448" i="2" s="1"/>
  <c r="M447" i="2"/>
  <c r="N447" i="2" s="1"/>
  <c r="M446" i="2"/>
  <c r="N446" i="2" s="1"/>
  <c r="M445" i="2"/>
  <c r="N445" i="2" s="1"/>
  <c r="M444" i="2"/>
  <c r="N444" i="2" s="1"/>
  <c r="M443" i="2"/>
  <c r="N443" i="2" s="1"/>
  <c r="M442" i="2"/>
  <c r="N442" i="2" s="1"/>
  <c r="M441" i="2"/>
  <c r="N441" i="2" s="1"/>
  <c r="M440" i="2"/>
  <c r="N440" i="2" s="1"/>
  <c r="M439" i="2"/>
  <c r="N439" i="2" s="1"/>
  <c r="M438" i="2"/>
  <c r="N438" i="2" s="1"/>
  <c r="M437" i="2"/>
  <c r="N437" i="2" s="1"/>
  <c r="M436" i="2"/>
  <c r="N436" i="2" s="1"/>
  <c r="M435" i="2"/>
  <c r="N435" i="2" s="1"/>
  <c r="M434" i="2"/>
  <c r="N434" i="2" s="1"/>
  <c r="M433" i="2"/>
  <c r="N433" i="2" s="1"/>
  <c r="M432" i="2"/>
  <c r="N432" i="2" s="1"/>
  <c r="M431" i="2"/>
  <c r="N431" i="2" s="1"/>
  <c r="M430" i="2"/>
  <c r="N430" i="2" s="1"/>
  <c r="M429" i="2"/>
  <c r="N429" i="2" s="1"/>
  <c r="M428" i="2"/>
  <c r="N428" i="2" s="1"/>
  <c r="M427" i="2"/>
  <c r="N427" i="2" s="1"/>
  <c r="M426" i="2"/>
  <c r="N426" i="2" s="1"/>
  <c r="M425" i="2"/>
  <c r="N425" i="2" s="1"/>
  <c r="M424" i="2"/>
  <c r="N424" i="2" s="1"/>
  <c r="M423" i="2"/>
  <c r="N423" i="2" s="1"/>
  <c r="M422" i="2"/>
  <c r="N422" i="2" s="1"/>
  <c r="M421" i="2"/>
  <c r="N421" i="2" s="1"/>
  <c r="M420" i="2"/>
  <c r="N420" i="2" s="1"/>
  <c r="M419" i="2"/>
  <c r="N419" i="2" s="1"/>
  <c r="M418" i="2"/>
  <c r="N418" i="2" s="1"/>
  <c r="M417" i="2"/>
  <c r="N417" i="2" s="1"/>
  <c r="M416" i="2"/>
  <c r="N416" i="2" s="1"/>
  <c r="M415" i="2"/>
  <c r="N415" i="2" s="1"/>
  <c r="M414" i="2"/>
  <c r="N414" i="2" s="1"/>
  <c r="M413" i="2"/>
  <c r="N413" i="2" s="1"/>
  <c r="M412" i="2"/>
  <c r="N412" i="2" s="1"/>
  <c r="M411" i="2"/>
  <c r="N411" i="2" s="1"/>
  <c r="M410" i="2"/>
  <c r="N410" i="2" s="1"/>
  <c r="M409" i="2"/>
  <c r="N409" i="2" s="1"/>
  <c r="M408" i="2"/>
  <c r="N408" i="2" s="1"/>
  <c r="M407" i="2"/>
  <c r="N407" i="2" s="1"/>
  <c r="M406" i="2"/>
  <c r="N406" i="2" s="1"/>
  <c r="M405" i="2"/>
  <c r="N405" i="2" s="1"/>
  <c r="M404" i="2"/>
  <c r="N404" i="2" s="1"/>
  <c r="M403" i="2"/>
  <c r="N403" i="2" s="1"/>
  <c r="M402" i="2"/>
  <c r="N402" i="2" s="1"/>
  <c r="M401" i="2"/>
  <c r="N401" i="2" s="1"/>
  <c r="M400" i="2"/>
  <c r="N400" i="2" s="1"/>
  <c r="M399" i="2"/>
  <c r="N399" i="2" s="1"/>
  <c r="M398" i="2"/>
  <c r="N398" i="2" s="1"/>
  <c r="M397" i="2"/>
  <c r="N397" i="2" s="1"/>
  <c r="M396" i="2"/>
  <c r="N396" i="2" s="1"/>
  <c r="M395" i="2"/>
  <c r="N395" i="2" s="1"/>
  <c r="M394" i="2"/>
  <c r="N394" i="2" s="1"/>
  <c r="M393" i="2"/>
  <c r="N393" i="2" s="1"/>
  <c r="M392" i="2"/>
  <c r="N392" i="2" s="1"/>
  <c r="M391" i="2"/>
  <c r="N391" i="2" s="1"/>
  <c r="M390" i="2"/>
  <c r="N390" i="2" s="1"/>
  <c r="M389" i="2"/>
  <c r="N389" i="2" s="1"/>
  <c r="M388" i="2"/>
  <c r="N388" i="2" s="1"/>
  <c r="M387" i="2"/>
  <c r="N387" i="2" s="1"/>
  <c r="M386" i="2"/>
  <c r="N386" i="2" s="1"/>
  <c r="M385" i="2"/>
  <c r="N385" i="2" s="1"/>
  <c r="M384" i="2"/>
  <c r="N384" i="2" s="1"/>
  <c r="M383" i="2"/>
  <c r="N383" i="2" s="1"/>
  <c r="M382" i="2"/>
  <c r="N382" i="2" s="1"/>
  <c r="M381" i="2"/>
  <c r="N381" i="2" s="1"/>
  <c r="M380" i="2"/>
  <c r="N380" i="2" s="1"/>
  <c r="M379" i="2"/>
  <c r="N379" i="2" s="1"/>
  <c r="M378" i="2"/>
  <c r="N378" i="2" s="1"/>
  <c r="M377" i="2"/>
  <c r="N377" i="2" s="1"/>
  <c r="M376" i="2"/>
  <c r="N376" i="2" s="1"/>
  <c r="M375" i="2"/>
  <c r="N375" i="2" s="1"/>
  <c r="M374" i="2"/>
  <c r="N374" i="2" s="1"/>
  <c r="M373" i="2"/>
  <c r="N373" i="2" s="1"/>
  <c r="M372" i="2"/>
  <c r="N372" i="2" s="1"/>
  <c r="M371" i="2"/>
  <c r="N371" i="2" s="1"/>
  <c r="M370" i="2"/>
  <c r="N370" i="2" s="1"/>
  <c r="M369" i="2"/>
  <c r="N369" i="2" s="1"/>
  <c r="M368" i="2"/>
  <c r="N368" i="2" s="1"/>
  <c r="M367" i="2"/>
  <c r="N367" i="2" s="1"/>
  <c r="M366" i="2"/>
  <c r="N366" i="2" s="1"/>
  <c r="M365" i="2"/>
  <c r="N365" i="2" s="1"/>
  <c r="M364" i="2"/>
  <c r="N364" i="2" s="1"/>
  <c r="M363" i="2"/>
  <c r="N363" i="2" s="1"/>
  <c r="M362" i="2"/>
  <c r="N362" i="2" s="1"/>
  <c r="M361" i="2"/>
  <c r="N361" i="2" s="1"/>
  <c r="M360" i="2"/>
  <c r="N360" i="2" s="1"/>
  <c r="M359" i="2"/>
  <c r="N359" i="2" s="1"/>
  <c r="M358" i="2"/>
  <c r="N358" i="2" s="1"/>
  <c r="M357" i="2"/>
  <c r="N357" i="2" s="1"/>
  <c r="M356" i="2"/>
  <c r="N356" i="2" s="1"/>
  <c r="M355" i="2"/>
  <c r="N355" i="2" s="1"/>
  <c r="M354" i="2"/>
  <c r="N354" i="2" s="1"/>
  <c r="M353" i="2"/>
  <c r="N353" i="2" s="1"/>
  <c r="M352" i="2"/>
  <c r="N352" i="2" s="1"/>
  <c r="M351" i="2"/>
  <c r="N351" i="2" s="1"/>
  <c r="M350" i="2"/>
  <c r="N350" i="2" s="1"/>
  <c r="M349" i="2"/>
  <c r="N349" i="2" s="1"/>
  <c r="M348" i="2"/>
  <c r="N348" i="2" s="1"/>
  <c r="M347" i="2"/>
  <c r="N347" i="2" s="1"/>
  <c r="M346" i="2"/>
  <c r="N346" i="2" s="1"/>
  <c r="M345" i="2"/>
  <c r="N345" i="2" s="1"/>
  <c r="M344" i="2"/>
  <c r="N344" i="2" s="1"/>
  <c r="M343" i="2"/>
  <c r="N343" i="2" s="1"/>
  <c r="M342" i="2"/>
  <c r="N342" i="2" s="1"/>
  <c r="M341" i="2"/>
  <c r="N341" i="2" s="1"/>
  <c r="M340" i="2"/>
  <c r="N340" i="2" s="1"/>
  <c r="M339" i="2"/>
  <c r="N339" i="2" s="1"/>
  <c r="M338" i="2"/>
  <c r="N338" i="2" s="1"/>
  <c r="M337" i="2"/>
  <c r="N337" i="2" s="1"/>
  <c r="M336" i="2"/>
  <c r="N336" i="2" s="1"/>
  <c r="M335" i="2"/>
  <c r="N335" i="2" s="1"/>
  <c r="M334" i="2"/>
  <c r="N334" i="2" s="1"/>
  <c r="M333" i="2"/>
  <c r="N333" i="2" s="1"/>
  <c r="M332" i="2"/>
  <c r="N332" i="2" s="1"/>
  <c r="M331" i="2"/>
  <c r="N331" i="2" s="1"/>
  <c r="M330" i="2"/>
  <c r="N330" i="2" s="1"/>
  <c r="M329" i="2"/>
  <c r="N329" i="2" s="1"/>
  <c r="M328" i="2"/>
  <c r="N328" i="2" s="1"/>
  <c r="M327" i="2"/>
  <c r="N327" i="2" s="1"/>
  <c r="M326" i="2"/>
  <c r="N326" i="2" s="1"/>
  <c r="M325" i="2"/>
  <c r="N325" i="2" s="1"/>
  <c r="M324" i="2"/>
  <c r="N324" i="2" s="1"/>
  <c r="M323" i="2"/>
  <c r="N323" i="2" s="1"/>
  <c r="M322" i="2"/>
  <c r="N322" i="2" s="1"/>
  <c r="M321" i="2"/>
  <c r="N321" i="2" s="1"/>
  <c r="M320" i="2"/>
  <c r="N320" i="2" s="1"/>
  <c r="M319" i="2"/>
  <c r="N319" i="2" s="1"/>
  <c r="M318" i="2"/>
  <c r="N318" i="2" s="1"/>
  <c r="M317" i="2"/>
  <c r="N317" i="2" s="1"/>
  <c r="M316" i="2"/>
  <c r="N316" i="2" s="1"/>
  <c r="M315" i="2"/>
  <c r="N315" i="2" s="1"/>
  <c r="M314" i="2"/>
  <c r="N314" i="2" s="1"/>
  <c r="M313" i="2"/>
  <c r="N313" i="2" s="1"/>
  <c r="M312" i="2"/>
  <c r="N312" i="2" s="1"/>
  <c r="M311" i="2"/>
  <c r="N311" i="2" s="1"/>
  <c r="M310" i="2"/>
  <c r="N310" i="2" s="1"/>
  <c r="M309" i="2"/>
  <c r="N309" i="2" s="1"/>
  <c r="M308" i="2"/>
  <c r="N308" i="2" s="1"/>
  <c r="M307" i="2"/>
  <c r="N307" i="2" s="1"/>
  <c r="M306" i="2"/>
  <c r="N306" i="2" s="1"/>
  <c r="M305" i="2"/>
  <c r="N305" i="2" s="1"/>
  <c r="M304" i="2"/>
  <c r="N304" i="2" s="1"/>
  <c r="M303" i="2"/>
  <c r="N303" i="2" s="1"/>
  <c r="M302" i="2"/>
  <c r="N302" i="2" s="1"/>
  <c r="M301" i="2"/>
  <c r="N301" i="2" s="1"/>
  <c r="M300" i="2"/>
  <c r="N300" i="2" s="1"/>
  <c r="M299" i="2"/>
  <c r="N299" i="2" s="1"/>
  <c r="M298" i="2"/>
  <c r="N298" i="2" s="1"/>
  <c r="M297" i="2"/>
  <c r="N297" i="2" s="1"/>
  <c r="M296" i="2"/>
  <c r="N296" i="2" s="1"/>
  <c r="M295" i="2"/>
  <c r="N295" i="2" s="1"/>
  <c r="M294" i="2"/>
  <c r="N294" i="2" s="1"/>
  <c r="M293" i="2"/>
  <c r="N293" i="2" s="1"/>
  <c r="M292" i="2"/>
  <c r="N292" i="2" s="1"/>
  <c r="M291" i="2"/>
  <c r="N291" i="2" s="1"/>
  <c r="M290" i="2"/>
  <c r="N290" i="2" s="1"/>
  <c r="M289" i="2"/>
  <c r="N289" i="2" s="1"/>
  <c r="M288" i="2"/>
  <c r="N288" i="2" s="1"/>
  <c r="M287" i="2"/>
  <c r="N287" i="2" s="1"/>
  <c r="M286" i="2"/>
  <c r="N286" i="2" s="1"/>
  <c r="M285" i="2"/>
  <c r="N285" i="2" s="1"/>
  <c r="M284" i="2"/>
  <c r="N284" i="2" s="1"/>
  <c r="M283" i="2"/>
  <c r="N283" i="2" s="1"/>
  <c r="M282" i="2"/>
  <c r="N282" i="2" s="1"/>
  <c r="M281" i="2"/>
  <c r="N281" i="2" s="1"/>
  <c r="M280" i="2"/>
  <c r="N280" i="2" s="1"/>
  <c r="M279" i="2"/>
  <c r="N279" i="2" s="1"/>
  <c r="M278" i="2"/>
  <c r="N278" i="2" s="1"/>
  <c r="M277" i="2"/>
  <c r="N277" i="2" s="1"/>
  <c r="M276" i="2"/>
  <c r="N276" i="2" s="1"/>
  <c r="M275" i="2"/>
  <c r="N275" i="2" s="1"/>
  <c r="M274" i="2"/>
  <c r="N274" i="2" s="1"/>
  <c r="M273" i="2"/>
  <c r="N273" i="2" s="1"/>
  <c r="M272" i="2"/>
  <c r="N272" i="2" s="1"/>
  <c r="M271" i="2"/>
  <c r="N271" i="2" s="1"/>
  <c r="M270" i="2"/>
  <c r="N270" i="2" s="1"/>
  <c r="M269" i="2"/>
  <c r="N269" i="2" s="1"/>
  <c r="M268" i="2"/>
  <c r="N268" i="2" s="1"/>
  <c r="M267" i="2"/>
  <c r="N267" i="2" s="1"/>
  <c r="M266" i="2"/>
  <c r="N266" i="2" s="1"/>
  <c r="M265" i="2"/>
  <c r="N265" i="2" s="1"/>
  <c r="M264" i="2"/>
  <c r="N264" i="2" s="1"/>
  <c r="M263" i="2"/>
  <c r="N263" i="2" s="1"/>
  <c r="M262" i="2"/>
  <c r="N262" i="2" s="1"/>
  <c r="M261" i="2"/>
  <c r="N261" i="2" s="1"/>
  <c r="M260" i="2"/>
  <c r="N260" i="2" s="1"/>
  <c r="M259" i="2"/>
  <c r="N259" i="2" s="1"/>
  <c r="M258" i="2"/>
  <c r="N258" i="2" s="1"/>
  <c r="M257" i="2"/>
  <c r="N257" i="2" s="1"/>
  <c r="M256" i="2"/>
  <c r="N256" i="2" s="1"/>
  <c r="M255" i="2"/>
  <c r="N255" i="2" s="1"/>
  <c r="M254" i="2"/>
  <c r="N254" i="2" s="1"/>
  <c r="M253" i="2"/>
  <c r="N253" i="2" s="1"/>
  <c r="M252" i="2"/>
  <c r="N252" i="2" s="1"/>
  <c r="M251" i="2"/>
  <c r="N251" i="2" s="1"/>
  <c r="M250" i="2"/>
  <c r="N250" i="2" s="1"/>
  <c r="M249" i="2"/>
  <c r="N249" i="2" s="1"/>
  <c r="M248" i="2"/>
  <c r="N248" i="2" s="1"/>
  <c r="M247" i="2"/>
  <c r="N247" i="2" s="1"/>
  <c r="M246" i="2"/>
  <c r="N246" i="2" s="1"/>
  <c r="M245" i="2"/>
  <c r="N245" i="2" s="1"/>
  <c r="M244" i="2"/>
  <c r="N244" i="2" s="1"/>
  <c r="M243" i="2"/>
  <c r="N243" i="2" s="1"/>
  <c r="M242" i="2"/>
  <c r="N242" i="2" s="1"/>
  <c r="M241" i="2"/>
  <c r="N241" i="2" s="1"/>
  <c r="M240" i="2"/>
  <c r="N240" i="2" s="1"/>
  <c r="M239" i="2"/>
  <c r="N239" i="2" s="1"/>
  <c r="M238" i="2"/>
  <c r="N238" i="2" s="1"/>
  <c r="M237" i="2"/>
  <c r="N237" i="2" s="1"/>
  <c r="M236" i="2"/>
  <c r="N236" i="2" s="1"/>
  <c r="M235" i="2"/>
  <c r="N235" i="2" s="1"/>
  <c r="M234" i="2"/>
  <c r="N234" i="2" s="1"/>
  <c r="M233" i="2"/>
  <c r="N233" i="2" s="1"/>
  <c r="M232" i="2"/>
  <c r="N232" i="2" s="1"/>
  <c r="M231" i="2"/>
  <c r="N231" i="2" s="1"/>
  <c r="M230" i="2"/>
  <c r="N230" i="2" s="1"/>
  <c r="M229" i="2"/>
  <c r="N229" i="2" s="1"/>
  <c r="M228" i="2"/>
  <c r="N228" i="2" s="1"/>
  <c r="M227" i="2"/>
  <c r="N227" i="2" s="1"/>
  <c r="M226" i="2"/>
  <c r="N226" i="2" s="1"/>
  <c r="M225" i="2"/>
  <c r="N225" i="2" s="1"/>
  <c r="M224" i="2"/>
  <c r="N224" i="2" s="1"/>
  <c r="M223" i="2"/>
  <c r="N223" i="2" s="1"/>
  <c r="M222" i="2"/>
  <c r="N222" i="2" s="1"/>
  <c r="M221" i="2"/>
  <c r="N221" i="2" s="1"/>
  <c r="M220" i="2"/>
  <c r="N220" i="2" s="1"/>
  <c r="M219" i="2"/>
  <c r="N219" i="2" s="1"/>
  <c r="M218" i="2"/>
  <c r="N218" i="2" s="1"/>
  <c r="M217" i="2"/>
  <c r="N217" i="2" s="1"/>
  <c r="M216" i="2"/>
  <c r="N216" i="2" s="1"/>
  <c r="M215" i="2"/>
  <c r="N215" i="2" s="1"/>
  <c r="M214" i="2"/>
  <c r="N214" i="2" s="1"/>
  <c r="M213" i="2"/>
  <c r="N213" i="2" s="1"/>
  <c r="M212" i="2"/>
  <c r="N212" i="2" s="1"/>
  <c r="M211" i="2"/>
  <c r="N211" i="2" s="1"/>
  <c r="M210" i="2"/>
  <c r="N210" i="2" s="1"/>
  <c r="M209" i="2"/>
  <c r="N209" i="2" s="1"/>
  <c r="M208" i="2"/>
  <c r="N208" i="2" s="1"/>
  <c r="M207" i="2"/>
  <c r="N207" i="2" s="1"/>
  <c r="M206" i="2"/>
  <c r="N206" i="2" s="1"/>
  <c r="M205" i="2"/>
  <c r="N205" i="2" s="1"/>
  <c r="M204" i="2"/>
  <c r="N204" i="2" s="1"/>
  <c r="M203" i="2"/>
  <c r="N203" i="2" s="1"/>
  <c r="M202" i="2"/>
  <c r="N202" i="2" s="1"/>
  <c r="M201" i="2"/>
  <c r="N201" i="2" s="1"/>
  <c r="M200" i="2"/>
  <c r="N200" i="2" s="1"/>
  <c r="M199" i="2"/>
  <c r="N199" i="2" s="1"/>
  <c r="M198" i="2"/>
  <c r="N198" i="2" s="1"/>
  <c r="M197" i="2"/>
  <c r="N197" i="2" s="1"/>
  <c r="M196" i="2"/>
  <c r="N196" i="2" s="1"/>
  <c r="M195" i="2"/>
  <c r="N195" i="2" s="1"/>
  <c r="M194" i="2"/>
  <c r="N194" i="2" s="1"/>
  <c r="M193" i="2"/>
  <c r="N193" i="2" s="1"/>
  <c r="M192" i="2"/>
  <c r="N192" i="2" s="1"/>
  <c r="M191" i="2"/>
  <c r="N191" i="2" s="1"/>
  <c r="M190" i="2"/>
  <c r="N190" i="2" s="1"/>
  <c r="M189" i="2"/>
  <c r="N189" i="2" s="1"/>
  <c r="M188" i="2"/>
  <c r="N188" i="2" s="1"/>
  <c r="M187" i="2"/>
  <c r="N187" i="2" s="1"/>
  <c r="M186" i="2"/>
  <c r="N186" i="2" s="1"/>
  <c r="M185" i="2"/>
  <c r="N185" i="2" s="1"/>
  <c r="M184" i="2"/>
  <c r="N184" i="2" s="1"/>
  <c r="M183" i="2"/>
  <c r="N183" i="2" s="1"/>
  <c r="M182" i="2"/>
  <c r="N182" i="2" s="1"/>
  <c r="M181" i="2"/>
  <c r="N181" i="2" s="1"/>
  <c r="M180" i="2"/>
  <c r="N180" i="2" s="1"/>
  <c r="M179" i="2"/>
  <c r="N179" i="2" s="1"/>
  <c r="M178" i="2"/>
  <c r="N178" i="2" s="1"/>
  <c r="M177" i="2"/>
  <c r="N177" i="2" s="1"/>
  <c r="M176" i="2"/>
  <c r="N176" i="2" s="1"/>
  <c r="M175" i="2"/>
  <c r="N175" i="2" s="1"/>
  <c r="M174" i="2"/>
  <c r="N174" i="2" s="1"/>
  <c r="M173" i="2"/>
  <c r="N173" i="2" s="1"/>
  <c r="M172" i="2"/>
  <c r="N172" i="2" s="1"/>
  <c r="M171" i="2"/>
  <c r="N171" i="2" s="1"/>
  <c r="M170" i="2"/>
  <c r="N170" i="2" s="1"/>
  <c r="M169" i="2"/>
  <c r="N169" i="2" s="1"/>
  <c r="M168" i="2"/>
  <c r="N168" i="2" s="1"/>
  <c r="M167" i="2"/>
  <c r="N167" i="2" s="1"/>
  <c r="M166" i="2"/>
  <c r="N166" i="2" s="1"/>
  <c r="M165" i="2"/>
  <c r="N165" i="2" s="1"/>
  <c r="M164" i="2"/>
  <c r="N164" i="2" s="1"/>
  <c r="M163" i="2"/>
  <c r="N163" i="2" s="1"/>
  <c r="M162" i="2"/>
  <c r="N162" i="2" s="1"/>
  <c r="M161" i="2"/>
  <c r="N161" i="2" s="1"/>
  <c r="M160" i="2"/>
  <c r="N160" i="2" s="1"/>
  <c r="M159" i="2"/>
  <c r="N159" i="2" s="1"/>
  <c r="M158" i="2"/>
  <c r="N158" i="2" s="1"/>
  <c r="M157" i="2"/>
  <c r="N157" i="2" s="1"/>
  <c r="M156" i="2"/>
  <c r="N156" i="2" s="1"/>
  <c r="M155" i="2"/>
  <c r="N155" i="2" s="1"/>
  <c r="M154" i="2"/>
  <c r="N154" i="2" s="1"/>
  <c r="M153" i="2"/>
  <c r="N153" i="2" s="1"/>
  <c r="M152" i="2"/>
  <c r="N152" i="2" s="1"/>
  <c r="M151" i="2"/>
  <c r="N151" i="2" s="1"/>
  <c r="M150" i="2"/>
  <c r="N150" i="2" s="1"/>
  <c r="M149" i="2"/>
  <c r="N149" i="2" s="1"/>
  <c r="M148" i="2"/>
  <c r="N148" i="2" s="1"/>
  <c r="M147" i="2"/>
  <c r="N147" i="2" s="1"/>
  <c r="M146" i="2"/>
  <c r="N146" i="2" s="1"/>
  <c r="M145" i="2"/>
  <c r="N145" i="2" s="1"/>
  <c r="M144" i="2"/>
  <c r="N144" i="2" s="1"/>
  <c r="M143" i="2"/>
  <c r="N143" i="2" s="1"/>
  <c r="M142" i="2"/>
  <c r="N142" i="2" s="1"/>
  <c r="M141" i="2"/>
  <c r="N141" i="2" s="1"/>
  <c r="M140" i="2"/>
  <c r="N140" i="2" s="1"/>
  <c r="M139" i="2"/>
  <c r="N139" i="2" s="1"/>
  <c r="M138" i="2"/>
  <c r="N138" i="2" s="1"/>
  <c r="M137" i="2"/>
  <c r="N137" i="2" s="1"/>
  <c r="M136" i="2"/>
  <c r="N136" i="2" s="1"/>
  <c r="M135" i="2"/>
  <c r="N135" i="2" s="1"/>
  <c r="M134" i="2"/>
  <c r="N134" i="2" s="1"/>
  <c r="M133" i="2"/>
  <c r="N133" i="2" s="1"/>
  <c r="M132" i="2"/>
  <c r="N132" i="2" s="1"/>
  <c r="M131" i="2"/>
  <c r="N131" i="2" s="1"/>
  <c r="M130" i="2"/>
  <c r="N130" i="2" s="1"/>
  <c r="M129" i="2"/>
  <c r="N129" i="2" s="1"/>
  <c r="M128" i="2"/>
  <c r="N128" i="2" s="1"/>
  <c r="M127" i="2"/>
  <c r="N127" i="2" s="1"/>
  <c r="M126" i="2"/>
  <c r="N126" i="2" s="1"/>
  <c r="M125" i="2"/>
  <c r="N125" i="2" s="1"/>
  <c r="M124" i="2"/>
  <c r="N124" i="2" s="1"/>
  <c r="M123" i="2"/>
  <c r="N123" i="2" s="1"/>
  <c r="M122" i="2"/>
  <c r="N122" i="2" s="1"/>
  <c r="M121" i="2"/>
  <c r="N121" i="2" s="1"/>
  <c r="M120" i="2"/>
  <c r="N120" i="2" s="1"/>
  <c r="M119" i="2"/>
  <c r="N119" i="2" s="1"/>
  <c r="M118" i="2"/>
  <c r="N118" i="2" s="1"/>
  <c r="M117" i="2"/>
  <c r="N117" i="2" s="1"/>
  <c r="M116" i="2"/>
  <c r="N116" i="2" s="1"/>
  <c r="M115" i="2"/>
  <c r="N115" i="2" s="1"/>
  <c r="M114" i="2"/>
  <c r="N114" i="2" s="1"/>
  <c r="M113" i="2"/>
  <c r="N113" i="2" s="1"/>
  <c r="M112" i="2"/>
  <c r="N112" i="2" s="1"/>
  <c r="M111" i="2"/>
  <c r="N111" i="2" s="1"/>
  <c r="M110" i="2"/>
  <c r="N110" i="2" s="1"/>
  <c r="M109" i="2"/>
  <c r="N109" i="2" s="1"/>
  <c r="M108" i="2"/>
  <c r="N108" i="2" s="1"/>
  <c r="M107" i="2"/>
  <c r="N107" i="2" s="1"/>
  <c r="M106" i="2"/>
  <c r="N106" i="2" s="1"/>
  <c r="M105" i="2"/>
  <c r="N105" i="2" s="1"/>
  <c r="M104" i="2"/>
  <c r="N104" i="2" s="1"/>
  <c r="M103" i="2"/>
  <c r="N103" i="2" s="1"/>
  <c r="M102" i="2"/>
  <c r="N102" i="2" s="1"/>
  <c r="M101" i="2"/>
  <c r="N101" i="2" s="1"/>
  <c r="M100" i="2"/>
  <c r="N100" i="2" s="1"/>
  <c r="M99" i="2"/>
  <c r="N99" i="2" s="1"/>
  <c r="M98" i="2"/>
  <c r="N98" i="2" s="1"/>
  <c r="M97" i="2"/>
  <c r="N97" i="2" s="1"/>
  <c r="M96" i="2"/>
  <c r="N96" i="2" s="1"/>
  <c r="M95" i="2"/>
  <c r="N95" i="2" s="1"/>
  <c r="M94" i="2"/>
  <c r="N94" i="2" s="1"/>
  <c r="M93" i="2"/>
  <c r="N93" i="2" s="1"/>
  <c r="M92" i="2"/>
  <c r="N92" i="2" s="1"/>
  <c r="M91" i="2"/>
  <c r="N91" i="2" s="1"/>
  <c r="M90" i="2"/>
  <c r="N90" i="2" s="1"/>
  <c r="M89" i="2"/>
  <c r="N89" i="2" s="1"/>
  <c r="M88" i="2"/>
  <c r="N88" i="2" s="1"/>
  <c r="M87" i="2"/>
  <c r="N87" i="2" s="1"/>
  <c r="M86" i="2"/>
  <c r="N86" i="2" s="1"/>
  <c r="M85" i="2"/>
  <c r="N85" i="2" s="1"/>
  <c r="M84" i="2"/>
  <c r="N84" i="2" s="1"/>
  <c r="M83" i="2"/>
  <c r="N83" i="2" s="1"/>
  <c r="M82" i="2"/>
  <c r="N82" i="2" s="1"/>
  <c r="M81" i="2"/>
  <c r="N81" i="2" s="1"/>
  <c r="M80" i="2"/>
  <c r="N80" i="2" s="1"/>
  <c r="M79" i="2"/>
  <c r="N79" i="2" s="1"/>
  <c r="M78" i="2"/>
  <c r="N78" i="2" s="1"/>
  <c r="M77" i="2"/>
  <c r="N77" i="2" s="1"/>
  <c r="M76" i="2"/>
  <c r="N76" i="2" s="1"/>
  <c r="M75" i="2"/>
  <c r="N75" i="2" s="1"/>
  <c r="M74" i="2"/>
  <c r="N74" i="2" s="1"/>
  <c r="M73" i="2"/>
  <c r="N73" i="2" s="1"/>
  <c r="M72" i="2"/>
  <c r="N72" i="2" s="1"/>
  <c r="M71" i="2"/>
  <c r="N71" i="2" s="1"/>
  <c r="M70" i="2"/>
  <c r="N70" i="2" s="1"/>
  <c r="M69" i="2"/>
  <c r="N69" i="2" s="1"/>
  <c r="M68" i="2"/>
  <c r="N68" i="2" s="1"/>
  <c r="M67" i="2"/>
  <c r="N67" i="2" s="1"/>
  <c r="M66" i="2"/>
  <c r="N66" i="2" s="1"/>
  <c r="M65" i="2"/>
  <c r="N65" i="2" s="1"/>
  <c r="M64" i="2"/>
  <c r="N64" i="2" s="1"/>
  <c r="M63" i="2"/>
  <c r="N63" i="2" s="1"/>
  <c r="M62" i="2"/>
  <c r="N62" i="2" s="1"/>
  <c r="M61" i="2"/>
  <c r="N61" i="2" s="1"/>
  <c r="M60" i="2"/>
  <c r="N60" i="2" s="1"/>
  <c r="M59" i="2"/>
  <c r="N59" i="2" s="1"/>
  <c r="M58" i="2"/>
  <c r="N58" i="2" s="1"/>
  <c r="M57" i="2"/>
  <c r="N57" i="2" s="1"/>
  <c r="M56" i="2"/>
  <c r="N56" i="2" s="1"/>
  <c r="M55" i="2"/>
  <c r="N55" i="2" s="1"/>
  <c r="M54" i="2"/>
  <c r="N54" i="2" s="1"/>
  <c r="M53" i="2"/>
  <c r="N53" i="2" s="1"/>
  <c r="M52" i="2"/>
  <c r="N52" i="2" s="1"/>
  <c r="M51" i="2"/>
  <c r="N51" i="2" s="1"/>
  <c r="M50" i="2"/>
  <c r="N50" i="2" s="1"/>
  <c r="M49" i="2"/>
  <c r="N49" i="2" s="1"/>
  <c r="M48" i="2"/>
  <c r="N48" i="2" s="1"/>
  <c r="M47" i="2"/>
  <c r="N47" i="2" s="1"/>
  <c r="M46" i="2"/>
  <c r="N46" i="2" s="1"/>
  <c r="M45" i="2"/>
  <c r="N45" i="2" s="1"/>
  <c r="M44" i="2"/>
  <c r="N44" i="2" s="1"/>
  <c r="M43" i="2"/>
  <c r="N43" i="2" s="1"/>
  <c r="M42" i="2"/>
  <c r="N42" i="2" s="1"/>
  <c r="M41" i="2"/>
  <c r="N41" i="2" s="1"/>
  <c r="M40" i="2"/>
  <c r="N40" i="2" s="1"/>
  <c r="M39" i="2"/>
  <c r="N39" i="2" s="1"/>
  <c r="M38" i="2"/>
  <c r="N38" i="2" s="1"/>
  <c r="M37" i="2"/>
  <c r="N37" i="2" s="1"/>
  <c r="M36" i="2"/>
  <c r="N36" i="2" s="1"/>
  <c r="M35" i="2"/>
  <c r="N35" i="2" s="1"/>
  <c r="M34" i="2"/>
  <c r="N34" i="2" s="1"/>
  <c r="M33" i="2"/>
  <c r="N33" i="2" s="1"/>
  <c r="M32" i="2"/>
  <c r="N32" i="2" s="1"/>
  <c r="M31" i="2"/>
  <c r="N31" i="2" s="1"/>
  <c r="M30" i="2"/>
  <c r="N30" i="2" s="1"/>
  <c r="M29" i="2"/>
  <c r="N29" i="2" s="1"/>
  <c r="M28" i="2"/>
  <c r="N28" i="2" s="1"/>
  <c r="M27" i="2"/>
  <c r="N27" i="2" s="1"/>
  <c r="M26" i="2"/>
  <c r="N26" i="2" s="1"/>
  <c r="M25" i="2"/>
  <c r="N25" i="2" s="1"/>
  <c r="M24" i="2"/>
  <c r="N24" i="2" s="1"/>
  <c r="M23" i="2"/>
  <c r="N23" i="2" s="1"/>
  <c r="M22" i="2"/>
  <c r="N22" i="2" s="1"/>
  <c r="M21" i="2"/>
  <c r="N21" i="2" s="1"/>
  <c r="M20" i="2"/>
  <c r="N20" i="2" s="1"/>
  <c r="M19" i="2"/>
  <c r="N19" i="2" s="1"/>
  <c r="M18" i="2"/>
  <c r="N18" i="2" s="1"/>
  <c r="M17" i="2"/>
  <c r="N17" i="2" s="1"/>
  <c r="M16" i="2"/>
  <c r="N16" i="2" s="1"/>
  <c r="M15" i="2"/>
  <c r="N15" i="2" s="1"/>
  <c r="M14" i="2"/>
  <c r="N14" i="2" s="1"/>
  <c r="M13" i="2"/>
  <c r="N13" i="2" s="1"/>
  <c r="M12" i="2"/>
  <c r="N12" i="2" s="1"/>
  <c r="M11" i="2"/>
  <c r="N11" i="2" s="1"/>
  <c r="M10" i="2"/>
  <c r="N10" i="2" s="1"/>
  <c r="M9" i="2"/>
  <c r="N9" i="2" s="1"/>
  <c r="M8" i="2"/>
  <c r="N8" i="2" s="1"/>
  <c r="M7" i="2"/>
  <c r="N7" i="2" s="1"/>
  <c r="M6" i="2"/>
  <c r="N6" i="2" s="1"/>
  <c r="M5" i="2"/>
  <c r="N5" i="2" s="1"/>
  <c r="M4" i="2"/>
  <c r="N4" i="2" s="1"/>
  <c r="M3" i="2"/>
  <c r="N3" i="2" s="1"/>
  <c r="M2" i="2"/>
  <c r="N2" i="2" s="1"/>
  <c r="L1439" i="1"/>
  <c r="M1439" i="1" s="1"/>
  <c r="L1438" i="1"/>
  <c r="M1438" i="1" s="1"/>
  <c r="L1437" i="1"/>
  <c r="M1437" i="1" s="1"/>
  <c r="L1436" i="1"/>
  <c r="M1436" i="1" s="1"/>
  <c r="L1435" i="1"/>
  <c r="M1435" i="1" s="1"/>
  <c r="L1434" i="1"/>
  <c r="M1434" i="1" s="1"/>
  <c r="L1433" i="1"/>
  <c r="M1433" i="1" s="1"/>
  <c r="L1432" i="1"/>
  <c r="M1432" i="1" s="1"/>
  <c r="L1431" i="1"/>
  <c r="M1431" i="1" s="1"/>
  <c r="L1430" i="1"/>
  <c r="M1430" i="1" s="1"/>
  <c r="L1429" i="1"/>
  <c r="M1429" i="1" s="1"/>
  <c r="L1428" i="1"/>
  <c r="M1428" i="1" s="1"/>
  <c r="L1427" i="1"/>
  <c r="M1427" i="1" s="1"/>
  <c r="L1426" i="1"/>
  <c r="M1426" i="1" s="1"/>
  <c r="L1425" i="1"/>
  <c r="M1425" i="1" s="1"/>
  <c r="L1424" i="1"/>
  <c r="M1424" i="1" s="1"/>
  <c r="L1423" i="1"/>
  <c r="M1423" i="1" s="1"/>
  <c r="L1422" i="1"/>
  <c r="M1422" i="1" s="1"/>
  <c r="L1421" i="1"/>
  <c r="M1421" i="1" s="1"/>
  <c r="L1420" i="1"/>
  <c r="M1420" i="1" s="1"/>
  <c r="L1419" i="1"/>
  <c r="M1419" i="1" s="1"/>
  <c r="L1418" i="1"/>
  <c r="M1418" i="1" s="1"/>
  <c r="L1417" i="1"/>
  <c r="M1417" i="1" s="1"/>
  <c r="L1416" i="1"/>
  <c r="M1416" i="1" s="1"/>
  <c r="L1415" i="1"/>
  <c r="M1415" i="1" s="1"/>
  <c r="L1414" i="1"/>
  <c r="M1414" i="1" s="1"/>
  <c r="L1413" i="1"/>
  <c r="M1413" i="1" s="1"/>
  <c r="L1412" i="1"/>
  <c r="M1412" i="1" s="1"/>
  <c r="L1411" i="1"/>
  <c r="M1411" i="1" s="1"/>
  <c r="L1410" i="1"/>
  <c r="M1410" i="1" s="1"/>
  <c r="L1409" i="1"/>
  <c r="M1409" i="1" s="1"/>
  <c r="L1408" i="1"/>
  <c r="M1408" i="1" s="1"/>
  <c r="L1407" i="1"/>
  <c r="M1407" i="1" s="1"/>
  <c r="L1406" i="1"/>
  <c r="M1406" i="1" s="1"/>
  <c r="L1405" i="1"/>
  <c r="M1405" i="1" s="1"/>
  <c r="L1404" i="1"/>
  <c r="M1404" i="1" s="1"/>
  <c r="L1403" i="1"/>
  <c r="M1403" i="1" s="1"/>
  <c r="L1402" i="1"/>
  <c r="M1402" i="1" s="1"/>
  <c r="L1401" i="1"/>
  <c r="M1401" i="1" s="1"/>
  <c r="L1400" i="1"/>
  <c r="M1400" i="1" s="1"/>
  <c r="L1399" i="1"/>
  <c r="M1399" i="1" s="1"/>
  <c r="L1398" i="1"/>
  <c r="M1398" i="1" s="1"/>
  <c r="L1397" i="1"/>
  <c r="M1397" i="1" s="1"/>
  <c r="L1396" i="1"/>
  <c r="M1396" i="1" s="1"/>
  <c r="L1395" i="1"/>
  <c r="M1395" i="1" s="1"/>
  <c r="L1394" i="1"/>
  <c r="M1394" i="1" s="1"/>
  <c r="L1393" i="1"/>
  <c r="M1393" i="1" s="1"/>
  <c r="L1392" i="1"/>
  <c r="M1392" i="1" s="1"/>
  <c r="L1391" i="1"/>
  <c r="M1391" i="1" s="1"/>
  <c r="L1390" i="1"/>
  <c r="M1390" i="1" s="1"/>
  <c r="L1389" i="1"/>
  <c r="M1389" i="1" s="1"/>
  <c r="L1388" i="1"/>
  <c r="M1388" i="1" s="1"/>
  <c r="L1387" i="1"/>
  <c r="M1387" i="1" s="1"/>
  <c r="L1386" i="1"/>
  <c r="M1386" i="1" s="1"/>
  <c r="L1385" i="1"/>
  <c r="M1385" i="1" s="1"/>
  <c r="L1384" i="1"/>
  <c r="M1384" i="1" s="1"/>
  <c r="L1383" i="1"/>
  <c r="M1383" i="1" s="1"/>
  <c r="L1382" i="1"/>
  <c r="M1382" i="1" s="1"/>
  <c r="L1381" i="1"/>
  <c r="M1381" i="1" s="1"/>
  <c r="L1380" i="1"/>
  <c r="M1380" i="1" s="1"/>
  <c r="L1379" i="1"/>
  <c r="M1379" i="1" s="1"/>
  <c r="L1378" i="1"/>
  <c r="M1378" i="1" s="1"/>
  <c r="L1377" i="1"/>
  <c r="M1377" i="1" s="1"/>
  <c r="L1376" i="1"/>
  <c r="M1376" i="1" s="1"/>
  <c r="L1375" i="1"/>
  <c r="M1375" i="1" s="1"/>
  <c r="L1374" i="1"/>
  <c r="M1374" i="1" s="1"/>
  <c r="L1373" i="1"/>
  <c r="M1373" i="1" s="1"/>
  <c r="L1372" i="1"/>
  <c r="M1372" i="1" s="1"/>
  <c r="L1371" i="1"/>
  <c r="M1371" i="1" s="1"/>
  <c r="L1370" i="1"/>
  <c r="M1370" i="1" s="1"/>
  <c r="L1369" i="1"/>
  <c r="M1369" i="1" s="1"/>
  <c r="L1368" i="1"/>
  <c r="M1368" i="1" s="1"/>
  <c r="L1367" i="1"/>
  <c r="M1367" i="1" s="1"/>
  <c r="L1366" i="1"/>
  <c r="M1366" i="1" s="1"/>
  <c r="L1365" i="1"/>
  <c r="M1365" i="1" s="1"/>
  <c r="L1364" i="1"/>
  <c r="M1364" i="1" s="1"/>
  <c r="L1363" i="1"/>
  <c r="M1363" i="1" s="1"/>
  <c r="L1362" i="1"/>
  <c r="M1362" i="1" s="1"/>
  <c r="L1361" i="1"/>
  <c r="M1361" i="1" s="1"/>
  <c r="L1360" i="1"/>
  <c r="M1360" i="1" s="1"/>
  <c r="L1359" i="1"/>
  <c r="M1359" i="1" s="1"/>
  <c r="L1358" i="1"/>
  <c r="M1358" i="1" s="1"/>
  <c r="L1357" i="1"/>
  <c r="M1357" i="1" s="1"/>
  <c r="L1356" i="1"/>
  <c r="M1356" i="1" s="1"/>
  <c r="L1355" i="1"/>
  <c r="M1355" i="1" s="1"/>
  <c r="L1354" i="1"/>
  <c r="M1354" i="1" s="1"/>
  <c r="L1353" i="1"/>
  <c r="M1353" i="1" s="1"/>
  <c r="L1352" i="1"/>
  <c r="M1352" i="1" s="1"/>
  <c r="L1351" i="1"/>
  <c r="M1351" i="1" s="1"/>
  <c r="L1350" i="1"/>
  <c r="M1350" i="1" s="1"/>
  <c r="L1349" i="1"/>
  <c r="M1349" i="1" s="1"/>
  <c r="L1348" i="1"/>
  <c r="M1348" i="1" s="1"/>
  <c r="L1347" i="1"/>
  <c r="M1347" i="1" s="1"/>
  <c r="L1346" i="1"/>
  <c r="M1346" i="1" s="1"/>
  <c r="L1345" i="1"/>
  <c r="M1345" i="1" s="1"/>
  <c r="L1344" i="1"/>
  <c r="M1344" i="1" s="1"/>
  <c r="L1343" i="1"/>
  <c r="M1343" i="1" s="1"/>
  <c r="L1342" i="1"/>
  <c r="M1342" i="1" s="1"/>
  <c r="L1341" i="1"/>
  <c r="M1341" i="1" s="1"/>
  <c r="L1340" i="1"/>
  <c r="M1340" i="1" s="1"/>
  <c r="L1339" i="1"/>
  <c r="M1339" i="1" s="1"/>
  <c r="L1338" i="1"/>
  <c r="M1338" i="1" s="1"/>
  <c r="L1337" i="1"/>
  <c r="M1337" i="1" s="1"/>
  <c r="L1336" i="1"/>
  <c r="M1336" i="1" s="1"/>
  <c r="L1335" i="1"/>
  <c r="M1335" i="1" s="1"/>
  <c r="L1334" i="1"/>
  <c r="M1334" i="1" s="1"/>
  <c r="L1333" i="1"/>
  <c r="M1333" i="1" s="1"/>
  <c r="L1332" i="1"/>
  <c r="M1332" i="1" s="1"/>
  <c r="L1331" i="1"/>
  <c r="M1331" i="1" s="1"/>
  <c r="L1330" i="1"/>
  <c r="M1330" i="1" s="1"/>
  <c r="L1329" i="1"/>
  <c r="M1329" i="1" s="1"/>
  <c r="L1328" i="1"/>
  <c r="M1328" i="1" s="1"/>
  <c r="L1327" i="1"/>
  <c r="M1327" i="1" s="1"/>
  <c r="L1326" i="1"/>
  <c r="M1326" i="1" s="1"/>
  <c r="L1325" i="1"/>
  <c r="M1325" i="1" s="1"/>
  <c r="L1324" i="1"/>
  <c r="M1324" i="1" s="1"/>
  <c r="L1323" i="1"/>
  <c r="M1323" i="1" s="1"/>
  <c r="L1322" i="1"/>
  <c r="M1322" i="1" s="1"/>
  <c r="L1321" i="1"/>
  <c r="M1321" i="1" s="1"/>
  <c r="L1320" i="1"/>
  <c r="M1320" i="1" s="1"/>
  <c r="L1319" i="1"/>
  <c r="M1319" i="1" s="1"/>
  <c r="L1318" i="1"/>
  <c r="M1318" i="1" s="1"/>
  <c r="L1317" i="1"/>
  <c r="M1317" i="1" s="1"/>
  <c r="L1316" i="1"/>
  <c r="M1316" i="1" s="1"/>
  <c r="L1315" i="1"/>
  <c r="M1315" i="1" s="1"/>
  <c r="L1314" i="1"/>
  <c r="M1314" i="1" s="1"/>
  <c r="L1313" i="1"/>
  <c r="M1313" i="1" s="1"/>
  <c r="L1312" i="1"/>
  <c r="M1312" i="1" s="1"/>
  <c r="L1311" i="1"/>
  <c r="M1311" i="1" s="1"/>
  <c r="L1310" i="1"/>
  <c r="M1310" i="1" s="1"/>
  <c r="L1309" i="1"/>
  <c r="M1309" i="1" s="1"/>
  <c r="L1308" i="1"/>
  <c r="M1308" i="1" s="1"/>
  <c r="L1307" i="1"/>
  <c r="M1307" i="1" s="1"/>
  <c r="L1306" i="1"/>
  <c r="M1306" i="1" s="1"/>
  <c r="L1305" i="1"/>
  <c r="M1305" i="1" s="1"/>
  <c r="L1304" i="1"/>
  <c r="M1304" i="1" s="1"/>
  <c r="L1303" i="1"/>
  <c r="M1303" i="1" s="1"/>
  <c r="L1302" i="1"/>
  <c r="M1302" i="1" s="1"/>
  <c r="L1301" i="1"/>
  <c r="M1301" i="1" s="1"/>
  <c r="L1300" i="1"/>
  <c r="M1300" i="1" s="1"/>
  <c r="L1299" i="1"/>
  <c r="M1299" i="1" s="1"/>
  <c r="L1298" i="1"/>
  <c r="M1298" i="1" s="1"/>
  <c r="L1297" i="1"/>
  <c r="M1297" i="1" s="1"/>
  <c r="L1296" i="1"/>
  <c r="M1296" i="1" s="1"/>
  <c r="L1295" i="1"/>
  <c r="M1295" i="1" s="1"/>
  <c r="L1294" i="1"/>
  <c r="M1294" i="1" s="1"/>
  <c r="L1293" i="1"/>
  <c r="M1293" i="1" s="1"/>
  <c r="L1292" i="1"/>
  <c r="M1292" i="1" s="1"/>
  <c r="L1291" i="1"/>
  <c r="M1291" i="1" s="1"/>
  <c r="L1290" i="1"/>
  <c r="M1290" i="1" s="1"/>
  <c r="L1289" i="1"/>
  <c r="M1289" i="1" s="1"/>
  <c r="L1288" i="1"/>
  <c r="M1288" i="1" s="1"/>
  <c r="L1287" i="1"/>
  <c r="M1287" i="1" s="1"/>
  <c r="L1286" i="1"/>
  <c r="M1286" i="1" s="1"/>
  <c r="L1285" i="1"/>
  <c r="M1285" i="1" s="1"/>
  <c r="L1284" i="1"/>
  <c r="M1284" i="1" s="1"/>
  <c r="L1283" i="1"/>
  <c r="M1283" i="1" s="1"/>
  <c r="L1282" i="1"/>
  <c r="M1282" i="1" s="1"/>
  <c r="L1281" i="1"/>
  <c r="M1281" i="1" s="1"/>
  <c r="L1280" i="1"/>
  <c r="M1280" i="1" s="1"/>
  <c r="L1279" i="1"/>
  <c r="M1279" i="1" s="1"/>
  <c r="L1278" i="1"/>
  <c r="M1278" i="1" s="1"/>
  <c r="L1277" i="1"/>
  <c r="M1277" i="1" s="1"/>
  <c r="L1276" i="1"/>
  <c r="M1276" i="1" s="1"/>
  <c r="L1275" i="1"/>
  <c r="M1275" i="1" s="1"/>
  <c r="L1274" i="1"/>
  <c r="M1274" i="1" s="1"/>
  <c r="L1273" i="1"/>
  <c r="M1273" i="1" s="1"/>
  <c r="L1272" i="1"/>
  <c r="M1272" i="1" s="1"/>
  <c r="L1271" i="1"/>
  <c r="M1271" i="1" s="1"/>
  <c r="L1270" i="1"/>
  <c r="M1270" i="1" s="1"/>
  <c r="L1269" i="1"/>
  <c r="M1269" i="1" s="1"/>
  <c r="L1268" i="1"/>
  <c r="M1268" i="1" s="1"/>
  <c r="L1267" i="1"/>
  <c r="M1267" i="1" s="1"/>
  <c r="L1266" i="1"/>
  <c r="M1266" i="1" s="1"/>
  <c r="L1265" i="1"/>
  <c r="M1265" i="1" s="1"/>
  <c r="L1264" i="1"/>
  <c r="M1264" i="1" s="1"/>
  <c r="L1263" i="1"/>
  <c r="M1263" i="1" s="1"/>
  <c r="L1262" i="1"/>
  <c r="M1262" i="1" s="1"/>
  <c r="L1261" i="1"/>
  <c r="M1261" i="1" s="1"/>
  <c r="L1260" i="1"/>
  <c r="M1260" i="1" s="1"/>
  <c r="L1259" i="1"/>
  <c r="M1259" i="1" s="1"/>
  <c r="L1258" i="1"/>
  <c r="M1258" i="1" s="1"/>
  <c r="L1257" i="1"/>
  <c r="M1257" i="1" s="1"/>
  <c r="L1256" i="1"/>
  <c r="M1256" i="1" s="1"/>
  <c r="L1255" i="1"/>
  <c r="M1255" i="1" s="1"/>
  <c r="L1254" i="1"/>
  <c r="M1254" i="1" s="1"/>
  <c r="L1253" i="1"/>
  <c r="M1253" i="1" s="1"/>
  <c r="L1252" i="1"/>
  <c r="M1252" i="1" s="1"/>
  <c r="L1251" i="1"/>
  <c r="M1251" i="1" s="1"/>
  <c r="L1250" i="1"/>
  <c r="M1250" i="1" s="1"/>
  <c r="L1249" i="1"/>
  <c r="M1249" i="1" s="1"/>
  <c r="L1248" i="1"/>
  <c r="M1248" i="1" s="1"/>
  <c r="L1247" i="1"/>
  <c r="M1247" i="1" s="1"/>
  <c r="L1246" i="1"/>
  <c r="M1246" i="1" s="1"/>
  <c r="L1245" i="1"/>
  <c r="M1245" i="1" s="1"/>
  <c r="L1244" i="1"/>
  <c r="M1244" i="1" s="1"/>
  <c r="L1243" i="1"/>
  <c r="M1243" i="1" s="1"/>
  <c r="L1242" i="1"/>
  <c r="M1242" i="1" s="1"/>
  <c r="L1241" i="1"/>
  <c r="M1241" i="1" s="1"/>
  <c r="L1240" i="1"/>
  <c r="M1240" i="1" s="1"/>
  <c r="L1239" i="1"/>
  <c r="M1239" i="1" s="1"/>
  <c r="L1238" i="1"/>
  <c r="M1238" i="1" s="1"/>
  <c r="L1237" i="1"/>
  <c r="M1237" i="1" s="1"/>
  <c r="L1236" i="1"/>
  <c r="M1236" i="1" s="1"/>
  <c r="L1235" i="1"/>
  <c r="M1235" i="1" s="1"/>
  <c r="L1234" i="1"/>
  <c r="M1234" i="1" s="1"/>
  <c r="L1233" i="1"/>
  <c r="M1233" i="1" s="1"/>
  <c r="L1232" i="1"/>
  <c r="M1232" i="1" s="1"/>
  <c r="L1231" i="1"/>
  <c r="M1231" i="1" s="1"/>
  <c r="L1230" i="1"/>
  <c r="M1230" i="1" s="1"/>
  <c r="L1229" i="1"/>
  <c r="M1229" i="1" s="1"/>
  <c r="L1228" i="1"/>
  <c r="M1228" i="1" s="1"/>
  <c r="L1227" i="1"/>
  <c r="M1227" i="1" s="1"/>
  <c r="L1226" i="1"/>
  <c r="M1226" i="1" s="1"/>
  <c r="L1225" i="1"/>
  <c r="M1225" i="1" s="1"/>
  <c r="L1224" i="1"/>
  <c r="M1224" i="1" s="1"/>
  <c r="L1223" i="1"/>
  <c r="M1223" i="1" s="1"/>
  <c r="L1222" i="1"/>
  <c r="M1222" i="1" s="1"/>
  <c r="L1221" i="1"/>
  <c r="M1221" i="1" s="1"/>
  <c r="L1220" i="1"/>
  <c r="M1220" i="1" s="1"/>
  <c r="L1219" i="1"/>
  <c r="M1219" i="1" s="1"/>
  <c r="L1218" i="1"/>
  <c r="M1218" i="1" s="1"/>
  <c r="L1217" i="1"/>
  <c r="M1217" i="1" s="1"/>
  <c r="L1216" i="1"/>
  <c r="M1216" i="1" s="1"/>
  <c r="L1215" i="1"/>
  <c r="M1215" i="1" s="1"/>
  <c r="L1214" i="1"/>
  <c r="M1214" i="1" s="1"/>
  <c r="L1213" i="1"/>
  <c r="M1213" i="1" s="1"/>
  <c r="L1212" i="1"/>
  <c r="M1212" i="1" s="1"/>
  <c r="L1211" i="1"/>
  <c r="M1211" i="1" s="1"/>
  <c r="L1210" i="1"/>
  <c r="M1210" i="1" s="1"/>
  <c r="L1209" i="1"/>
  <c r="M1209" i="1" s="1"/>
  <c r="L1208" i="1"/>
  <c r="M1208" i="1" s="1"/>
  <c r="L1207" i="1"/>
  <c r="M1207" i="1" s="1"/>
  <c r="L1206" i="1"/>
  <c r="M1206" i="1" s="1"/>
  <c r="L1205" i="1"/>
  <c r="M1205" i="1" s="1"/>
  <c r="L1204" i="1"/>
  <c r="M1204" i="1" s="1"/>
  <c r="L1203" i="1"/>
  <c r="M1203" i="1" s="1"/>
  <c r="L1202" i="1"/>
  <c r="M1202" i="1" s="1"/>
  <c r="L1201" i="1"/>
  <c r="M1201" i="1" s="1"/>
  <c r="L1200" i="1"/>
  <c r="M1200" i="1" s="1"/>
  <c r="L1199" i="1"/>
  <c r="M1199" i="1" s="1"/>
  <c r="L1198" i="1"/>
  <c r="M1198" i="1" s="1"/>
  <c r="L1197" i="1"/>
  <c r="M1197" i="1" s="1"/>
  <c r="L1196" i="1"/>
  <c r="M1196" i="1" s="1"/>
  <c r="L1195" i="1"/>
  <c r="M1195" i="1" s="1"/>
  <c r="L1194" i="1"/>
  <c r="M1194" i="1" s="1"/>
  <c r="L1193" i="1"/>
  <c r="M1193" i="1" s="1"/>
  <c r="L1192" i="1"/>
  <c r="M1192" i="1" s="1"/>
  <c r="L1191" i="1"/>
  <c r="M1191" i="1" s="1"/>
  <c r="L1190" i="1"/>
  <c r="M1190" i="1" s="1"/>
  <c r="L1189" i="1"/>
  <c r="M1189" i="1" s="1"/>
  <c r="L1188" i="1"/>
  <c r="M1188" i="1" s="1"/>
  <c r="L1187" i="1"/>
  <c r="M1187" i="1" s="1"/>
  <c r="L1186" i="1"/>
  <c r="M1186" i="1" s="1"/>
  <c r="L1185" i="1"/>
  <c r="M1185" i="1" s="1"/>
  <c r="L1184" i="1"/>
  <c r="M1184" i="1" s="1"/>
  <c r="L1183" i="1"/>
  <c r="M1183" i="1" s="1"/>
  <c r="L1182" i="1"/>
  <c r="M1182" i="1" s="1"/>
  <c r="L1181" i="1"/>
  <c r="M1181" i="1" s="1"/>
  <c r="L1180" i="1"/>
  <c r="M1180" i="1" s="1"/>
  <c r="L1179" i="1"/>
  <c r="M1179" i="1" s="1"/>
  <c r="L1178" i="1"/>
  <c r="M1178" i="1" s="1"/>
  <c r="L1177" i="1"/>
  <c r="M1177" i="1" s="1"/>
  <c r="L1176" i="1"/>
  <c r="M1176" i="1" s="1"/>
  <c r="L1175" i="1"/>
  <c r="M1175" i="1" s="1"/>
  <c r="L1174" i="1"/>
  <c r="M1174" i="1" s="1"/>
  <c r="L1173" i="1"/>
  <c r="M1173" i="1" s="1"/>
  <c r="L1172" i="1"/>
  <c r="M1172" i="1" s="1"/>
  <c r="L1171" i="1"/>
  <c r="M1171" i="1" s="1"/>
  <c r="L1170" i="1"/>
  <c r="M1170" i="1" s="1"/>
  <c r="L1169" i="1"/>
  <c r="M1169" i="1" s="1"/>
  <c r="L1168" i="1"/>
  <c r="M1168" i="1" s="1"/>
  <c r="L1167" i="1"/>
  <c r="M1167" i="1" s="1"/>
  <c r="L1166" i="1"/>
  <c r="M1166" i="1" s="1"/>
  <c r="L1165" i="1"/>
  <c r="M1165" i="1" s="1"/>
  <c r="L1164" i="1"/>
  <c r="M1164" i="1" s="1"/>
  <c r="L1163" i="1"/>
  <c r="M1163" i="1" s="1"/>
  <c r="L1162" i="1"/>
  <c r="M1162" i="1" s="1"/>
  <c r="L1161" i="1"/>
  <c r="M1161" i="1" s="1"/>
  <c r="L1160" i="1"/>
  <c r="M1160" i="1" s="1"/>
  <c r="L1159" i="1"/>
  <c r="M1159" i="1" s="1"/>
  <c r="L1158" i="1"/>
  <c r="M1158" i="1" s="1"/>
  <c r="L1157" i="1"/>
  <c r="M1157" i="1" s="1"/>
  <c r="L1156" i="1"/>
  <c r="M1156" i="1" s="1"/>
  <c r="L1155" i="1"/>
  <c r="M1155" i="1" s="1"/>
  <c r="L1154" i="1"/>
  <c r="M1154" i="1" s="1"/>
  <c r="L1153" i="1"/>
  <c r="M1153" i="1" s="1"/>
  <c r="L1152" i="1"/>
  <c r="M1152" i="1" s="1"/>
  <c r="L1151" i="1"/>
  <c r="M1151" i="1" s="1"/>
  <c r="L1150" i="1"/>
  <c r="M1150" i="1" s="1"/>
  <c r="L1149" i="1"/>
  <c r="M1149" i="1" s="1"/>
  <c r="L1148" i="1"/>
  <c r="M1148" i="1" s="1"/>
  <c r="L1147" i="1"/>
  <c r="M1147" i="1" s="1"/>
  <c r="L1146" i="1"/>
  <c r="M1146" i="1" s="1"/>
  <c r="L1145" i="1"/>
  <c r="M1145" i="1" s="1"/>
  <c r="L1144" i="1"/>
  <c r="M1144" i="1" s="1"/>
  <c r="L1143" i="1"/>
  <c r="M1143" i="1" s="1"/>
  <c r="L1142" i="1"/>
  <c r="M1142" i="1" s="1"/>
  <c r="L1141" i="1"/>
  <c r="M1141" i="1" s="1"/>
  <c r="L1140" i="1"/>
  <c r="M1140" i="1" s="1"/>
  <c r="L1139" i="1"/>
  <c r="M1139" i="1" s="1"/>
  <c r="L1138" i="1"/>
  <c r="M1138" i="1" s="1"/>
  <c r="L1137" i="1"/>
  <c r="M1137" i="1" s="1"/>
  <c r="L1136" i="1"/>
  <c r="M1136" i="1" s="1"/>
  <c r="L1135" i="1"/>
  <c r="M1135" i="1" s="1"/>
  <c r="L1134" i="1"/>
  <c r="M1134" i="1" s="1"/>
  <c r="L1133" i="1"/>
  <c r="M1133" i="1" s="1"/>
  <c r="L1132" i="1"/>
  <c r="M1132" i="1" s="1"/>
  <c r="L1131" i="1"/>
  <c r="M1131" i="1" s="1"/>
  <c r="L1130" i="1"/>
  <c r="M1130" i="1" s="1"/>
  <c r="L1129" i="1"/>
  <c r="M1129" i="1" s="1"/>
  <c r="L1128" i="1"/>
  <c r="M1128" i="1" s="1"/>
  <c r="L1127" i="1"/>
  <c r="M1127" i="1" s="1"/>
  <c r="L1126" i="1"/>
  <c r="M1126" i="1" s="1"/>
  <c r="L1125" i="1"/>
  <c r="M1125" i="1" s="1"/>
  <c r="L1124" i="1"/>
  <c r="M1124" i="1" s="1"/>
  <c r="L1123" i="1"/>
  <c r="M1123" i="1" s="1"/>
  <c r="L1122" i="1"/>
  <c r="M1122" i="1" s="1"/>
  <c r="L1121" i="1"/>
  <c r="M1121" i="1" s="1"/>
  <c r="L1120" i="1"/>
  <c r="M1120" i="1" s="1"/>
  <c r="L1119" i="1"/>
  <c r="M1119" i="1" s="1"/>
  <c r="L1118" i="1"/>
  <c r="M1118" i="1" s="1"/>
  <c r="L1117" i="1"/>
  <c r="M1117" i="1" s="1"/>
  <c r="L1116" i="1"/>
  <c r="M1116" i="1" s="1"/>
  <c r="L1115" i="1"/>
  <c r="M1115" i="1" s="1"/>
  <c r="L1114" i="1"/>
  <c r="M1114" i="1" s="1"/>
  <c r="L1113" i="1"/>
  <c r="M1113" i="1" s="1"/>
  <c r="L1112" i="1"/>
  <c r="M1112" i="1" s="1"/>
  <c r="L1111" i="1"/>
  <c r="M1111" i="1" s="1"/>
  <c r="L1110" i="1"/>
  <c r="M1110" i="1" s="1"/>
  <c r="L1109" i="1"/>
  <c r="M1109" i="1" s="1"/>
  <c r="L1108" i="1"/>
  <c r="M1108" i="1" s="1"/>
  <c r="L1107" i="1"/>
  <c r="M1107" i="1" s="1"/>
  <c r="L1106" i="1"/>
  <c r="M1106" i="1" s="1"/>
  <c r="L1105" i="1"/>
  <c r="M1105" i="1" s="1"/>
  <c r="L1104" i="1"/>
  <c r="M1104" i="1" s="1"/>
  <c r="L1103" i="1"/>
  <c r="M1103" i="1" s="1"/>
  <c r="L1102" i="1"/>
  <c r="M1102" i="1" s="1"/>
  <c r="L1101" i="1"/>
  <c r="M1101" i="1" s="1"/>
  <c r="L1100" i="1"/>
  <c r="M1100" i="1" s="1"/>
  <c r="L1099" i="1"/>
  <c r="M1099" i="1" s="1"/>
  <c r="L1098" i="1"/>
  <c r="M1098" i="1" s="1"/>
  <c r="L1097" i="1"/>
  <c r="M1097" i="1" s="1"/>
  <c r="L1096" i="1"/>
  <c r="M1096" i="1" s="1"/>
  <c r="L1095" i="1"/>
  <c r="M1095" i="1" s="1"/>
  <c r="L1094" i="1"/>
  <c r="M1094" i="1" s="1"/>
  <c r="L1093" i="1"/>
  <c r="M1093" i="1" s="1"/>
  <c r="L1092" i="1"/>
  <c r="M1092" i="1" s="1"/>
  <c r="L1091" i="1"/>
  <c r="M1091" i="1" s="1"/>
  <c r="L1090" i="1"/>
  <c r="M1090" i="1" s="1"/>
  <c r="L1089" i="1"/>
  <c r="M1089" i="1" s="1"/>
  <c r="L1088" i="1"/>
  <c r="M1088" i="1" s="1"/>
  <c r="L1087" i="1"/>
  <c r="M1087" i="1" s="1"/>
  <c r="L1086" i="1"/>
  <c r="M1086" i="1" s="1"/>
  <c r="L1085" i="1"/>
  <c r="M1085" i="1" s="1"/>
  <c r="L1084" i="1"/>
  <c r="M1084" i="1" s="1"/>
  <c r="L1083" i="1"/>
  <c r="M1083" i="1" s="1"/>
  <c r="L1082" i="1"/>
  <c r="M1082" i="1" s="1"/>
  <c r="L1081" i="1"/>
  <c r="M1081" i="1" s="1"/>
  <c r="L1080" i="1"/>
  <c r="M1080" i="1" s="1"/>
  <c r="L1079" i="1"/>
  <c r="M1079" i="1" s="1"/>
  <c r="L1078" i="1"/>
  <c r="M1078" i="1" s="1"/>
  <c r="L1077" i="1"/>
  <c r="M1077" i="1" s="1"/>
  <c r="L1076" i="1"/>
  <c r="M1076" i="1" s="1"/>
  <c r="L1075" i="1"/>
  <c r="M1075" i="1" s="1"/>
  <c r="L1074" i="1"/>
  <c r="M1074" i="1" s="1"/>
  <c r="L1073" i="1"/>
  <c r="M1073" i="1" s="1"/>
  <c r="L1072" i="1"/>
  <c r="M1072" i="1" s="1"/>
  <c r="L1071" i="1"/>
  <c r="M1071" i="1" s="1"/>
  <c r="L1070" i="1"/>
  <c r="M1070" i="1" s="1"/>
  <c r="L1069" i="1"/>
  <c r="M1069" i="1" s="1"/>
  <c r="L1068" i="1"/>
  <c r="M1068" i="1" s="1"/>
  <c r="L1067" i="1"/>
  <c r="M1067" i="1" s="1"/>
  <c r="L1066" i="1"/>
  <c r="M1066" i="1" s="1"/>
  <c r="L1065" i="1"/>
  <c r="M1065" i="1" s="1"/>
  <c r="L1064" i="1"/>
  <c r="M1064" i="1" s="1"/>
  <c r="L1063" i="1"/>
  <c r="M1063" i="1" s="1"/>
  <c r="L1062" i="1"/>
  <c r="M1062" i="1" s="1"/>
  <c r="L1061" i="1"/>
  <c r="M1061" i="1" s="1"/>
  <c r="L1060" i="1"/>
  <c r="M1060" i="1" s="1"/>
  <c r="L1059" i="1"/>
  <c r="M1059" i="1" s="1"/>
  <c r="L1058" i="1"/>
  <c r="M1058" i="1" s="1"/>
  <c r="L1057" i="1"/>
  <c r="M1057" i="1" s="1"/>
  <c r="L1056" i="1"/>
  <c r="M1056" i="1" s="1"/>
  <c r="L1055" i="1"/>
  <c r="M1055" i="1" s="1"/>
  <c r="L1054" i="1"/>
  <c r="M1054" i="1" s="1"/>
  <c r="L1053" i="1"/>
  <c r="M1053" i="1" s="1"/>
  <c r="L1052" i="1"/>
  <c r="M1052" i="1" s="1"/>
  <c r="L1051" i="1"/>
  <c r="M1051" i="1" s="1"/>
  <c r="L1050" i="1"/>
  <c r="M1050" i="1" s="1"/>
  <c r="L1049" i="1"/>
  <c r="M1049" i="1" s="1"/>
  <c r="L1048" i="1"/>
  <c r="M1048" i="1" s="1"/>
  <c r="L1047" i="1"/>
  <c r="M1047" i="1" s="1"/>
  <c r="L1046" i="1"/>
  <c r="M1046" i="1" s="1"/>
  <c r="L1045" i="1"/>
  <c r="M1045" i="1" s="1"/>
  <c r="L1044" i="1"/>
  <c r="M1044" i="1" s="1"/>
  <c r="L1043" i="1"/>
  <c r="M1043" i="1" s="1"/>
  <c r="L1042" i="1"/>
  <c r="M1042" i="1" s="1"/>
  <c r="L1041" i="1"/>
  <c r="M1041" i="1" s="1"/>
  <c r="L1040" i="1"/>
  <c r="M1040" i="1" s="1"/>
  <c r="L1039" i="1"/>
  <c r="M1039" i="1" s="1"/>
  <c r="L1038" i="1"/>
  <c r="M1038" i="1" s="1"/>
  <c r="L1037" i="1"/>
  <c r="M1037" i="1" s="1"/>
  <c r="L1036" i="1"/>
  <c r="M1036" i="1" s="1"/>
  <c r="L1035" i="1"/>
  <c r="M1035" i="1" s="1"/>
  <c r="L1034" i="1"/>
  <c r="M1034" i="1" s="1"/>
  <c r="L1033" i="1"/>
  <c r="M1033" i="1" s="1"/>
  <c r="L1032" i="1"/>
  <c r="M1032" i="1" s="1"/>
  <c r="L1031" i="1"/>
  <c r="M1031" i="1" s="1"/>
  <c r="L1030" i="1"/>
  <c r="M1030" i="1" s="1"/>
  <c r="L1029" i="1"/>
  <c r="M1029" i="1" s="1"/>
  <c r="L1028" i="1"/>
  <c r="M1028" i="1" s="1"/>
  <c r="L1027" i="1"/>
  <c r="M1027" i="1" s="1"/>
  <c r="L1026" i="1"/>
  <c r="M1026" i="1" s="1"/>
  <c r="L1025" i="1"/>
  <c r="M1025" i="1" s="1"/>
  <c r="L1024" i="1"/>
  <c r="M1024" i="1" s="1"/>
  <c r="L1023" i="1"/>
  <c r="M1023" i="1" s="1"/>
  <c r="L1022" i="1"/>
  <c r="M1022" i="1" s="1"/>
  <c r="L1021" i="1"/>
  <c r="M1021" i="1" s="1"/>
  <c r="L1020" i="1"/>
  <c r="M1020" i="1" s="1"/>
  <c r="L1019" i="1"/>
  <c r="M1019" i="1" s="1"/>
  <c r="L1018" i="1"/>
  <c r="M1018" i="1" s="1"/>
  <c r="L1017" i="1"/>
  <c r="M1017" i="1" s="1"/>
  <c r="L1016" i="1"/>
  <c r="M1016" i="1" s="1"/>
  <c r="L1015" i="1"/>
  <c r="M1015" i="1" s="1"/>
  <c r="L1014" i="1"/>
  <c r="M1014" i="1" s="1"/>
  <c r="L1013" i="1"/>
  <c r="M1013" i="1" s="1"/>
  <c r="L1012" i="1"/>
  <c r="M1012" i="1" s="1"/>
  <c r="L1011" i="1"/>
  <c r="M1011" i="1" s="1"/>
  <c r="L1010" i="1"/>
  <c r="M1010" i="1" s="1"/>
  <c r="L1009" i="1"/>
  <c r="M1009" i="1" s="1"/>
  <c r="L1008" i="1"/>
  <c r="M1008" i="1" s="1"/>
  <c r="L1007" i="1"/>
  <c r="M1007" i="1" s="1"/>
  <c r="L1006" i="1"/>
  <c r="M1006" i="1" s="1"/>
  <c r="L1005" i="1"/>
  <c r="M1005" i="1" s="1"/>
  <c r="L1004" i="1"/>
  <c r="M1004" i="1" s="1"/>
  <c r="L1003" i="1"/>
  <c r="M1003" i="1" s="1"/>
  <c r="L1002" i="1"/>
  <c r="M1002" i="1" s="1"/>
  <c r="L1001" i="1"/>
  <c r="M1001" i="1" s="1"/>
  <c r="L1000" i="1"/>
  <c r="M1000" i="1" s="1"/>
  <c r="L999" i="1"/>
  <c r="M999" i="1" s="1"/>
  <c r="L998" i="1"/>
  <c r="M998" i="1" s="1"/>
  <c r="L997" i="1"/>
  <c r="M997" i="1" s="1"/>
  <c r="L996" i="1"/>
  <c r="M996" i="1" s="1"/>
  <c r="L995" i="1"/>
  <c r="M995" i="1" s="1"/>
  <c r="L994" i="1"/>
  <c r="M994" i="1" s="1"/>
  <c r="L993" i="1"/>
  <c r="M993" i="1" s="1"/>
  <c r="L992" i="1"/>
  <c r="M992" i="1" s="1"/>
  <c r="L991" i="1"/>
  <c r="M991" i="1" s="1"/>
  <c r="L990" i="1"/>
  <c r="M990" i="1" s="1"/>
  <c r="L989" i="1"/>
  <c r="M989" i="1" s="1"/>
  <c r="L988" i="1"/>
  <c r="M988" i="1" s="1"/>
  <c r="L987" i="1"/>
  <c r="M987" i="1" s="1"/>
  <c r="L986" i="1"/>
  <c r="M986" i="1" s="1"/>
  <c r="L985" i="1"/>
  <c r="M985" i="1" s="1"/>
  <c r="L984" i="1"/>
  <c r="M984" i="1" s="1"/>
  <c r="L983" i="1"/>
  <c r="M983" i="1" s="1"/>
  <c r="L982" i="1"/>
  <c r="M982" i="1" s="1"/>
  <c r="L981" i="1"/>
  <c r="M981" i="1" s="1"/>
  <c r="L980" i="1"/>
  <c r="M980" i="1" s="1"/>
  <c r="L979" i="1"/>
  <c r="M979" i="1" s="1"/>
  <c r="L978" i="1"/>
  <c r="M978" i="1" s="1"/>
  <c r="L977" i="1"/>
  <c r="M977" i="1" s="1"/>
  <c r="L976" i="1"/>
  <c r="M976" i="1" s="1"/>
  <c r="L975" i="1"/>
  <c r="M975" i="1" s="1"/>
  <c r="L974" i="1"/>
  <c r="M974" i="1" s="1"/>
  <c r="L973" i="1"/>
  <c r="M973" i="1" s="1"/>
  <c r="L972" i="1"/>
  <c r="M972" i="1" s="1"/>
  <c r="L971" i="1"/>
  <c r="M971" i="1" s="1"/>
  <c r="L970" i="1"/>
  <c r="M970" i="1" s="1"/>
  <c r="L969" i="1"/>
  <c r="M969" i="1" s="1"/>
  <c r="L968" i="1"/>
  <c r="M968" i="1" s="1"/>
  <c r="L967" i="1"/>
  <c r="M967" i="1" s="1"/>
  <c r="L966" i="1"/>
  <c r="M966" i="1" s="1"/>
  <c r="L965" i="1"/>
  <c r="M965" i="1" s="1"/>
  <c r="L964" i="1"/>
  <c r="M964" i="1" s="1"/>
  <c r="L963" i="1"/>
  <c r="M963" i="1" s="1"/>
  <c r="L962" i="1"/>
  <c r="M962" i="1" s="1"/>
  <c r="L961" i="1"/>
  <c r="M961" i="1" s="1"/>
  <c r="L960" i="1"/>
  <c r="M960" i="1" s="1"/>
  <c r="L959" i="1"/>
  <c r="M959" i="1" s="1"/>
  <c r="L958" i="1"/>
  <c r="M958" i="1" s="1"/>
  <c r="L957" i="1"/>
  <c r="M957" i="1" s="1"/>
  <c r="L956" i="1"/>
  <c r="M956" i="1" s="1"/>
  <c r="L955" i="1"/>
  <c r="M955" i="1" s="1"/>
  <c r="L954" i="1"/>
  <c r="M954" i="1" s="1"/>
  <c r="L953" i="1"/>
  <c r="M953" i="1" s="1"/>
  <c r="L952" i="1"/>
  <c r="M952" i="1" s="1"/>
  <c r="L951" i="1"/>
  <c r="M951" i="1" s="1"/>
  <c r="L950" i="1"/>
  <c r="M950" i="1" s="1"/>
  <c r="L949" i="1"/>
  <c r="M949" i="1" s="1"/>
  <c r="L948" i="1"/>
  <c r="M948" i="1" s="1"/>
  <c r="L947" i="1"/>
  <c r="M947" i="1" s="1"/>
  <c r="L946" i="1"/>
  <c r="M946" i="1" s="1"/>
  <c r="L945" i="1"/>
  <c r="M945" i="1" s="1"/>
  <c r="L944" i="1"/>
  <c r="M944" i="1" s="1"/>
  <c r="L943" i="1"/>
  <c r="M943" i="1" s="1"/>
  <c r="L942" i="1"/>
  <c r="M942" i="1" s="1"/>
  <c r="L941" i="1"/>
  <c r="M941" i="1" s="1"/>
  <c r="L940" i="1"/>
  <c r="M940" i="1" s="1"/>
  <c r="L939" i="1"/>
  <c r="M939" i="1" s="1"/>
  <c r="L938" i="1"/>
  <c r="M938" i="1" s="1"/>
  <c r="L937" i="1"/>
  <c r="M937" i="1" s="1"/>
  <c r="L936" i="1"/>
  <c r="M936" i="1" s="1"/>
  <c r="L935" i="1"/>
  <c r="M935" i="1" s="1"/>
  <c r="L934" i="1"/>
  <c r="M934" i="1" s="1"/>
  <c r="L933" i="1"/>
  <c r="M933" i="1" s="1"/>
  <c r="L932" i="1"/>
  <c r="M932" i="1" s="1"/>
  <c r="L931" i="1"/>
  <c r="M931" i="1" s="1"/>
  <c r="L930" i="1"/>
  <c r="M930" i="1" s="1"/>
  <c r="L929" i="1"/>
  <c r="M929" i="1" s="1"/>
  <c r="L928" i="1"/>
  <c r="M928" i="1" s="1"/>
  <c r="L927" i="1"/>
  <c r="M927" i="1" s="1"/>
  <c r="L926" i="1"/>
  <c r="M926" i="1" s="1"/>
  <c r="L925" i="1"/>
  <c r="M925" i="1" s="1"/>
  <c r="L924" i="1"/>
  <c r="M924" i="1" s="1"/>
  <c r="L923" i="1"/>
  <c r="M923" i="1" s="1"/>
  <c r="L922" i="1"/>
  <c r="M922" i="1" s="1"/>
  <c r="L921" i="1"/>
  <c r="M921" i="1" s="1"/>
  <c r="L920" i="1"/>
  <c r="M920" i="1" s="1"/>
  <c r="L919" i="1"/>
  <c r="M919" i="1" s="1"/>
  <c r="L918" i="1"/>
  <c r="M918" i="1" s="1"/>
  <c r="L917" i="1"/>
  <c r="M917" i="1" s="1"/>
  <c r="L916" i="1"/>
  <c r="M916" i="1" s="1"/>
  <c r="L915" i="1"/>
  <c r="M915" i="1" s="1"/>
  <c r="L914" i="1"/>
  <c r="M914" i="1" s="1"/>
  <c r="L913" i="1"/>
  <c r="M913" i="1" s="1"/>
  <c r="L912" i="1"/>
  <c r="M912" i="1" s="1"/>
  <c r="L911" i="1"/>
  <c r="M911" i="1" s="1"/>
  <c r="L910" i="1"/>
  <c r="M910" i="1" s="1"/>
  <c r="L909" i="1"/>
  <c r="M909" i="1" s="1"/>
  <c r="L908" i="1"/>
  <c r="M908" i="1" s="1"/>
  <c r="L907" i="1"/>
  <c r="M907" i="1" s="1"/>
  <c r="L906" i="1"/>
  <c r="M906" i="1" s="1"/>
  <c r="L905" i="1"/>
  <c r="M905" i="1" s="1"/>
  <c r="L904" i="1"/>
  <c r="M904" i="1" s="1"/>
  <c r="L903" i="1"/>
  <c r="M903" i="1" s="1"/>
  <c r="L902" i="1"/>
  <c r="M902" i="1" s="1"/>
  <c r="L901" i="1"/>
  <c r="M901" i="1" s="1"/>
  <c r="L900" i="1"/>
  <c r="M900" i="1" s="1"/>
  <c r="L899" i="1"/>
  <c r="M899" i="1" s="1"/>
  <c r="L898" i="1"/>
  <c r="M898" i="1" s="1"/>
  <c r="L897" i="1"/>
  <c r="M897" i="1" s="1"/>
  <c r="L896" i="1"/>
  <c r="M896" i="1" s="1"/>
  <c r="L895" i="1"/>
  <c r="M895" i="1" s="1"/>
  <c r="L894" i="1"/>
  <c r="M894" i="1" s="1"/>
  <c r="L893" i="1"/>
  <c r="M893" i="1" s="1"/>
  <c r="L892" i="1"/>
  <c r="M892" i="1" s="1"/>
  <c r="L891" i="1"/>
  <c r="M891" i="1" s="1"/>
  <c r="L890" i="1"/>
  <c r="M890" i="1" s="1"/>
  <c r="L889" i="1"/>
  <c r="M889" i="1" s="1"/>
  <c r="L888" i="1"/>
  <c r="M888" i="1" s="1"/>
  <c r="L887" i="1"/>
  <c r="M887" i="1" s="1"/>
  <c r="L886" i="1"/>
  <c r="M886" i="1" s="1"/>
  <c r="L885" i="1"/>
  <c r="M885" i="1" s="1"/>
  <c r="L884" i="1"/>
  <c r="M884" i="1" s="1"/>
  <c r="L883" i="1"/>
  <c r="M883" i="1" s="1"/>
  <c r="L882" i="1"/>
  <c r="M882" i="1" s="1"/>
  <c r="L881" i="1"/>
  <c r="M881" i="1" s="1"/>
  <c r="L880" i="1"/>
  <c r="M880" i="1" s="1"/>
  <c r="L879" i="1"/>
  <c r="M879" i="1" s="1"/>
  <c r="L878" i="1"/>
  <c r="M878" i="1" s="1"/>
  <c r="L877" i="1"/>
  <c r="M877" i="1" s="1"/>
  <c r="L876" i="1"/>
  <c r="M876" i="1" s="1"/>
  <c r="L875" i="1"/>
  <c r="M875" i="1" s="1"/>
  <c r="L874" i="1"/>
  <c r="M874" i="1" s="1"/>
  <c r="L873" i="1"/>
  <c r="M873" i="1" s="1"/>
  <c r="L872" i="1"/>
  <c r="M872" i="1" s="1"/>
  <c r="L871" i="1"/>
  <c r="M871" i="1" s="1"/>
  <c r="L870" i="1"/>
  <c r="M870" i="1" s="1"/>
  <c r="L869" i="1"/>
  <c r="M869" i="1" s="1"/>
  <c r="L868" i="1"/>
  <c r="M868" i="1" s="1"/>
  <c r="L867" i="1"/>
  <c r="M867" i="1" s="1"/>
  <c r="L866" i="1"/>
  <c r="M866" i="1" s="1"/>
  <c r="L865" i="1"/>
  <c r="M865" i="1" s="1"/>
  <c r="L864" i="1"/>
  <c r="M864" i="1" s="1"/>
  <c r="L863" i="1"/>
  <c r="M863" i="1" s="1"/>
  <c r="L862" i="1"/>
  <c r="M862" i="1" s="1"/>
  <c r="L861" i="1"/>
  <c r="M861" i="1" s="1"/>
  <c r="L860" i="1"/>
  <c r="M860" i="1" s="1"/>
  <c r="L859" i="1"/>
  <c r="M859" i="1" s="1"/>
  <c r="L858" i="1"/>
  <c r="M858" i="1" s="1"/>
  <c r="L857" i="1"/>
  <c r="M857" i="1" s="1"/>
  <c r="L856" i="1"/>
  <c r="M856" i="1" s="1"/>
  <c r="L855" i="1"/>
  <c r="M855" i="1" s="1"/>
  <c r="L854" i="1"/>
  <c r="M854" i="1" s="1"/>
  <c r="L853" i="1"/>
  <c r="M853" i="1" s="1"/>
  <c r="L852" i="1"/>
  <c r="M852" i="1" s="1"/>
  <c r="L851" i="1"/>
  <c r="M851" i="1" s="1"/>
  <c r="L850" i="1"/>
  <c r="M850" i="1" s="1"/>
  <c r="L849" i="1"/>
  <c r="M849" i="1" s="1"/>
  <c r="L848" i="1"/>
  <c r="M848" i="1" s="1"/>
  <c r="L847" i="1"/>
  <c r="M847" i="1" s="1"/>
  <c r="L846" i="1"/>
  <c r="M846" i="1" s="1"/>
  <c r="L845" i="1"/>
  <c r="M845" i="1" s="1"/>
  <c r="L844" i="1"/>
  <c r="M844" i="1" s="1"/>
  <c r="L843" i="1"/>
  <c r="M843" i="1" s="1"/>
  <c r="L842" i="1"/>
  <c r="M842" i="1" s="1"/>
  <c r="L841" i="1"/>
  <c r="M841" i="1" s="1"/>
  <c r="L840" i="1"/>
  <c r="M840" i="1" s="1"/>
  <c r="L839" i="1"/>
  <c r="M839" i="1" s="1"/>
  <c r="L838" i="1"/>
  <c r="M838" i="1" s="1"/>
  <c r="L837" i="1"/>
  <c r="M837" i="1" s="1"/>
  <c r="L836" i="1"/>
  <c r="M836" i="1" s="1"/>
  <c r="L835" i="1"/>
  <c r="M835" i="1" s="1"/>
  <c r="L834" i="1"/>
  <c r="M834" i="1" s="1"/>
  <c r="L833" i="1"/>
  <c r="M833" i="1" s="1"/>
  <c r="L832" i="1"/>
  <c r="M832" i="1" s="1"/>
  <c r="L831" i="1"/>
  <c r="M831" i="1" s="1"/>
  <c r="L830" i="1"/>
  <c r="M830" i="1" s="1"/>
  <c r="L829" i="1"/>
  <c r="M829" i="1" s="1"/>
  <c r="L828" i="1"/>
  <c r="M828" i="1" s="1"/>
  <c r="L827" i="1"/>
  <c r="M827" i="1" s="1"/>
  <c r="L826" i="1"/>
  <c r="M826" i="1" s="1"/>
  <c r="L825" i="1"/>
  <c r="M825" i="1" s="1"/>
  <c r="L824" i="1"/>
  <c r="M824" i="1" s="1"/>
  <c r="L823" i="1"/>
  <c r="M823" i="1" s="1"/>
  <c r="L822" i="1"/>
  <c r="M822" i="1" s="1"/>
  <c r="L821" i="1"/>
  <c r="M821" i="1" s="1"/>
  <c r="L820" i="1"/>
  <c r="M820" i="1" s="1"/>
  <c r="L819" i="1"/>
  <c r="M819" i="1" s="1"/>
  <c r="L818" i="1"/>
  <c r="M818" i="1" s="1"/>
  <c r="L817" i="1"/>
  <c r="M817" i="1" s="1"/>
  <c r="L816" i="1"/>
  <c r="M816" i="1" s="1"/>
  <c r="L815" i="1"/>
  <c r="M815" i="1" s="1"/>
  <c r="L814" i="1"/>
  <c r="M814" i="1" s="1"/>
  <c r="L813" i="1"/>
  <c r="M813" i="1" s="1"/>
  <c r="L812" i="1"/>
  <c r="M812" i="1" s="1"/>
  <c r="L811" i="1"/>
  <c r="M811" i="1" s="1"/>
  <c r="L810" i="1"/>
  <c r="M810" i="1" s="1"/>
  <c r="L809" i="1"/>
  <c r="M809" i="1" s="1"/>
  <c r="L808" i="1"/>
  <c r="M808" i="1" s="1"/>
  <c r="L807" i="1"/>
  <c r="M807" i="1" s="1"/>
  <c r="L806" i="1"/>
  <c r="M806" i="1" s="1"/>
  <c r="L805" i="1"/>
  <c r="M805" i="1" s="1"/>
  <c r="L804" i="1"/>
  <c r="M804" i="1" s="1"/>
  <c r="L803" i="1"/>
  <c r="M803" i="1" s="1"/>
  <c r="L802" i="1"/>
  <c r="M802" i="1" s="1"/>
  <c r="L801" i="1"/>
  <c r="M801" i="1" s="1"/>
  <c r="L800" i="1"/>
  <c r="M800" i="1" s="1"/>
  <c r="L799" i="1"/>
  <c r="M799" i="1" s="1"/>
  <c r="L798" i="1"/>
  <c r="M798" i="1" s="1"/>
  <c r="L797" i="1"/>
  <c r="M797" i="1" s="1"/>
  <c r="L796" i="1"/>
  <c r="M796" i="1" s="1"/>
  <c r="L795" i="1"/>
  <c r="M795" i="1" s="1"/>
  <c r="L794" i="1"/>
  <c r="M794" i="1" s="1"/>
  <c r="L793" i="1"/>
  <c r="M793" i="1" s="1"/>
  <c r="L792" i="1"/>
  <c r="M792" i="1" s="1"/>
  <c r="L791" i="1"/>
  <c r="M791" i="1" s="1"/>
  <c r="L790" i="1"/>
  <c r="M790" i="1" s="1"/>
  <c r="L789" i="1"/>
  <c r="M789" i="1" s="1"/>
  <c r="L788" i="1"/>
  <c r="M788" i="1" s="1"/>
  <c r="L787" i="1"/>
  <c r="M787" i="1" s="1"/>
  <c r="L786" i="1"/>
  <c r="M786" i="1" s="1"/>
  <c r="L785" i="1"/>
  <c r="M785" i="1" s="1"/>
  <c r="L784" i="1"/>
  <c r="M784" i="1" s="1"/>
  <c r="L783" i="1"/>
  <c r="M783" i="1" s="1"/>
  <c r="L782" i="1"/>
  <c r="M782" i="1" s="1"/>
  <c r="L781" i="1"/>
  <c r="M781" i="1" s="1"/>
  <c r="L780" i="1"/>
  <c r="M780" i="1" s="1"/>
  <c r="L779" i="1"/>
  <c r="M779" i="1" s="1"/>
  <c r="L778" i="1"/>
  <c r="M778" i="1" s="1"/>
  <c r="L777" i="1"/>
  <c r="M777" i="1" s="1"/>
  <c r="L776" i="1"/>
  <c r="M776" i="1" s="1"/>
  <c r="L775" i="1"/>
  <c r="M775" i="1" s="1"/>
  <c r="L774" i="1"/>
  <c r="M774" i="1" s="1"/>
  <c r="L773" i="1"/>
  <c r="M773" i="1" s="1"/>
  <c r="L772" i="1"/>
  <c r="M772" i="1" s="1"/>
  <c r="L771" i="1"/>
  <c r="M771" i="1" s="1"/>
  <c r="L770" i="1"/>
  <c r="M770" i="1" s="1"/>
  <c r="L769" i="1"/>
  <c r="M769" i="1" s="1"/>
  <c r="L768" i="1"/>
  <c r="M768" i="1" s="1"/>
  <c r="L767" i="1"/>
  <c r="M767" i="1" s="1"/>
  <c r="L766" i="1"/>
  <c r="M766" i="1" s="1"/>
  <c r="L765" i="1"/>
  <c r="M765" i="1" s="1"/>
  <c r="L764" i="1"/>
  <c r="M764" i="1" s="1"/>
  <c r="L763" i="1"/>
  <c r="M763" i="1" s="1"/>
  <c r="L762" i="1"/>
  <c r="M762" i="1" s="1"/>
  <c r="L761" i="1"/>
  <c r="M761" i="1" s="1"/>
  <c r="L760" i="1"/>
  <c r="M760" i="1" s="1"/>
  <c r="L759" i="1"/>
  <c r="M759" i="1" s="1"/>
  <c r="L758" i="1"/>
  <c r="M758" i="1" s="1"/>
  <c r="L757" i="1"/>
  <c r="M757" i="1" s="1"/>
  <c r="L756" i="1"/>
  <c r="M756" i="1" s="1"/>
  <c r="L755" i="1"/>
  <c r="M755" i="1" s="1"/>
  <c r="L754" i="1"/>
  <c r="M754" i="1" s="1"/>
  <c r="L753" i="1"/>
  <c r="M753" i="1" s="1"/>
  <c r="L752" i="1"/>
  <c r="M752" i="1" s="1"/>
  <c r="L751" i="1"/>
  <c r="M751" i="1" s="1"/>
  <c r="L750" i="1"/>
  <c r="M750" i="1" s="1"/>
  <c r="L749" i="1"/>
  <c r="M749" i="1" s="1"/>
  <c r="L748" i="1"/>
  <c r="M748" i="1" s="1"/>
  <c r="L747" i="1"/>
  <c r="M747" i="1" s="1"/>
  <c r="L746" i="1"/>
  <c r="M746" i="1" s="1"/>
  <c r="L745" i="1"/>
  <c r="M745" i="1" s="1"/>
  <c r="L744" i="1"/>
  <c r="M744" i="1" s="1"/>
  <c r="L743" i="1"/>
  <c r="M743" i="1" s="1"/>
  <c r="L742" i="1"/>
  <c r="M742" i="1" s="1"/>
  <c r="L741" i="1"/>
  <c r="M741" i="1" s="1"/>
  <c r="L740" i="1"/>
  <c r="M740" i="1" s="1"/>
  <c r="L739" i="1"/>
  <c r="M739" i="1" s="1"/>
  <c r="L738" i="1"/>
  <c r="M738" i="1" s="1"/>
  <c r="L737" i="1"/>
  <c r="M737" i="1" s="1"/>
  <c r="L736" i="1"/>
  <c r="M736" i="1" s="1"/>
  <c r="L735" i="1"/>
  <c r="M735" i="1" s="1"/>
  <c r="L734" i="1"/>
  <c r="M734" i="1" s="1"/>
  <c r="L733" i="1"/>
  <c r="M733" i="1" s="1"/>
  <c r="L732" i="1"/>
  <c r="M732" i="1" s="1"/>
  <c r="L731" i="1"/>
  <c r="M731" i="1" s="1"/>
  <c r="L730" i="1"/>
  <c r="M730" i="1" s="1"/>
  <c r="L729" i="1"/>
  <c r="M729" i="1" s="1"/>
  <c r="L728" i="1"/>
  <c r="M728" i="1" s="1"/>
  <c r="L727" i="1"/>
  <c r="M727" i="1" s="1"/>
  <c r="L726" i="1"/>
  <c r="M726" i="1" s="1"/>
  <c r="L725" i="1"/>
  <c r="M725" i="1" s="1"/>
  <c r="L724" i="1"/>
  <c r="M724" i="1" s="1"/>
  <c r="L723" i="1"/>
  <c r="M723" i="1" s="1"/>
  <c r="L722" i="1"/>
  <c r="M722" i="1" s="1"/>
  <c r="L721" i="1"/>
  <c r="M721" i="1" s="1"/>
  <c r="L720" i="1"/>
  <c r="M720" i="1" s="1"/>
  <c r="L719" i="1"/>
  <c r="M719" i="1" s="1"/>
  <c r="L718" i="1"/>
  <c r="M718" i="1" s="1"/>
  <c r="L717" i="1"/>
  <c r="M717" i="1" s="1"/>
  <c r="L716" i="1"/>
  <c r="M716" i="1" s="1"/>
  <c r="L715" i="1"/>
  <c r="M715" i="1" s="1"/>
  <c r="L714" i="1"/>
  <c r="M714" i="1" s="1"/>
  <c r="L713" i="1"/>
  <c r="M713" i="1" s="1"/>
  <c r="L712" i="1"/>
  <c r="M712" i="1" s="1"/>
  <c r="L711" i="1"/>
  <c r="M711" i="1" s="1"/>
  <c r="L710" i="1"/>
  <c r="M710" i="1" s="1"/>
  <c r="L709" i="1"/>
  <c r="M709" i="1" s="1"/>
  <c r="L708" i="1"/>
  <c r="M708" i="1" s="1"/>
  <c r="L707" i="1"/>
  <c r="M707" i="1" s="1"/>
  <c r="L706" i="1"/>
  <c r="M706" i="1" s="1"/>
  <c r="L705" i="1"/>
  <c r="M705" i="1" s="1"/>
  <c r="L704" i="1"/>
  <c r="M704" i="1" s="1"/>
  <c r="L703" i="1"/>
  <c r="M703" i="1" s="1"/>
  <c r="L702" i="1"/>
  <c r="M702" i="1" s="1"/>
  <c r="L701" i="1"/>
  <c r="M701" i="1" s="1"/>
  <c r="L700" i="1"/>
  <c r="M700" i="1" s="1"/>
  <c r="L699" i="1"/>
  <c r="M699" i="1" s="1"/>
  <c r="L698" i="1"/>
  <c r="M698" i="1" s="1"/>
  <c r="L697" i="1"/>
  <c r="M697" i="1" s="1"/>
  <c r="L696" i="1"/>
  <c r="M696" i="1" s="1"/>
  <c r="L695" i="1"/>
  <c r="M695" i="1" s="1"/>
  <c r="L694" i="1"/>
  <c r="M694" i="1" s="1"/>
  <c r="L693" i="1"/>
  <c r="M693" i="1" s="1"/>
  <c r="L692" i="1"/>
  <c r="M692" i="1" s="1"/>
  <c r="L691" i="1"/>
  <c r="M691" i="1" s="1"/>
  <c r="L690" i="1"/>
  <c r="M690" i="1" s="1"/>
  <c r="L689" i="1"/>
  <c r="M689" i="1" s="1"/>
  <c r="L688" i="1"/>
  <c r="M688" i="1" s="1"/>
  <c r="L687" i="1"/>
  <c r="M687" i="1" s="1"/>
  <c r="L686" i="1"/>
  <c r="M686" i="1" s="1"/>
  <c r="L685" i="1"/>
  <c r="M685" i="1" s="1"/>
  <c r="L684" i="1"/>
  <c r="M684" i="1" s="1"/>
  <c r="L683" i="1"/>
  <c r="M683" i="1" s="1"/>
  <c r="L682" i="1"/>
  <c r="M682" i="1" s="1"/>
  <c r="L681" i="1"/>
  <c r="M681" i="1" s="1"/>
  <c r="L680" i="1"/>
  <c r="M680" i="1" s="1"/>
  <c r="L679" i="1"/>
  <c r="M679" i="1" s="1"/>
  <c r="L678" i="1"/>
  <c r="M678" i="1" s="1"/>
  <c r="L677" i="1"/>
  <c r="M677" i="1" s="1"/>
  <c r="L676" i="1"/>
  <c r="M676" i="1" s="1"/>
  <c r="L675" i="1"/>
  <c r="M675" i="1" s="1"/>
  <c r="L674" i="1"/>
  <c r="M674" i="1" s="1"/>
  <c r="L673" i="1"/>
  <c r="M673" i="1" s="1"/>
  <c r="L672" i="1"/>
  <c r="M672" i="1" s="1"/>
  <c r="L671" i="1"/>
  <c r="M671" i="1" s="1"/>
  <c r="L670" i="1"/>
  <c r="M670" i="1" s="1"/>
  <c r="L669" i="1"/>
  <c r="M669" i="1" s="1"/>
  <c r="L668" i="1"/>
  <c r="M668" i="1" s="1"/>
  <c r="L667" i="1"/>
  <c r="M667" i="1" s="1"/>
  <c r="L666" i="1"/>
  <c r="M666" i="1" s="1"/>
  <c r="L665" i="1"/>
  <c r="M665" i="1" s="1"/>
  <c r="L664" i="1"/>
  <c r="M664" i="1" s="1"/>
  <c r="L663" i="1"/>
  <c r="M663" i="1" s="1"/>
  <c r="L662" i="1"/>
  <c r="M662" i="1" s="1"/>
  <c r="L661" i="1"/>
  <c r="M661" i="1" s="1"/>
  <c r="L660" i="1"/>
  <c r="M660" i="1" s="1"/>
  <c r="L659" i="1"/>
  <c r="M659" i="1" s="1"/>
  <c r="L658" i="1"/>
  <c r="M658" i="1" s="1"/>
  <c r="L657" i="1"/>
  <c r="M657" i="1" s="1"/>
  <c r="L656" i="1"/>
  <c r="M656" i="1" s="1"/>
  <c r="L655" i="1"/>
  <c r="M655" i="1" s="1"/>
  <c r="L654" i="1"/>
  <c r="M654" i="1" s="1"/>
  <c r="L653" i="1"/>
  <c r="M653" i="1" s="1"/>
  <c r="L652" i="1"/>
  <c r="M652" i="1" s="1"/>
  <c r="L651" i="1"/>
  <c r="M651" i="1" s="1"/>
  <c r="L650" i="1"/>
  <c r="M650" i="1" s="1"/>
  <c r="L649" i="1"/>
  <c r="M649" i="1" s="1"/>
  <c r="L648" i="1"/>
  <c r="M648" i="1" s="1"/>
  <c r="L647" i="1"/>
  <c r="M647" i="1" s="1"/>
  <c r="L646" i="1"/>
  <c r="M646" i="1" s="1"/>
  <c r="L645" i="1"/>
  <c r="M645" i="1" s="1"/>
  <c r="L644" i="1"/>
  <c r="M644" i="1" s="1"/>
  <c r="L643" i="1"/>
  <c r="M643" i="1" s="1"/>
  <c r="L642" i="1"/>
  <c r="M642" i="1" s="1"/>
  <c r="L641" i="1"/>
  <c r="M641" i="1" s="1"/>
  <c r="L640" i="1"/>
  <c r="M640" i="1" s="1"/>
  <c r="L639" i="1"/>
  <c r="M639" i="1" s="1"/>
  <c r="L638" i="1"/>
  <c r="M638" i="1" s="1"/>
  <c r="L637" i="1"/>
  <c r="M637" i="1" s="1"/>
  <c r="L636" i="1"/>
  <c r="M636" i="1" s="1"/>
  <c r="L635" i="1"/>
  <c r="M635" i="1" s="1"/>
  <c r="L634" i="1"/>
  <c r="M634" i="1" s="1"/>
  <c r="L633" i="1"/>
  <c r="M633" i="1" s="1"/>
  <c r="L632" i="1"/>
  <c r="M632" i="1" s="1"/>
  <c r="L631" i="1"/>
  <c r="M631" i="1" s="1"/>
  <c r="L630" i="1"/>
  <c r="M630" i="1" s="1"/>
  <c r="L629" i="1"/>
  <c r="M629" i="1" s="1"/>
  <c r="L628" i="1"/>
  <c r="M628" i="1" s="1"/>
  <c r="L627" i="1"/>
  <c r="M627" i="1" s="1"/>
  <c r="L626" i="1"/>
  <c r="M626" i="1" s="1"/>
  <c r="L625" i="1"/>
  <c r="M625" i="1" s="1"/>
  <c r="L624" i="1"/>
  <c r="M624" i="1" s="1"/>
  <c r="L623" i="1"/>
  <c r="M623" i="1" s="1"/>
  <c r="L622" i="1"/>
  <c r="M622" i="1" s="1"/>
  <c r="L621" i="1"/>
  <c r="M621" i="1" s="1"/>
  <c r="L620" i="1"/>
  <c r="M620" i="1" s="1"/>
  <c r="L619" i="1"/>
  <c r="M619" i="1" s="1"/>
  <c r="L618" i="1"/>
  <c r="M618" i="1" s="1"/>
  <c r="L617" i="1"/>
  <c r="M617" i="1" s="1"/>
  <c r="L616" i="1"/>
  <c r="M616" i="1" s="1"/>
  <c r="L615" i="1"/>
  <c r="M615" i="1" s="1"/>
  <c r="L614" i="1"/>
  <c r="M614" i="1" s="1"/>
  <c r="L613" i="1"/>
  <c r="M613" i="1" s="1"/>
  <c r="L612" i="1"/>
  <c r="M612" i="1" s="1"/>
  <c r="L611" i="1"/>
  <c r="M611" i="1" s="1"/>
  <c r="L610" i="1"/>
  <c r="M610" i="1" s="1"/>
  <c r="L609" i="1"/>
  <c r="M609" i="1" s="1"/>
  <c r="L608" i="1"/>
  <c r="M608" i="1" s="1"/>
  <c r="L607" i="1"/>
  <c r="M607" i="1" s="1"/>
  <c r="L606" i="1"/>
  <c r="M606" i="1" s="1"/>
  <c r="L605" i="1"/>
  <c r="M605" i="1" s="1"/>
  <c r="L604" i="1"/>
  <c r="M604" i="1" s="1"/>
  <c r="L603" i="1"/>
  <c r="M603" i="1" s="1"/>
  <c r="L602" i="1"/>
  <c r="M602" i="1" s="1"/>
  <c r="L601" i="1"/>
  <c r="M601" i="1" s="1"/>
  <c r="L600" i="1"/>
  <c r="M600" i="1" s="1"/>
  <c r="L599" i="1"/>
  <c r="M599" i="1" s="1"/>
  <c r="L598" i="1"/>
  <c r="M598" i="1" s="1"/>
  <c r="L597" i="1"/>
  <c r="M597" i="1" s="1"/>
  <c r="L596" i="1"/>
  <c r="M596" i="1" s="1"/>
  <c r="L595" i="1"/>
  <c r="M595" i="1" s="1"/>
  <c r="L594" i="1"/>
  <c r="M594" i="1" s="1"/>
  <c r="L593" i="1"/>
  <c r="M593" i="1" s="1"/>
  <c r="L592" i="1"/>
  <c r="M592" i="1" s="1"/>
  <c r="L591" i="1"/>
  <c r="M591" i="1" s="1"/>
  <c r="L590" i="1"/>
  <c r="M590" i="1" s="1"/>
  <c r="L589" i="1"/>
  <c r="M589" i="1" s="1"/>
  <c r="L588" i="1"/>
  <c r="M588" i="1" s="1"/>
  <c r="L587" i="1"/>
  <c r="M587" i="1" s="1"/>
  <c r="L586" i="1"/>
  <c r="M586" i="1" s="1"/>
  <c r="L585" i="1"/>
  <c r="M585" i="1" s="1"/>
  <c r="L584" i="1"/>
  <c r="M584" i="1" s="1"/>
  <c r="L583" i="1"/>
  <c r="M583" i="1" s="1"/>
  <c r="L582" i="1"/>
  <c r="M582" i="1" s="1"/>
  <c r="L581" i="1"/>
  <c r="M581" i="1" s="1"/>
  <c r="L580" i="1"/>
  <c r="M580" i="1" s="1"/>
  <c r="L579" i="1"/>
  <c r="M579" i="1" s="1"/>
  <c r="L578" i="1"/>
  <c r="M578" i="1" s="1"/>
  <c r="L577" i="1"/>
  <c r="M577" i="1" s="1"/>
  <c r="L576" i="1"/>
  <c r="M576" i="1" s="1"/>
  <c r="L575" i="1"/>
  <c r="M575" i="1" s="1"/>
  <c r="L574" i="1"/>
  <c r="M574" i="1" s="1"/>
  <c r="L573" i="1"/>
  <c r="M573" i="1" s="1"/>
  <c r="L572" i="1"/>
  <c r="M572" i="1" s="1"/>
  <c r="L571" i="1"/>
  <c r="M571" i="1" s="1"/>
  <c r="L570" i="1"/>
  <c r="M570" i="1" s="1"/>
  <c r="L569" i="1"/>
  <c r="M569" i="1" s="1"/>
  <c r="L568" i="1"/>
  <c r="M568" i="1" s="1"/>
  <c r="L567" i="1"/>
  <c r="M567" i="1" s="1"/>
  <c r="L566" i="1"/>
  <c r="M566" i="1" s="1"/>
  <c r="L565" i="1"/>
  <c r="M565" i="1" s="1"/>
  <c r="L564" i="1"/>
  <c r="M564" i="1" s="1"/>
  <c r="L563" i="1"/>
  <c r="M563" i="1" s="1"/>
  <c r="L562" i="1"/>
  <c r="M562" i="1" s="1"/>
  <c r="L561" i="1"/>
  <c r="M561" i="1" s="1"/>
  <c r="L560" i="1"/>
  <c r="M560" i="1" s="1"/>
  <c r="L559" i="1"/>
  <c r="M559" i="1" s="1"/>
  <c r="L558" i="1"/>
  <c r="M558" i="1" s="1"/>
  <c r="L557" i="1"/>
  <c r="M557" i="1" s="1"/>
  <c r="L556" i="1"/>
  <c r="M556" i="1" s="1"/>
  <c r="L555" i="1"/>
  <c r="M555" i="1" s="1"/>
  <c r="L554" i="1"/>
  <c r="M554" i="1" s="1"/>
  <c r="L553" i="1"/>
  <c r="M553" i="1" s="1"/>
  <c r="L552" i="1"/>
  <c r="M552" i="1" s="1"/>
  <c r="L551" i="1"/>
  <c r="M551" i="1" s="1"/>
  <c r="L550" i="1"/>
  <c r="M550" i="1" s="1"/>
  <c r="L549" i="1"/>
  <c r="M549" i="1" s="1"/>
  <c r="L548" i="1"/>
  <c r="M548" i="1" s="1"/>
  <c r="L547" i="1"/>
  <c r="M547" i="1" s="1"/>
  <c r="L546" i="1"/>
  <c r="M546" i="1" s="1"/>
  <c r="L545" i="1"/>
  <c r="M545" i="1" s="1"/>
  <c r="L544" i="1"/>
  <c r="M544" i="1" s="1"/>
  <c r="L543" i="1"/>
  <c r="M543" i="1" s="1"/>
  <c r="L542" i="1"/>
  <c r="M542" i="1" s="1"/>
  <c r="L541" i="1"/>
  <c r="M541" i="1" s="1"/>
  <c r="L540" i="1"/>
  <c r="M540" i="1" s="1"/>
  <c r="L539" i="1"/>
  <c r="M539" i="1" s="1"/>
  <c r="L538" i="1"/>
  <c r="M538" i="1" s="1"/>
  <c r="L537" i="1"/>
  <c r="M537" i="1" s="1"/>
  <c r="L536" i="1"/>
  <c r="M536" i="1" s="1"/>
  <c r="L535" i="1"/>
  <c r="M535" i="1" s="1"/>
  <c r="L534" i="1"/>
  <c r="M534" i="1" s="1"/>
  <c r="L533" i="1"/>
  <c r="M533" i="1" s="1"/>
  <c r="L532" i="1"/>
  <c r="M532" i="1" s="1"/>
  <c r="L531" i="1"/>
  <c r="M531" i="1" s="1"/>
  <c r="L530" i="1"/>
  <c r="M530" i="1" s="1"/>
  <c r="L529" i="1"/>
  <c r="M529" i="1" s="1"/>
  <c r="L528" i="1"/>
  <c r="M528" i="1" s="1"/>
  <c r="L527" i="1"/>
  <c r="M527" i="1" s="1"/>
  <c r="L526" i="1"/>
  <c r="M526" i="1" s="1"/>
  <c r="L525" i="1"/>
  <c r="M525" i="1" s="1"/>
  <c r="L524" i="1"/>
  <c r="M524" i="1" s="1"/>
  <c r="L523" i="1"/>
  <c r="M523" i="1" s="1"/>
  <c r="L522" i="1"/>
  <c r="M522" i="1" s="1"/>
  <c r="L521" i="1"/>
  <c r="M521" i="1" s="1"/>
  <c r="L520" i="1"/>
  <c r="M520" i="1" s="1"/>
  <c r="L519" i="1"/>
  <c r="M519" i="1" s="1"/>
  <c r="L518" i="1"/>
  <c r="M518" i="1" s="1"/>
  <c r="L517" i="1"/>
  <c r="M517" i="1" s="1"/>
  <c r="L516" i="1"/>
  <c r="M516" i="1" s="1"/>
  <c r="L515" i="1"/>
  <c r="M515" i="1" s="1"/>
  <c r="L514" i="1"/>
  <c r="M514" i="1" s="1"/>
  <c r="L513" i="1"/>
  <c r="M513" i="1" s="1"/>
  <c r="L512" i="1"/>
  <c r="M512" i="1" s="1"/>
  <c r="L511" i="1"/>
  <c r="M511" i="1" s="1"/>
  <c r="L510" i="1"/>
  <c r="M510" i="1" s="1"/>
  <c r="L509" i="1"/>
  <c r="M509" i="1" s="1"/>
  <c r="L508" i="1"/>
  <c r="M508" i="1" s="1"/>
  <c r="L507" i="1"/>
  <c r="M507" i="1" s="1"/>
  <c r="L506" i="1"/>
  <c r="M506" i="1" s="1"/>
  <c r="L505" i="1"/>
  <c r="M505" i="1" s="1"/>
  <c r="L504" i="1"/>
  <c r="M504" i="1" s="1"/>
  <c r="L503" i="1"/>
  <c r="M503" i="1" s="1"/>
  <c r="L502" i="1"/>
  <c r="M502" i="1" s="1"/>
  <c r="L501" i="1"/>
  <c r="M501" i="1" s="1"/>
  <c r="L500" i="1"/>
  <c r="M500" i="1" s="1"/>
  <c r="L499" i="1"/>
  <c r="M499" i="1" s="1"/>
  <c r="L498" i="1"/>
  <c r="M498" i="1" s="1"/>
  <c r="L497" i="1"/>
  <c r="M497" i="1" s="1"/>
  <c r="L496" i="1"/>
  <c r="M496" i="1" s="1"/>
  <c r="L495" i="1"/>
  <c r="M495" i="1" s="1"/>
  <c r="L494" i="1"/>
  <c r="M494" i="1" s="1"/>
  <c r="L493" i="1"/>
  <c r="M493" i="1" s="1"/>
  <c r="L492" i="1"/>
  <c r="M492" i="1" s="1"/>
  <c r="L491" i="1"/>
  <c r="M491" i="1" s="1"/>
  <c r="L490" i="1"/>
  <c r="M490" i="1" s="1"/>
  <c r="L489" i="1"/>
  <c r="M489" i="1" s="1"/>
  <c r="L488" i="1"/>
  <c r="M488" i="1" s="1"/>
  <c r="L487" i="1"/>
  <c r="M487" i="1" s="1"/>
  <c r="L486" i="1"/>
  <c r="M486" i="1" s="1"/>
  <c r="L485" i="1"/>
  <c r="M485" i="1" s="1"/>
  <c r="L484" i="1"/>
  <c r="M484" i="1" s="1"/>
  <c r="L483" i="1"/>
  <c r="M483" i="1" s="1"/>
  <c r="L482" i="1"/>
  <c r="M482" i="1" s="1"/>
  <c r="L481" i="1"/>
  <c r="M481" i="1" s="1"/>
  <c r="L480" i="1"/>
  <c r="M480" i="1" s="1"/>
  <c r="L479" i="1"/>
  <c r="M479" i="1" s="1"/>
  <c r="L478" i="1"/>
  <c r="M478" i="1" s="1"/>
  <c r="L477" i="1"/>
  <c r="M477" i="1" s="1"/>
  <c r="L476" i="1"/>
  <c r="M476" i="1" s="1"/>
  <c r="L475" i="1"/>
  <c r="M475" i="1" s="1"/>
  <c r="L474" i="1"/>
  <c r="M474" i="1" s="1"/>
  <c r="L473" i="1"/>
  <c r="M473" i="1" s="1"/>
  <c r="L472" i="1"/>
  <c r="M472" i="1" s="1"/>
  <c r="L471" i="1"/>
  <c r="M471" i="1" s="1"/>
  <c r="L470" i="1"/>
  <c r="M470" i="1" s="1"/>
  <c r="L469" i="1"/>
  <c r="M469" i="1" s="1"/>
  <c r="L468" i="1"/>
  <c r="M468" i="1" s="1"/>
  <c r="L467" i="1"/>
  <c r="M467" i="1" s="1"/>
  <c r="L466" i="1"/>
  <c r="M466" i="1" s="1"/>
  <c r="L465" i="1"/>
  <c r="M465" i="1" s="1"/>
  <c r="L464" i="1"/>
  <c r="M464" i="1" s="1"/>
  <c r="L463" i="1"/>
  <c r="M463" i="1" s="1"/>
  <c r="L462" i="1"/>
  <c r="M462" i="1" s="1"/>
  <c r="L461" i="1"/>
  <c r="M461" i="1" s="1"/>
  <c r="L460" i="1"/>
  <c r="M460" i="1" s="1"/>
  <c r="L459" i="1"/>
  <c r="M459" i="1" s="1"/>
  <c r="L458" i="1"/>
  <c r="M458" i="1" s="1"/>
  <c r="L457" i="1"/>
  <c r="M457" i="1" s="1"/>
  <c r="L456" i="1"/>
  <c r="M456" i="1" s="1"/>
  <c r="L455" i="1"/>
  <c r="M455" i="1" s="1"/>
  <c r="L454" i="1"/>
  <c r="M454" i="1" s="1"/>
  <c r="L453" i="1"/>
  <c r="M453" i="1" s="1"/>
  <c r="L452" i="1"/>
  <c r="M452" i="1" s="1"/>
  <c r="L451" i="1"/>
  <c r="M451" i="1" s="1"/>
  <c r="L450" i="1"/>
  <c r="M450" i="1" s="1"/>
  <c r="L449" i="1"/>
  <c r="M449" i="1" s="1"/>
  <c r="L448" i="1"/>
  <c r="M448" i="1" s="1"/>
  <c r="L447" i="1"/>
  <c r="M447" i="1" s="1"/>
  <c r="L446" i="1"/>
  <c r="M446" i="1" s="1"/>
  <c r="L445" i="1"/>
  <c r="M445" i="1" s="1"/>
  <c r="L444" i="1"/>
  <c r="M444" i="1" s="1"/>
  <c r="L443" i="1"/>
  <c r="M443" i="1" s="1"/>
  <c r="L442" i="1"/>
  <c r="M442" i="1" s="1"/>
  <c r="L441" i="1"/>
  <c r="M441" i="1" s="1"/>
  <c r="L440" i="1"/>
  <c r="M440" i="1" s="1"/>
  <c r="L439" i="1"/>
  <c r="M439" i="1" s="1"/>
  <c r="L438" i="1"/>
  <c r="M438" i="1" s="1"/>
  <c r="L437" i="1"/>
  <c r="M437" i="1" s="1"/>
  <c r="L436" i="1"/>
  <c r="M436" i="1" s="1"/>
  <c r="L435" i="1"/>
  <c r="M435" i="1" s="1"/>
  <c r="L434" i="1"/>
  <c r="M434" i="1" s="1"/>
  <c r="L433" i="1"/>
  <c r="M433" i="1" s="1"/>
  <c r="L432" i="1"/>
  <c r="M432" i="1" s="1"/>
  <c r="L431" i="1"/>
  <c r="M431" i="1" s="1"/>
  <c r="L430" i="1"/>
  <c r="M430" i="1" s="1"/>
  <c r="L429" i="1"/>
  <c r="M429" i="1" s="1"/>
  <c r="L428" i="1"/>
  <c r="M428" i="1" s="1"/>
  <c r="L427" i="1"/>
  <c r="M427" i="1" s="1"/>
  <c r="L426" i="1"/>
  <c r="M426" i="1" s="1"/>
  <c r="L425" i="1"/>
  <c r="M425" i="1" s="1"/>
  <c r="L424" i="1"/>
  <c r="M424" i="1" s="1"/>
  <c r="L423" i="1"/>
  <c r="M423" i="1" s="1"/>
  <c r="L422" i="1"/>
  <c r="M422" i="1" s="1"/>
  <c r="L421" i="1"/>
  <c r="M421" i="1" s="1"/>
  <c r="L420" i="1"/>
  <c r="M420" i="1" s="1"/>
  <c r="L419" i="1"/>
  <c r="M419" i="1" s="1"/>
  <c r="L418" i="1"/>
  <c r="M418" i="1" s="1"/>
  <c r="L417" i="1"/>
  <c r="M417" i="1" s="1"/>
  <c r="L416" i="1"/>
  <c r="M416" i="1" s="1"/>
  <c r="L415" i="1"/>
  <c r="M415" i="1" s="1"/>
  <c r="L414" i="1"/>
  <c r="M414" i="1" s="1"/>
  <c r="L413" i="1"/>
  <c r="M413" i="1" s="1"/>
  <c r="L412" i="1"/>
  <c r="M412" i="1" s="1"/>
  <c r="L411" i="1"/>
  <c r="M411" i="1" s="1"/>
  <c r="L410" i="1"/>
  <c r="M410" i="1" s="1"/>
  <c r="L409" i="1"/>
  <c r="M409" i="1" s="1"/>
  <c r="L408" i="1"/>
  <c r="M408" i="1" s="1"/>
  <c r="L407" i="1"/>
  <c r="M407" i="1" s="1"/>
  <c r="L406" i="1"/>
  <c r="M406" i="1" s="1"/>
  <c r="L405" i="1"/>
  <c r="M405" i="1" s="1"/>
  <c r="L404" i="1"/>
  <c r="M404" i="1" s="1"/>
  <c r="L403" i="1"/>
  <c r="M403" i="1" s="1"/>
  <c r="L402" i="1"/>
  <c r="M402" i="1" s="1"/>
  <c r="L401" i="1"/>
  <c r="M401" i="1" s="1"/>
  <c r="L400" i="1"/>
  <c r="M400" i="1" s="1"/>
  <c r="L399" i="1"/>
  <c r="M399" i="1" s="1"/>
  <c r="L398" i="1"/>
  <c r="M398" i="1" s="1"/>
  <c r="L397" i="1"/>
  <c r="M397" i="1" s="1"/>
  <c r="L396" i="1"/>
  <c r="M396" i="1" s="1"/>
  <c r="L395" i="1"/>
  <c r="M395" i="1" s="1"/>
  <c r="L394" i="1"/>
  <c r="M394" i="1" s="1"/>
  <c r="L393" i="1"/>
  <c r="M393" i="1" s="1"/>
  <c r="L392" i="1"/>
  <c r="M392" i="1" s="1"/>
  <c r="L391" i="1"/>
  <c r="M391" i="1" s="1"/>
  <c r="L390" i="1"/>
  <c r="M390" i="1" s="1"/>
  <c r="L389" i="1"/>
  <c r="M389" i="1" s="1"/>
  <c r="L388" i="1"/>
  <c r="M388" i="1" s="1"/>
  <c r="L387" i="1"/>
  <c r="M387" i="1" s="1"/>
  <c r="L386" i="1"/>
  <c r="M386" i="1" s="1"/>
  <c r="L385" i="1"/>
  <c r="M385" i="1" s="1"/>
  <c r="L384" i="1"/>
  <c r="M384" i="1" s="1"/>
  <c r="L383" i="1"/>
  <c r="M383" i="1" s="1"/>
  <c r="L382" i="1"/>
  <c r="M382" i="1" s="1"/>
  <c r="L381" i="1"/>
  <c r="M381" i="1" s="1"/>
  <c r="L380" i="1"/>
  <c r="M380" i="1" s="1"/>
  <c r="L379" i="1"/>
  <c r="M379" i="1" s="1"/>
  <c r="L378" i="1"/>
  <c r="M378" i="1" s="1"/>
  <c r="L377" i="1"/>
  <c r="M377" i="1" s="1"/>
  <c r="L376" i="1"/>
  <c r="M376" i="1" s="1"/>
  <c r="L375" i="1"/>
  <c r="M375" i="1" s="1"/>
  <c r="L374" i="1"/>
  <c r="M374" i="1" s="1"/>
  <c r="L373" i="1"/>
  <c r="M373" i="1" s="1"/>
  <c r="L372" i="1"/>
  <c r="M372" i="1" s="1"/>
  <c r="L371" i="1"/>
  <c r="M371" i="1" s="1"/>
  <c r="L370" i="1"/>
  <c r="M370" i="1" s="1"/>
  <c r="L369" i="1"/>
  <c r="M369" i="1" s="1"/>
  <c r="L368" i="1"/>
  <c r="M368" i="1" s="1"/>
  <c r="L367" i="1"/>
  <c r="M367" i="1" s="1"/>
  <c r="L366" i="1"/>
  <c r="M366" i="1" s="1"/>
  <c r="L365" i="1"/>
  <c r="M365" i="1" s="1"/>
  <c r="L364" i="1"/>
  <c r="M364" i="1" s="1"/>
  <c r="L363" i="1"/>
  <c r="M363" i="1" s="1"/>
  <c r="L362" i="1"/>
  <c r="M362" i="1" s="1"/>
  <c r="L361" i="1"/>
  <c r="M361" i="1" s="1"/>
  <c r="L360" i="1"/>
  <c r="M360" i="1" s="1"/>
  <c r="L359" i="1"/>
  <c r="M359" i="1" s="1"/>
  <c r="L358" i="1"/>
  <c r="M358" i="1" s="1"/>
  <c r="L357" i="1"/>
  <c r="M357" i="1" s="1"/>
  <c r="L356" i="1"/>
  <c r="M356" i="1" s="1"/>
  <c r="L355" i="1"/>
  <c r="M355" i="1" s="1"/>
  <c r="L354" i="1"/>
  <c r="M354" i="1" s="1"/>
  <c r="L353" i="1"/>
  <c r="M353" i="1" s="1"/>
  <c r="L352" i="1"/>
  <c r="M352" i="1" s="1"/>
  <c r="L351" i="1"/>
  <c r="M351" i="1" s="1"/>
  <c r="L350" i="1"/>
  <c r="M350" i="1" s="1"/>
  <c r="L349" i="1"/>
  <c r="M349" i="1" s="1"/>
  <c r="L348" i="1"/>
  <c r="M348" i="1" s="1"/>
  <c r="L347" i="1"/>
  <c r="M347" i="1" s="1"/>
  <c r="L346" i="1"/>
  <c r="M346" i="1" s="1"/>
  <c r="L345" i="1"/>
  <c r="M345" i="1" s="1"/>
  <c r="L344" i="1"/>
  <c r="M344" i="1" s="1"/>
  <c r="L343" i="1"/>
  <c r="M343" i="1" s="1"/>
  <c r="L342" i="1"/>
  <c r="M342" i="1" s="1"/>
  <c r="L341" i="1"/>
  <c r="M341" i="1" s="1"/>
  <c r="L340" i="1"/>
  <c r="M340" i="1" s="1"/>
  <c r="L339" i="1"/>
  <c r="M339" i="1" s="1"/>
  <c r="L338" i="1"/>
  <c r="M338" i="1" s="1"/>
  <c r="L337" i="1"/>
  <c r="M337" i="1" s="1"/>
  <c r="L336" i="1"/>
  <c r="M336" i="1" s="1"/>
  <c r="L335" i="1"/>
  <c r="M335" i="1" s="1"/>
  <c r="L334" i="1"/>
  <c r="M334" i="1" s="1"/>
  <c r="L333" i="1"/>
  <c r="M333" i="1" s="1"/>
  <c r="L332" i="1"/>
  <c r="M332" i="1" s="1"/>
  <c r="L331" i="1"/>
  <c r="M331" i="1" s="1"/>
  <c r="L330" i="1"/>
  <c r="M330" i="1" s="1"/>
  <c r="L329" i="1"/>
  <c r="M329" i="1" s="1"/>
  <c r="L328" i="1"/>
  <c r="M328" i="1" s="1"/>
  <c r="L327" i="1"/>
  <c r="M327" i="1" s="1"/>
  <c r="L326" i="1"/>
  <c r="M326" i="1" s="1"/>
  <c r="L325" i="1"/>
  <c r="M325" i="1" s="1"/>
  <c r="L324" i="1"/>
  <c r="M324" i="1" s="1"/>
  <c r="L323" i="1"/>
  <c r="M323" i="1" s="1"/>
  <c r="L322" i="1"/>
  <c r="M322" i="1" s="1"/>
  <c r="L321" i="1"/>
  <c r="M321" i="1" s="1"/>
  <c r="L320" i="1"/>
  <c r="M320" i="1" s="1"/>
  <c r="L319" i="1"/>
  <c r="M319" i="1" s="1"/>
  <c r="L318" i="1"/>
  <c r="M318" i="1" s="1"/>
  <c r="L317" i="1"/>
  <c r="M317" i="1" s="1"/>
  <c r="L316" i="1"/>
  <c r="M316" i="1" s="1"/>
  <c r="L315" i="1"/>
  <c r="M315" i="1" s="1"/>
  <c r="L314" i="1"/>
  <c r="M314" i="1" s="1"/>
  <c r="L313" i="1"/>
  <c r="M313" i="1" s="1"/>
  <c r="L312" i="1"/>
  <c r="M312" i="1" s="1"/>
  <c r="L311" i="1"/>
  <c r="M311" i="1" s="1"/>
  <c r="L310" i="1"/>
  <c r="M310" i="1" s="1"/>
  <c r="L309" i="1"/>
  <c r="M309" i="1" s="1"/>
  <c r="L308" i="1"/>
  <c r="M308" i="1" s="1"/>
  <c r="L307" i="1"/>
  <c r="M307" i="1" s="1"/>
  <c r="L306" i="1"/>
  <c r="M306" i="1" s="1"/>
  <c r="L305" i="1"/>
  <c r="M305" i="1" s="1"/>
  <c r="L304" i="1"/>
  <c r="M304" i="1" s="1"/>
  <c r="L303" i="1"/>
  <c r="M303" i="1" s="1"/>
  <c r="L302" i="1"/>
  <c r="M302" i="1" s="1"/>
  <c r="L301" i="1"/>
  <c r="M301" i="1" s="1"/>
  <c r="L300" i="1"/>
  <c r="M300" i="1" s="1"/>
  <c r="L299" i="1"/>
  <c r="M299" i="1" s="1"/>
  <c r="L298" i="1"/>
  <c r="M298" i="1" s="1"/>
  <c r="L297" i="1"/>
  <c r="M297" i="1" s="1"/>
  <c r="L296" i="1"/>
  <c r="M296" i="1" s="1"/>
  <c r="L295" i="1"/>
  <c r="M295" i="1" s="1"/>
  <c r="L294" i="1"/>
  <c r="M294" i="1" s="1"/>
  <c r="L293" i="1"/>
  <c r="M293" i="1" s="1"/>
  <c r="L292" i="1"/>
  <c r="M292" i="1" s="1"/>
  <c r="L291" i="1"/>
  <c r="M291" i="1" s="1"/>
  <c r="L290" i="1"/>
  <c r="M290" i="1" s="1"/>
  <c r="L289" i="1"/>
  <c r="M289" i="1" s="1"/>
  <c r="L288" i="1"/>
  <c r="M288" i="1" s="1"/>
  <c r="L287" i="1"/>
  <c r="M287" i="1" s="1"/>
  <c r="L286" i="1"/>
  <c r="M286" i="1" s="1"/>
  <c r="L285" i="1"/>
  <c r="M285" i="1" s="1"/>
  <c r="L284" i="1"/>
  <c r="M284" i="1" s="1"/>
  <c r="L283" i="1"/>
  <c r="M283" i="1" s="1"/>
  <c r="L282" i="1"/>
  <c r="M282" i="1" s="1"/>
  <c r="L281" i="1"/>
  <c r="M281" i="1" s="1"/>
  <c r="L280" i="1"/>
  <c r="M280" i="1" s="1"/>
  <c r="L279" i="1"/>
  <c r="M279" i="1" s="1"/>
  <c r="L278" i="1"/>
  <c r="M278" i="1" s="1"/>
  <c r="L277" i="1"/>
  <c r="M277" i="1" s="1"/>
  <c r="L276" i="1"/>
  <c r="M276" i="1" s="1"/>
  <c r="L275" i="1"/>
  <c r="M275" i="1" s="1"/>
  <c r="L274" i="1"/>
  <c r="M274" i="1" s="1"/>
  <c r="L273" i="1"/>
  <c r="M273" i="1" s="1"/>
  <c r="L272" i="1"/>
  <c r="M272" i="1" s="1"/>
  <c r="L271" i="1"/>
  <c r="M271" i="1" s="1"/>
  <c r="L270" i="1"/>
  <c r="M270" i="1" s="1"/>
  <c r="L269" i="1"/>
  <c r="M269" i="1" s="1"/>
  <c r="L268" i="1"/>
  <c r="M268" i="1" s="1"/>
  <c r="L267" i="1"/>
  <c r="M267" i="1" s="1"/>
  <c r="L266" i="1"/>
  <c r="M266" i="1" s="1"/>
  <c r="L265" i="1"/>
  <c r="M265" i="1" s="1"/>
  <c r="L264" i="1"/>
  <c r="M264" i="1" s="1"/>
  <c r="L263" i="1"/>
  <c r="M263" i="1" s="1"/>
  <c r="L262" i="1"/>
  <c r="M262" i="1" s="1"/>
  <c r="L261" i="1"/>
  <c r="M261" i="1" s="1"/>
  <c r="L260" i="1"/>
  <c r="M260" i="1" s="1"/>
  <c r="L259" i="1"/>
  <c r="M259" i="1" s="1"/>
  <c r="L258" i="1"/>
  <c r="M258" i="1" s="1"/>
  <c r="L257" i="1"/>
  <c r="M257" i="1" s="1"/>
  <c r="L256" i="1"/>
  <c r="M256" i="1" s="1"/>
  <c r="L255" i="1"/>
  <c r="M255" i="1" s="1"/>
  <c r="L254" i="1"/>
  <c r="M254" i="1" s="1"/>
  <c r="L253" i="1"/>
  <c r="M253" i="1" s="1"/>
  <c r="L252" i="1"/>
  <c r="M252" i="1" s="1"/>
  <c r="L251" i="1"/>
  <c r="M251" i="1" s="1"/>
  <c r="L250" i="1"/>
  <c r="M250" i="1" s="1"/>
  <c r="L249" i="1"/>
  <c r="M249" i="1" s="1"/>
  <c r="L248" i="1"/>
  <c r="M248" i="1" s="1"/>
  <c r="L247" i="1"/>
  <c r="M247" i="1" s="1"/>
  <c r="L246" i="1"/>
  <c r="M246" i="1" s="1"/>
  <c r="L245" i="1"/>
  <c r="M245" i="1" s="1"/>
  <c r="L244" i="1"/>
  <c r="M244" i="1" s="1"/>
  <c r="L243" i="1"/>
  <c r="M243" i="1" s="1"/>
  <c r="L242" i="1"/>
  <c r="M242" i="1" s="1"/>
  <c r="L241" i="1"/>
  <c r="M241" i="1" s="1"/>
  <c r="L240" i="1"/>
  <c r="M240" i="1" s="1"/>
  <c r="L239" i="1"/>
  <c r="M239" i="1" s="1"/>
  <c r="L238" i="1"/>
  <c r="M238" i="1" s="1"/>
  <c r="L237" i="1"/>
  <c r="M237" i="1" s="1"/>
  <c r="L236" i="1"/>
  <c r="M236" i="1" s="1"/>
  <c r="L235" i="1"/>
  <c r="M235" i="1" s="1"/>
  <c r="L234" i="1"/>
  <c r="M234" i="1" s="1"/>
  <c r="L233" i="1"/>
  <c r="M233" i="1" s="1"/>
  <c r="L232" i="1"/>
  <c r="M232" i="1" s="1"/>
  <c r="L231" i="1"/>
  <c r="M231" i="1" s="1"/>
  <c r="L230" i="1"/>
  <c r="M230" i="1" s="1"/>
  <c r="L229" i="1"/>
  <c r="M229" i="1" s="1"/>
  <c r="L228" i="1"/>
  <c r="M228" i="1" s="1"/>
  <c r="L227" i="1"/>
  <c r="M227" i="1" s="1"/>
  <c r="L226" i="1"/>
  <c r="M226" i="1" s="1"/>
  <c r="L225" i="1"/>
  <c r="M225" i="1" s="1"/>
  <c r="L224" i="1"/>
  <c r="M224" i="1" s="1"/>
  <c r="L223" i="1"/>
  <c r="M223" i="1" s="1"/>
  <c r="L222" i="1"/>
  <c r="M222" i="1" s="1"/>
  <c r="L221" i="1"/>
  <c r="M221" i="1" s="1"/>
  <c r="L220" i="1"/>
  <c r="M220" i="1" s="1"/>
  <c r="L219" i="1"/>
  <c r="M219" i="1" s="1"/>
  <c r="L218" i="1"/>
  <c r="M218" i="1" s="1"/>
  <c r="L217" i="1"/>
  <c r="M217" i="1" s="1"/>
  <c r="L216" i="1"/>
  <c r="M216" i="1" s="1"/>
  <c r="L215" i="1"/>
  <c r="M215" i="1" s="1"/>
  <c r="L214" i="1"/>
  <c r="M214" i="1" s="1"/>
  <c r="L213" i="1"/>
  <c r="M213" i="1" s="1"/>
  <c r="L212" i="1"/>
  <c r="M212" i="1" s="1"/>
  <c r="L211" i="1"/>
  <c r="M211" i="1" s="1"/>
  <c r="L210" i="1"/>
  <c r="M210" i="1" s="1"/>
  <c r="L209" i="1"/>
  <c r="M209" i="1" s="1"/>
  <c r="L208" i="1"/>
  <c r="M208" i="1" s="1"/>
  <c r="L207" i="1"/>
  <c r="M207" i="1" s="1"/>
  <c r="L206" i="1"/>
  <c r="M206" i="1" s="1"/>
  <c r="L205" i="1"/>
  <c r="M205" i="1" s="1"/>
  <c r="L204" i="1"/>
  <c r="M204" i="1" s="1"/>
  <c r="L203" i="1"/>
  <c r="M203" i="1" s="1"/>
  <c r="L202" i="1"/>
  <c r="M202" i="1" s="1"/>
  <c r="L201" i="1"/>
  <c r="M201" i="1" s="1"/>
  <c r="L200" i="1"/>
  <c r="M200" i="1" s="1"/>
  <c r="L199" i="1"/>
  <c r="M199" i="1" s="1"/>
  <c r="L198" i="1"/>
  <c r="M198" i="1" s="1"/>
  <c r="L197" i="1"/>
  <c r="M197" i="1" s="1"/>
  <c r="L196" i="1"/>
  <c r="M196" i="1" s="1"/>
  <c r="L195" i="1"/>
  <c r="M195" i="1" s="1"/>
  <c r="L194" i="1"/>
  <c r="M194" i="1" s="1"/>
  <c r="L193" i="1"/>
  <c r="M193" i="1" s="1"/>
  <c r="L192" i="1"/>
  <c r="M192" i="1" s="1"/>
  <c r="L191" i="1"/>
  <c r="M191" i="1" s="1"/>
  <c r="L190" i="1"/>
  <c r="M190" i="1" s="1"/>
  <c r="L189" i="1"/>
  <c r="M189" i="1" s="1"/>
  <c r="L188" i="1"/>
  <c r="M188" i="1" s="1"/>
  <c r="L187" i="1"/>
  <c r="M187" i="1" s="1"/>
  <c r="L186" i="1"/>
  <c r="M186" i="1" s="1"/>
  <c r="L185" i="1"/>
  <c r="M185" i="1" s="1"/>
  <c r="L184" i="1"/>
  <c r="M184" i="1" s="1"/>
  <c r="L183" i="1"/>
  <c r="M183" i="1" s="1"/>
  <c r="L182" i="1"/>
  <c r="M182" i="1" s="1"/>
  <c r="L181" i="1"/>
  <c r="M181" i="1" s="1"/>
  <c r="L180" i="1"/>
  <c r="M180" i="1" s="1"/>
  <c r="L179" i="1"/>
  <c r="M179" i="1" s="1"/>
  <c r="L178" i="1"/>
  <c r="M178" i="1" s="1"/>
  <c r="L177" i="1"/>
  <c r="M177" i="1" s="1"/>
  <c r="L176" i="1"/>
  <c r="M176" i="1" s="1"/>
  <c r="L175" i="1"/>
  <c r="M175" i="1" s="1"/>
  <c r="L174" i="1"/>
  <c r="M174" i="1" s="1"/>
  <c r="L173" i="1"/>
  <c r="M173" i="1" s="1"/>
  <c r="L172" i="1"/>
  <c r="M172" i="1" s="1"/>
  <c r="L171" i="1"/>
  <c r="M171" i="1" s="1"/>
  <c r="L170" i="1"/>
  <c r="M170" i="1" s="1"/>
  <c r="L169" i="1"/>
  <c r="M169" i="1" s="1"/>
  <c r="L168" i="1"/>
  <c r="M168" i="1" s="1"/>
  <c r="L167" i="1"/>
  <c r="M167" i="1" s="1"/>
  <c r="L166" i="1"/>
  <c r="M166" i="1" s="1"/>
  <c r="L165" i="1"/>
  <c r="M165" i="1" s="1"/>
  <c r="L164" i="1"/>
  <c r="M164" i="1" s="1"/>
  <c r="L163" i="1"/>
  <c r="M163" i="1" s="1"/>
  <c r="L162" i="1"/>
  <c r="M162" i="1" s="1"/>
  <c r="L161" i="1"/>
  <c r="M161" i="1" s="1"/>
  <c r="L160" i="1"/>
  <c r="M160" i="1" s="1"/>
  <c r="L159" i="1"/>
  <c r="M159" i="1" s="1"/>
  <c r="L158" i="1"/>
  <c r="M158" i="1" s="1"/>
  <c r="L157" i="1"/>
  <c r="M157" i="1" s="1"/>
  <c r="L156" i="1"/>
  <c r="M156" i="1" s="1"/>
  <c r="L155" i="1"/>
  <c r="M155" i="1" s="1"/>
  <c r="L154" i="1"/>
  <c r="M154" i="1" s="1"/>
  <c r="L153" i="1"/>
  <c r="M153" i="1" s="1"/>
  <c r="L152" i="1"/>
  <c r="M152" i="1" s="1"/>
  <c r="L151" i="1"/>
  <c r="M151" i="1" s="1"/>
  <c r="L150" i="1"/>
  <c r="M150" i="1" s="1"/>
  <c r="L149" i="1"/>
  <c r="M149" i="1" s="1"/>
  <c r="L148" i="1"/>
  <c r="M148" i="1" s="1"/>
  <c r="L147" i="1"/>
  <c r="M147" i="1" s="1"/>
  <c r="L146" i="1"/>
  <c r="M146" i="1" s="1"/>
  <c r="L145" i="1"/>
  <c r="M145" i="1" s="1"/>
  <c r="L144" i="1"/>
  <c r="M144" i="1" s="1"/>
  <c r="L143" i="1"/>
  <c r="M143" i="1" s="1"/>
  <c r="L142" i="1"/>
  <c r="M142" i="1" s="1"/>
  <c r="L141" i="1"/>
  <c r="M141" i="1" s="1"/>
  <c r="L140" i="1"/>
  <c r="M140" i="1" s="1"/>
  <c r="L139" i="1"/>
  <c r="M139" i="1" s="1"/>
  <c r="L138" i="1"/>
  <c r="M138" i="1" s="1"/>
  <c r="L137" i="1"/>
  <c r="M137" i="1" s="1"/>
  <c r="L136" i="1"/>
  <c r="M136" i="1" s="1"/>
  <c r="L135" i="1"/>
  <c r="M135" i="1" s="1"/>
  <c r="L134" i="1"/>
  <c r="M134" i="1" s="1"/>
  <c r="L133" i="1"/>
  <c r="M133" i="1" s="1"/>
  <c r="L132" i="1"/>
  <c r="M132" i="1" s="1"/>
  <c r="L131" i="1"/>
  <c r="M131" i="1" s="1"/>
  <c r="L130" i="1"/>
  <c r="M130" i="1" s="1"/>
  <c r="L129" i="1"/>
  <c r="M129" i="1" s="1"/>
  <c r="L128" i="1"/>
  <c r="M128" i="1" s="1"/>
  <c r="L127" i="1"/>
  <c r="M127" i="1" s="1"/>
  <c r="L126" i="1"/>
  <c r="M126" i="1" s="1"/>
  <c r="L125" i="1"/>
  <c r="M125" i="1" s="1"/>
  <c r="L124" i="1"/>
  <c r="M124" i="1" s="1"/>
  <c r="L123" i="1"/>
  <c r="M123" i="1" s="1"/>
  <c r="L122" i="1"/>
  <c r="M122" i="1" s="1"/>
  <c r="L121" i="1"/>
  <c r="M121" i="1" s="1"/>
  <c r="L120" i="1"/>
  <c r="M120" i="1" s="1"/>
  <c r="L119" i="1"/>
  <c r="M119" i="1" s="1"/>
  <c r="L118" i="1"/>
  <c r="M118" i="1" s="1"/>
  <c r="L117" i="1"/>
  <c r="M117" i="1" s="1"/>
  <c r="L116" i="1"/>
  <c r="M116" i="1" s="1"/>
  <c r="L115" i="1"/>
  <c r="M115" i="1" s="1"/>
  <c r="L114" i="1"/>
  <c r="M114" i="1" s="1"/>
  <c r="L113" i="1"/>
  <c r="M113" i="1" s="1"/>
  <c r="L112" i="1"/>
  <c r="M112" i="1" s="1"/>
  <c r="L111" i="1"/>
  <c r="M111" i="1" s="1"/>
  <c r="L110" i="1"/>
  <c r="M110" i="1" s="1"/>
  <c r="L109" i="1"/>
  <c r="M109" i="1" s="1"/>
  <c r="L108" i="1"/>
  <c r="M108" i="1" s="1"/>
  <c r="L107" i="1"/>
  <c r="M107" i="1" s="1"/>
  <c r="L106" i="1"/>
  <c r="M106" i="1" s="1"/>
  <c r="L105" i="1"/>
  <c r="M105" i="1" s="1"/>
  <c r="L104" i="1"/>
  <c r="M104" i="1" s="1"/>
  <c r="L103" i="1"/>
  <c r="M103" i="1" s="1"/>
  <c r="L102" i="1"/>
  <c r="M102" i="1" s="1"/>
  <c r="L101" i="1"/>
  <c r="M101" i="1" s="1"/>
  <c r="L100" i="1"/>
  <c r="M100" i="1" s="1"/>
  <c r="L99" i="1"/>
  <c r="M99" i="1" s="1"/>
  <c r="L98" i="1"/>
  <c r="M98" i="1" s="1"/>
  <c r="L97" i="1"/>
  <c r="M97" i="1" s="1"/>
  <c r="L96" i="1"/>
  <c r="M96" i="1" s="1"/>
  <c r="L95" i="1"/>
  <c r="M95" i="1" s="1"/>
  <c r="L94" i="1"/>
  <c r="M94" i="1" s="1"/>
  <c r="L93" i="1"/>
  <c r="M93" i="1" s="1"/>
  <c r="L92" i="1"/>
  <c r="M92" i="1" s="1"/>
  <c r="L91" i="1"/>
  <c r="M91" i="1" s="1"/>
  <c r="L90" i="1"/>
  <c r="M90" i="1" s="1"/>
  <c r="L89" i="1"/>
  <c r="M89" i="1" s="1"/>
  <c r="L88" i="1"/>
  <c r="M88" i="1" s="1"/>
  <c r="L87" i="1"/>
  <c r="M87" i="1" s="1"/>
  <c r="L86" i="1"/>
  <c r="M86" i="1" s="1"/>
  <c r="L85" i="1"/>
  <c r="M85" i="1" s="1"/>
  <c r="L84" i="1"/>
  <c r="M84" i="1" s="1"/>
  <c r="L83" i="1"/>
  <c r="M83" i="1" s="1"/>
  <c r="L82" i="1"/>
  <c r="M82" i="1" s="1"/>
  <c r="L81" i="1"/>
  <c r="M81" i="1" s="1"/>
  <c r="L80" i="1"/>
  <c r="M80" i="1" s="1"/>
  <c r="L79" i="1"/>
  <c r="M79" i="1" s="1"/>
  <c r="L78" i="1"/>
  <c r="M78" i="1" s="1"/>
  <c r="L77" i="1"/>
  <c r="M77" i="1" s="1"/>
  <c r="L76" i="1"/>
  <c r="M76" i="1" s="1"/>
  <c r="L75" i="1"/>
  <c r="M75" i="1" s="1"/>
  <c r="L74" i="1"/>
  <c r="M74" i="1" s="1"/>
  <c r="L73" i="1"/>
  <c r="M73" i="1" s="1"/>
  <c r="L72" i="1"/>
  <c r="M72" i="1" s="1"/>
  <c r="L71" i="1"/>
  <c r="M71" i="1" s="1"/>
  <c r="L70" i="1"/>
  <c r="M70" i="1" s="1"/>
  <c r="L69" i="1"/>
  <c r="M69" i="1" s="1"/>
  <c r="L68" i="1"/>
  <c r="M68" i="1" s="1"/>
  <c r="L67" i="1"/>
  <c r="M67" i="1" s="1"/>
  <c r="L66" i="1"/>
  <c r="M66" i="1" s="1"/>
  <c r="L65" i="1"/>
  <c r="M65" i="1" s="1"/>
  <c r="L64" i="1"/>
  <c r="M64" i="1" s="1"/>
  <c r="L63" i="1"/>
  <c r="M63" i="1" s="1"/>
  <c r="L62" i="1"/>
  <c r="M62" i="1" s="1"/>
  <c r="L61" i="1"/>
  <c r="M61" i="1" s="1"/>
  <c r="L60" i="1"/>
  <c r="M60" i="1" s="1"/>
  <c r="L59" i="1"/>
  <c r="M59" i="1" s="1"/>
  <c r="L58" i="1"/>
  <c r="M58" i="1" s="1"/>
  <c r="L57" i="1"/>
  <c r="M57" i="1" s="1"/>
  <c r="L56" i="1"/>
  <c r="M56" i="1" s="1"/>
  <c r="L55" i="1"/>
  <c r="M55" i="1" s="1"/>
  <c r="L54" i="1"/>
  <c r="M54" i="1" s="1"/>
  <c r="L53" i="1"/>
  <c r="M53" i="1" s="1"/>
  <c r="L52" i="1"/>
  <c r="M52" i="1" s="1"/>
  <c r="L51" i="1"/>
  <c r="M51" i="1" s="1"/>
  <c r="L50" i="1"/>
  <c r="M50" i="1" s="1"/>
  <c r="L49" i="1"/>
  <c r="M49" i="1" s="1"/>
  <c r="L48" i="1"/>
  <c r="M48" i="1" s="1"/>
  <c r="L47" i="1"/>
  <c r="M47" i="1" s="1"/>
  <c r="L46" i="1"/>
  <c r="M46" i="1" s="1"/>
  <c r="L45" i="1"/>
  <c r="M45" i="1" s="1"/>
  <c r="L44" i="1"/>
  <c r="M44" i="1" s="1"/>
  <c r="L43" i="1"/>
  <c r="M43" i="1" s="1"/>
  <c r="L42" i="1"/>
  <c r="M42" i="1" s="1"/>
  <c r="L41" i="1"/>
  <c r="M41" i="1" s="1"/>
  <c r="L40" i="1"/>
  <c r="M40" i="1" s="1"/>
  <c r="L39" i="1"/>
  <c r="M39" i="1" s="1"/>
  <c r="L38" i="1"/>
  <c r="M38" i="1" s="1"/>
  <c r="L37" i="1"/>
  <c r="M37" i="1" s="1"/>
  <c r="L36" i="1"/>
  <c r="M36" i="1" s="1"/>
  <c r="L35" i="1"/>
  <c r="M35" i="1" s="1"/>
  <c r="L34" i="1"/>
  <c r="M34" i="1" s="1"/>
  <c r="L33" i="1"/>
  <c r="M33" i="1" s="1"/>
  <c r="L32" i="1"/>
  <c r="M32" i="1" s="1"/>
  <c r="L31" i="1"/>
  <c r="M31" i="1" s="1"/>
  <c r="L30" i="1"/>
  <c r="M30" i="1" s="1"/>
  <c r="L29" i="1"/>
  <c r="M29" i="1" s="1"/>
  <c r="L28" i="1"/>
  <c r="M28" i="1" s="1"/>
  <c r="L27" i="1"/>
  <c r="M27" i="1" s="1"/>
  <c r="L26" i="1"/>
  <c r="M26" i="1" s="1"/>
  <c r="L25" i="1"/>
  <c r="M25" i="1" s="1"/>
  <c r="L24" i="1"/>
  <c r="M24" i="1" s="1"/>
  <c r="L23" i="1"/>
  <c r="M23" i="1" s="1"/>
  <c r="L22" i="1"/>
  <c r="M22" i="1" s="1"/>
  <c r="L21" i="1"/>
  <c r="M21" i="1" s="1"/>
  <c r="L20" i="1"/>
  <c r="M20" i="1" s="1"/>
  <c r="L19" i="1"/>
  <c r="M19" i="1" s="1"/>
  <c r="L18" i="1"/>
  <c r="M18" i="1" s="1"/>
  <c r="L17" i="1"/>
  <c r="M17" i="1" s="1"/>
  <c r="L16" i="1"/>
  <c r="M16" i="1" s="1"/>
  <c r="L15" i="1"/>
  <c r="M15" i="1" s="1"/>
  <c r="L14" i="1"/>
  <c r="M14" i="1" s="1"/>
  <c r="L13" i="1"/>
  <c r="M13" i="1" s="1"/>
  <c r="L12" i="1"/>
  <c r="M12" i="1" s="1"/>
  <c r="L11" i="1"/>
  <c r="M11" i="1" s="1"/>
  <c r="L10" i="1"/>
  <c r="M10" i="1" s="1"/>
  <c r="L9" i="1"/>
  <c r="M9" i="1" s="1"/>
  <c r="L8" i="1"/>
  <c r="M8" i="1" s="1"/>
  <c r="L7" i="1"/>
  <c r="M7" i="1" s="1"/>
  <c r="L6" i="1"/>
  <c r="M6" i="1" s="1"/>
  <c r="L5" i="1"/>
  <c r="M5" i="1" s="1"/>
  <c r="L4" i="1"/>
  <c r="M4" i="1" s="1"/>
  <c r="L3" i="1"/>
  <c r="M3" i="1" s="1"/>
  <c r="L2" i="1"/>
  <c r="M2" i="1" s="1"/>
</calcChain>
</file>

<file path=xl/sharedStrings.xml><?xml version="1.0" encoding="utf-8"?>
<sst xmlns="http://schemas.openxmlformats.org/spreadsheetml/2006/main" count="21151" uniqueCount="3453">
  <si>
    <t>NIS</t>
  </si>
  <si>
    <t>Name</t>
  </si>
  <si>
    <t>Major</t>
  </si>
  <si>
    <t>Student Year</t>
  </si>
  <si>
    <t>Start Date</t>
  </si>
  <si>
    <t>End Date</t>
  </si>
  <si>
    <t>Status</t>
  </si>
  <si>
    <t>Level</t>
  </si>
  <si>
    <t>Field</t>
  </si>
  <si>
    <t>Participant As</t>
  </si>
  <si>
    <t>Total Participant</t>
  </si>
  <si>
    <t>Criteria</t>
  </si>
  <si>
    <t>Score</t>
  </si>
  <si>
    <t>0106012110004</t>
  </si>
  <si>
    <t>Nigel Himawan Candra</t>
  </si>
  <si>
    <t>Management - Reguler Class</t>
  </si>
  <si>
    <t>2023-03-01</t>
  </si>
  <si>
    <t>2023-07-01</t>
  </si>
  <si>
    <t>Relawan</t>
  </si>
  <si>
    <t>External Regional</t>
  </si>
  <si>
    <t>Team</t>
  </si>
  <si>
    <t>0106012110008</t>
  </si>
  <si>
    <t>Deylan Jevon Gunawan</t>
  </si>
  <si>
    <t>2023-01-01</t>
  </si>
  <si>
    <t>2023-05-01</t>
  </si>
  <si>
    <t>Individual</t>
  </si>
  <si>
    <t>2023-08-01</t>
  </si>
  <si>
    <t>2023-09-30</t>
  </si>
  <si>
    <t>0106012110009</t>
  </si>
  <si>
    <t>Reylan Evon Gunawan</t>
  </si>
  <si>
    <t>2023-10-08</t>
  </si>
  <si>
    <t>0000-00-00</t>
  </si>
  <si>
    <t>Juara 2</t>
  </si>
  <si>
    <t>2023-10-28</t>
  </si>
  <si>
    <t>2023-10-29</t>
  </si>
  <si>
    <t>Juara 1</t>
  </si>
  <si>
    <t>0106012110019</t>
  </si>
  <si>
    <t>Aldo Clarence Cassius</t>
  </si>
  <si>
    <t>2023-09-11</t>
  </si>
  <si>
    <t>2024-01-07</t>
  </si>
  <si>
    <t>Satu Tingkat Dibawah Pengurus Harian</t>
  </si>
  <si>
    <t>Kab/Kota/PT</t>
  </si>
  <si>
    <t>2024-02-19</t>
  </si>
  <si>
    <t>2024-06-08</t>
  </si>
  <si>
    <t>0106012110024</t>
  </si>
  <si>
    <t>Michelle Henny Limbono</t>
  </si>
  <si>
    <t>2022-09-25</t>
  </si>
  <si>
    <t>2022-11-05</t>
  </si>
  <si>
    <t>External National</t>
  </si>
  <si>
    <t>0106012110034</t>
  </si>
  <si>
    <t>Aiko Aprlylia Carita</t>
  </si>
  <si>
    <t>0106012110036</t>
  </si>
  <si>
    <t>Jesslyn Andressah</t>
  </si>
  <si>
    <t>2022-09-24</t>
  </si>
  <si>
    <t>2023-09-24</t>
  </si>
  <si>
    <t>Hak Cipta</t>
  </si>
  <si>
    <t>2023-04-02</t>
  </si>
  <si>
    <t>2024-01-31</t>
  </si>
  <si>
    <t>Ketua</t>
  </si>
  <si>
    <t>2024-02-12</t>
  </si>
  <si>
    <t>2024-06-30</t>
  </si>
  <si>
    <t>0106012110037</t>
  </si>
  <si>
    <t>Annisa Aurelia Setiadi Suhendra</t>
  </si>
  <si>
    <t>0106012110040</t>
  </si>
  <si>
    <t>Ricca Arifa Rachman</t>
  </si>
  <si>
    <t>2023-04-16</t>
  </si>
  <si>
    <t>External International</t>
  </si>
  <si>
    <t>0106012110042</t>
  </si>
  <si>
    <t>Geovanka Cyndie Tiandya</t>
  </si>
  <si>
    <t>2023-10-01</t>
  </si>
  <si>
    <t>0106012110043</t>
  </si>
  <si>
    <t>Ricky Hartono</t>
  </si>
  <si>
    <t>2022-10-06</t>
  </si>
  <si>
    <t>2022-10-09</t>
  </si>
  <si>
    <t>Juara 3</t>
  </si>
  <si>
    <t>0106012110045</t>
  </si>
  <si>
    <t>Liem Matthew Wilson</t>
  </si>
  <si>
    <t>0106012110050</t>
  </si>
  <si>
    <t>Jesslyn Clarissa Goldwin</t>
  </si>
  <si>
    <t>2023-09-01</t>
  </si>
  <si>
    <t>2023-12-01</t>
  </si>
  <si>
    <t>0106012110052</t>
  </si>
  <si>
    <t>Chalina Challista</t>
  </si>
  <si>
    <t>0106012110058</t>
  </si>
  <si>
    <t>Aurelia Crystal Valensia</t>
  </si>
  <si>
    <t>2022-08-01</t>
  </si>
  <si>
    <t>2023-01-31</t>
  </si>
  <si>
    <t>0106012110059</t>
  </si>
  <si>
    <t>Jesselyne Aurielle Widianto</t>
  </si>
  <si>
    <t>2023-10-26</t>
  </si>
  <si>
    <t>2023-10-27</t>
  </si>
  <si>
    <t>Narasumber/Pembicara</t>
  </si>
  <si>
    <t>0106012110063</t>
  </si>
  <si>
    <t>Darryl Abraham Laijran</t>
  </si>
  <si>
    <t>0106012110066</t>
  </si>
  <si>
    <t>Aurelia Sugita Tjandra</t>
  </si>
  <si>
    <t>2022-03-04</t>
  </si>
  <si>
    <t>2022-07-23</t>
  </si>
  <si>
    <t>2022-11-24</t>
  </si>
  <si>
    <t>2023-01-28</t>
  </si>
  <si>
    <t>0106012110067</t>
  </si>
  <si>
    <t>Michelle Aurelia Gunawan</t>
  </si>
  <si>
    <t>Sekretaris</t>
  </si>
  <si>
    <t>0106012110068</t>
  </si>
  <si>
    <t>Parama Novfal Aditya</t>
  </si>
  <si>
    <t>2023-03-06</t>
  </si>
  <si>
    <t>2023-03-10</t>
  </si>
  <si>
    <t>2023-03-18</t>
  </si>
  <si>
    <t>2023-03-19</t>
  </si>
  <si>
    <t>2023-03-25</t>
  </si>
  <si>
    <t>2023-08-28</t>
  </si>
  <si>
    <t>2023-09-17</t>
  </si>
  <si>
    <t>0106012110069</t>
  </si>
  <si>
    <t>Daniella Kim Stevany</t>
  </si>
  <si>
    <t>0106012110070</t>
  </si>
  <si>
    <t>Evelin Sutrisno</t>
  </si>
  <si>
    <t>2021-10-29</t>
  </si>
  <si>
    <t>2021-10-31</t>
  </si>
  <si>
    <t>2022-10-16</t>
  </si>
  <si>
    <t>2022-10-23</t>
  </si>
  <si>
    <t>0106012110084</t>
  </si>
  <si>
    <t>Marsa Azahra Nur Rahma</t>
  </si>
  <si>
    <t>2022-09-12</t>
  </si>
  <si>
    <t>2022-12-24</t>
  </si>
  <si>
    <t>2023-02-20</t>
  </si>
  <si>
    <t>2023-06-03</t>
  </si>
  <si>
    <t>0106012110086</t>
  </si>
  <si>
    <t>Stefany Alicia Tjandra</t>
  </si>
  <si>
    <t>0106012110090</t>
  </si>
  <si>
    <t>Aurely Darline Markho</t>
  </si>
  <si>
    <t>2023-01-22</t>
  </si>
  <si>
    <t>2023-02-28</t>
  </si>
  <si>
    <t>2023-08-19</t>
  </si>
  <si>
    <t>2023-08-23</t>
  </si>
  <si>
    <t>0106012110091</t>
  </si>
  <si>
    <t>Shania</t>
  </si>
  <si>
    <t>0106012110092</t>
  </si>
  <si>
    <t>Maharani Qhayla Dhyapitaloka Azis Ameyra</t>
  </si>
  <si>
    <t>2022-12-03</t>
  </si>
  <si>
    <t>2022-12-17</t>
  </si>
  <si>
    <t>0106012110093</t>
  </si>
  <si>
    <t>Diadara Shalom Elnusa</t>
  </si>
  <si>
    <t>2022-12-16</t>
  </si>
  <si>
    <t>0106012110095</t>
  </si>
  <si>
    <t>Sherwin Siebert</t>
  </si>
  <si>
    <t>0106012110098</t>
  </si>
  <si>
    <t>Vanessa Valerie Valencia</t>
  </si>
  <si>
    <t>0106012110100</t>
  </si>
  <si>
    <t>Frances Tuesday Whyte</t>
  </si>
  <si>
    <t>2023-09-12</t>
  </si>
  <si>
    <t>2024-05-31</t>
  </si>
  <si>
    <t>0106012110102</t>
  </si>
  <si>
    <t>Nathanael Kevin Santoso</t>
  </si>
  <si>
    <t>0106012110105</t>
  </si>
  <si>
    <t>Garry Irawan</t>
  </si>
  <si>
    <t>2024-01-08</t>
  </si>
  <si>
    <t>0106012110107</t>
  </si>
  <si>
    <t>Stephen Clemence Liem</t>
  </si>
  <si>
    <t>2023-11-18</t>
  </si>
  <si>
    <t>2023-11-19</t>
  </si>
  <si>
    <t>0106012110108</t>
  </si>
  <si>
    <t>Angelina Leony Sonbay</t>
  </si>
  <si>
    <t>0106012110112</t>
  </si>
  <si>
    <t>Vincent Herin</t>
  </si>
  <si>
    <t>Wakil Ketua</t>
  </si>
  <si>
    <t>2022-12-18</t>
  </si>
  <si>
    <t>0106012110121</t>
  </si>
  <si>
    <t>Jeremy Billie Hartono</t>
  </si>
  <si>
    <t>2022-12-13</t>
  </si>
  <si>
    <t>2022-12-20</t>
  </si>
  <si>
    <t>0106012110122</t>
  </si>
  <si>
    <t>Sharon Setiawan</t>
  </si>
  <si>
    <t>2021-09-20</t>
  </si>
  <si>
    <t>2021-10-24</t>
  </si>
  <si>
    <t>2021-10-21</t>
  </si>
  <si>
    <t>2021-11-27</t>
  </si>
  <si>
    <t>2021-12-01</t>
  </si>
  <si>
    <t>2021-12-18</t>
  </si>
  <si>
    <t>2023-02-25</t>
  </si>
  <si>
    <t>2023-05-27</t>
  </si>
  <si>
    <t>2023-11-10</t>
  </si>
  <si>
    <t>2023-11-11</t>
  </si>
  <si>
    <t>2023-11-25</t>
  </si>
  <si>
    <t>0106012110124</t>
  </si>
  <si>
    <t>Michael Bryan Ong</t>
  </si>
  <si>
    <t>0106012110125</t>
  </si>
  <si>
    <t>Letticia Yan</t>
  </si>
  <si>
    <t>2022-11-26</t>
  </si>
  <si>
    <t>2023-11-23</t>
  </si>
  <si>
    <t>0106012110127</t>
  </si>
  <si>
    <t>Anindia Pramesti</t>
  </si>
  <si>
    <t>0106012110128</t>
  </si>
  <si>
    <t>Angellica Sanjaya</t>
  </si>
  <si>
    <t>0106012110129</t>
  </si>
  <si>
    <t>Clarion Dani Gracia</t>
  </si>
  <si>
    <t>0106012110130</t>
  </si>
  <si>
    <t>Fauzan Abian</t>
  </si>
  <si>
    <t>2022-11-23</t>
  </si>
  <si>
    <t>2023-05-06</t>
  </si>
  <si>
    <t>2023-07-14</t>
  </si>
  <si>
    <t>2024-04-22</t>
  </si>
  <si>
    <t>0106012110132</t>
  </si>
  <si>
    <t>Made Indira Vidya Savitri</t>
  </si>
  <si>
    <t>2021-11-06</t>
  </si>
  <si>
    <t>2021-10-06</t>
  </si>
  <si>
    <t>2021-12-15</t>
  </si>
  <si>
    <t>0106012110134</t>
  </si>
  <si>
    <t>Valerie Michelle Muljono</t>
  </si>
  <si>
    <t>0106012110136</t>
  </si>
  <si>
    <t>Eustaquio Richard Darmawan Sudarmadji</t>
  </si>
  <si>
    <t>2023-08-09</t>
  </si>
  <si>
    <t>2023-08-31</t>
  </si>
  <si>
    <t>0106012110137</t>
  </si>
  <si>
    <t>Andrew William Saputra</t>
  </si>
  <si>
    <t>0106012110139</t>
  </si>
  <si>
    <t>Hizkia Rigel Tandapai</t>
  </si>
  <si>
    <t>2021-10-09</t>
  </si>
  <si>
    <t>2022-07-13</t>
  </si>
  <si>
    <t>2023-05-02</t>
  </si>
  <si>
    <t>2023-05-31</t>
  </si>
  <si>
    <t>0106012110142</t>
  </si>
  <si>
    <t>Nanda Catur Rochidayati</t>
  </si>
  <si>
    <t>2021-08-01</t>
  </si>
  <si>
    <t>2022-07-01</t>
  </si>
  <si>
    <t>0106012110147</t>
  </si>
  <si>
    <t>I Wayan Aditya Siddhanta Karidhana</t>
  </si>
  <si>
    <t>2022-11-07</t>
  </si>
  <si>
    <t>0106012110149</t>
  </si>
  <si>
    <t>Rafly Baihaqi Murtadlo</t>
  </si>
  <si>
    <t>0106012110151</t>
  </si>
  <si>
    <t>Valentino Limbang Jaya</t>
  </si>
  <si>
    <t>2022-01-17</t>
  </si>
  <si>
    <t>2022-02-07</t>
  </si>
  <si>
    <t>2022-02-04</t>
  </si>
  <si>
    <t>2022-02-09</t>
  </si>
  <si>
    <t>Pelatih/Wasit/Juri tidak berlisensi</t>
  </si>
  <si>
    <t>2023-08-02</t>
  </si>
  <si>
    <t>2023-11-04</t>
  </si>
  <si>
    <t>External Provincial</t>
  </si>
  <si>
    <t>0106012110152</t>
  </si>
  <si>
    <t>Jessica Felicia</t>
  </si>
  <si>
    <t>0106012110153</t>
  </si>
  <si>
    <t>I Gede Thio Yudi Saputra</t>
  </si>
  <si>
    <t>0106012110158</t>
  </si>
  <si>
    <t>Indy Kevin Mihope</t>
  </si>
  <si>
    <t>2024-04-15</t>
  </si>
  <si>
    <t>2024-05-05</t>
  </si>
  <si>
    <t>0106012110163</t>
  </si>
  <si>
    <t>Akmal Sajid Taqiyuddin</t>
  </si>
  <si>
    <t>0106012110168</t>
  </si>
  <si>
    <t>Andhika Putra Firmansyah</t>
  </si>
  <si>
    <t>2023-09-08</t>
  </si>
  <si>
    <t>2023-09-10</t>
  </si>
  <si>
    <t>2023-12-07</t>
  </si>
  <si>
    <t>0106012110180</t>
  </si>
  <si>
    <t>Keren Shekinah Falisya Lieve</t>
  </si>
  <si>
    <t>2021-10-02</t>
  </si>
  <si>
    <t>2022-01-05</t>
  </si>
  <si>
    <t>2021-12-25</t>
  </si>
  <si>
    <t>0106012110181</t>
  </si>
  <si>
    <t>Stefanie Jesselyn Setiajie</t>
  </si>
  <si>
    <t>2024-07-19</t>
  </si>
  <si>
    <t>0106012110198</t>
  </si>
  <si>
    <t>Gladys Lovita Istanto</t>
  </si>
  <si>
    <t>2023-03-21</t>
  </si>
  <si>
    <t>0106012110202</t>
  </si>
  <si>
    <t>Nathania Florence</t>
  </si>
  <si>
    <t>0106012110204</t>
  </si>
  <si>
    <t>Jesslyn Beatrice</t>
  </si>
  <si>
    <t>0106012110206</t>
  </si>
  <si>
    <t>Merry Taek</t>
  </si>
  <si>
    <t>0106012110210</t>
  </si>
  <si>
    <t>Steffanie Graceia Hanjaya</t>
  </si>
  <si>
    <t>2022-12-30</t>
  </si>
  <si>
    <t>2022-12-01</t>
  </si>
  <si>
    <t>0106012110212</t>
  </si>
  <si>
    <t>Marvelia Zefanya Sonjaya</t>
  </si>
  <si>
    <t>0106012110225</t>
  </si>
  <si>
    <t>Jennifer Imogen</t>
  </si>
  <si>
    <t>0106012110226</t>
  </si>
  <si>
    <t>Baramza Sofa</t>
  </si>
  <si>
    <t>2023-10-22</t>
  </si>
  <si>
    <t>0106012110227</t>
  </si>
  <si>
    <t>Tamara Septania</t>
  </si>
  <si>
    <t>2021-10-03</t>
  </si>
  <si>
    <t>2021-10-25</t>
  </si>
  <si>
    <t>2021-12-11</t>
  </si>
  <si>
    <t>0106012110231</t>
  </si>
  <si>
    <t>Felicia Angelina Karyanto</t>
  </si>
  <si>
    <t>0106012110233</t>
  </si>
  <si>
    <t>Chrisantus Justin Valdano</t>
  </si>
  <si>
    <t>2022-06-21</t>
  </si>
  <si>
    <t>2022-06-23</t>
  </si>
  <si>
    <t>0106012110236</t>
  </si>
  <si>
    <t>Michael Stephen Purnomo</t>
  </si>
  <si>
    <t>2021-09-29</t>
  </si>
  <si>
    <t>0106012110237</t>
  </si>
  <si>
    <t>Jamie Thetrawan</t>
  </si>
  <si>
    <t>0106012110238</t>
  </si>
  <si>
    <t>Antonio Yamauchi</t>
  </si>
  <si>
    <t>0106012110241</t>
  </si>
  <si>
    <t>Aurele Tejakusuma</t>
  </si>
  <si>
    <t>0106012110242</t>
  </si>
  <si>
    <t>Gwen Felicia Christine Soeharto</t>
  </si>
  <si>
    <t>0106012110244</t>
  </si>
  <si>
    <t>Veronika Juliana Purwandanu</t>
  </si>
  <si>
    <t>2023-07-07</t>
  </si>
  <si>
    <t>0106012110245</t>
  </si>
  <si>
    <t>Marcellino Aditya Alfa Entoh</t>
  </si>
  <si>
    <t>2022-02-25</t>
  </si>
  <si>
    <t>2022-02-27</t>
  </si>
  <si>
    <t>0106012110250</t>
  </si>
  <si>
    <t>Fernaldi Budi Tjitrohartoko</t>
  </si>
  <si>
    <t>2023-02-15</t>
  </si>
  <si>
    <t>0106012110251</t>
  </si>
  <si>
    <t>Muchammad Ilham Syarifullah Arabiy Mahjudin</t>
  </si>
  <si>
    <t>2022-01-02</t>
  </si>
  <si>
    <t>2022-03-02</t>
  </si>
  <si>
    <t>Penulis kedua (bukan korespondensi) dst karya ilmiah di journal yg bereputasi dan diakui</t>
  </si>
  <si>
    <t>0106012110255</t>
  </si>
  <si>
    <t>Nabila Laila</t>
  </si>
  <si>
    <t>0106012110257</t>
  </si>
  <si>
    <t>Moch. Ricky Abdul Aziz</t>
  </si>
  <si>
    <t>2023-06-05</t>
  </si>
  <si>
    <t>2023-06-07</t>
  </si>
  <si>
    <t>0106012110258</t>
  </si>
  <si>
    <t>Albert Esli</t>
  </si>
  <si>
    <t>2022-10-10</t>
  </si>
  <si>
    <t>2022-11-11</t>
  </si>
  <si>
    <t>2023-05-30</t>
  </si>
  <si>
    <t>2023-06-06</t>
  </si>
  <si>
    <t>2023-09-16</t>
  </si>
  <si>
    <t>2023-10-10</t>
  </si>
  <si>
    <t>2023-11-17</t>
  </si>
  <si>
    <t>2023-12-20</t>
  </si>
  <si>
    <t>2024-04-29</t>
  </si>
  <si>
    <t>2024-06-05</t>
  </si>
  <si>
    <t>0106012110260</t>
  </si>
  <si>
    <t>I Putu Agus Ferdy  Artama Putra</t>
  </si>
  <si>
    <t>0106012110261</t>
  </si>
  <si>
    <t>Kelvin Abror Juraid</t>
  </si>
  <si>
    <t>0106012110262</t>
  </si>
  <si>
    <t>Made Rico Yuwan Sukses Putra</t>
  </si>
  <si>
    <t>0106012110263</t>
  </si>
  <si>
    <t>Gabriella Sabatini Djiewo Santoso</t>
  </si>
  <si>
    <t>2023-08-15</t>
  </si>
  <si>
    <t>2023-08-17</t>
  </si>
  <si>
    <t>2024-11-23</t>
  </si>
  <si>
    <t>0106012110267</t>
  </si>
  <si>
    <t>Rajendra Pramudhita</t>
  </si>
  <si>
    <t>2021-10-27</t>
  </si>
  <si>
    <t>0106012110268</t>
  </si>
  <si>
    <t>Rafi Rasyad Rahmatullah</t>
  </si>
  <si>
    <t>2023-02-22</t>
  </si>
  <si>
    <t>0106012110271</t>
  </si>
  <si>
    <t>Bobby Bernando Nicolas Wibisono</t>
  </si>
  <si>
    <t>0106012110272</t>
  </si>
  <si>
    <t>Keddy Sugiarto</t>
  </si>
  <si>
    <t>0106012110273</t>
  </si>
  <si>
    <t>Anak Agung Ngurah Gede Semara Winangun Dharma</t>
  </si>
  <si>
    <t>0106012110274</t>
  </si>
  <si>
    <t>Nur Khaviva Septi Ambar Sari</t>
  </si>
  <si>
    <t>2021-12-05</t>
  </si>
  <si>
    <t>2022-02-20</t>
  </si>
  <si>
    <t>2021-12-20</t>
  </si>
  <si>
    <t>2022-10-12</t>
  </si>
  <si>
    <t>0106012110275</t>
  </si>
  <si>
    <t>Safira Natalia Wijaya</t>
  </si>
  <si>
    <t>2024-02-16</t>
  </si>
  <si>
    <t>0106012110276</t>
  </si>
  <si>
    <t>Neola Omar Avizenna</t>
  </si>
  <si>
    <t>2023-09-25</t>
  </si>
  <si>
    <t>0106012110277</t>
  </si>
  <si>
    <t>Yesica Elina Go</t>
  </si>
  <si>
    <t>0106012110281</t>
  </si>
  <si>
    <t>Angelica Felice Liem</t>
  </si>
  <si>
    <t>2023-08-18</t>
  </si>
  <si>
    <t>0106012110285</t>
  </si>
  <si>
    <t>Ammar Fayyadh Herdiaman</t>
  </si>
  <si>
    <t>0106012110289</t>
  </si>
  <si>
    <t>Britney Sherleen Poogoh</t>
  </si>
  <si>
    <t>0106012110293</t>
  </si>
  <si>
    <t>Yvonne Stephanie</t>
  </si>
  <si>
    <t>0106012110296</t>
  </si>
  <si>
    <t>Kezia Ellen Santoso</t>
  </si>
  <si>
    <t>0106012110297</t>
  </si>
  <si>
    <t>Komang Gilang Pradnya Taksu Natha</t>
  </si>
  <si>
    <t>2020-08-06</t>
  </si>
  <si>
    <t>2020-08-09</t>
  </si>
  <si>
    <t>0106012110300</t>
  </si>
  <si>
    <t>Mecca Hayyna</t>
  </si>
  <si>
    <t>0106012110301</t>
  </si>
  <si>
    <t>Fidela Putri Biddow Dannavy Tampogang</t>
  </si>
  <si>
    <t>2022-12-08</t>
  </si>
  <si>
    <t>2022-12-11</t>
  </si>
  <si>
    <t>0106012110303</t>
  </si>
  <si>
    <t>Ahmad Naufal Alehart</t>
  </si>
  <si>
    <t>0106012110304</t>
  </si>
  <si>
    <t>Alleyne</t>
  </si>
  <si>
    <t>2020-08-08</t>
  </si>
  <si>
    <t>0106012110307</t>
  </si>
  <si>
    <t>Evan Setiawan</t>
  </si>
  <si>
    <t>0106012110309</t>
  </si>
  <si>
    <t>Francine Angelika Natanael</t>
  </si>
  <si>
    <t>0106012110311</t>
  </si>
  <si>
    <t>Priskila Praysi Meiny Pangaila</t>
  </si>
  <si>
    <t>2022-03-19</t>
  </si>
  <si>
    <t>2022-03-30</t>
  </si>
  <si>
    <t>0106012110312</t>
  </si>
  <si>
    <t>Bridget Beatrix Claire</t>
  </si>
  <si>
    <t>2022-06-11</t>
  </si>
  <si>
    <t>2023-09-26</t>
  </si>
  <si>
    <t>0106012110313</t>
  </si>
  <si>
    <t>Putri Ayu Kasuma</t>
  </si>
  <si>
    <t>0106012110319</t>
  </si>
  <si>
    <t>Steven Christian Wijaya</t>
  </si>
  <si>
    <t>0106012110325</t>
  </si>
  <si>
    <t>Achmad Rafly Ramadhani</t>
  </si>
  <si>
    <t>2022-05-18</t>
  </si>
  <si>
    <t>0106012110327</t>
  </si>
  <si>
    <t>Hansen Nicholas Goenadi</t>
  </si>
  <si>
    <t>0106012110328</t>
  </si>
  <si>
    <t>Sebastian Radithya Kristanto</t>
  </si>
  <si>
    <t>2023-05-07</t>
  </si>
  <si>
    <t>0106012110333</t>
  </si>
  <si>
    <t>Nicholas Pratama Oei</t>
  </si>
  <si>
    <t>0106012110335</t>
  </si>
  <si>
    <t>Regina Rara Sarira</t>
  </si>
  <si>
    <t>0106012110339</t>
  </si>
  <si>
    <t>Mochammad Dicko Ramadhani Putra</t>
  </si>
  <si>
    <t>0106012110341</t>
  </si>
  <si>
    <t>Claudia Yasinta Wijaya</t>
  </si>
  <si>
    <t>0106012110342</t>
  </si>
  <si>
    <t>Mega Rizky Kurnia Nanda</t>
  </si>
  <si>
    <t>0106012110343</t>
  </si>
  <si>
    <t>Syakira Kayla Putri Dafi</t>
  </si>
  <si>
    <t>0106012110346</t>
  </si>
  <si>
    <t>Stephanie</t>
  </si>
  <si>
    <t>0106012110349</t>
  </si>
  <si>
    <t>Sarah Oktania Purnomo Budi Martono</t>
  </si>
  <si>
    <t>2023-07-17</t>
  </si>
  <si>
    <t>0106012110350</t>
  </si>
  <si>
    <t>Valerian Darrell Hadiwidjaja</t>
  </si>
  <si>
    <t>0106012110351</t>
  </si>
  <si>
    <t>Grace Milenia Wijaya SItio</t>
  </si>
  <si>
    <t>0106012110353</t>
  </si>
  <si>
    <t>Sean Matthew Djajadibrata</t>
  </si>
  <si>
    <t>0106012110354</t>
  </si>
  <si>
    <t>Tan, Eduardus Bryan Anarto Tatang</t>
  </si>
  <si>
    <t>0106012110355</t>
  </si>
  <si>
    <t>Jordan Nathaniel Siswanto</t>
  </si>
  <si>
    <t>2021-10-15</t>
  </si>
  <si>
    <t>2021-10-17</t>
  </si>
  <si>
    <t>2022-11-04</t>
  </si>
  <si>
    <t>2023-01-18</t>
  </si>
  <si>
    <t>2023-01-24</t>
  </si>
  <si>
    <t>2023-03-08</t>
  </si>
  <si>
    <t>2023-03-12</t>
  </si>
  <si>
    <t>2023-07-15</t>
  </si>
  <si>
    <t>2023-07-16</t>
  </si>
  <si>
    <t>2023-08-08</t>
  </si>
  <si>
    <t>2023-08-20</t>
  </si>
  <si>
    <t>2023-12-08</t>
  </si>
  <si>
    <t>2023-12-10</t>
  </si>
  <si>
    <t>0106012110357</t>
  </si>
  <si>
    <t xml:space="preserve">Naomi Nathanael </t>
  </si>
  <si>
    <t>2020-12-19</t>
  </si>
  <si>
    <t>2022-01-03</t>
  </si>
  <si>
    <t>2022-11-19</t>
  </si>
  <si>
    <t>0106012110360</t>
  </si>
  <si>
    <t>Rayhan Ektasapoetra Ariyakoesoema</t>
  </si>
  <si>
    <t>0106012110361</t>
  </si>
  <si>
    <t>Florencia Gunawan</t>
  </si>
  <si>
    <t>0106012110362</t>
  </si>
  <si>
    <t>Steven Fernandi Saputra</t>
  </si>
  <si>
    <t>2021-11-15</t>
  </si>
  <si>
    <t>2021-12-16</t>
  </si>
  <si>
    <t>0106012110368</t>
  </si>
  <si>
    <t>Rossella Lianna Himawan</t>
  </si>
  <si>
    <t>2023-02-03</t>
  </si>
  <si>
    <t>0106012110369</t>
  </si>
  <si>
    <t>Sharen Nabilla</t>
  </si>
  <si>
    <t>0106012110370</t>
  </si>
  <si>
    <t>Made Paramanandana Abhipraya</t>
  </si>
  <si>
    <t>2022-08-14</t>
  </si>
  <si>
    <t>2022-04-01</t>
  </si>
  <si>
    <t>2022-05-20</t>
  </si>
  <si>
    <t>0106012110372</t>
  </si>
  <si>
    <t>I Ngurah Bagus Putu Arimbawa</t>
  </si>
  <si>
    <t>2022-03-26</t>
  </si>
  <si>
    <t>2022-03-27</t>
  </si>
  <si>
    <t>0106012110388</t>
  </si>
  <si>
    <t>Eka Farrel Sanjaya</t>
  </si>
  <si>
    <t>0106012110401</t>
  </si>
  <si>
    <t>Leonardo Ng</t>
  </si>
  <si>
    <t>2022-10-29</t>
  </si>
  <si>
    <t>0106012110409</t>
  </si>
  <si>
    <t>Ni Wayan Ardini Pujiastuti Ronthi</t>
  </si>
  <si>
    <t>2021-11-04</t>
  </si>
  <si>
    <t>2021-11-07</t>
  </si>
  <si>
    <t>2023-01-07</t>
  </si>
  <si>
    <t>0106012110425</t>
  </si>
  <si>
    <t>Gunawan Setiabudi</t>
  </si>
  <si>
    <t>0106012110427</t>
  </si>
  <si>
    <t>Kevin Halim</t>
  </si>
  <si>
    <t>2021-10-07</t>
  </si>
  <si>
    <t>2021-10-10</t>
  </si>
  <si>
    <t>2022-02-13</t>
  </si>
  <si>
    <t>0106012110429</t>
  </si>
  <si>
    <t>Didik Suseno</t>
  </si>
  <si>
    <t>0106012110431</t>
  </si>
  <si>
    <t>Nafidz Sulthan Alief Rahmansyah</t>
  </si>
  <si>
    <t>2022-12-04</t>
  </si>
  <si>
    <t>0106012110434</t>
  </si>
  <si>
    <t>Juan Robert</t>
  </si>
  <si>
    <t>0106022110002</t>
  </si>
  <si>
    <t>Fedrerika</t>
  </si>
  <si>
    <t>Management - International Class</t>
  </si>
  <si>
    <t>2023-11-06</t>
  </si>
  <si>
    <t>0106022110004</t>
  </si>
  <si>
    <t>Berlin Fitoansyah</t>
  </si>
  <si>
    <t>2021-12-27</t>
  </si>
  <si>
    <t>0106022110013</t>
  </si>
  <si>
    <t>Hosea Kristo Listyatmadja</t>
  </si>
  <si>
    <t>2024-08-20</t>
  </si>
  <si>
    <t>0106022110016</t>
  </si>
  <si>
    <t>Inyo Hansen</t>
  </si>
  <si>
    <t>0106022110018</t>
  </si>
  <si>
    <t>Jemima Donna Wibien</t>
  </si>
  <si>
    <t>2023-01-25</t>
  </si>
  <si>
    <t>2023-01-12</t>
  </si>
  <si>
    <t>0106022110024</t>
  </si>
  <si>
    <t>Alvaro Jason Gunawan</t>
  </si>
  <si>
    <t>2024-04-24</t>
  </si>
  <si>
    <t>0106022110025</t>
  </si>
  <si>
    <t>Vinisia Mahardika Mega Anwar</t>
  </si>
  <si>
    <t>0106022110026</t>
  </si>
  <si>
    <t>Kenneth Nickleodeon Orleans Hendrawan</t>
  </si>
  <si>
    <t>2021-08-06</t>
  </si>
  <si>
    <t>2021-09-15</t>
  </si>
  <si>
    <t>0106022110028</t>
  </si>
  <si>
    <t>Kingston Wilbert Tatra</t>
  </si>
  <si>
    <t>Penulis Utama/korespondensi karya ilmiah di journal yg bereputasi dan diakui</t>
  </si>
  <si>
    <t>0106022110030</t>
  </si>
  <si>
    <t>Pedro Rezo Santoso</t>
  </si>
  <si>
    <t>2024-05-29</t>
  </si>
  <si>
    <t>0106022110031</t>
  </si>
  <si>
    <t>Richard Verrell Wibowo</t>
  </si>
  <si>
    <t>2023-04-12</t>
  </si>
  <si>
    <t>0106022110036</t>
  </si>
  <si>
    <t>Jennifer Vincentia</t>
  </si>
  <si>
    <t>2023-10-18</t>
  </si>
  <si>
    <t>2023-10-20</t>
  </si>
  <si>
    <t>2023-11-15</t>
  </si>
  <si>
    <t>2024-02-28</t>
  </si>
  <si>
    <t>0106022110039</t>
  </si>
  <si>
    <t>Stanislaus Chandra</t>
  </si>
  <si>
    <t>0106022110043</t>
  </si>
  <si>
    <t>Calvin Jonathan</t>
  </si>
  <si>
    <t>2023-04-01</t>
  </si>
  <si>
    <t>2023-05-22</t>
  </si>
  <si>
    <t>0106022110047</t>
  </si>
  <si>
    <t>Parthasarathi Shrinithy</t>
  </si>
  <si>
    <t>2023-12-06</t>
  </si>
  <si>
    <t>0106022110048</t>
  </si>
  <si>
    <t>Rafie Affan Ghifari</t>
  </si>
  <si>
    <t>2021-11-12</t>
  </si>
  <si>
    <t>0106022110049</t>
  </si>
  <si>
    <t>Danzel Ardion</t>
  </si>
  <si>
    <t>0106022110053</t>
  </si>
  <si>
    <t>Felicia Cheryl Lay</t>
  </si>
  <si>
    <t>2024-03-01</t>
  </si>
  <si>
    <t>2024-05-06</t>
  </si>
  <si>
    <t>2024-06-01</t>
  </si>
  <si>
    <t>2024-06-23</t>
  </si>
  <si>
    <t>0106022110054</t>
  </si>
  <si>
    <t>Sendy</t>
  </si>
  <si>
    <t>0106022110055</t>
  </si>
  <si>
    <t>Vincent Nathanael</t>
  </si>
  <si>
    <t>2023-09-27</t>
  </si>
  <si>
    <t>2024-01-01</t>
  </si>
  <si>
    <t>2024-02-01</t>
  </si>
  <si>
    <t>0106022110057</t>
  </si>
  <si>
    <t>Clara Angelia Gunawan</t>
  </si>
  <si>
    <t>0106022110060</t>
  </si>
  <si>
    <t>Abduh Matiin Bin Bujang</t>
  </si>
  <si>
    <t>0106022110063</t>
  </si>
  <si>
    <t>David Putra Widjaja</t>
  </si>
  <si>
    <t>0106022110065</t>
  </si>
  <si>
    <t xml:space="preserve">William Putra Budiman </t>
  </si>
  <si>
    <t>2022-11-09</t>
  </si>
  <si>
    <t>0106022110066</t>
  </si>
  <si>
    <t>Aurey Andrea Karang</t>
  </si>
  <si>
    <t>2024-02-15</t>
  </si>
  <si>
    <t>0106022110069</t>
  </si>
  <si>
    <t>Cheryll Yang</t>
  </si>
  <si>
    <t>2022-09-10</t>
  </si>
  <si>
    <t>0106022110073</t>
  </si>
  <si>
    <t>Kelvin Christianto</t>
  </si>
  <si>
    <t>2024-06-10</t>
  </si>
  <si>
    <t>0106042110004</t>
  </si>
  <si>
    <t>Madeline Renata</t>
  </si>
  <si>
    <t>Accounting</t>
  </si>
  <si>
    <t>2022-02-11</t>
  </si>
  <si>
    <t>0106042110007</t>
  </si>
  <si>
    <t>Vanesa Jocelyn Irtanto</t>
  </si>
  <si>
    <t>2024-03-18</t>
  </si>
  <si>
    <t>0106042110010</t>
  </si>
  <si>
    <t>Casia Chiquitita</t>
  </si>
  <si>
    <t>2022-02-21</t>
  </si>
  <si>
    <t>2023-06-30</t>
  </si>
  <si>
    <t>0106042110013</t>
  </si>
  <si>
    <t>Vincent Aristia Thamrin</t>
  </si>
  <si>
    <t>2023-02-10</t>
  </si>
  <si>
    <t>2023-07-31</t>
  </si>
  <si>
    <t>0106042110014</t>
  </si>
  <si>
    <t>Thasya Hery Saputera</t>
  </si>
  <si>
    <t>0106042110017</t>
  </si>
  <si>
    <t>Luisa Amira Swastidevi</t>
  </si>
  <si>
    <t>2023-01-15</t>
  </si>
  <si>
    <t>2023-01-30</t>
  </si>
  <si>
    <t>0106042110018</t>
  </si>
  <si>
    <t>Laurentia Yuke Elsinta</t>
  </si>
  <si>
    <t>2023-02-01</t>
  </si>
  <si>
    <t>0106042110019</t>
  </si>
  <si>
    <t>Ni Kadek Eva Ariani</t>
  </si>
  <si>
    <t>2023-10-31</t>
  </si>
  <si>
    <t>0106042110021</t>
  </si>
  <si>
    <t>Agnes Goeyana</t>
  </si>
  <si>
    <t>2023-08-04</t>
  </si>
  <si>
    <t>2023-11-05</t>
  </si>
  <si>
    <t>2024-05-21</t>
  </si>
  <si>
    <t>2024-06-21</t>
  </si>
  <si>
    <t>0106042110022</t>
  </si>
  <si>
    <t>Michael Setiawan</t>
  </si>
  <si>
    <t>0106042110023</t>
  </si>
  <si>
    <t>Raymond Setiawan</t>
  </si>
  <si>
    <t>0106042110024</t>
  </si>
  <si>
    <t>Karisma Natalia</t>
  </si>
  <si>
    <t>2024-06-06</t>
  </si>
  <si>
    <t>0106042110025</t>
  </si>
  <si>
    <t>Valisha Trevina</t>
  </si>
  <si>
    <t>0106042110027</t>
  </si>
  <si>
    <t>Felicia Azaria Wijaya</t>
  </si>
  <si>
    <t>2024-06-25</t>
  </si>
  <si>
    <t>0106042110031</t>
  </si>
  <si>
    <t>Sean Reynard Wimelson</t>
  </si>
  <si>
    <t>2021-11-20</t>
  </si>
  <si>
    <t>2021-11-21</t>
  </si>
  <si>
    <t>0106042110033</t>
  </si>
  <si>
    <t>Jason Kosasi</t>
  </si>
  <si>
    <t>0106042110039</t>
  </si>
  <si>
    <t>Gabriella Yovanka</t>
  </si>
  <si>
    <t>0106042110044</t>
  </si>
  <si>
    <t>Cinthya Oktaviana Nugroho</t>
  </si>
  <si>
    <t>2021-07-21</t>
  </si>
  <si>
    <t>2021-09-11</t>
  </si>
  <si>
    <t>2022-10-28</t>
  </si>
  <si>
    <t>2022-10-30</t>
  </si>
  <si>
    <t>2023-02-14</t>
  </si>
  <si>
    <t>2023-03-14</t>
  </si>
  <si>
    <t>2023-05-14</t>
  </si>
  <si>
    <t>2023-05-21</t>
  </si>
  <si>
    <t>2024-02-20</t>
  </si>
  <si>
    <t>2024-03-19</t>
  </si>
  <si>
    <t>0106042110045</t>
  </si>
  <si>
    <t>Adeline Hamidy Kushandojo</t>
  </si>
  <si>
    <t>2023-05-19</t>
  </si>
  <si>
    <t>0106042110046</t>
  </si>
  <si>
    <t>Queen Fiona Ivanne</t>
  </si>
  <si>
    <t>0106042110047</t>
  </si>
  <si>
    <t>Steven Sanjaya</t>
  </si>
  <si>
    <t>2023-05-12</t>
  </si>
  <si>
    <t>0106042110048</t>
  </si>
  <si>
    <t>Fabian Benediktus</t>
  </si>
  <si>
    <t>2024-07-04</t>
  </si>
  <si>
    <t>0106042110050</t>
  </si>
  <si>
    <t>Marco Gohvano</t>
  </si>
  <si>
    <t>2023-11-12</t>
  </si>
  <si>
    <t>2024-03-30</t>
  </si>
  <si>
    <t>0106042110051</t>
  </si>
  <si>
    <t>Vianney Parameswara Ali</t>
  </si>
  <si>
    <t>2021-11-01</t>
  </si>
  <si>
    <t>2021-12-12</t>
  </si>
  <si>
    <t>0106042110054</t>
  </si>
  <si>
    <t>Davin Septian Koestiono</t>
  </si>
  <si>
    <t>0206032110004</t>
  </si>
  <si>
    <t>Keisya Meila Putri Agung</t>
  </si>
  <si>
    <t>Architecture</t>
  </si>
  <si>
    <t>2022-10-02</t>
  </si>
  <si>
    <t>0206032110005</t>
  </si>
  <si>
    <t>Billy Jovian Irwanto</t>
  </si>
  <si>
    <t>2022-09-22</t>
  </si>
  <si>
    <t>2023-01-09</t>
  </si>
  <si>
    <t>0206032110006</t>
  </si>
  <si>
    <t>Keisha Amabel Saputra Sutikno</t>
  </si>
  <si>
    <t>2024-03-31</t>
  </si>
  <si>
    <t>0206032110007</t>
  </si>
  <si>
    <t>Marsha Indrasakti</t>
  </si>
  <si>
    <t>2023-06-08</t>
  </si>
  <si>
    <t>2023-11-24</t>
  </si>
  <si>
    <t>2024-02-25</t>
  </si>
  <si>
    <t>2024-03-03</t>
  </si>
  <si>
    <t>0206032110008</t>
  </si>
  <si>
    <t>Felicia Devania</t>
  </si>
  <si>
    <t>0206032110009</t>
  </si>
  <si>
    <t>Alfredo stefano</t>
  </si>
  <si>
    <t>0206032110012</t>
  </si>
  <si>
    <t>Jocelyn Octavia Ongkowiyono</t>
  </si>
  <si>
    <t>2021-10-18</t>
  </si>
  <si>
    <t>2021-10-23</t>
  </si>
  <si>
    <t>2021-11-23</t>
  </si>
  <si>
    <t>2024-08-19</t>
  </si>
  <si>
    <t>2024-04-06</t>
  </si>
  <si>
    <t>0206032110014</t>
  </si>
  <si>
    <t>Caitlyn Graciella</t>
  </si>
  <si>
    <t>2021-11-22</t>
  </si>
  <si>
    <t>2022-01-27</t>
  </si>
  <si>
    <t>2022-02-01</t>
  </si>
  <si>
    <t>2022-02-12</t>
  </si>
  <si>
    <t>2022-02-15</t>
  </si>
  <si>
    <t>2022-05-26</t>
  </si>
  <si>
    <t>2023-01-17</t>
  </si>
  <si>
    <t>2023-01-26</t>
  </si>
  <si>
    <t>2024-08-15</t>
  </si>
  <si>
    <t>0206032110015</t>
  </si>
  <si>
    <t>Geby Nathasha Tiffany Budianto</t>
  </si>
  <si>
    <t>0206032110016</t>
  </si>
  <si>
    <t>Isaura Minerva</t>
  </si>
  <si>
    <t>2023-05-16</t>
  </si>
  <si>
    <t>0206032110017</t>
  </si>
  <si>
    <t>Elizabeth Ferren Armelia</t>
  </si>
  <si>
    <t>0206032110020</t>
  </si>
  <si>
    <t>Vanessa Eileen Soewitno</t>
  </si>
  <si>
    <t>0206032110022</t>
  </si>
  <si>
    <t>Wijiastutik Rianita Sugiharta</t>
  </si>
  <si>
    <t>0206032110023</t>
  </si>
  <si>
    <t>Cindy Natalie</t>
  </si>
  <si>
    <t>0206032110024</t>
  </si>
  <si>
    <t>Dewangga Erza Farandy</t>
  </si>
  <si>
    <t>0206032110025</t>
  </si>
  <si>
    <t>Michael Udayana</t>
  </si>
  <si>
    <t>0206032110027</t>
  </si>
  <si>
    <t>Stevina Octavia Kristanto</t>
  </si>
  <si>
    <t>0206032110028</t>
  </si>
  <si>
    <t>Angelique Gracia Hartono</t>
  </si>
  <si>
    <t>0206032110029</t>
  </si>
  <si>
    <t>Immanuel Sebastian</t>
  </si>
  <si>
    <t>0206032110033</t>
  </si>
  <si>
    <t>queen elizabeth</t>
  </si>
  <si>
    <t>0206032110034</t>
  </si>
  <si>
    <t>Aisya Amaliah</t>
  </si>
  <si>
    <t>2023-10-05</t>
  </si>
  <si>
    <t>0206032110035</t>
  </si>
  <si>
    <t>Janvin Lie</t>
  </si>
  <si>
    <t>0206032110038</t>
  </si>
  <si>
    <t>Christina Jeanette</t>
  </si>
  <si>
    <t>2022-09-11</t>
  </si>
  <si>
    <t>0206032110039</t>
  </si>
  <si>
    <t>Jason Scott Lee</t>
  </si>
  <si>
    <t>2023-02-13</t>
  </si>
  <si>
    <t>0206032110041</t>
  </si>
  <si>
    <t>Brenda Nicole Soesanto</t>
  </si>
  <si>
    <t>0206032110044</t>
  </si>
  <si>
    <t>Aiko</t>
  </si>
  <si>
    <t>0206032110045</t>
  </si>
  <si>
    <t>Arsihna Nurrizkaruwi Rahmah</t>
  </si>
  <si>
    <t>0206032110046</t>
  </si>
  <si>
    <t>Fadhila Rachma Nurjannah</t>
  </si>
  <si>
    <t>0206032110048</t>
  </si>
  <si>
    <t>Winston Goeinawan</t>
  </si>
  <si>
    <t>2022-05-30</t>
  </si>
  <si>
    <t>2022-06-07</t>
  </si>
  <si>
    <t>2023-02-16</t>
  </si>
  <si>
    <t>0206032110057</t>
  </si>
  <si>
    <t>Yovita Aryani Harsono</t>
  </si>
  <si>
    <t>0206032110058</t>
  </si>
  <si>
    <t>Ardelia Davina Lena Indrianto</t>
  </si>
  <si>
    <t>0206032110060</t>
  </si>
  <si>
    <t>Rico Mahendra Kurniawan Putra</t>
  </si>
  <si>
    <t>0206042110002</t>
  </si>
  <si>
    <t>Devica Sutikno</t>
  </si>
  <si>
    <t>Visual Communication Design</t>
  </si>
  <si>
    <t>2024-01-10</t>
  </si>
  <si>
    <t>0206042110003</t>
  </si>
  <si>
    <t>Laurencia Feilyn Sulaiman</t>
  </si>
  <si>
    <t>2022-09-09</t>
  </si>
  <si>
    <t>0206042110004</t>
  </si>
  <si>
    <t>Miraclyn Christella Wirjono</t>
  </si>
  <si>
    <t>2023-01-10</t>
  </si>
  <si>
    <t>0206042110005</t>
  </si>
  <si>
    <t>Gabrielle Ivana Foong</t>
  </si>
  <si>
    <t>2022-09-01</t>
  </si>
  <si>
    <t>0206042110007</t>
  </si>
  <si>
    <t>Theodore Michael Budiono</t>
  </si>
  <si>
    <t>2022-05-01</t>
  </si>
  <si>
    <t>0206042110008</t>
  </si>
  <si>
    <t>Kurnia Tasnima Sari</t>
  </si>
  <si>
    <t>2022-08-02</t>
  </si>
  <si>
    <t>0206042110010</t>
  </si>
  <si>
    <t>Kezia Jennie</t>
  </si>
  <si>
    <t>0206042110016</t>
  </si>
  <si>
    <t>Christian Andrew Sinaga</t>
  </si>
  <si>
    <t>0206042110020</t>
  </si>
  <si>
    <t>Nicolas Ferdinan Avsaldo Herera</t>
  </si>
  <si>
    <t>2024-05-15</t>
  </si>
  <si>
    <t>2024-05-30</t>
  </si>
  <si>
    <t>0206042110021</t>
  </si>
  <si>
    <t>Steven Valentino</t>
  </si>
  <si>
    <t>0206042110023</t>
  </si>
  <si>
    <t>Gabriella Faustine Olliem</t>
  </si>
  <si>
    <t>0206042110024</t>
  </si>
  <si>
    <t>Jesslyn F</t>
  </si>
  <si>
    <t>2022-04-20</t>
  </si>
  <si>
    <t>0206042110025</t>
  </si>
  <si>
    <t>Joan Andrea Kurniawan</t>
  </si>
  <si>
    <t>0206042110027</t>
  </si>
  <si>
    <t>I Made Restu Kinandana Sumerta</t>
  </si>
  <si>
    <t>0206042110028</t>
  </si>
  <si>
    <t>Ihab Zakiy Syauqiy Ramadhani</t>
  </si>
  <si>
    <t>0206042110031</t>
  </si>
  <si>
    <t>Christopher Marcellino</t>
  </si>
  <si>
    <t>0206042110032</t>
  </si>
  <si>
    <t>Nadia Raissa Nariswari</t>
  </si>
  <si>
    <t>0206042110036</t>
  </si>
  <si>
    <t>Eugene Loveline</t>
  </si>
  <si>
    <t>0206042110038</t>
  </si>
  <si>
    <t>Zaky Mohammad Hanif</t>
  </si>
  <si>
    <t>0206042110041</t>
  </si>
  <si>
    <t>Jerry Hartono</t>
  </si>
  <si>
    <t>0206042110043</t>
  </si>
  <si>
    <t>Jordan Owen Riconga Pujinata</t>
  </si>
  <si>
    <t>2022-10-01</t>
  </si>
  <si>
    <t>0206042110047</t>
  </si>
  <si>
    <t>Angelita Bryana Lesmana</t>
  </si>
  <si>
    <t>2024-06-20</t>
  </si>
  <si>
    <t>2024-07-28</t>
  </si>
  <si>
    <t>0206042110048</t>
  </si>
  <si>
    <t>Fatahayan Widodo</t>
  </si>
  <si>
    <t>0206042110049</t>
  </si>
  <si>
    <t>Rachel Karenita</t>
  </si>
  <si>
    <t>0206042110050</t>
  </si>
  <si>
    <t>Vinsen Candra</t>
  </si>
  <si>
    <t>0206042110052</t>
  </si>
  <si>
    <t>Buyung Nur Ramadhan</t>
  </si>
  <si>
    <t>0206042110056</t>
  </si>
  <si>
    <t>Laurensius Rubben Surya Dinata</t>
  </si>
  <si>
    <t>0206042110059</t>
  </si>
  <si>
    <t>Victoria Audrey Sudarta</t>
  </si>
  <si>
    <t>0206042110061</t>
  </si>
  <si>
    <t>Clara Beata Simamora</t>
  </si>
  <si>
    <t>2023-11-13</t>
  </si>
  <si>
    <t>2024-04-30</t>
  </si>
  <si>
    <t>0206042110064</t>
  </si>
  <si>
    <t>Viola Nikita</t>
  </si>
  <si>
    <t>0206042110067</t>
  </si>
  <si>
    <t>Levin Theolin</t>
  </si>
  <si>
    <t>0206042110068</t>
  </si>
  <si>
    <t>Jessica Christine</t>
  </si>
  <si>
    <t>0206042110071</t>
  </si>
  <si>
    <t>Kent Lee Tjandra</t>
  </si>
  <si>
    <t>2023-09-09</t>
  </si>
  <si>
    <t>2024-01-03</t>
  </si>
  <si>
    <t>0206042110073</t>
  </si>
  <si>
    <t>Marselinus Michael Dendy Lesmono</t>
  </si>
  <si>
    <t>2024-02-10</t>
  </si>
  <si>
    <t>0206042110074</t>
  </si>
  <si>
    <t>Clarissa Casimira</t>
  </si>
  <si>
    <t>2024-02-11</t>
  </si>
  <si>
    <t>2024-03-15</t>
  </si>
  <si>
    <t>2024-04-18</t>
  </si>
  <si>
    <t>0206042110076</t>
  </si>
  <si>
    <t>Celine Jessica Wilton</t>
  </si>
  <si>
    <t>0206042110081</t>
  </si>
  <si>
    <t>Ezra Nathalie Christine</t>
  </si>
  <si>
    <t>0206042110083</t>
  </si>
  <si>
    <t>Sienny Himawan</t>
  </si>
  <si>
    <t>2023-09-22</t>
  </si>
  <si>
    <t>2024-03-22</t>
  </si>
  <si>
    <t>0206042110084</t>
  </si>
  <si>
    <t>Andre Michael</t>
  </si>
  <si>
    <t>0206042110086</t>
  </si>
  <si>
    <t>Cassia Caroline</t>
  </si>
  <si>
    <t>0206042110090</t>
  </si>
  <si>
    <t>Geraldonis Kurniawan Tielman</t>
  </si>
  <si>
    <t>0206042110093</t>
  </si>
  <si>
    <t>Monica Thebez</t>
  </si>
  <si>
    <t>0206042110094</t>
  </si>
  <si>
    <t>Kimberly Alexandra Y.</t>
  </si>
  <si>
    <t>0206042110098</t>
  </si>
  <si>
    <t>Jeanice Sharon Govita</t>
  </si>
  <si>
    <t>2021-07-09</t>
  </si>
  <si>
    <t>2021-08-20</t>
  </si>
  <si>
    <t>0206042110102</t>
  </si>
  <si>
    <t>Maria Elizabeth Ali</t>
  </si>
  <si>
    <t>2024-09-09</t>
  </si>
  <si>
    <t>0206042110104</t>
  </si>
  <si>
    <t>Sherly Monica</t>
  </si>
  <si>
    <t>2023-01-11</t>
  </si>
  <si>
    <t>0206042110109</t>
  </si>
  <si>
    <t>Mathew Rudy Budiman</t>
  </si>
  <si>
    <t>0206062110002</t>
  </si>
  <si>
    <t>Talia Nathanael</t>
  </si>
  <si>
    <t>Fashion Design and Business</t>
  </si>
  <si>
    <t>2023-10-23</t>
  </si>
  <si>
    <t>2023-10-16</t>
  </si>
  <si>
    <t>2023-12-04</t>
  </si>
  <si>
    <t>2023-12-18</t>
  </si>
  <si>
    <t>2024-06-19</t>
  </si>
  <si>
    <t>0206062110003</t>
  </si>
  <si>
    <t>Caroline Devina Gunawan</t>
  </si>
  <si>
    <t>2022-10-08</t>
  </si>
  <si>
    <t>2022-11-06</t>
  </si>
  <si>
    <t>2023-11-03</t>
  </si>
  <si>
    <t>2024-02-26</t>
  </si>
  <si>
    <t>0206062110005</t>
  </si>
  <si>
    <t>Whenny Halim</t>
  </si>
  <si>
    <t>2023-03-09</t>
  </si>
  <si>
    <t>2023-08-12</t>
  </si>
  <si>
    <t>2023-06-01</t>
  </si>
  <si>
    <t>2023-12-28</t>
  </si>
  <si>
    <t>0206062110013</t>
  </si>
  <si>
    <t>Maria Elisabeth</t>
  </si>
  <si>
    <t>0206062110015</t>
  </si>
  <si>
    <t>Rifany Swandi</t>
  </si>
  <si>
    <t>2024-06-14</t>
  </si>
  <si>
    <t>0206062110016</t>
  </si>
  <si>
    <t>Veccyl Olivia Hartono</t>
  </si>
  <si>
    <t>2024-02-14</t>
  </si>
  <si>
    <t>0206062110020</t>
  </si>
  <si>
    <t>Gabriel Gizella</t>
  </si>
  <si>
    <t>2022-11-30</t>
  </si>
  <si>
    <t>2022-12-02</t>
  </si>
  <si>
    <t>0206062110022</t>
  </si>
  <si>
    <t>Lydia Lavenia Farant</t>
  </si>
  <si>
    <t>2022-01-24</t>
  </si>
  <si>
    <t>0206062110023</t>
  </si>
  <si>
    <t>Alvya Armelia</t>
  </si>
  <si>
    <t>0206062110027</t>
  </si>
  <si>
    <t>Evi Agustin Kusumo</t>
  </si>
  <si>
    <t>2023-08-16</t>
  </si>
  <si>
    <t>0206062110029</t>
  </si>
  <si>
    <t>Amarylis Issad Setiawardhani</t>
  </si>
  <si>
    <t>2023-01-16</t>
  </si>
  <si>
    <t>0206062110030</t>
  </si>
  <si>
    <t>Ryvaley Electra Sheyoputri</t>
  </si>
  <si>
    <t>2022-04-25</t>
  </si>
  <si>
    <t>2022-06-19</t>
  </si>
  <si>
    <t>0206062110031</t>
  </si>
  <si>
    <t>Laily Nadhirah Chasatyo Putri</t>
  </si>
  <si>
    <t>2024-03-23</t>
  </si>
  <si>
    <t>0206062110032</t>
  </si>
  <si>
    <t>Eufemia Davrili</t>
  </si>
  <si>
    <t>2022-12-10</t>
  </si>
  <si>
    <t>0206062110033</t>
  </si>
  <si>
    <t>Zefanya Thalia</t>
  </si>
  <si>
    <t>2022-06-01</t>
  </si>
  <si>
    <t>0206062110035</t>
  </si>
  <si>
    <t>Sonia Tsabitah</t>
  </si>
  <si>
    <t>0206062110042</t>
  </si>
  <si>
    <t>Niswiyah Syalehah</t>
  </si>
  <si>
    <t>2023-04-04</t>
  </si>
  <si>
    <t>0306012110001</t>
  </si>
  <si>
    <t>Felicia Angie Hosea</t>
  </si>
  <si>
    <t>Psychology</t>
  </si>
  <si>
    <t>2021-11-13</t>
  </si>
  <si>
    <t>2022-01-10</t>
  </si>
  <si>
    <t>2022-05-12</t>
  </si>
  <si>
    <t>2022-03-17</t>
  </si>
  <si>
    <t>2022-03-24</t>
  </si>
  <si>
    <t>2022-06-12</t>
  </si>
  <si>
    <t>2022-08-29</t>
  </si>
  <si>
    <t>2022-11-01</t>
  </si>
  <si>
    <t>2023-03-30</t>
  </si>
  <si>
    <t>2023-04-06</t>
  </si>
  <si>
    <t>0306012110002</t>
  </si>
  <si>
    <t>Richelleen Widjaja</t>
  </si>
  <si>
    <t>2022-03-12</t>
  </si>
  <si>
    <t>2022-05-19</t>
  </si>
  <si>
    <t>2022-06-05</t>
  </si>
  <si>
    <t>2022-10-31</t>
  </si>
  <si>
    <t>2024-01-22</t>
  </si>
  <si>
    <t>2022-11-15</t>
  </si>
  <si>
    <t>2023-03-15</t>
  </si>
  <si>
    <t>2023-01-04</t>
  </si>
  <si>
    <t>2023-05-05</t>
  </si>
  <si>
    <t>2024-01-20</t>
  </si>
  <si>
    <t>2024-03-21</t>
  </si>
  <si>
    <t>0306012110003</t>
  </si>
  <si>
    <t>Kezia Kevina Harmoko</t>
  </si>
  <si>
    <t>2022-07-15</t>
  </si>
  <si>
    <t>2022-10-22</t>
  </si>
  <si>
    <t>2023-01-03</t>
  </si>
  <si>
    <t>2023-01-20</t>
  </si>
  <si>
    <t>2023-02-05</t>
  </si>
  <si>
    <t>2023-05-29</t>
  </si>
  <si>
    <t>2023-06-22</t>
  </si>
  <si>
    <t>2023-12-16</t>
  </si>
  <si>
    <t>0306012110004</t>
  </si>
  <si>
    <t>Josephine Aurel Carissa</t>
  </si>
  <si>
    <t>2022-02-02</t>
  </si>
  <si>
    <t>2022-12-05</t>
  </si>
  <si>
    <t>2023-09-29</t>
  </si>
  <si>
    <t>2024-01-19</t>
  </si>
  <si>
    <t>2023-10-04</t>
  </si>
  <si>
    <t>2023-10-15</t>
  </si>
  <si>
    <t>2024-03-10</t>
  </si>
  <si>
    <t>2024-06-26</t>
  </si>
  <si>
    <t>2024-06-27</t>
  </si>
  <si>
    <t>0306012110005</t>
  </si>
  <si>
    <t>Vallent Jasmine Diaz Mahaputri</t>
  </si>
  <si>
    <t>0306012110006</t>
  </si>
  <si>
    <t>Felicia Mischelle Thedja</t>
  </si>
  <si>
    <t>2024-05-08</t>
  </si>
  <si>
    <t>2024-05-16</t>
  </si>
  <si>
    <t>0306012110007</t>
  </si>
  <si>
    <t>Adam Gabriel Sismianto</t>
  </si>
  <si>
    <t>0306012110008</t>
  </si>
  <si>
    <t>Velissia Lakaseng</t>
  </si>
  <si>
    <t>2024-05-24</t>
  </si>
  <si>
    <t>2023-12-31</t>
  </si>
  <si>
    <t>2024-06-04</t>
  </si>
  <si>
    <t>0306012110009</t>
  </si>
  <si>
    <t>Jason Gabriel Suwito</t>
  </si>
  <si>
    <t>0306012110010</t>
  </si>
  <si>
    <t>Aliifah Jasmine Herryawan</t>
  </si>
  <si>
    <t>0306012110012</t>
  </si>
  <si>
    <t>Christiana Eldory Hidayat</t>
  </si>
  <si>
    <t>2020-11-25</t>
  </si>
  <si>
    <t>2021-11-30</t>
  </si>
  <si>
    <t>2022-01-07</t>
  </si>
  <si>
    <t>2022-01-09</t>
  </si>
  <si>
    <t>0306012110013</t>
  </si>
  <si>
    <t>Chairein Christy Limantara</t>
  </si>
  <si>
    <t>2021-10-28</t>
  </si>
  <si>
    <t>2022-06-13</t>
  </si>
  <si>
    <t>2022-09-20</t>
  </si>
  <si>
    <t>0306012110014</t>
  </si>
  <si>
    <t>Amadea Regine Tan</t>
  </si>
  <si>
    <t>2021-10-20</t>
  </si>
  <si>
    <t>2022-04-07</t>
  </si>
  <si>
    <t>2022-04-23</t>
  </si>
  <si>
    <t>0306012110016</t>
  </si>
  <si>
    <t>Belicia griselda talahaturusun</t>
  </si>
  <si>
    <t>2021-10-04</t>
  </si>
  <si>
    <t>2023-09-19</t>
  </si>
  <si>
    <t>2023-10-30</t>
  </si>
  <si>
    <t>2023-12-15</t>
  </si>
  <si>
    <t>2024-02-02</t>
  </si>
  <si>
    <t>0306012110017</t>
  </si>
  <si>
    <t>Josephine Valentina Hadi Santoso</t>
  </si>
  <si>
    <t>2023-11-21</t>
  </si>
  <si>
    <t>0306012110019</t>
  </si>
  <si>
    <t>Andika Galih Raka Dewa</t>
  </si>
  <si>
    <t>2022-12-06</t>
  </si>
  <si>
    <t>2023-05-25</t>
  </si>
  <si>
    <t>2023-05-04</t>
  </si>
  <si>
    <t>2023-01-06</t>
  </si>
  <si>
    <t>2024-10-27</t>
  </si>
  <si>
    <t>0306012110020</t>
  </si>
  <si>
    <t>Aletheia Chandra Handoyo</t>
  </si>
  <si>
    <t>2023-07-25</t>
  </si>
  <si>
    <t>0306012110022</t>
  </si>
  <si>
    <t>Tania Angelica Manek</t>
  </si>
  <si>
    <t>0306012110023</t>
  </si>
  <si>
    <t>Nathania Amabel Sangjaya</t>
  </si>
  <si>
    <t>2024-02-08</t>
  </si>
  <si>
    <t>0306012110024</t>
  </si>
  <si>
    <t>Sherly Amelia Margaretha</t>
  </si>
  <si>
    <t>0306012110025</t>
  </si>
  <si>
    <t>David Marchellino Tjiptowidjojo</t>
  </si>
  <si>
    <t>0306012110026</t>
  </si>
  <si>
    <t>Khanis Wirayudha Nata Raharja</t>
  </si>
  <si>
    <t>2023-11-29</t>
  </si>
  <si>
    <t>0306012110027</t>
  </si>
  <si>
    <t>Magdalena</t>
  </si>
  <si>
    <t>0306012110028</t>
  </si>
  <si>
    <t>Putu Erika Valentina</t>
  </si>
  <si>
    <t>0306012110029</t>
  </si>
  <si>
    <t>Melati Resda Ceasaria</t>
  </si>
  <si>
    <t>2022-09-26</t>
  </si>
  <si>
    <t>2022-09-28</t>
  </si>
  <si>
    <t>2024-01-16</t>
  </si>
  <si>
    <t>2023-06-02</t>
  </si>
  <si>
    <t>2023-08-22</t>
  </si>
  <si>
    <t>2023-08-25</t>
  </si>
  <si>
    <t>2024-02-05</t>
  </si>
  <si>
    <t>2024-03-24</t>
  </si>
  <si>
    <t>0306012110030</t>
  </si>
  <si>
    <t>Hana Octavia Arianto</t>
  </si>
  <si>
    <t>2023-06-12</t>
  </si>
  <si>
    <t>0306012110031</t>
  </si>
  <si>
    <t>Evelyn Natalia</t>
  </si>
  <si>
    <t>0306012110032</t>
  </si>
  <si>
    <t>Rachel Ellery</t>
  </si>
  <si>
    <t>0306012110033</t>
  </si>
  <si>
    <t>Vania Loviena Timothy</t>
  </si>
  <si>
    <t>2021-10-01</t>
  </si>
  <si>
    <t>2021-11-18</t>
  </si>
  <si>
    <t>0306012110034</t>
  </si>
  <si>
    <t>Natania Triana Putra</t>
  </si>
  <si>
    <t>0306012110035</t>
  </si>
  <si>
    <t>L Angeline A Yermias Pelealu</t>
  </si>
  <si>
    <t>0306012110039</t>
  </si>
  <si>
    <t>Sabrina Marchella</t>
  </si>
  <si>
    <t>0306012110042</t>
  </si>
  <si>
    <t>Izza Ardelia Yudhistira</t>
  </si>
  <si>
    <t>2022-06-06</t>
  </si>
  <si>
    <t>2022-09-18</t>
  </si>
  <si>
    <t>2022-12-29</t>
  </si>
  <si>
    <t>0306012110043</t>
  </si>
  <si>
    <t>ST Mutiara Dewinta</t>
  </si>
  <si>
    <t>2023-12-02</t>
  </si>
  <si>
    <t>0306012110044</t>
  </si>
  <si>
    <t>Yolanda Adriyofa Kristiani</t>
  </si>
  <si>
    <t>0306012110045</t>
  </si>
  <si>
    <t>Wanda Rizki Azizah</t>
  </si>
  <si>
    <t>2022-05-04</t>
  </si>
  <si>
    <t>2022-05-05</t>
  </si>
  <si>
    <t>2023-06-25</t>
  </si>
  <si>
    <t>0306012110047</t>
  </si>
  <si>
    <t>Shearon Natasha Tiono</t>
  </si>
  <si>
    <t>2022-09-13</t>
  </si>
  <si>
    <t>2023-01-13</t>
  </si>
  <si>
    <t>0306012110049</t>
  </si>
  <si>
    <t>Raissa Nabila Chusaini</t>
  </si>
  <si>
    <t>0306012110050</t>
  </si>
  <si>
    <t>Maria Ivana Linarto</t>
  </si>
  <si>
    <t>2023-09-03</t>
  </si>
  <si>
    <t>0306012110051</t>
  </si>
  <si>
    <t>Muhammad Fadillah Anargya Sudarmawan</t>
  </si>
  <si>
    <t>0306012110052</t>
  </si>
  <si>
    <t>Putri Sesilita Ria Adiarta</t>
  </si>
  <si>
    <t>2022-09-21</t>
  </si>
  <si>
    <t>2023-02-23</t>
  </si>
  <si>
    <t>0306012110058</t>
  </si>
  <si>
    <t>Vania Sulistiano</t>
  </si>
  <si>
    <t>0306012127102</t>
  </si>
  <si>
    <t>Monang Abednego Hutapea</t>
  </si>
  <si>
    <t>2022-04-11</t>
  </si>
  <si>
    <t>2022-06-15</t>
  </si>
  <si>
    <t>0406012110001</t>
  </si>
  <si>
    <t>Felicia Budiarti</t>
  </si>
  <si>
    <t>Tourism - Hotel and Tourism Business</t>
  </si>
  <si>
    <t>0406012110002</t>
  </si>
  <si>
    <t>Aileen Andini Sakti</t>
  </si>
  <si>
    <t>0406012110004</t>
  </si>
  <si>
    <t>Gabriella Josephine Lewi</t>
  </si>
  <si>
    <t>2023-06-09</t>
  </si>
  <si>
    <t>2023-11-30</t>
  </si>
  <si>
    <t>0406012110005</t>
  </si>
  <si>
    <t>Jane Kyla Hendrita</t>
  </si>
  <si>
    <t>0406012110006</t>
  </si>
  <si>
    <t>Maria Imaculata Louisa Sunarta</t>
  </si>
  <si>
    <t>0406012110007</t>
  </si>
  <si>
    <t>Bernadet Ekaristi Wibowo</t>
  </si>
  <si>
    <t>0406012110008</t>
  </si>
  <si>
    <t>Helen Ayu Margadjie</t>
  </si>
  <si>
    <t>0406012110009</t>
  </si>
  <si>
    <t>Maria Ivannie</t>
  </si>
  <si>
    <t>0406012110010</t>
  </si>
  <si>
    <t>Natascha Venecia, Tan</t>
  </si>
  <si>
    <t>0406012110011</t>
  </si>
  <si>
    <t>Kathleen Michelle</t>
  </si>
  <si>
    <t>0406012110012</t>
  </si>
  <si>
    <t>Diva Liliani</t>
  </si>
  <si>
    <t>2023-02-27</t>
  </si>
  <si>
    <t>0406012110013</t>
  </si>
  <si>
    <t>Eswen Renata</t>
  </si>
  <si>
    <t>0406012110014</t>
  </si>
  <si>
    <t>Lorenzia Aiko</t>
  </si>
  <si>
    <t>0406012110015</t>
  </si>
  <si>
    <t>Audrey Felicia Candra</t>
  </si>
  <si>
    <t>0406012110016</t>
  </si>
  <si>
    <t>Elizabeth Florenza Heryanto</t>
  </si>
  <si>
    <t>2022-05-06</t>
  </si>
  <si>
    <t>0406012110017</t>
  </si>
  <si>
    <t>Juan Kaparang</t>
  </si>
  <si>
    <t>2023-07-06</t>
  </si>
  <si>
    <t>2023-07-08</t>
  </si>
  <si>
    <t>0406012110018</t>
  </si>
  <si>
    <t>Michelle Suendi</t>
  </si>
  <si>
    <t>0406012110019</t>
  </si>
  <si>
    <t>Bryan Tanaya</t>
  </si>
  <si>
    <t>0406012110020</t>
  </si>
  <si>
    <t>Sharron Tiffany Nathania</t>
  </si>
  <si>
    <t>0406012110021</t>
  </si>
  <si>
    <t>Joseline Grace Cecillia Hariyono</t>
  </si>
  <si>
    <t>0406012110022</t>
  </si>
  <si>
    <t>Gabriel Michelle Wibisono</t>
  </si>
  <si>
    <t>0406012110023</t>
  </si>
  <si>
    <t>Alois Anthony Adhypranata</t>
  </si>
  <si>
    <t>2023-02-21</t>
  </si>
  <si>
    <t>0406012110024</t>
  </si>
  <si>
    <t>Joshua Kevin Tandaki</t>
  </si>
  <si>
    <t>0406012110025</t>
  </si>
  <si>
    <t>Erica Destiani Natalia</t>
  </si>
  <si>
    <t>2022-09-05</t>
  </si>
  <si>
    <t>2022-12-14</t>
  </si>
  <si>
    <t>2023-04-10</t>
  </si>
  <si>
    <t>2023-02-24</t>
  </si>
  <si>
    <t>2023-03-22</t>
  </si>
  <si>
    <t>2023-04-30</t>
  </si>
  <si>
    <t>0406012110026</t>
  </si>
  <si>
    <t>Jocelyn Vanessa Meidy Winarto</t>
  </si>
  <si>
    <t>2023-08-29</t>
  </si>
  <si>
    <t>0406012110027</t>
  </si>
  <si>
    <t>Anak Agung Ngurah Agung Satya Darma Mahendra</t>
  </si>
  <si>
    <t>0406012110028</t>
  </si>
  <si>
    <t>Cleavant Lewi</t>
  </si>
  <si>
    <t>0406012110029</t>
  </si>
  <si>
    <t>Zaeden Vince Go</t>
  </si>
  <si>
    <t>0406012110030</t>
  </si>
  <si>
    <t>Catherine Angeline Helena Pieters</t>
  </si>
  <si>
    <t>0406012110032</t>
  </si>
  <si>
    <t>Vincent Antonio Satrya</t>
  </si>
  <si>
    <t>0406012110034</t>
  </si>
  <si>
    <t>Jason Theodore</t>
  </si>
  <si>
    <t>0406012110036</t>
  </si>
  <si>
    <t>Juan Fiorentino Sutanto</t>
  </si>
  <si>
    <t>0406012110037</t>
  </si>
  <si>
    <t>Sylvia Veronica Gozali</t>
  </si>
  <si>
    <t>0406012110038</t>
  </si>
  <si>
    <t>Ray Natha Krisda Anindya</t>
  </si>
  <si>
    <t>0406012110039</t>
  </si>
  <si>
    <t>Jevon Gunawan</t>
  </si>
  <si>
    <t>0406012110041</t>
  </si>
  <si>
    <t>Yenny Tantra</t>
  </si>
  <si>
    <t>0406012110042</t>
  </si>
  <si>
    <t>Joya Azzahra Taufik</t>
  </si>
  <si>
    <t>0406012110043</t>
  </si>
  <si>
    <t>Jeselyn Rebecca Regina</t>
  </si>
  <si>
    <t>0406012110044</t>
  </si>
  <si>
    <t>Arnett Sucipto</t>
  </si>
  <si>
    <t>0406012110045</t>
  </si>
  <si>
    <t>Billy Tandrijaya</t>
  </si>
  <si>
    <t>0406012110047</t>
  </si>
  <si>
    <t>Ashley</t>
  </si>
  <si>
    <t>0406012110048</t>
  </si>
  <si>
    <t xml:space="preserve">Ariel Jeanivy </t>
  </si>
  <si>
    <t>0406012110049</t>
  </si>
  <si>
    <t>Evan Kevin Nathanael</t>
  </si>
  <si>
    <t>0406012110050</t>
  </si>
  <si>
    <t>Ariella Calista Tan</t>
  </si>
  <si>
    <t>0406012110051</t>
  </si>
  <si>
    <t>Christina Felicia Cen</t>
  </si>
  <si>
    <t>0406012110052</t>
  </si>
  <si>
    <t>Jonathan Steven</t>
  </si>
  <si>
    <t>0406012110053</t>
  </si>
  <si>
    <t>Fernando Arron Susilo</t>
  </si>
  <si>
    <t>2022-05-13</t>
  </si>
  <si>
    <t>2022-05-14</t>
  </si>
  <si>
    <t>2023-09-23</t>
  </si>
  <si>
    <t>2023-10-14</t>
  </si>
  <si>
    <t>0406012110054</t>
  </si>
  <si>
    <t>Geraldi Nathanael</t>
  </si>
  <si>
    <t>0406012110055</t>
  </si>
  <si>
    <t>Angelline Oliver B Kaunang</t>
  </si>
  <si>
    <t>0406012110056</t>
  </si>
  <si>
    <t>William Farrel Hendrawan</t>
  </si>
  <si>
    <t>0406012110057</t>
  </si>
  <si>
    <t>Sisilya Kalyani Chandra</t>
  </si>
  <si>
    <t>0406012110058</t>
  </si>
  <si>
    <t>Annette Gabriella</t>
  </si>
  <si>
    <t>2023-12-11</t>
  </si>
  <si>
    <t>0406012110059</t>
  </si>
  <si>
    <t>Patrick</t>
  </si>
  <si>
    <t>0406022110002</t>
  </si>
  <si>
    <t>Celine Patricia Kusuma</t>
  </si>
  <si>
    <t>Tourism - Culinary Business</t>
  </si>
  <si>
    <t>0406022110005</t>
  </si>
  <si>
    <t>Meyra Eveleen Lie</t>
  </si>
  <si>
    <t>2024-06-15</t>
  </si>
  <si>
    <t>0406022110007</t>
  </si>
  <si>
    <t>Felly Natalia Aryanto</t>
  </si>
  <si>
    <t>2024-06-11</t>
  </si>
  <si>
    <t>0406022110009</t>
  </si>
  <si>
    <t>Jesselyn Soesanto</t>
  </si>
  <si>
    <t>2022-03-25</t>
  </si>
  <si>
    <t>0406022110010</t>
  </si>
  <si>
    <t>Elysia Valery Wijaya</t>
  </si>
  <si>
    <t>0406022110011</t>
  </si>
  <si>
    <t>Stefanie Adamas Samjaya</t>
  </si>
  <si>
    <t>2024-04-28</t>
  </si>
  <si>
    <t>0406022110012</t>
  </si>
  <si>
    <t>Yedida Esther Giovanni Purnomo</t>
  </si>
  <si>
    <t>2022-10-17</t>
  </si>
  <si>
    <t>0406022110013</t>
  </si>
  <si>
    <t>Fatkur Rochman</t>
  </si>
  <si>
    <t>0406022110014</t>
  </si>
  <si>
    <t>Sallis Bahihaqi Haqieqi</t>
  </si>
  <si>
    <t>0406022110018</t>
  </si>
  <si>
    <t>Audrey Carissa Chandra</t>
  </si>
  <si>
    <t>0406022110019</t>
  </si>
  <si>
    <t>Audrey Angeline Prasetyo</t>
  </si>
  <si>
    <t>0406022110020</t>
  </si>
  <si>
    <t>Jocelin Leony Tjokro</t>
  </si>
  <si>
    <t>0406022110021</t>
  </si>
  <si>
    <t>Afifa Nur Septiarini Adellia</t>
  </si>
  <si>
    <t>0406022110025</t>
  </si>
  <si>
    <t>Jessica Widjanarko</t>
  </si>
  <si>
    <t>0406022110033</t>
  </si>
  <si>
    <t>Cherry Fredrerica Wibowo</t>
  </si>
  <si>
    <t>0406022110034</t>
  </si>
  <si>
    <t>Theodora Kezia Sudibyo</t>
  </si>
  <si>
    <t>0406022110035</t>
  </si>
  <si>
    <t>Kenzie Felicia</t>
  </si>
  <si>
    <t>0406022110036</t>
  </si>
  <si>
    <t>Callista Fortune</t>
  </si>
  <si>
    <t>0406022110037</t>
  </si>
  <si>
    <t>Laura Evangeline</t>
  </si>
  <si>
    <t>0406022110039</t>
  </si>
  <si>
    <t>Jessica Julia Purnomo</t>
  </si>
  <si>
    <t>0406022110041</t>
  </si>
  <si>
    <t>Evangelica Maria Brigitta Santoso</t>
  </si>
  <si>
    <t>0406022110044</t>
  </si>
  <si>
    <t>Aline Theola Budiarso</t>
  </si>
  <si>
    <t>0406022110047</t>
  </si>
  <si>
    <t>Janet Jasintha</t>
  </si>
  <si>
    <t>2022-05-25</t>
  </si>
  <si>
    <t>0406022110048</t>
  </si>
  <si>
    <t>Janice Jasintha</t>
  </si>
  <si>
    <t>0406022110049</t>
  </si>
  <si>
    <t>Michael Christian Purwanto</t>
  </si>
  <si>
    <t>0406022110053</t>
  </si>
  <si>
    <t>Rafael Juan Chesna Tjoanda</t>
  </si>
  <si>
    <t>0406022110054</t>
  </si>
  <si>
    <t>Rowland Cyrano</t>
  </si>
  <si>
    <t>0406022110055</t>
  </si>
  <si>
    <t>Jason Widagdo</t>
  </si>
  <si>
    <t>0406022110056</t>
  </si>
  <si>
    <t>Melvern</t>
  </si>
  <si>
    <t>0406022110057</t>
  </si>
  <si>
    <t>Aurelia Devina Sanjaya</t>
  </si>
  <si>
    <t>2022-09-17</t>
  </si>
  <si>
    <t>2022-11-22</t>
  </si>
  <si>
    <t>0406022110058</t>
  </si>
  <si>
    <t>Afrizal Riza Putera Fahmi</t>
  </si>
  <si>
    <t>0406022110059</t>
  </si>
  <si>
    <t>Florentina Evelyn Candra Wardana</t>
  </si>
  <si>
    <t>0406022110062</t>
  </si>
  <si>
    <t>Matthew Elbert Wijaya</t>
  </si>
  <si>
    <t>0406022110063</t>
  </si>
  <si>
    <t>Aishadilah Prudence Mahsayuna</t>
  </si>
  <si>
    <t>0406022110066</t>
  </si>
  <si>
    <t>Rama Indrawan Masbudi</t>
  </si>
  <si>
    <t>0406022110067</t>
  </si>
  <si>
    <t>Diana Suryapraja</t>
  </si>
  <si>
    <t>0406022110072</t>
  </si>
  <si>
    <t>Ratu Padma Ap Fatsah</t>
  </si>
  <si>
    <t>2023-05-20</t>
  </si>
  <si>
    <t>0406022110074</t>
  </si>
  <si>
    <t>Calandra Kiara</t>
  </si>
  <si>
    <t>0406022110075</t>
  </si>
  <si>
    <t>Stefany Felicia Teguh</t>
  </si>
  <si>
    <t>0406022110078</t>
  </si>
  <si>
    <t>Petra Julianto</t>
  </si>
  <si>
    <t>0406022110080</t>
  </si>
  <si>
    <t>Isabell Yenina Sapan</t>
  </si>
  <si>
    <t>0406022110082</t>
  </si>
  <si>
    <t>Nirada Isjwara</t>
  </si>
  <si>
    <t>0406022110083</t>
  </si>
  <si>
    <t>Kelly Gunawan</t>
  </si>
  <si>
    <t>0406022110084</t>
  </si>
  <si>
    <t>Nicholas Bryan Stanley</t>
  </si>
  <si>
    <t>0406022110085</t>
  </si>
  <si>
    <t>Jessica Piter</t>
  </si>
  <si>
    <t>0406042110002</t>
  </si>
  <si>
    <t>Ellen Angelica Arijono</t>
  </si>
  <si>
    <t>Food Technology Program</t>
  </si>
  <si>
    <t>0406042110003</t>
  </si>
  <si>
    <t>Birgitta Allison Kesuma</t>
  </si>
  <si>
    <t>2023-07-24</t>
  </si>
  <si>
    <t>0406042110006</t>
  </si>
  <si>
    <t>Delicia Chrystalyn</t>
  </si>
  <si>
    <t>0406042110008</t>
  </si>
  <si>
    <t>Raymond Hamidy</t>
  </si>
  <si>
    <t>0406042110010</t>
  </si>
  <si>
    <t>Belinda Manuela Angkadjaja</t>
  </si>
  <si>
    <t>2023-07-30</t>
  </si>
  <si>
    <t>2023-09-20</t>
  </si>
  <si>
    <t>0406042110012</t>
  </si>
  <si>
    <t>Tuhfah Wikaputra</t>
  </si>
  <si>
    <t>0406042110015</t>
  </si>
  <si>
    <t>Fionna Fabiola Adristi</t>
  </si>
  <si>
    <t>0406042110016</t>
  </si>
  <si>
    <t>Mellisa Erika Saleh</t>
  </si>
  <si>
    <t>2022-03-21</t>
  </si>
  <si>
    <t>2023-09-05</t>
  </si>
  <si>
    <t>2023-09-28</t>
  </si>
  <si>
    <t>0406042110017</t>
  </si>
  <si>
    <t>Bima Nugroho Putra Sutanto</t>
  </si>
  <si>
    <t>2022-04-29</t>
  </si>
  <si>
    <t>2022-07-03</t>
  </si>
  <si>
    <t>2022-10-24</t>
  </si>
  <si>
    <t>2023-02-19</t>
  </si>
  <si>
    <t>2023-06-17</t>
  </si>
  <si>
    <t>2023-07-29</t>
  </si>
  <si>
    <t>2023-08-13</t>
  </si>
  <si>
    <t>2023-08-26</t>
  </si>
  <si>
    <t>0406042110020</t>
  </si>
  <si>
    <t>Kadek Grace Bunga</t>
  </si>
  <si>
    <t>0506012110001</t>
  </si>
  <si>
    <t>Euginia Crisiella</t>
  </si>
  <si>
    <t>Communication Science</t>
  </si>
  <si>
    <t>0506012110002</t>
  </si>
  <si>
    <t>Chrestella Angelica Husodo</t>
  </si>
  <si>
    <t>2022-01-12</t>
  </si>
  <si>
    <t>2022-07-11</t>
  </si>
  <si>
    <t>2022-09-16</t>
  </si>
  <si>
    <t>0506012110003</t>
  </si>
  <si>
    <t>Verawati Puspita Sari</t>
  </si>
  <si>
    <t>2023-11-26</t>
  </si>
  <si>
    <t>0506012110004</t>
  </si>
  <si>
    <t>Thalia Nikky Siswono</t>
  </si>
  <si>
    <t>2023-06-13</t>
  </si>
  <si>
    <t>2023-11-01</t>
  </si>
  <si>
    <t>2023-12-25</t>
  </si>
  <si>
    <t>2023-12-26</t>
  </si>
  <si>
    <t>2023-11-14</t>
  </si>
  <si>
    <t>2023-11-22</t>
  </si>
  <si>
    <t>2023-12-09</t>
  </si>
  <si>
    <t>2024-05-17</t>
  </si>
  <si>
    <t>0506012110005</t>
  </si>
  <si>
    <t>Blasius Malvino Wibowoputra</t>
  </si>
  <si>
    <t>2022-12-15</t>
  </si>
  <si>
    <t>0506012110007</t>
  </si>
  <si>
    <t>Ivana Clairine Sistiawan</t>
  </si>
  <si>
    <t>2022-11-27</t>
  </si>
  <si>
    <t>2023-04-20</t>
  </si>
  <si>
    <t>0506012110008</t>
  </si>
  <si>
    <t>Fiorella Lauw</t>
  </si>
  <si>
    <t>2024-07-31</t>
  </si>
  <si>
    <t>0506012110009</t>
  </si>
  <si>
    <t>Vivia Pauline Harliana</t>
  </si>
  <si>
    <t>0506012110010</t>
  </si>
  <si>
    <t>Valentino Reynaldi</t>
  </si>
  <si>
    <t>2024-08-09</t>
  </si>
  <si>
    <t>2024-08-10</t>
  </si>
  <si>
    <t>0506012110011</t>
  </si>
  <si>
    <t>Nova Kirana Putri</t>
  </si>
  <si>
    <t>0506012110014</t>
  </si>
  <si>
    <t>Vallene Laurencia Viendry Sujarwo</t>
  </si>
  <si>
    <t>2024-05-19</t>
  </si>
  <si>
    <t>0506012110015</t>
  </si>
  <si>
    <t>Natasha Lidya Margaretha</t>
  </si>
  <si>
    <t>2022-09-08</t>
  </si>
  <si>
    <t>2022-12-22</t>
  </si>
  <si>
    <t>0506012110016</t>
  </si>
  <si>
    <t>Alfredo Suhatta, Liem</t>
  </si>
  <si>
    <t>2024-02-23</t>
  </si>
  <si>
    <t>0506012110017</t>
  </si>
  <si>
    <t>Kyla Azalis Prasetio</t>
  </si>
  <si>
    <t>0506012110019</t>
  </si>
  <si>
    <t>Jessica Nathalia Hermawan</t>
  </si>
  <si>
    <t>2023-04-25</t>
  </si>
  <si>
    <t>0506012110022</t>
  </si>
  <si>
    <t>Enrico Matthew</t>
  </si>
  <si>
    <t>2023-06-11</t>
  </si>
  <si>
    <t>0506012110025</t>
  </si>
  <si>
    <t>Cindi Felysia Sutanto</t>
  </si>
  <si>
    <t>2023-08-05</t>
  </si>
  <si>
    <t>0506012110026</t>
  </si>
  <si>
    <t>M. Tino Alamsyah Effendy</t>
  </si>
  <si>
    <t>2023-05-24</t>
  </si>
  <si>
    <t>0506012110027</t>
  </si>
  <si>
    <t>Lusyannie Evangeline Giri Putra</t>
  </si>
  <si>
    <t>2023-11-28</t>
  </si>
  <si>
    <t>0506012110028</t>
  </si>
  <si>
    <t>Yohana Intan Permatasari</t>
  </si>
  <si>
    <t>2022-07-28</t>
  </si>
  <si>
    <t>0506012110029</t>
  </si>
  <si>
    <t>Christabella Angelina Widjaya</t>
  </si>
  <si>
    <t>0506012110031</t>
  </si>
  <si>
    <t>James Gracie Sutandyo</t>
  </si>
  <si>
    <t>0506012110032</t>
  </si>
  <si>
    <t>Afifah Ahadiyah Hanif</t>
  </si>
  <si>
    <t>2021-12-23</t>
  </si>
  <si>
    <t>2022-01-20</t>
  </si>
  <si>
    <t>0506012110035</t>
  </si>
  <si>
    <t>Nicholas Marcellino Sariputera</t>
  </si>
  <si>
    <t>2023-09-18</t>
  </si>
  <si>
    <t>0506012110036</t>
  </si>
  <si>
    <t>Aang Arif Amrullah</t>
  </si>
  <si>
    <t>2021-11-11</t>
  </si>
  <si>
    <t>2022-09-14</t>
  </si>
  <si>
    <t>0506012110037</t>
  </si>
  <si>
    <t>Rosihan Amril Farouqi</t>
  </si>
  <si>
    <t>2023-03-23</t>
  </si>
  <si>
    <t>0506012110038</t>
  </si>
  <si>
    <t>Mehta Juwita Resi Iklas Darmagati</t>
  </si>
  <si>
    <t>0506012110039</t>
  </si>
  <si>
    <t>Adhin Ramadhan Khayatullah</t>
  </si>
  <si>
    <t>0506012110040</t>
  </si>
  <si>
    <t>Kevin Utomo</t>
  </si>
  <si>
    <t>2021-11-28</t>
  </si>
  <si>
    <t>0506012110041</t>
  </si>
  <si>
    <t>Wilson David Mulya Huang</t>
  </si>
  <si>
    <t>0506012110042</t>
  </si>
  <si>
    <t>Muhammad Abdul Wafi</t>
  </si>
  <si>
    <t>0506012110043</t>
  </si>
  <si>
    <t>Nathania Angelica Santoso</t>
  </si>
  <si>
    <t>0506012110046</t>
  </si>
  <si>
    <t>Gracia Ella Puspita</t>
  </si>
  <si>
    <t>2022-01-01</t>
  </si>
  <si>
    <t>2022-03-01</t>
  </si>
  <si>
    <t>2022-12-31</t>
  </si>
  <si>
    <t>0506012110047</t>
  </si>
  <si>
    <t>Puspita Rohana Handayani</t>
  </si>
  <si>
    <t>2021-09-05</t>
  </si>
  <si>
    <t>2021-09-25</t>
  </si>
  <si>
    <t>0506012110048</t>
  </si>
  <si>
    <t>Jeremy Sugiarto Sunardi</t>
  </si>
  <si>
    <t>0506012110049</t>
  </si>
  <si>
    <t>Debora Tri Gunawan</t>
  </si>
  <si>
    <t>0506012110055</t>
  </si>
  <si>
    <t>Eunice Michelle Aurelia</t>
  </si>
  <si>
    <t>0506012110056</t>
  </si>
  <si>
    <t>Ida Ayu Indira Cempaka Sari</t>
  </si>
  <si>
    <t>0506012110057</t>
  </si>
  <si>
    <t>Sekar Ayu Dedari Sukma</t>
  </si>
  <si>
    <t>0506012110058</t>
  </si>
  <si>
    <t>Keisya Calysta</t>
  </si>
  <si>
    <t>2022-12-27</t>
  </si>
  <si>
    <t>2023-09-06</t>
  </si>
  <si>
    <t>0506012110059</t>
  </si>
  <si>
    <t>Erica Arthamevia Putri Iskandar</t>
  </si>
  <si>
    <t>2022-12-09</t>
  </si>
  <si>
    <t>0506012110061</t>
  </si>
  <si>
    <t xml:space="preserve">Nabila Zulfiniar Putri </t>
  </si>
  <si>
    <t>0506012110062</t>
  </si>
  <si>
    <t>Sam Ryan Irawan</t>
  </si>
  <si>
    <t>0506012110063</t>
  </si>
  <si>
    <t>Dimas Hanif Syamsa Hikmah</t>
  </si>
  <si>
    <t>0506012110065</t>
  </si>
  <si>
    <t>Hanif Umron Riadi</t>
  </si>
  <si>
    <t>0506012110066</t>
  </si>
  <si>
    <t>Biondy Arbiansyah Putra</t>
  </si>
  <si>
    <t>2021-12-13</t>
  </si>
  <si>
    <t>2023-06-29</t>
  </si>
  <si>
    <t>2023-10-13</t>
  </si>
  <si>
    <t>0506012110070</t>
  </si>
  <si>
    <t>Aryo Bagaskoro</t>
  </si>
  <si>
    <t>2024-01-18</t>
  </si>
  <si>
    <t>2024-01-28</t>
  </si>
  <si>
    <t>0506012110072</t>
  </si>
  <si>
    <t>Salsabila Andriati</t>
  </si>
  <si>
    <t>0506012110073</t>
  </si>
  <si>
    <t>Ni Ayu Laura Maharani</t>
  </si>
  <si>
    <t>0506012110074</t>
  </si>
  <si>
    <t>Siti Zahira Badriyah</t>
  </si>
  <si>
    <t>2022-02-17</t>
  </si>
  <si>
    <t>0506012110076</t>
  </si>
  <si>
    <t>Puspa Izzati Annisa Darmawan</t>
  </si>
  <si>
    <t>0506012110077</t>
  </si>
  <si>
    <t>Citta Catherine Gozali</t>
  </si>
  <si>
    <t>2023-03-17</t>
  </si>
  <si>
    <t>2024-04-05</t>
  </si>
  <si>
    <t>0506012110078</t>
  </si>
  <si>
    <t>Davin Nuariantino Putra Mulyono</t>
  </si>
  <si>
    <t>0506012110080</t>
  </si>
  <si>
    <t>Michelle Janette Hosea</t>
  </si>
  <si>
    <t>2023-12-14</t>
  </si>
  <si>
    <t>0506012110081</t>
  </si>
  <si>
    <t>Johan Wijaya Tjendra</t>
  </si>
  <si>
    <t>0506012110082</t>
  </si>
  <si>
    <t>Allodia Astried Brennadiva</t>
  </si>
  <si>
    <t>0506012110086</t>
  </si>
  <si>
    <t>Dinda Ayu Windya Salim</t>
  </si>
  <si>
    <t>0506012110088</t>
  </si>
  <si>
    <t>Mohammad Dante Ravindra</t>
  </si>
  <si>
    <t>2022-09-02</t>
  </si>
  <si>
    <t>0506012110090</t>
  </si>
  <si>
    <t>Johanes Michael</t>
  </si>
  <si>
    <t>0506012110092</t>
  </si>
  <si>
    <t>Deddy Liem</t>
  </si>
  <si>
    <t>0606012110002</t>
  </si>
  <si>
    <t>Michelle Devina</t>
  </si>
  <si>
    <t>Medical</t>
  </si>
  <si>
    <t>0606012110007</t>
  </si>
  <si>
    <t>Monica Jennifer Gunawan</t>
  </si>
  <si>
    <t>0606012110010</t>
  </si>
  <si>
    <t>Dewa Ayu Manik Utari</t>
  </si>
  <si>
    <t>2022-12-26</t>
  </si>
  <si>
    <t>0606012110013</t>
  </si>
  <si>
    <t>Anacy Simproza Melania Themone</t>
  </si>
  <si>
    <t>2022-08-18</t>
  </si>
  <si>
    <t>2022-09-19</t>
  </si>
  <si>
    <t>0606012110014</t>
  </si>
  <si>
    <t>Vincy Falencia</t>
  </si>
  <si>
    <t>0606012110018</t>
  </si>
  <si>
    <t>Moh. Fawaid</t>
  </si>
  <si>
    <t>0606012110021</t>
  </si>
  <si>
    <t>Vincentia Amaranggana Zebada Susanto</t>
  </si>
  <si>
    <t>2023-10-06</t>
  </si>
  <si>
    <t>0606012110024</t>
  </si>
  <si>
    <t>Angel Honey Anggawi</t>
  </si>
  <si>
    <t>0606012110025</t>
  </si>
  <si>
    <t>Arnold Gennaro Geraldo Kumayas</t>
  </si>
  <si>
    <t>0606012110034</t>
  </si>
  <si>
    <t>Ony Intan Tsalsa Cahyaning Endik</t>
  </si>
  <si>
    <t>2022-06-28</t>
  </si>
  <si>
    <t>2022-07-26</t>
  </si>
  <si>
    <t>0606012110036</t>
  </si>
  <si>
    <t>Faiza Jullinar</t>
  </si>
  <si>
    <t>0606012110040</t>
  </si>
  <si>
    <t>Kenza Kalihanugrah Akbar</t>
  </si>
  <si>
    <t>0606012110049</t>
  </si>
  <si>
    <t>Nur Intan Permatasari Gumay</t>
  </si>
  <si>
    <t>0606012110051</t>
  </si>
  <si>
    <t>Salwadinda Lintang Tazkiyah</t>
  </si>
  <si>
    <t>2023-06-24</t>
  </si>
  <si>
    <t>0606012110052</t>
  </si>
  <si>
    <t>Aditya Tirta Gunawan</t>
  </si>
  <si>
    <t>0606012110054</t>
  </si>
  <si>
    <t>Wulan Nathania Kathlin</t>
  </si>
  <si>
    <t>0606012110055</t>
  </si>
  <si>
    <t>Emian Rambu Nalla</t>
  </si>
  <si>
    <t>0606012110057</t>
  </si>
  <si>
    <t>Cindy Clara Sari</t>
  </si>
  <si>
    <t>0606012110061</t>
  </si>
  <si>
    <t>Putri Maharani Salsa Bilatussalama</t>
  </si>
  <si>
    <t>2023-09-15</t>
  </si>
  <si>
    <t>0606012110063</t>
  </si>
  <si>
    <t>Najmul Laila</t>
  </si>
  <si>
    <t>0606012110065</t>
  </si>
  <si>
    <t>Maynard Adam Liemdjaja</t>
  </si>
  <si>
    <t>2024-07-01</t>
  </si>
  <si>
    <t>0706012110001</t>
  </si>
  <si>
    <t>Vincent Farellio Gunawan</t>
  </si>
  <si>
    <t>Informatics</t>
  </si>
  <si>
    <t>0706012110003</t>
  </si>
  <si>
    <t>Jason Emanuel Susanto</t>
  </si>
  <si>
    <t>0706012110005</t>
  </si>
  <si>
    <t>Kenneth Raffelino Sugianto</t>
  </si>
  <si>
    <t>0706012110009</t>
  </si>
  <si>
    <t>Stefanus Reynaldo</t>
  </si>
  <si>
    <t>0706012110011</t>
  </si>
  <si>
    <t>I Gede Nengah Rama Adi Nugraha</t>
  </si>
  <si>
    <t>2021-09-08</t>
  </si>
  <si>
    <t>0706012110012</t>
  </si>
  <si>
    <t>Edward Hartantio</t>
  </si>
  <si>
    <t>0706012110013</t>
  </si>
  <si>
    <t>Marcell Jeremy Wiradinata</t>
  </si>
  <si>
    <t>2024-03-05</t>
  </si>
  <si>
    <t>2024-04-01</t>
  </si>
  <si>
    <t>0706012110016</t>
  </si>
  <si>
    <t>Darell Aditya Sean Darmayasa</t>
  </si>
  <si>
    <t>0706012110018</t>
  </si>
  <si>
    <t>Vebrillia Santoso</t>
  </si>
  <si>
    <t>2023-10-11</t>
  </si>
  <si>
    <t>2024-01-25</t>
  </si>
  <si>
    <t>0706012110019</t>
  </si>
  <si>
    <t>Ileene Trinia Santoso</t>
  </si>
  <si>
    <t>2022-09-30</t>
  </si>
  <si>
    <t>2022-09-15</t>
  </si>
  <si>
    <t>2024-05-25</t>
  </si>
  <si>
    <t>0706012110020</t>
  </si>
  <si>
    <t>Davina Teresa Wijaya</t>
  </si>
  <si>
    <t>2023-11-09</t>
  </si>
  <si>
    <t>0706012110021</t>
  </si>
  <si>
    <t>Michelle Alvera Lolang</t>
  </si>
  <si>
    <t>0706012110026</t>
  </si>
  <si>
    <t>Alexander Hartono</t>
  </si>
  <si>
    <t>2022-11-10</t>
  </si>
  <si>
    <t>2022-11-18</t>
  </si>
  <si>
    <t>0706012110027</t>
  </si>
  <si>
    <t>Nick Devano Sulistio</t>
  </si>
  <si>
    <t>0706012110028</t>
  </si>
  <si>
    <t>Jevon Cledwyn Subagio</t>
  </si>
  <si>
    <t>0706012110030</t>
  </si>
  <si>
    <t>Steven Rafael Sunarto</t>
  </si>
  <si>
    <t>0706012110031</t>
  </si>
  <si>
    <t>Nuzulul Salsabila</t>
  </si>
  <si>
    <t>0706012110032</t>
  </si>
  <si>
    <t>Micheila Jiemesha</t>
  </si>
  <si>
    <t>0706012110033</t>
  </si>
  <si>
    <t>Bryan Anthony</t>
  </si>
  <si>
    <t>0706012110034</t>
  </si>
  <si>
    <t>Marsha Alexis Likorawung</t>
  </si>
  <si>
    <t>0706012110036</t>
  </si>
  <si>
    <t>Evelyn Callista Yaurentius</t>
  </si>
  <si>
    <t>0706012110037</t>
  </si>
  <si>
    <t>Hagen Kwik</t>
  </si>
  <si>
    <t>0706012110039</t>
  </si>
  <si>
    <t>Dhammiko Dharmawan</t>
  </si>
  <si>
    <t>0706012110041</t>
  </si>
  <si>
    <t>Kevin Christian</t>
  </si>
  <si>
    <t>0706012110045</t>
  </si>
  <si>
    <t>Nicholas Christian Irawan</t>
  </si>
  <si>
    <t>2022-08-17</t>
  </si>
  <si>
    <t>0706012110046</t>
  </si>
  <si>
    <t>William Johnson Wongge</t>
  </si>
  <si>
    <t>0706012110050</t>
  </si>
  <si>
    <t>Ilham Risqi Rudyansyach</t>
  </si>
  <si>
    <t>2023-01-08</t>
  </si>
  <si>
    <t>0706012110051</t>
  </si>
  <si>
    <t>Joseph Karunia Wijaya</t>
  </si>
  <si>
    <t>0706012110053</t>
  </si>
  <si>
    <t>Gabriela Bernice Handoko</t>
  </si>
  <si>
    <t>2021-07-23</t>
  </si>
  <si>
    <t>2021-07-25</t>
  </si>
  <si>
    <t>0706012110057</t>
  </si>
  <si>
    <t>Kathlyne Sarah Fania Panggabean</t>
  </si>
  <si>
    <t>0706012110058</t>
  </si>
  <si>
    <t>Nicholas Dylan Lienardi</t>
  </si>
  <si>
    <t>0706022110002</t>
  </si>
  <si>
    <t>Catherine Lim</t>
  </si>
  <si>
    <t>Information System</t>
  </si>
  <si>
    <t>2022-05-27</t>
  </si>
  <si>
    <t>2022-12-23</t>
  </si>
  <si>
    <t>2023-08-03</t>
  </si>
  <si>
    <t>0706022110003</t>
  </si>
  <si>
    <t>Michell Thesea Christanto</t>
  </si>
  <si>
    <t>0706022110004</t>
  </si>
  <si>
    <t>Lisandra Nicoline Odelia</t>
  </si>
  <si>
    <t>0706022110005</t>
  </si>
  <si>
    <t>Christian</t>
  </si>
  <si>
    <t>2024-08-28</t>
  </si>
  <si>
    <t>0706022110006</t>
  </si>
  <si>
    <t>Gwynneth Isviandhy</t>
  </si>
  <si>
    <t>0706022110007</t>
  </si>
  <si>
    <t>Kei Patrick Hilton</t>
  </si>
  <si>
    <t>0706022110008</t>
  </si>
  <si>
    <t>Jefferson Mourent</t>
  </si>
  <si>
    <t>2024-08-23</t>
  </si>
  <si>
    <t>0706022110009</t>
  </si>
  <si>
    <t>Vincent Alexander Purnomo</t>
  </si>
  <si>
    <t>0706022110010</t>
  </si>
  <si>
    <t>Jessiline Imanuela</t>
  </si>
  <si>
    <t>0706022110011</t>
  </si>
  <si>
    <t>Patricia Lowis</t>
  </si>
  <si>
    <t>0706022110012</t>
  </si>
  <si>
    <t>Vanessa Christie</t>
  </si>
  <si>
    <t>0706022110013</t>
  </si>
  <si>
    <t>Elyora Dior</t>
  </si>
  <si>
    <t>2024-03-17</t>
  </si>
  <si>
    <t>0706022110015</t>
  </si>
  <si>
    <t>Jemmie Renard</t>
  </si>
  <si>
    <t>2024-08-12</t>
  </si>
  <si>
    <t>0706022110016</t>
  </si>
  <si>
    <t>Jeffri Lieca Handoyo</t>
  </si>
  <si>
    <t>2024-07-03</t>
  </si>
  <si>
    <t>2024-08-01</t>
  </si>
  <si>
    <t>0706022110018</t>
  </si>
  <si>
    <t>Rae Kenneth</t>
  </si>
  <si>
    <t>0706022110019</t>
  </si>
  <si>
    <t>Benedictus Mario</t>
  </si>
  <si>
    <t>0706022110020</t>
  </si>
  <si>
    <t>Edbert Chandradinata</t>
  </si>
  <si>
    <t>0706022110021</t>
  </si>
  <si>
    <t>Angeline Ivana</t>
  </si>
  <si>
    <t>2024-03-28</t>
  </si>
  <si>
    <t>0706022110022</t>
  </si>
  <si>
    <t>Timotius Septian Purnomo</t>
  </si>
  <si>
    <t>0706022110024</t>
  </si>
  <si>
    <t>Ryan Gunawan</t>
  </si>
  <si>
    <t>0706022110025</t>
  </si>
  <si>
    <t>Jesslyn Gabrielle Hermanto</t>
  </si>
  <si>
    <t>0706022110026</t>
  </si>
  <si>
    <t>James Newman</t>
  </si>
  <si>
    <t>0706022110027</t>
  </si>
  <si>
    <t>Aqilla Shahbani Mahazoya</t>
  </si>
  <si>
    <t>2023-01-29</t>
  </si>
  <si>
    <t>2023-05-13</t>
  </si>
  <si>
    <t>2023-12-03</t>
  </si>
  <si>
    <t>2024-06-13</t>
  </si>
  <si>
    <t>2024-06-16</t>
  </si>
  <si>
    <t>2024-08-03</t>
  </si>
  <si>
    <t>2024-08-05</t>
  </si>
  <si>
    <t>0706022110028</t>
  </si>
  <si>
    <t>Yves King Chandra</t>
  </si>
  <si>
    <t>0706022110029</t>
  </si>
  <si>
    <t>Alvin Lionel Wilbert</t>
  </si>
  <si>
    <t>0706022110031</t>
  </si>
  <si>
    <t>Gallvin Nicander Haryanto</t>
  </si>
  <si>
    <t>0706022110032</t>
  </si>
  <si>
    <t>Ariel Cristo Haryono</t>
  </si>
  <si>
    <t>0706022110033</t>
  </si>
  <si>
    <t>Andrew Lin</t>
  </si>
  <si>
    <t>0706022110034</t>
  </si>
  <si>
    <t>Hansel Solana Winarko</t>
  </si>
  <si>
    <t>0706022110035</t>
  </si>
  <si>
    <t>Steven Ongkowidjojo</t>
  </si>
  <si>
    <t>0706022110036</t>
  </si>
  <si>
    <t>Okky Julian Atmajaya Tarmoko</t>
  </si>
  <si>
    <t>0706022110037</t>
  </si>
  <si>
    <t>Trisha Alexis Likorawung</t>
  </si>
  <si>
    <t>0706022110038</t>
  </si>
  <si>
    <t>Kyrell Leano Siauw</t>
  </si>
  <si>
    <t>0706022110039</t>
  </si>
  <si>
    <t>Michelle Angela Wuisan</t>
  </si>
  <si>
    <t>2022-07-27</t>
  </si>
  <si>
    <t>0706022110041</t>
  </si>
  <si>
    <t>Fahrizal Dwi Rinaldi</t>
  </si>
  <si>
    <t>0706022110042</t>
  </si>
  <si>
    <t>Angellie Ennovaryn Mertadana</t>
  </si>
  <si>
    <t>2023-06-21</t>
  </si>
  <si>
    <t>0706022110044</t>
  </si>
  <si>
    <t>Josephine Young</t>
  </si>
  <si>
    <t>Period</t>
  </si>
  <si>
    <t>0106012210001</t>
  </si>
  <si>
    <t>Amelinda Clarissa Goldwin</t>
  </si>
  <si>
    <t>0106012210007</t>
  </si>
  <si>
    <t>Cheryll Clarissa Putri Santoso</t>
  </si>
  <si>
    <t>0106012210013</t>
  </si>
  <si>
    <t>Evelin Kheng</t>
  </si>
  <si>
    <t>0106012210014</t>
  </si>
  <si>
    <t>Michael Davis Guyanto</t>
  </si>
  <si>
    <t>0106012210015</t>
  </si>
  <si>
    <t>Dian Natalia Halim</t>
  </si>
  <si>
    <t>0106012210017</t>
  </si>
  <si>
    <t>Diva Skesya Krisnata</t>
  </si>
  <si>
    <t>0106012210021</t>
  </si>
  <si>
    <t>Sebastian Brendon Huisaini</t>
  </si>
  <si>
    <t>0106012210022</t>
  </si>
  <si>
    <t>Febiola</t>
  </si>
  <si>
    <t>2023-05-28</t>
  </si>
  <si>
    <t>2024-07-22</t>
  </si>
  <si>
    <t>2024-08-24</t>
  </si>
  <si>
    <t>0106012210023</t>
  </si>
  <si>
    <t>Michelle Angel</t>
  </si>
  <si>
    <t>0106012210026</t>
  </si>
  <si>
    <t>I Wayan Harleyco Nila Putra</t>
  </si>
  <si>
    <t>2023-08-11</t>
  </si>
  <si>
    <t>0106012210028</t>
  </si>
  <si>
    <t>Aventino Jonathan Farrell</t>
  </si>
  <si>
    <t>0106012210031</t>
  </si>
  <si>
    <t>Gabriel Antonieth Christinsen Hariyono</t>
  </si>
  <si>
    <t>2023-06-14</t>
  </si>
  <si>
    <t>2023-07-12</t>
  </si>
  <si>
    <t>0106012210033</t>
  </si>
  <si>
    <t>Verrel Aurelius Gonaldy</t>
  </si>
  <si>
    <t>0106012210034</t>
  </si>
  <si>
    <t>Calvin Chandoko</t>
  </si>
  <si>
    <t>0106012210035</t>
  </si>
  <si>
    <t>Clivyne Eugenia Charles</t>
  </si>
  <si>
    <t>0106012210041</t>
  </si>
  <si>
    <t>Allen Abraham Handoko</t>
  </si>
  <si>
    <t>0106012210042</t>
  </si>
  <si>
    <t>Nikita Bella Angelina</t>
  </si>
  <si>
    <t>0106012210043</t>
  </si>
  <si>
    <t>Shareen Widjaja</t>
  </si>
  <si>
    <t>0106012210044</t>
  </si>
  <si>
    <t>Jocelyne Natasha Halim</t>
  </si>
  <si>
    <t>0106012210048</t>
  </si>
  <si>
    <t>Valentino Wu</t>
  </si>
  <si>
    <t>0106012210049</t>
  </si>
  <si>
    <t>Angeline Soegianto</t>
  </si>
  <si>
    <t>0106012210052</t>
  </si>
  <si>
    <t>Brian Timothy Santoso</t>
  </si>
  <si>
    <t>2024-05-27</t>
  </si>
  <si>
    <t>0106012210055</t>
  </si>
  <si>
    <t>Raffaela Jovanka Wijaya</t>
  </si>
  <si>
    <t>0106012210059</t>
  </si>
  <si>
    <t>Jessica Natasya Singgih</t>
  </si>
  <si>
    <t>0106012210060</t>
  </si>
  <si>
    <t>Nabila Nur Faiza Fadly</t>
  </si>
  <si>
    <t>0106012210061</t>
  </si>
  <si>
    <t>Ni Luh Putu Litiya Clarisa Maharani</t>
  </si>
  <si>
    <t>0106012210064</t>
  </si>
  <si>
    <t>Hannie Aurelia Harjosantoso</t>
  </si>
  <si>
    <t>0106012210065</t>
  </si>
  <si>
    <t>Vincentius Valentino</t>
  </si>
  <si>
    <t>2022-09-03</t>
  </si>
  <si>
    <t>0106012210067</t>
  </si>
  <si>
    <t>Carol Angelina Shalim</t>
  </si>
  <si>
    <t>0106012210071</t>
  </si>
  <si>
    <t>Natasya</t>
  </si>
  <si>
    <t>0106012210074</t>
  </si>
  <si>
    <t>Dio Alexander Halim</t>
  </si>
  <si>
    <t>0106012210075</t>
  </si>
  <si>
    <t>Vania Felicia Liem</t>
  </si>
  <si>
    <t>0106012210077</t>
  </si>
  <si>
    <t>Anita Lucrecia</t>
  </si>
  <si>
    <t>0106012210078</t>
  </si>
  <si>
    <t>Debora Gracilia Winata</t>
  </si>
  <si>
    <t>0106012210081</t>
  </si>
  <si>
    <t>Michelle Jovana Soedarto</t>
  </si>
  <si>
    <t>0106012210083</t>
  </si>
  <si>
    <t>Evelyne Audrey Tanoehardjo</t>
  </si>
  <si>
    <t>0106012210084</t>
  </si>
  <si>
    <t>Viona Joycelyn</t>
  </si>
  <si>
    <t>0106012210086</t>
  </si>
  <si>
    <t>Tantowi Tan</t>
  </si>
  <si>
    <t>0106012210087</t>
  </si>
  <si>
    <t>Lydia Mulyani</t>
  </si>
  <si>
    <t>0106012210092</t>
  </si>
  <si>
    <t>Felix Hartono Arifin</t>
  </si>
  <si>
    <t>0106012210094</t>
  </si>
  <si>
    <t>Michael Sean Kevin</t>
  </si>
  <si>
    <t>0106012210095</t>
  </si>
  <si>
    <t>Jennifer Tjahyadi</t>
  </si>
  <si>
    <t>0106012210096</t>
  </si>
  <si>
    <t>Joshua Alexander</t>
  </si>
  <si>
    <t>0106012210099</t>
  </si>
  <si>
    <t>Gilang Ricky Giovardy</t>
  </si>
  <si>
    <t>0106012210101</t>
  </si>
  <si>
    <t>Wendia Nelsa</t>
  </si>
  <si>
    <t>0106012210105</t>
  </si>
  <si>
    <t>Jocelline Aarona Putricia</t>
  </si>
  <si>
    <t>0106012210106</t>
  </si>
  <si>
    <t>Andrew Wibisono</t>
  </si>
  <si>
    <t>0106012210109</t>
  </si>
  <si>
    <t>Michelle Angie Wangi Soputra</t>
  </si>
  <si>
    <t>0106012210113</t>
  </si>
  <si>
    <t>AldiI Reyden Valencio</t>
  </si>
  <si>
    <t>0106012210115</t>
  </si>
  <si>
    <t>Matthew Brandon</t>
  </si>
  <si>
    <t>0106012210118</t>
  </si>
  <si>
    <t>Gerrent Matthew Wijaya</t>
  </si>
  <si>
    <t>2023-07-05</t>
  </si>
  <si>
    <t>0106012210119</t>
  </si>
  <si>
    <t>Marcell Gallardo Handoko</t>
  </si>
  <si>
    <t>0106012210123</t>
  </si>
  <si>
    <t>Jefferson Loru Koba</t>
  </si>
  <si>
    <t>2023-10-17</t>
  </si>
  <si>
    <t>0106012210125</t>
  </si>
  <si>
    <t>Eldrick Justin Muliadi</t>
  </si>
  <si>
    <t>0106012210127</t>
  </si>
  <si>
    <t>Christian Tamin</t>
  </si>
  <si>
    <t>0106012210128</t>
  </si>
  <si>
    <t>Gabriela Valencia Geonawan</t>
  </si>
  <si>
    <t>0106012210129</t>
  </si>
  <si>
    <t>Raymond Setiyawan</t>
  </si>
  <si>
    <t>0106012210132</t>
  </si>
  <si>
    <t>Fa`iq Nabil Al Wasiim</t>
  </si>
  <si>
    <t>0106012210133</t>
  </si>
  <si>
    <t>Nicholas Marcell Wibisono</t>
  </si>
  <si>
    <t>0106012210134</t>
  </si>
  <si>
    <t>Nico Jeremy Patrick Tjoa</t>
  </si>
  <si>
    <t>0106012210142</t>
  </si>
  <si>
    <t>Gilbert Rexyleus</t>
  </si>
  <si>
    <t>0106012210150</t>
  </si>
  <si>
    <t>I Gede Purana Jaya Kusuma</t>
  </si>
  <si>
    <t>0106012210151</t>
  </si>
  <si>
    <t>Cabrina Irmadela Setiawan</t>
  </si>
  <si>
    <t>2023-07-27</t>
  </si>
  <si>
    <t>0106012210154</t>
  </si>
  <si>
    <t>Jasmine Nadine Amanda Hartanto</t>
  </si>
  <si>
    <t>0106012210159</t>
  </si>
  <si>
    <t>Sharon Gloria Chandra</t>
  </si>
  <si>
    <t>0106012210162</t>
  </si>
  <si>
    <t>Marcel Christofer</t>
  </si>
  <si>
    <t>0106012210164</t>
  </si>
  <si>
    <t>Dave Christian</t>
  </si>
  <si>
    <t>0106012210177</t>
  </si>
  <si>
    <t>Abel Cendana Mulyadi</t>
  </si>
  <si>
    <t>2024-02-06</t>
  </si>
  <si>
    <t>0106012210178</t>
  </si>
  <si>
    <t>Riskinarosa</t>
  </si>
  <si>
    <t>0106012210180</t>
  </si>
  <si>
    <t>Adinda Ascaryawati Puspa Wardana</t>
  </si>
  <si>
    <t>0106012210183</t>
  </si>
  <si>
    <t>Ryan Etenia Gadman</t>
  </si>
  <si>
    <t>0106012210184</t>
  </si>
  <si>
    <t>Joceline Eloysa Halim</t>
  </si>
  <si>
    <t>0106012210185</t>
  </si>
  <si>
    <t>Jessica Halim</t>
  </si>
  <si>
    <t>0106012210187</t>
  </si>
  <si>
    <t>Ravael Hasintongan Sirait</t>
  </si>
  <si>
    <t>0106012210190</t>
  </si>
  <si>
    <t>Jonathan Adrian Sutanto</t>
  </si>
  <si>
    <t>0106012210197</t>
  </si>
  <si>
    <t>I Putu Krishna Gangga Asta Dave</t>
  </si>
  <si>
    <t>0106012210198</t>
  </si>
  <si>
    <t>Qur Roti A`yun</t>
  </si>
  <si>
    <t>0106012210204</t>
  </si>
  <si>
    <t>Chelsea Patricia Suryanto</t>
  </si>
  <si>
    <t>0106012210213</t>
  </si>
  <si>
    <t>Christoper</t>
  </si>
  <si>
    <t>0106012210214</t>
  </si>
  <si>
    <t>Muhammad Rio Febrian Maulana</t>
  </si>
  <si>
    <t>0106012210216</t>
  </si>
  <si>
    <t>Josephine Angela Kuncoro</t>
  </si>
  <si>
    <t>0106012210217</t>
  </si>
  <si>
    <t>Tiffany Michelle Jatmiko</t>
  </si>
  <si>
    <t>0106012210219</t>
  </si>
  <si>
    <t>Clarabella Maria Theodora Retanubun</t>
  </si>
  <si>
    <t>0106012210220</t>
  </si>
  <si>
    <t>Hanny Glorify Nathanael Sengkey</t>
  </si>
  <si>
    <t>0106012210222</t>
  </si>
  <si>
    <t>Putu Rio Randika Ardana</t>
  </si>
  <si>
    <t>0106012210224</t>
  </si>
  <si>
    <t>Jessica Angelina The</t>
  </si>
  <si>
    <t>0106012210230</t>
  </si>
  <si>
    <t>Muhammad Wildan Ulinnuha</t>
  </si>
  <si>
    <t>0106012210234</t>
  </si>
  <si>
    <t>Madeline Margareth Wibisono</t>
  </si>
  <si>
    <t>0106012210236</t>
  </si>
  <si>
    <t>Ni Luh Putu Andini Kusuma Putri Darsana</t>
  </si>
  <si>
    <t>0106012210238</t>
  </si>
  <si>
    <t>Theodore Hermanto</t>
  </si>
  <si>
    <t>0106012210241</t>
  </si>
  <si>
    <t>Naila Syafadina Ahmad</t>
  </si>
  <si>
    <t>0106012210245</t>
  </si>
  <si>
    <t>Muhammad Iqbal Al Habibi</t>
  </si>
  <si>
    <t>0106012210247</t>
  </si>
  <si>
    <t>Carissa Belluci</t>
  </si>
  <si>
    <t>0106012210249</t>
  </si>
  <si>
    <t>Exel Apriano Wijaya</t>
  </si>
  <si>
    <t>0106012210251</t>
  </si>
  <si>
    <t>Angelin Michelle Tendra</t>
  </si>
  <si>
    <t>0106012210252</t>
  </si>
  <si>
    <t>Vincent Lawrence</t>
  </si>
  <si>
    <t>0106012210253</t>
  </si>
  <si>
    <t>Riska Listiyani</t>
  </si>
  <si>
    <t>0106012210254</t>
  </si>
  <si>
    <t>Natasya Sharla Kirana</t>
  </si>
  <si>
    <t>0106012210257</t>
  </si>
  <si>
    <t>I Wayan Michael Mahaabhinaya Darmawan</t>
  </si>
  <si>
    <t>0106012210258</t>
  </si>
  <si>
    <t>Dennis Octavius</t>
  </si>
  <si>
    <t>0106012210262</t>
  </si>
  <si>
    <t>Salsabilla Putri Sutikno</t>
  </si>
  <si>
    <t>0106012210263</t>
  </si>
  <si>
    <t>Tyaga Adinata Povannes</t>
  </si>
  <si>
    <t>0106012210265</t>
  </si>
  <si>
    <t>Aqila Nur Khalizah</t>
  </si>
  <si>
    <t>0106012210267</t>
  </si>
  <si>
    <t>I Made Dwi Ari Setiawan</t>
  </si>
  <si>
    <t>0106012210271</t>
  </si>
  <si>
    <t>Vonni Meyra Sutikno</t>
  </si>
  <si>
    <t>2023-10-25</t>
  </si>
  <si>
    <t>0106012210273</t>
  </si>
  <si>
    <t>Muhammad Naufal Zamzami Cahyaputra</t>
  </si>
  <si>
    <t>0106012210277</t>
  </si>
  <si>
    <t>Atthariq Alkausar Herdiyanto</t>
  </si>
  <si>
    <t>2022-12-12</t>
  </si>
  <si>
    <t>0106012210278</t>
  </si>
  <si>
    <t>Je Ivan Dhamma Pratama</t>
  </si>
  <si>
    <t>0106012210279</t>
  </si>
  <si>
    <t>Syaiful Arif</t>
  </si>
  <si>
    <t>0106012210280</t>
  </si>
  <si>
    <t>Devina Devi Purnomo</t>
  </si>
  <si>
    <t>0106012210281</t>
  </si>
  <si>
    <t>Valentino Edrick Yulianto</t>
  </si>
  <si>
    <t>0106012210282</t>
  </si>
  <si>
    <t>Benjamin Juan Constantine</t>
  </si>
  <si>
    <t>0106012210284</t>
  </si>
  <si>
    <t>Mizell Jocasta Arie Putra Soebeno</t>
  </si>
  <si>
    <t>0106012210285</t>
  </si>
  <si>
    <t>Angellica Beatrice Widjanarko</t>
  </si>
  <si>
    <t>0106012210286</t>
  </si>
  <si>
    <t>Melissa Wijaya</t>
  </si>
  <si>
    <t>0106012210288</t>
  </si>
  <si>
    <t>Jose Alessandro Tanumihardja</t>
  </si>
  <si>
    <t>0106012210294</t>
  </si>
  <si>
    <t>Kevin Christiano Adjie Suseno</t>
  </si>
  <si>
    <t>0106012210303</t>
  </si>
  <si>
    <t>Beatrice Michelle Valerie W.</t>
  </si>
  <si>
    <t>0106012210304</t>
  </si>
  <si>
    <t>Bryant Mathew Wicaksono</t>
  </si>
  <si>
    <t>0106012210309</t>
  </si>
  <si>
    <t>Angie Ivana Setiawan</t>
  </si>
  <si>
    <t>0106012210312</t>
  </si>
  <si>
    <t>Iftikar Nadhif Alim</t>
  </si>
  <si>
    <t>0106012210316</t>
  </si>
  <si>
    <t>Gregorius Sebastian Kristanto</t>
  </si>
  <si>
    <t>0106012210317</t>
  </si>
  <si>
    <t>Dwantara Alexander Christo</t>
  </si>
  <si>
    <t>0106012210318</t>
  </si>
  <si>
    <t>Achmad Edas Athoillah Syah Putra</t>
  </si>
  <si>
    <t>0106012210319</t>
  </si>
  <si>
    <t>Prisillia Novianni Hendra</t>
  </si>
  <si>
    <t>0106012210322</t>
  </si>
  <si>
    <t>Kresna Andrean</t>
  </si>
  <si>
    <t>0106012210323</t>
  </si>
  <si>
    <t>Billy Tanjung</t>
  </si>
  <si>
    <t>0106012210332</t>
  </si>
  <si>
    <t>Kevin Aprivanly Yang</t>
  </si>
  <si>
    <t>0106012210338</t>
  </si>
  <si>
    <t>Audreylia Keisha Poajaya</t>
  </si>
  <si>
    <t>0106012210340</t>
  </si>
  <si>
    <t>Najwa Zahira Shafa</t>
  </si>
  <si>
    <t>0106012210344</t>
  </si>
  <si>
    <t>Bertrand Lovell Parandaya</t>
  </si>
  <si>
    <t>0106012210347</t>
  </si>
  <si>
    <t>Muhammad Rizky Ngainul Yakin</t>
  </si>
  <si>
    <t>0106012210351</t>
  </si>
  <si>
    <t>Vanessa Wynne</t>
  </si>
  <si>
    <t>0106012210361</t>
  </si>
  <si>
    <t>Kennard Abelio Santoso Tjio</t>
  </si>
  <si>
    <t>0106012210362</t>
  </si>
  <si>
    <t>Ivan Indrayana Sugiyanto</t>
  </si>
  <si>
    <t>0106012210363</t>
  </si>
  <si>
    <t>I Gede Rama Naranta Degur</t>
  </si>
  <si>
    <t>0106012210367</t>
  </si>
  <si>
    <t>Stefany Agustina Purwanto</t>
  </si>
  <si>
    <t>0106012210371</t>
  </si>
  <si>
    <t>Ainina Yasmine Mardiana</t>
  </si>
  <si>
    <t>0106012210382</t>
  </si>
  <si>
    <t>Claymenth Xylon Wijaya</t>
  </si>
  <si>
    <t>0106012210383</t>
  </si>
  <si>
    <t>Kenzie Enver Al Faruq</t>
  </si>
  <si>
    <t>0106012210386</t>
  </si>
  <si>
    <t>Nayla Izzah Maulana</t>
  </si>
  <si>
    <t>0106012210388</t>
  </si>
  <si>
    <t xml:space="preserve">Humaidatul Faiqoh Putri Abdillah </t>
  </si>
  <si>
    <t>0106012210389</t>
  </si>
  <si>
    <t>Kevin Nathanael Saputra Djolin</t>
  </si>
  <si>
    <t>0106012210392</t>
  </si>
  <si>
    <t>Wandi Hardiansyah Lubis</t>
  </si>
  <si>
    <t>0106012210394</t>
  </si>
  <si>
    <t>Adam Johan Amar Raay</t>
  </si>
  <si>
    <t>0106012210398</t>
  </si>
  <si>
    <t>Christian Fenton Handoko</t>
  </si>
  <si>
    <t>0106012210404</t>
  </si>
  <si>
    <t>Yohana Cinta Ayu Desylina</t>
  </si>
  <si>
    <t>0106012210405</t>
  </si>
  <si>
    <t>Muhammad Ilhan Surya Suhaybidin</t>
  </si>
  <si>
    <t>0106012210406</t>
  </si>
  <si>
    <t>Ananda Mahendra</t>
  </si>
  <si>
    <t>0106012210407</t>
  </si>
  <si>
    <t>Florentcia Aurora</t>
  </si>
  <si>
    <t>0106012210408</t>
  </si>
  <si>
    <t>Julius Kevin Jonathan Pratama</t>
  </si>
  <si>
    <t>2023-02-11</t>
  </si>
  <si>
    <t>2023-02-12</t>
  </si>
  <si>
    <t>2023-05-17</t>
  </si>
  <si>
    <t>0106012210420</t>
  </si>
  <si>
    <t>Steven Adi Santoso</t>
  </si>
  <si>
    <t>2023-08-07</t>
  </si>
  <si>
    <t>2023-12-05</t>
  </si>
  <si>
    <t>2024-01-27</t>
  </si>
  <si>
    <t>2024-02-17</t>
  </si>
  <si>
    <t>2024-03-02</t>
  </si>
  <si>
    <t>0106022210001</t>
  </si>
  <si>
    <t>Shino Hana Andreas</t>
  </si>
  <si>
    <t>0106022210002</t>
  </si>
  <si>
    <t>Adara Mishel Harjanto</t>
  </si>
  <si>
    <t>0106022210003</t>
  </si>
  <si>
    <t>Teresa Samantha Satyanegara</t>
  </si>
  <si>
    <t>2022-10-19</t>
  </si>
  <si>
    <t>2024-06-02</t>
  </si>
  <si>
    <t>2024-09-05</t>
  </si>
  <si>
    <t>2024-09-06</t>
  </si>
  <si>
    <t>0106022210010</t>
  </si>
  <si>
    <t>Cherry Josephine</t>
  </si>
  <si>
    <t>0106022210015</t>
  </si>
  <si>
    <t>Rachel Mantalik</t>
  </si>
  <si>
    <t>0106022210016</t>
  </si>
  <si>
    <t>Wilie Sean</t>
  </si>
  <si>
    <t>0106022210017</t>
  </si>
  <si>
    <t>Janiece Queenny Waterloo</t>
  </si>
  <si>
    <t>0106022210019</t>
  </si>
  <si>
    <t>Deanna Rhea Chang</t>
  </si>
  <si>
    <t>0106022210030</t>
  </si>
  <si>
    <t>Isadora Elgina Pramana</t>
  </si>
  <si>
    <t>2023-12-22</t>
  </si>
  <si>
    <t>0106022210031</t>
  </si>
  <si>
    <t>Jennifer Alexis Loe</t>
  </si>
  <si>
    <t>0106022210040</t>
  </si>
  <si>
    <t>Angga Saputra Wibowo</t>
  </si>
  <si>
    <t>0106022210050</t>
  </si>
  <si>
    <t>Felicia Kwan</t>
  </si>
  <si>
    <t>2023-10-19</t>
  </si>
  <si>
    <t>0106022210053</t>
  </si>
  <si>
    <t>Michelle Herlianto</t>
  </si>
  <si>
    <t>0106022210055</t>
  </si>
  <si>
    <t>James Adriano Santoso</t>
  </si>
  <si>
    <t>0106022210059</t>
  </si>
  <si>
    <t>Kimberly Brennan Winaryo</t>
  </si>
  <si>
    <t>2024-02-22</t>
  </si>
  <si>
    <t>0106022210060</t>
  </si>
  <si>
    <t>Jocely Onodite</t>
  </si>
  <si>
    <t>0106022210062</t>
  </si>
  <si>
    <t>Bryan Setiawan</t>
  </si>
  <si>
    <t>0106022210064</t>
  </si>
  <si>
    <t>Aldrich Jeremiah</t>
  </si>
  <si>
    <t>0106022210073</t>
  </si>
  <si>
    <t>Chelsy Velinda Laksmana</t>
  </si>
  <si>
    <t>0106022210077</t>
  </si>
  <si>
    <t>Tiffany Tanggara</t>
  </si>
  <si>
    <t>0106022210079</t>
  </si>
  <si>
    <t>Alexander Jevan Winarjo</t>
  </si>
  <si>
    <t>0106022210080</t>
  </si>
  <si>
    <t>Bryanna Jersey Wijaya</t>
  </si>
  <si>
    <t>2023-12-17</t>
  </si>
  <si>
    <t>0106022210081</t>
  </si>
  <si>
    <t>Vincencia Jessica Suyanto Putri</t>
  </si>
  <si>
    <t>0106042210002</t>
  </si>
  <si>
    <t>Caroline Patricia Kusuma</t>
  </si>
  <si>
    <t>0106042210005</t>
  </si>
  <si>
    <t>Sharlene Namira Valencia</t>
  </si>
  <si>
    <t>0106042210006</t>
  </si>
  <si>
    <t>Laurencia Nathania Marcella Sugeng</t>
  </si>
  <si>
    <t>0106042210007</t>
  </si>
  <si>
    <t>Sherly Margaretha</t>
  </si>
  <si>
    <t>0106042210008</t>
  </si>
  <si>
    <t>Nicklaus Stanley</t>
  </si>
  <si>
    <t>0106042210012</t>
  </si>
  <si>
    <t>Kenley Maccauley Riyono</t>
  </si>
  <si>
    <t>2023-01-23</t>
  </si>
  <si>
    <t>2024-01-09</t>
  </si>
  <si>
    <t>2024-04-26</t>
  </si>
  <si>
    <t>2024-05-02</t>
  </si>
  <si>
    <t>2024-06-03</t>
  </si>
  <si>
    <t>2024-07-17</t>
  </si>
  <si>
    <t>2024-07-18</t>
  </si>
  <si>
    <t>0106042210014</t>
  </si>
  <si>
    <t>Eleanor Jocelyn The</t>
  </si>
  <si>
    <t>0106042210015</t>
  </si>
  <si>
    <t>Janssen Evan Sugiono</t>
  </si>
  <si>
    <t>0106042210018</t>
  </si>
  <si>
    <t>Lim Angelica Putri Santoso</t>
  </si>
  <si>
    <t>2023-11-20</t>
  </si>
  <si>
    <t>0106042210020</t>
  </si>
  <si>
    <t>Bryan Poaler</t>
  </si>
  <si>
    <t>0106042210022</t>
  </si>
  <si>
    <t>Windy Happy Firmandha</t>
  </si>
  <si>
    <t>0106042210023</t>
  </si>
  <si>
    <t>Abraham Romamti Ezar</t>
  </si>
  <si>
    <t>0106042210027</t>
  </si>
  <si>
    <t>Arif Jamaludin</t>
  </si>
  <si>
    <t>0106042210030</t>
  </si>
  <si>
    <t>Michelle Charline Wibowo</t>
  </si>
  <si>
    <t>0106042210032</t>
  </si>
  <si>
    <t>Cindy Laurent Siswanto</t>
  </si>
  <si>
    <t>2023-05-10</t>
  </si>
  <si>
    <t>2023-05-11</t>
  </si>
  <si>
    <t>0106042210036</t>
  </si>
  <si>
    <t>Vania Caroline Hanjaya</t>
  </si>
  <si>
    <t>2023-04-08</t>
  </si>
  <si>
    <t>2023-05-08</t>
  </si>
  <si>
    <t>0106042210038</t>
  </si>
  <si>
    <t>Su Yang</t>
  </si>
  <si>
    <t>0108012210004</t>
  </si>
  <si>
    <t>Kevin Hamantara</t>
  </si>
  <si>
    <t>Magister of Management</t>
  </si>
  <si>
    <t>2023-11-07</t>
  </si>
  <si>
    <t>0108012210017</t>
  </si>
  <si>
    <t>Muhammad Afung Ardiles</t>
  </si>
  <si>
    <t>0108012210032</t>
  </si>
  <si>
    <t>Agatha Febrina Kasih</t>
  </si>
  <si>
    <t>2023-08-24</t>
  </si>
  <si>
    <t>0108012210042</t>
  </si>
  <si>
    <t>Timothy Jason Lianto</t>
  </si>
  <si>
    <t>2023-02-08</t>
  </si>
  <si>
    <t>2023-04-13</t>
  </si>
  <si>
    <t>2023-09-14</t>
  </si>
  <si>
    <t>0108012210044</t>
  </si>
  <si>
    <t>Lovely Hilary Limawan</t>
  </si>
  <si>
    <t>0108012210059</t>
  </si>
  <si>
    <t>Sergio Pribadi</t>
  </si>
  <si>
    <t>2022-08-21</t>
  </si>
  <si>
    <t>0108012210060</t>
  </si>
  <si>
    <t>Anggie Rizqiyananda Putri</t>
  </si>
  <si>
    <t>0108012210061</t>
  </si>
  <si>
    <t>Annabella Claudia Kurniadi</t>
  </si>
  <si>
    <t>0108012210062</t>
  </si>
  <si>
    <t>Nahli Hikama</t>
  </si>
  <si>
    <t>0108012210063</t>
  </si>
  <si>
    <t>Muhammad Syerif Hamid Alhamid</t>
  </si>
  <si>
    <t>0108012210067</t>
  </si>
  <si>
    <t>Gabriela Ditta Aurelya Rafa</t>
  </si>
  <si>
    <t>0108012210068</t>
  </si>
  <si>
    <t>Made Nanta Arvana Dharma</t>
  </si>
  <si>
    <t>0108012210070</t>
  </si>
  <si>
    <t>Juan Richard Alexander Setiawan</t>
  </si>
  <si>
    <t>2022-06-17</t>
  </si>
  <si>
    <t>2022-08-27</t>
  </si>
  <si>
    <t>0108012210071</t>
  </si>
  <si>
    <t>Florencia Jusi Harsono</t>
  </si>
  <si>
    <t>0108012210072</t>
  </si>
  <si>
    <t>Calvin Timothy Lieanto</t>
  </si>
  <si>
    <t>2023-10-12</t>
  </si>
  <si>
    <t>0108012220061</t>
  </si>
  <si>
    <t>Joseph Richard Hartono</t>
  </si>
  <si>
    <t>0108012220070</t>
  </si>
  <si>
    <t>Alexander Hiro Wibisono</t>
  </si>
  <si>
    <t>0108012220084</t>
  </si>
  <si>
    <t>Ismirani Saputri</t>
  </si>
  <si>
    <t>2023-05-09</t>
  </si>
  <si>
    <t>0108012220086</t>
  </si>
  <si>
    <t>Monica Novalensiago</t>
  </si>
  <si>
    <t>2024-04-08</t>
  </si>
  <si>
    <t>2024-04-13</t>
  </si>
  <si>
    <t>0108012220094</t>
  </si>
  <si>
    <t>Dhiemas Arya Putra</t>
  </si>
  <si>
    <t>2023-06-16</t>
  </si>
  <si>
    <t>2023-06-15</t>
  </si>
  <si>
    <t>0108012220100</t>
  </si>
  <si>
    <t>Johanes Tanzil</t>
  </si>
  <si>
    <t>2024-07-12</t>
  </si>
  <si>
    <t>0108012220101</t>
  </si>
  <si>
    <t>Elizabeth Gina Mitayanny Salim</t>
  </si>
  <si>
    <t>2024-07-05</t>
  </si>
  <si>
    <t>0108912210008</t>
  </si>
  <si>
    <t>Tania Adeline Anabella</t>
  </si>
  <si>
    <t>Magister of Management (BUF)</t>
  </si>
  <si>
    <t>0108912220024</t>
  </si>
  <si>
    <t>Anak Agung Ayu Puty Andrina</t>
  </si>
  <si>
    <t>2025-12-01</t>
  </si>
  <si>
    <t>0108912220025</t>
  </si>
  <si>
    <t>Linda Laurensia Soetandio</t>
  </si>
  <si>
    <t>2023-04-03</t>
  </si>
  <si>
    <t>0109012210001</t>
  </si>
  <si>
    <t>Eka Prasetia Afandi</t>
  </si>
  <si>
    <t>Management S3</t>
  </si>
  <si>
    <t>0109012210008</t>
  </si>
  <si>
    <t>Liestya Padmawidjaja</t>
  </si>
  <si>
    <t>0109012220012</t>
  </si>
  <si>
    <t>Ivan Suaidi</t>
  </si>
  <si>
    <t>2023-07-10</t>
  </si>
  <si>
    <t>2023-10-02</t>
  </si>
  <si>
    <t>2024-01-30</t>
  </si>
  <si>
    <t>2024-02-29</t>
  </si>
  <si>
    <t>0109012220014</t>
  </si>
  <si>
    <t>Junko Alessandro Effendy</t>
  </si>
  <si>
    <t>0206032210001</t>
  </si>
  <si>
    <t>Joycelyn Sashenka Subagio</t>
  </si>
  <si>
    <t>0206032210003</t>
  </si>
  <si>
    <t>Tarra Lief</t>
  </si>
  <si>
    <t>2023-06-04</t>
  </si>
  <si>
    <t>2023-07-02</t>
  </si>
  <si>
    <t>2023-07-09</t>
  </si>
  <si>
    <t>0206032210004</t>
  </si>
  <si>
    <t>Agnes Ariella</t>
  </si>
  <si>
    <t>0206032210005</t>
  </si>
  <si>
    <t>Paulus</t>
  </si>
  <si>
    <t>0206032210006</t>
  </si>
  <si>
    <t>Jessica Felicia Setiowibowo, Thio</t>
  </si>
  <si>
    <t>0206032210008</t>
  </si>
  <si>
    <t>Gwyneth Jolin Lie</t>
  </si>
  <si>
    <t>0206032210009</t>
  </si>
  <si>
    <t>Calista Jazlyn Gosal Jo</t>
  </si>
  <si>
    <t>0206032210010</t>
  </si>
  <si>
    <t>Felicia Roseanne Sandrea</t>
  </si>
  <si>
    <t>0206032210012</t>
  </si>
  <si>
    <t>Venella Wianta</t>
  </si>
  <si>
    <t>0206032210013</t>
  </si>
  <si>
    <t>Jeceline Candy Kurniawan</t>
  </si>
  <si>
    <t>0206032210014</t>
  </si>
  <si>
    <t>Maria Louisa Kurnia Putri Siswanto</t>
  </si>
  <si>
    <t>0206032210015</t>
  </si>
  <si>
    <t>Kelly</t>
  </si>
  <si>
    <t>0206032210017</t>
  </si>
  <si>
    <t>Silvano Nathaniel Purnomo</t>
  </si>
  <si>
    <t>0206032210018</t>
  </si>
  <si>
    <t>Helen Saphira Wibowo</t>
  </si>
  <si>
    <t>2023-03-05</t>
  </si>
  <si>
    <t>2023-07-03</t>
  </si>
  <si>
    <t>2024-04-25</t>
  </si>
  <si>
    <t>0206032210020</t>
  </si>
  <si>
    <t>Monica Laurence Iroth</t>
  </si>
  <si>
    <t>0206032210021</t>
  </si>
  <si>
    <t>Reeva Ardhana Reswari</t>
  </si>
  <si>
    <t>0206032210024</t>
  </si>
  <si>
    <t>Faridatuz Zahroh</t>
  </si>
  <si>
    <t>0206032210027</t>
  </si>
  <si>
    <t>Michelle Valerie Yus</t>
  </si>
  <si>
    <t>0206032210029</t>
  </si>
  <si>
    <t>Shannon Valencia Tjongkrominoto</t>
  </si>
  <si>
    <t>0206032210033</t>
  </si>
  <si>
    <t>Anita Zalfa Luqiana</t>
  </si>
  <si>
    <t>0206032210036</t>
  </si>
  <si>
    <t>Gabriel Procellia</t>
  </si>
  <si>
    <t>0206032210038</t>
  </si>
  <si>
    <t>Jason Santoso</t>
  </si>
  <si>
    <t>2024-01-24</t>
  </si>
  <si>
    <t>2024-09-08</t>
  </si>
  <si>
    <t>0206032210039</t>
  </si>
  <si>
    <t>Sean Kinkei Mikander</t>
  </si>
  <si>
    <t>0206032210040</t>
  </si>
  <si>
    <t>Devina Maheswari Hidayat</t>
  </si>
  <si>
    <t>0206032210042</t>
  </si>
  <si>
    <t>Amellisa Billienda Mertadana</t>
  </si>
  <si>
    <t>2023-04-27</t>
  </si>
  <si>
    <t>0206032210044</t>
  </si>
  <si>
    <t>Albert Jonathan Tandiary</t>
  </si>
  <si>
    <t>0206032210046</t>
  </si>
  <si>
    <t>Row Aulia Fatimah</t>
  </si>
  <si>
    <t>0206032210053</t>
  </si>
  <si>
    <t>Ardiyanti Dyananing Widi</t>
  </si>
  <si>
    <t>0206032210055</t>
  </si>
  <si>
    <t>Achmad Ganiar Irsyaldi</t>
  </si>
  <si>
    <t>0206042210003</t>
  </si>
  <si>
    <t>Shannon Devona Arihanto</t>
  </si>
  <si>
    <t>0206042210005</t>
  </si>
  <si>
    <t>Jofvina Chandra</t>
  </si>
  <si>
    <t>2023-02-06</t>
  </si>
  <si>
    <t>0206042210007</t>
  </si>
  <si>
    <t>Jasmine Honggoro</t>
  </si>
  <si>
    <t>0206042210008</t>
  </si>
  <si>
    <t>Celine Monica</t>
  </si>
  <si>
    <t>0206042210009</t>
  </si>
  <si>
    <t>Marvin Christan Auw</t>
  </si>
  <si>
    <t>2023-07-23</t>
  </si>
  <si>
    <t>0206042210011</t>
  </si>
  <si>
    <t>Renita Cahyo</t>
  </si>
  <si>
    <t>0206042210012</t>
  </si>
  <si>
    <t>Howard Richardson Gohvint</t>
  </si>
  <si>
    <t>0206042210013</t>
  </si>
  <si>
    <t>Jesslyn Aprillianefata Schand</t>
  </si>
  <si>
    <t>2024-03-04</t>
  </si>
  <si>
    <t>2024-05-03</t>
  </si>
  <si>
    <t>0206042210016</t>
  </si>
  <si>
    <t>Gracelyn Elizabeth</t>
  </si>
  <si>
    <t>0206042210019</t>
  </si>
  <si>
    <t>Dinda Ajeng Maharani</t>
  </si>
  <si>
    <t>0206042210020</t>
  </si>
  <si>
    <t>Aileen Angelina Kurniawan</t>
  </si>
  <si>
    <t>0206042210022</t>
  </si>
  <si>
    <t>Shelly Monica Handojo</t>
  </si>
  <si>
    <t>0206042210033</t>
  </si>
  <si>
    <t>Anastasia Aimee Widjaja</t>
  </si>
  <si>
    <t>0206042210036</t>
  </si>
  <si>
    <t>Laetitia Charleene Idanawang</t>
  </si>
  <si>
    <t>0206042210039</t>
  </si>
  <si>
    <t>Tirza Manuela Lowell</t>
  </si>
  <si>
    <t>0206042210040</t>
  </si>
  <si>
    <t>Adriana Azhar Sularjo</t>
  </si>
  <si>
    <t>0206042210046</t>
  </si>
  <si>
    <t>Patricia Tessalonica Putri</t>
  </si>
  <si>
    <t>0206042210047</t>
  </si>
  <si>
    <t>Cut Shakira</t>
  </si>
  <si>
    <t>0206042210050</t>
  </si>
  <si>
    <t>Juandricho Misael Waradana</t>
  </si>
  <si>
    <t>0206042210056</t>
  </si>
  <si>
    <t>Joycelyn Eugenia</t>
  </si>
  <si>
    <t>0206042210068</t>
  </si>
  <si>
    <t>Abigail Leony Martino</t>
  </si>
  <si>
    <t>0206042210070</t>
  </si>
  <si>
    <t>Nadya Budi Tjandra</t>
  </si>
  <si>
    <t>0206042210071</t>
  </si>
  <si>
    <t>Vanessa Valerie Andrea</t>
  </si>
  <si>
    <t>0206042210075</t>
  </si>
  <si>
    <t>Gerald Hartanto</t>
  </si>
  <si>
    <t>0206042210082</t>
  </si>
  <si>
    <t>Fiona Yulanda Wiyanto</t>
  </si>
  <si>
    <t>0206042210096</t>
  </si>
  <si>
    <t>Hugo Maximilian Hadi</t>
  </si>
  <si>
    <t>0206042210097</t>
  </si>
  <si>
    <t>Kennan Alqisthi Martharahmandani</t>
  </si>
  <si>
    <t>0206042210100</t>
  </si>
  <si>
    <t>Nanda Najla Arini</t>
  </si>
  <si>
    <t>0206042210101</t>
  </si>
  <si>
    <t>Natasya Gabriella Yunus</t>
  </si>
  <si>
    <t>0206042210106</t>
  </si>
  <si>
    <t>Erika Amelia Soetirto</t>
  </si>
  <si>
    <t>0206062210004</t>
  </si>
  <si>
    <t>Michelle Nathalie Gunawan</t>
  </si>
  <si>
    <t>0206062210010</t>
  </si>
  <si>
    <t>Natasya Angeline</t>
  </si>
  <si>
    <t>0206062210023</t>
  </si>
  <si>
    <t>Ayesha Shaira</t>
  </si>
  <si>
    <t>0206062210027</t>
  </si>
  <si>
    <t>Vanessa Ashley Tanoto</t>
  </si>
  <si>
    <t>2023-08-06</t>
  </si>
  <si>
    <t>0206062210028</t>
  </si>
  <si>
    <t>Regina Aura Permatasari</t>
  </si>
  <si>
    <t>0206062210029</t>
  </si>
  <si>
    <t>Reyna Syafiyah Ramadhani</t>
  </si>
  <si>
    <t>0206062210031</t>
  </si>
  <si>
    <t>Gabriella Gracelia Liem</t>
  </si>
  <si>
    <t>0206062210032</t>
  </si>
  <si>
    <t>Seraphine Hartanto</t>
  </si>
  <si>
    <t>0206062210036</t>
  </si>
  <si>
    <t>Fahira Tri Amanda</t>
  </si>
  <si>
    <t>0206062210038</t>
  </si>
  <si>
    <t>Muhammad Atho`illah</t>
  </si>
  <si>
    <t>0206062210042</t>
  </si>
  <si>
    <t>Thalita Thoriq Bawazier</t>
  </si>
  <si>
    <t>0306012210002</t>
  </si>
  <si>
    <t>Cindy Aurellia Budiono</t>
  </si>
  <si>
    <t>2023-04-15</t>
  </si>
  <si>
    <t>0306012210003</t>
  </si>
  <si>
    <t>Claudia Theresia Kampong</t>
  </si>
  <si>
    <t>2023-05-15</t>
  </si>
  <si>
    <t>0306012210004</t>
  </si>
  <si>
    <t>Velli Gracia</t>
  </si>
  <si>
    <t>0306012210005</t>
  </si>
  <si>
    <t>Shania Putri</t>
  </si>
  <si>
    <t>2023-01-14</t>
  </si>
  <si>
    <t>2024-07-11</t>
  </si>
  <si>
    <t>0306012210006</t>
  </si>
  <si>
    <t>Adeline Felicia Cuaca</t>
  </si>
  <si>
    <t>0306012210007</t>
  </si>
  <si>
    <t>LAURENCIA KATLEEN MAHEY</t>
  </si>
  <si>
    <t>0306012210008</t>
  </si>
  <si>
    <t>Stefanie Aurelia</t>
  </si>
  <si>
    <t>0306012210009</t>
  </si>
  <si>
    <t>Keshia Aurell Aryadi</t>
  </si>
  <si>
    <t>0306012210010</t>
  </si>
  <si>
    <t>jessica gunawan</t>
  </si>
  <si>
    <t>2024-05-22</t>
  </si>
  <si>
    <t>0306012210013</t>
  </si>
  <si>
    <t>Jonathan</t>
  </si>
  <si>
    <t>0306012210014</t>
  </si>
  <si>
    <t xml:space="preserve">VELYNIE NOVELITHA MULJONO </t>
  </si>
  <si>
    <t>0306012210017</t>
  </si>
  <si>
    <t>Ollive Kaligis</t>
  </si>
  <si>
    <t>2022-12-07</t>
  </si>
  <si>
    <t>0306012210018</t>
  </si>
  <si>
    <t>Feihana Jaya Su`andini</t>
  </si>
  <si>
    <t>0306012210021</t>
  </si>
  <si>
    <t>Graciela Jesica Horas</t>
  </si>
  <si>
    <t>0306012210023</t>
  </si>
  <si>
    <t>Gracia Stefani Tanujaya Santoso</t>
  </si>
  <si>
    <t>0306012210028</t>
  </si>
  <si>
    <t>Grace Carolyn</t>
  </si>
  <si>
    <t>0306012210031</t>
  </si>
  <si>
    <t>HARIS ARAYAN DAMAYANTO</t>
  </si>
  <si>
    <t>0306012210032</t>
  </si>
  <si>
    <t>Jessalyn Shannie</t>
  </si>
  <si>
    <t>0306012210033</t>
  </si>
  <si>
    <t>Filia Maharini</t>
  </si>
  <si>
    <t>0306012210034</t>
  </si>
  <si>
    <t>Sifra Kezia Winata</t>
  </si>
  <si>
    <t>0306012210040</t>
  </si>
  <si>
    <t>georgia aemelly yauwhannes</t>
  </si>
  <si>
    <t>0306012210041</t>
  </si>
  <si>
    <t>Cheysha Sandrina Putri Rusdiyanto</t>
  </si>
  <si>
    <t>0306012210042</t>
  </si>
  <si>
    <t>Elma Angelia</t>
  </si>
  <si>
    <t>0306012210044</t>
  </si>
  <si>
    <t>Candra Giga Kharisma</t>
  </si>
  <si>
    <t>0306012210045</t>
  </si>
  <si>
    <t>Evellyn Aiko Christiani</t>
  </si>
  <si>
    <t>0306012210049</t>
  </si>
  <si>
    <t>LYRA FIORENTINA SUBIANTO</t>
  </si>
  <si>
    <t>0306012210051</t>
  </si>
  <si>
    <t>Elda Awalia Husna</t>
  </si>
  <si>
    <t>0306012210053</t>
  </si>
  <si>
    <t>GLORIA ESTEFANIA MONGILALA</t>
  </si>
  <si>
    <t>0306012210055</t>
  </si>
  <si>
    <t>Jocelyn Graciella</t>
  </si>
  <si>
    <t>0306012210056</t>
  </si>
  <si>
    <t>khairiyah</t>
  </si>
  <si>
    <t>0306012210058</t>
  </si>
  <si>
    <t>Kartika Rahmawati</t>
  </si>
  <si>
    <t>0306012210059</t>
  </si>
  <si>
    <t>Vionita Ariance Hamadi</t>
  </si>
  <si>
    <t>0406012210001</t>
  </si>
  <si>
    <t>Priscillia Sieny Susanto</t>
  </si>
  <si>
    <t>0406012210002</t>
  </si>
  <si>
    <t>Michelle Natali Sugianto</t>
  </si>
  <si>
    <t>0406012210005</t>
  </si>
  <si>
    <t>Flavesya Gabriele Indrawati</t>
  </si>
  <si>
    <t>0406012210006</t>
  </si>
  <si>
    <t>Alleigra Devi Rossadeane</t>
  </si>
  <si>
    <t>0406012210007</t>
  </si>
  <si>
    <t>Chelsy Chandra</t>
  </si>
  <si>
    <t>0406012210008</t>
  </si>
  <si>
    <t>Angeline Veronica Tjandra</t>
  </si>
  <si>
    <t>0406012210010</t>
  </si>
  <si>
    <t>Clarita Christy Tan</t>
  </si>
  <si>
    <t>0406012210018</t>
  </si>
  <si>
    <t>Carissa Hugo</t>
  </si>
  <si>
    <t>2022-10-20</t>
  </si>
  <si>
    <t>0406012210019</t>
  </si>
  <si>
    <t>Keisya Tifany</t>
  </si>
  <si>
    <t>0406012210020</t>
  </si>
  <si>
    <t>Devoria Adelline Kriswanto</t>
  </si>
  <si>
    <t>0406012210025</t>
  </si>
  <si>
    <t>Vanessa Aprillia Djoyen</t>
  </si>
  <si>
    <t>0406012210026</t>
  </si>
  <si>
    <t>Dian Cipta Rachma</t>
  </si>
  <si>
    <t>0406012210027</t>
  </si>
  <si>
    <t>Charlotte Natasha Chenix Sutanto</t>
  </si>
  <si>
    <t>0406012210029</t>
  </si>
  <si>
    <t>Magentama Sineksenjati Wiryawan</t>
  </si>
  <si>
    <t>2023-05-23</t>
  </si>
  <si>
    <t>2024-02-27</t>
  </si>
  <si>
    <t>0406012210030</t>
  </si>
  <si>
    <t>Navarro</t>
  </si>
  <si>
    <t>0406012210033</t>
  </si>
  <si>
    <t>Devi Natalia</t>
  </si>
  <si>
    <t>0406012210037</t>
  </si>
  <si>
    <t>Erica Eleonora</t>
  </si>
  <si>
    <t>0406012210038</t>
  </si>
  <si>
    <t>Sherryl Jocelyn Wibisono</t>
  </si>
  <si>
    <t>0406012210041</t>
  </si>
  <si>
    <t>Sanfred Giovanni Elison Atmarumeksa</t>
  </si>
  <si>
    <t>0406012210043</t>
  </si>
  <si>
    <t>Jessica Veronova Liuwan</t>
  </si>
  <si>
    <t>0406012210044</t>
  </si>
  <si>
    <t xml:space="preserve">Teresia Tania </t>
  </si>
  <si>
    <t>0406012210045</t>
  </si>
  <si>
    <t>Leonard Alfredo Da Costa Rao</t>
  </si>
  <si>
    <t>0406012210046</t>
  </si>
  <si>
    <t>Felicia Jocelyn</t>
  </si>
  <si>
    <t>0406012210048</t>
  </si>
  <si>
    <t>Wilbert Suryo Tjokro</t>
  </si>
  <si>
    <t>0406012210050</t>
  </si>
  <si>
    <t>Serghi Wenas</t>
  </si>
  <si>
    <t>0406012210051</t>
  </si>
  <si>
    <t>Mario Rosindo Menny</t>
  </si>
  <si>
    <t>0406022210010</t>
  </si>
  <si>
    <t>Ni Putu Febriana Eka Suputri</t>
  </si>
  <si>
    <t>0406022210016</t>
  </si>
  <si>
    <t>Valencia Vanessa Timisela</t>
  </si>
  <si>
    <t>0406022210043</t>
  </si>
  <si>
    <t>Giovani Augustine Hokini</t>
  </si>
  <si>
    <t>0406022210048</t>
  </si>
  <si>
    <t>Catherine Lorena Valentina Franoto</t>
  </si>
  <si>
    <t>0406022210068</t>
  </si>
  <si>
    <t>Neng Rugaya</t>
  </si>
  <si>
    <t>0406022210070</t>
  </si>
  <si>
    <t>Amalia Qatrunnada Al Farananandi</t>
  </si>
  <si>
    <t>0406022210077</t>
  </si>
  <si>
    <t>Alfin Maghfiroh</t>
  </si>
  <si>
    <t>0406042210005</t>
  </si>
  <si>
    <t>Erica Cresentia Kurniawan</t>
  </si>
  <si>
    <t>0406042210006</t>
  </si>
  <si>
    <t>Hans Rachman</t>
  </si>
  <si>
    <t>0406042210007</t>
  </si>
  <si>
    <t>Aurelio</t>
  </si>
  <si>
    <t>2023-07-22</t>
  </si>
  <si>
    <t>0406042210009</t>
  </si>
  <si>
    <t>Phylea Holy</t>
  </si>
  <si>
    <t>0406042210011</t>
  </si>
  <si>
    <t>Levani Delsie Putri Pangalila</t>
  </si>
  <si>
    <t>0506012210001</t>
  </si>
  <si>
    <t>Ni Komang Mirah Indrasara</t>
  </si>
  <si>
    <t>0506012210002</t>
  </si>
  <si>
    <t>Johanes Gwyne Alvanz</t>
  </si>
  <si>
    <t>0506012210006</t>
  </si>
  <si>
    <t>Lie, Ellyta Geralda Christian</t>
  </si>
  <si>
    <t>2024-01-29</t>
  </si>
  <si>
    <t>0506012210008</t>
  </si>
  <si>
    <t>Antonia Nicoletta Irawan</t>
  </si>
  <si>
    <t>0506012210009</t>
  </si>
  <si>
    <t>Florence Adolya S</t>
  </si>
  <si>
    <t>0506012210010</t>
  </si>
  <si>
    <t>Manna Glory Hangoluan Hutabarat</t>
  </si>
  <si>
    <t>0506012210012</t>
  </si>
  <si>
    <t>Calista Lukito</t>
  </si>
  <si>
    <t>0506012210015</t>
  </si>
  <si>
    <t>Talitha Aurellia Awanda</t>
  </si>
  <si>
    <t>0506012210017</t>
  </si>
  <si>
    <t>Delvin Angelia Yauri</t>
  </si>
  <si>
    <t>0506012210019</t>
  </si>
  <si>
    <t>Aditya Atmanata</t>
  </si>
  <si>
    <t>0506012210020</t>
  </si>
  <si>
    <t>Felicia Audrey Elvina</t>
  </si>
  <si>
    <t>0506012210021</t>
  </si>
  <si>
    <t>Aaron Gojono</t>
  </si>
  <si>
    <t>0506012210022</t>
  </si>
  <si>
    <t>Edson Abrar Rasendria Prabaswara</t>
  </si>
  <si>
    <t>0506012210023</t>
  </si>
  <si>
    <t>Tiffanny Odelia Hutasoit</t>
  </si>
  <si>
    <t>2022-08-20</t>
  </si>
  <si>
    <t>0506012210024</t>
  </si>
  <si>
    <t>Bella Nathania Oendoko</t>
  </si>
  <si>
    <t>0506012210025</t>
  </si>
  <si>
    <t>Tiara Permata Suans</t>
  </si>
  <si>
    <t>0506012210026</t>
  </si>
  <si>
    <t>Steven Chandra</t>
  </si>
  <si>
    <t>0506012210027</t>
  </si>
  <si>
    <t>Nurhalida Khumairoh</t>
  </si>
  <si>
    <t>0506012210028</t>
  </si>
  <si>
    <t>Yemima Austin Matiandano Sehimpun</t>
  </si>
  <si>
    <t>0506012210030</t>
  </si>
  <si>
    <t>Agusta Fanny Sugianto</t>
  </si>
  <si>
    <t>2024-01-06</t>
  </si>
  <si>
    <t>0506012210032</t>
  </si>
  <si>
    <t>Jovita Nathania Hendriyanto</t>
  </si>
  <si>
    <t>0506012210036</t>
  </si>
  <si>
    <t>Sherell Allycia Gievierna</t>
  </si>
  <si>
    <t>0506012210037</t>
  </si>
  <si>
    <t>Laurentius Vincent Gunawan</t>
  </si>
  <si>
    <t>0506012210038</t>
  </si>
  <si>
    <t>Terecya Annowaty Putri Sarana</t>
  </si>
  <si>
    <t>0506012210041</t>
  </si>
  <si>
    <t>Elisabeth Shallomita Tobing</t>
  </si>
  <si>
    <t>0506012210042</t>
  </si>
  <si>
    <t>Shannen Purnomo Halim</t>
  </si>
  <si>
    <t>0506012210045</t>
  </si>
  <si>
    <t>Tao Zen</t>
  </si>
  <si>
    <t>0506012210048</t>
  </si>
  <si>
    <t>Schatzi Lovina Rastavanya Ardita</t>
  </si>
  <si>
    <t>0506012210049</t>
  </si>
  <si>
    <t>Surya Abdillah Lucky Putera</t>
  </si>
  <si>
    <t>0606012210001</t>
  </si>
  <si>
    <t>Jonsen Subagio</t>
  </si>
  <si>
    <t>2024-08-02</t>
  </si>
  <si>
    <t>2024-08-08</t>
  </si>
  <si>
    <t>0606012210008</t>
  </si>
  <si>
    <t>Ni Luh Komang Dea Pradnya Paramitha</t>
  </si>
  <si>
    <t>0606012210009</t>
  </si>
  <si>
    <t>Jennifer Alicia Gunawan</t>
  </si>
  <si>
    <t>2024-04-04</t>
  </si>
  <si>
    <t>0606012210010</t>
  </si>
  <si>
    <t>Winata Yantono Widarto</t>
  </si>
  <si>
    <t>0606012210013</t>
  </si>
  <si>
    <t>Nabita Nirla Sevina</t>
  </si>
  <si>
    <t>0606012210015</t>
  </si>
  <si>
    <t>Cheryl Lucita Prabowo</t>
  </si>
  <si>
    <t>0606012210016</t>
  </si>
  <si>
    <t>Komang Ayu Vanessa Dharma</t>
  </si>
  <si>
    <t>0606012210017</t>
  </si>
  <si>
    <t>Dewi Elysia Kongtesa</t>
  </si>
  <si>
    <t>0606012210018</t>
  </si>
  <si>
    <t>William Nata</t>
  </si>
  <si>
    <t>0606012210022</t>
  </si>
  <si>
    <t>Rivo Christian Kutanggas</t>
  </si>
  <si>
    <t>0606012210027</t>
  </si>
  <si>
    <t>Thea Elvina Claresta Samuel</t>
  </si>
  <si>
    <t>0606012210031</t>
  </si>
  <si>
    <t>Maria Michelle Angelina Susanto</t>
  </si>
  <si>
    <t>0606012210033</t>
  </si>
  <si>
    <t>Nisyavira Anam Meilia</t>
  </si>
  <si>
    <t>0606012210034</t>
  </si>
  <si>
    <t>Vieny Christian Happy</t>
  </si>
  <si>
    <t>0606012210037</t>
  </si>
  <si>
    <t>Cyrena Theophania Harijanto</t>
  </si>
  <si>
    <t>0606012210041</t>
  </si>
  <si>
    <t>Vajra Yeshie Kusala</t>
  </si>
  <si>
    <t>0606012210042</t>
  </si>
  <si>
    <t>Christopher Angello</t>
  </si>
  <si>
    <t>0606012210056</t>
  </si>
  <si>
    <t>Hendrik Hanok Lenggu</t>
  </si>
  <si>
    <t>2023-07-18</t>
  </si>
  <si>
    <t>0606012210057</t>
  </si>
  <si>
    <t>Dewi Lestari Wibowo</t>
  </si>
  <si>
    <t>2023-03-20</t>
  </si>
  <si>
    <t>0606012210063</t>
  </si>
  <si>
    <t>Mellania Endah Istiqomah</t>
  </si>
  <si>
    <t>0606012210066</t>
  </si>
  <si>
    <t>Ulfiah</t>
  </si>
  <si>
    <t>0606012210068</t>
  </si>
  <si>
    <t>Dinda Aziza Bryllianna</t>
  </si>
  <si>
    <t>0606012210069</t>
  </si>
  <si>
    <t>Adam Haidar Sang Rofi Rizq Moelyanto</t>
  </si>
  <si>
    <t>0606012210074</t>
  </si>
  <si>
    <t>Salwa Salsabila</t>
  </si>
  <si>
    <t>0607012210002</t>
  </si>
  <si>
    <t>Eirene Putri Febriani Pratama Bueya</t>
  </si>
  <si>
    <t>Medical Doctor Profession Education</t>
  </si>
  <si>
    <t>0706012210002</t>
  </si>
  <si>
    <t>Shelfinna</t>
  </si>
  <si>
    <t>2024-03-25</t>
  </si>
  <si>
    <t>0706012210003</t>
  </si>
  <si>
    <t>Yobel Nathaniel Filipus</t>
  </si>
  <si>
    <t>0706012210004</t>
  </si>
  <si>
    <t>Daniel Fernando Herawan</t>
  </si>
  <si>
    <t>0706012210005</t>
  </si>
  <si>
    <t>Louis Mario Wijaya</t>
  </si>
  <si>
    <t>0706012210007</t>
  </si>
  <si>
    <t>Brian Mulyadi</t>
  </si>
  <si>
    <t>0706012210009</t>
  </si>
  <si>
    <t>Christian Tanjung Wirjoatmodjo</t>
  </si>
  <si>
    <t>0706012210013</t>
  </si>
  <si>
    <t>Jason Miracle Gunawan</t>
  </si>
  <si>
    <t>0706012210020</t>
  </si>
  <si>
    <t>Claudia Charlin Leo</t>
  </si>
  <si>
    <t>0706012210024</t>
  </si>
  <si>
    <t>Ali Zaenal Abidin</t>
  </si>
  <si>
    <t>0706012210026</t>
  </si>
  <si>
    <t>Gerald Gavin Lienardi</t>
  </si>
  <si>
    <t>0706012210027</t>
  </si>
  <si>
    <t>Prayogo Kosasih. W</t>
  </si>
  <si>
    <t>0706012210029</t>
  </si>
  <si>
    <t>Rafi Abhista Naya</t>
  </si>
  <si>
    <t>0706012210030</t>
  </si>
  <si>
    <t>Derend Marvel Hanson Prionggo</t>
  </si>
  <si>
    <t>0706012210031</t>
  </si>
  <si>
    <t>Steffany Florence Sugiarto Mulijono</t>
  </si>
  <si>
    <t>0706012210032</t>
  </si>
  <si>
    <t>Michael David Sin</t>
  </si>
  <si>
    <t>0706012210035</t>
  </si>
  <si>
    <t>Richie Reuben Hermanto</t>
  </si>
  <si>
    <t>0706012210038</t>
  </si>
  <si>
    <t>Louis Setyandaru Tri Ananda</t>
  </si>
  <si>
    <t>0706012210040</t>
  </si>
  <si>
    <t>Bernicko Raphael Sugito</t>
  </si>
  <si>
    <t>0706012210046</t>
  </si>
  <si>
    <t>Patrick Steven Kent Sugiarto</t>
  </si>
  <si>
    <t>0706012210048</t>
  </si>
  <si>
    <t>Gabriela Putri Jelita Sihutomo</t>
  </si>
  <si>
    <t>0706012210049</t>
  </si>
  <si>
    <t>Willas Daniel Rorrong Lumban Tobing</t>
  </si>
  <si>
    <t>0706012210050</t>
  </si>
  <si>
    <t>Dicky Al Fayed Baghja Suhendra</t>
  </si>
  <si>
    <t>0706012210052</t>
  </si>
  <si>
    <t>Hayya U</t>
  </si>
  <si>
    <t>0706012210055</t>
  </si>
  <si>
    <t>Aprilius Satrio Adi Pamungkas</t>
  </si>
  <si>
    <t>0706012210057</t>
  </si>
  <si>
    <t>Owen Orlando</t>
  </si>
  <si>
    <t>0706012210058</t>
  </si>
  <si>
    <t>Sophia Madlentsy Tambunan</t>
  </si>
  <si>
    <t>0706012210061</t>
  </si>
  <si>
    <t>Bryan Samuel</t>
  </si>
  <si>
    <t>0706022210003</t>
  </si>
  <si>
    <t>Angel Aprilia Putri Lo</t>
  </si>
  <si>
    <t>0706022210004</t>
  </si>
  <si>
    <t>Vincentia Jennifer Evelyn Tjioe</t>
  </si>
  <si>
    <t>0706022210006</t>
  </si>
  <si>
    <t>Kezia Elice Yulianto</t>
  </si>
  <si>
    <t>0706022210007</t>
  </si>
  <si>
    <t>Valencia Melita Christy</t>
  </si>
  <si>
    <t>0706022210013</t>
  </si>
  <si>
    <t>Juan Hubert Liem</t>
  </si>
  <si>
    <t>0706022210014</t>
  </si>
  <si>
    <t>Belinda Putri Adi Permana</t>
  </si>
  <si>
    <t>2024-01-12</t>
  </si>
  <si>
    <t>0706022210016</t>
  </si>
  <si>
    <t>I Gusti Ayu Devina Satya Pratiwi</t>
  </si>
  <si>
    <t>0706022210026</t>
  </si>
  <si>
    <t>Billy Reksodikromo</t>
  </si>
  <si>
    <t>0706022210032</t>
  </si>
  <si>
    <t>Immanuel Nissi Krissianto</t>
  </si>
  <si>
    <t>0706022210037</t>
  </si>
  <si>
    <t>Eka Suwandi Yuliantho</t>
  </si>
  <si>
    <t>0706022210039</t>
  </si>
  <si>
    <t>Marvel Hans Surjana</t>
  </si>
  <si>
    <t>0706022210041</t>
  </si>
  <si>
    <t>Livanty Efatania Dendy</t>
  </si>
  <si>
    <t>2024-12-18</t>
  </si>
  <si>
    <t>0706022210042</t>
  </si>
  <si>
    <t>Celinka Eira Jove</t>
  </si>
  <si>
    <t>0706022210047</t>
  </si>
  <si>
    <t>Jessica Theijer</t>
  </si>
  <si>
    <t>0706022210050</t>
  </si>
  <si>
    <t>Sulthan Ahmed Yassin Bagdadi</t>
  </si>
  <si>
    <t>2023-03-11</t>
  </si>
  <si>
    <t>0706022210051</t>
  </si>
  <si>
    <t>Theo Filus Handy Syahputra</t>
  </si>
  <si>
    <t>0706022210053</t>
  </si>
  <si>
    <t>Nathan Gunawan</t>
  </si>
  <si>
    <t>0706022210054</t>
  </si>
  <si>
    <t>Alberto Halim Limantoro</t>
  </si>
  <si>
    <t>Category</t>
  </si>
  <si>
    <t>0106012310015</t>
  </si>
  <si>
    <t>Silviana Margaretha</t>
  </si>
  <si>
    <t>0106012310016</t>
  </si>
  <si>
    <t>Silviani Margaretha</t>
  </si>
  <si>
    <t>0106012310017</t>
  </si>
  <si>
    <t>Keysia Fayola Irawan</t>
  </si>
  <si>
    <t>0106012310018</t>
  </si>
  <si>
    <t>Dalia Susanto</t>
  </si>
  <si>
    <t>0106012310022</t>
  </si>
  <si>
    <t>Matthew Kevin Halim</t>
  </si>
  <si>
    <t>2023-12-12</t>
  </si>
  <si>
    <t>0106012310024</t>
  </si>
  <si>
    <t>Richard Savero Setiawan</t>
  </si>
  <si>
    <t>0106012310027</t>
  </si>
  <si>
    <t>Raff Melvern Surya Gunawan</t>
  </si>
  <si>
    <t>0106012310028</t>
  </si>
  <si>
    <t>Vanessa Adonia</t>
  </si>
  <si>
    <t>0106012310032</t>
  </si>
  <si>
    <t>Radja Aidil Gimnastiar Irawan</t>
  </si>
  <si>
    <t>0106012310033</t>
  </si>
  <si>
    <t>Akaesa Fayyaza Karismawan</t>
  </si>
  <si>
    <t>0106012310035</t>
  </si>
  <si>
    <t>Calvin Arifin Lukman</t>
  </si>
  <si>
    <t>0106012310037</t>
  </si>
  <si>
    <t>Jesslyn Nathania Santoso</t>
  </si>
  <si>
    <t>0106012310039</t>
  </si>
  <si>
    <t>Alexander William Senjaya</t>
  </si>
  <si>
    <t>0106012310040</t>
  </si>
  <si>
    <t>Aulia Sutanto</t>
  </si>
  <si>
    <t>2024-01-17</t>
  </si>
  <si>
    <t>0106012310043</t>
  </si>
  <si>
    <t>Daven Wijaya</t>
  </si>
  <si>
    <t>0106012310044</t>
  </si>
  <si>
    <t>Nevita Boedyono Subagio</t>
  </si>
  <si>
    <t>0106012310047</t>
  </si>
  <si>
    <t>Arkananta Wijaya</t>
  </si>
  <si>
    <t>0106012310053</t>
  </si>
  <si>
    <t>Nathaniel Jevano Tankilisan</t>
  </si>
  <si>
    <t>0106012310055</t>
  </si>
  <si>
    <t>Leo Halim Wijaya</t>
  </si>
  <si>
    <t>0106012310059</t>
  </si>
  <si>
    <t>Shams Parvez Rabbani</t>
  </si>
  <si>
    <t>0106012310063</t>
  </si>
  <si>
    <t>Julian Fortune Setiawan</t>
  </si>
  <si>
    <t>0106012310068</t>
  </si>
  <si>
    <t>Calvin Julio Tjandra</t>
  </si>
  <si>
    <t>0106012310077</t>
  </si>
  <si>
    <t>Evelyn Thania Marcheline</t>
  </si>
  <si>
    <t>0106012310081</t>
  </si>
  <si>
    <t>Gallen Lo</t>
  </si>
  <si>
    <t>0106012310085</t>
  </si>
  <si>
    <t>Michael Andrew Limbang</t>
  </si>
  <si>
    <t>0106012310087</t>
  </si>
  <si>
    <t>Jonathan David Setiawan</t>
  </si>
  <si>
    <t>0106012310096</t>
  </si>
  <si>
    <t>Fransixco Aprilius Wijaya</t>
  </si>
  <si>
    <t>0106012310100</t>
  </si>
  <si>
    <t>Ivana Benita Aileen</t>
  </si>
  <si>
    <t>0106012310102</t>
  </si>
  <si>
    <t>Arwindo Dian Wijaya</t>
  </si>
  <si>
    <t>0106012310105</t>
  </si>
  <si>
    <t>Vinsensia Hana Handojo</t>
  </si>
  <si>
    <t>0106012310106</t>
  </si>
  <si>
    <t>Nita Christiana Wang</t>
  </si>
  <si>
    <t>0106012310107</t>
  </si>
  <si>
    <t>Christian Reeva Chandra</t>
  </si>
  <si>
    <t>0106012310114</t>
  </si>
  <si>
    <t>Felix Hadikusuma</t>
  </si>
  <si>
    <t>0106012310115</t>
  </si>
  <si>
    <t>Lavenia Sentoso Gunarto</t>
  </si>
  <si>
    <t>0106012310121</t>
  </si>
  <si>
    <t>Steven Gracio Darmo Suwito</t>
  </si>
  <si>
    <t>0106012310139</t>
  </si>
  <si>
    <t>Nicholas Vincent Susilo</t>
  </si>
  <si>
    <t>0106012310140</t>
  </si>
  <si>
    <t>Leonardo Michael Christanto</t>
  </si>
  <si>
    <t>0106012310141</t>
  </si>
  <si>
    <t>Raymond Wijaya Halim</t>
  </si>
  <si>
    <t>0106012310142</t>
  </si>
  <si>
    <t>Gabriel Carolina Tjoe</t>
  </si>
  <si>
    <t>0106012310143</t>
  </si>
  <si>
    <t>Shannon Eleonora Santosa</t>
  </si>
  <si>
    <t>0106012310144</t>
  </si>
  <si>
    <t>Michael Elliott Tanaka</t>
  </si>
  <si>
    <t>0106012310151</t>
  </si>
  <si>
    <t>Jennifer Calista Chandra</t>
  </si>
  <si>
    <t>0106012310153</t>
  </si>
  <si>
    <t>Berliana Lintang Alam</t>
  </si>
  <si>
    <t>0106012310157</t>
  </si>
  <si>
    <t>Benedict Nathaniel Tanoyo</t>
  </si>
  <si>
    <t>0106012310160</t>
  </si>
  <si>
    <t>Axel Timotius Suwignyo</t>
  </si>
  <si>
    <t>0106012310162</t>
  </si>
  <si>
    <t>Stefano Theodore Hawani</t>
  </si>
  <si>
    <t>0106012310163</t>
  </si>
  <si>
    <t>Davinsent Villeareal</t>
  </si>
  <si>
    <t>0106012310165</t>
  </si>
  <si>
    <t>Tjiang William Chandra</t>
  </si>
  <si>
    <t>0106012310166</t>
  </si>
  <si>
    <t>Stefano Bryan Barut</t>
  </si>
  <si>
    <t>0106012310169</t>
  </si>
  <si>
    <t>Arnoldus Putra Adi Santoso</t>
  </si>
  <si>
    <t>0106012310171</t>
  </si>
  <si>
    <t>Pharrell Malvine Hamaziah</t>
  </si>
  <si>
    <t>0106012310173</t>
  </si>
  <si>
    <t>Davin Nathaniel Junior</t>
  </si>
  <si>
    <t>0106012310174</t>
  </si>
  <si>
    <t>Amy Morgan</t>
  </si>
  <si>
    <t>0106012310176</t>
  </si>
  <si>
    <t>Nata Andhika Ignatius</t>
  </si>
  <si>
    <t>0106012310179</t>
  </si>
  <si>
    <t>Ariel Edmund Umakalada</t>
  </si>
  <si>
    <t>0106012310188</t>
  </si>
  <si>
    <t>Miguel Pedro Arifianto</t>
  </si>
  <si>
    <t>0106012310189</t>
  </si>
  <si>
    <t>Cella Putri Liyadhi</t>
  </si>
  <si>
    <t>0106012310192</t>
  </si>
  <si>
    <t>Vanessa Rosalie Lautan</t>
  </si>
  <si>
    <t>0106012310195</t>
  </si>
  <si>
    <t>Albert James Irawan</t>
  </si>
  <si>
    <t>0106012310204</t>
  </si>
  <si>
    <t>Benedictus Christopher, Ang</t>
  </si>
  <si>
    <t>0106012310210</t>
  </si>
  <si>
    <t>Velda Sugiantoro Putri</t>
  </si>
  <si>
    <t>0106012310212</t>
  </si>
  <si>
    <t>Leslie Natalie Tanesa</t>
  </si>
  <si>
    <t>0106012310218</t>
  </si>
  <si>
    <t>Ongki Putri Ayunisia</t>
  </si>
  <si>
    <t>0106012310224</t>
  </si>
  <si>
    <t>Qowiyy Nur Ramadhan Rahmawati Putri</t>
  </si>
  <si>
    <t>2024-04-14</t>
  </si>
  <si>
    <t>0106012310226</t>
  </si>
  <si>
    <t>Hansel Aurelius Tirto</t>
  </si>
  <si>
    <t>0106012310234</t>
  </si>
  <si>
    <t>Putry Angelita Lilo</t>
  </si>
  <si>
    <t>0106012310239</t>
  </si>
  <si>
    <t>Luh Putu Susila Adnyani</t>
  </si>
  <si>
    <t>0106012310240</t>
  </si>
  <si>
    <t>Claressa Feliciona</t>
  </si>
  <si>
    <t>0106012310242</t>
  </si>
  <si>
    <t>Cheryn Gwineugene Yoseph</t>
  </si>
  <si>
    <t>0106012310245</t>
  </si>
  <si>
    <t>Amelia Eka Sari</t>
  </si>
  <si>
    <t>0106012310249</t>
  </si>
  <si>
    <t>Aisha Safira Salsa Hadi Putri</t>
  </si>
  <si>
    <t>0106012310254</t>
  </si>
  <si>
    <t>Elfarra Keisya</t>
  </si>
  <si>
    <t>0106012310255</t>
  </si>
  <si>
    <t>Peter Shawn Gosaria</t>
  </si>
  <si>
    <t>0106012310258</t>
  </si>
  <si>
    <t>Nyoman Satriya Bramasta Putra Artha</t>
  </si>
  <si>
    <t>0106012310259</t>
  </si>
  <si>
    <t>Verlita Amanda Oktaviana</t>
  </si>
  <si>
    <t>0106012310260</t>
  </si>
  <si>
    <t>Jovan Farrel Revalino</t>
  </si>
  <si>
    <t>0106012310264</t>
  </si>
  <si>
    <t>Silvia Valencia</t>
  </si>
  <si>
    <t>0106012310267</t>
  </si>
  <si>
    <t>Jeremy Misael Mulyono</t>
  </si>
  <si>
    <t>0106012310269</t>
  </si>
  <si>
    <t>Alvian Syah</t>
  </si>
  <si>
    <t>0106012310271</t>
  </si>
  <si>
    <t>Starcy Angelica Corissa</t>
  </si>
  <si>
    <t>0106012310275</t>
  </si>
  <si>
    <t>Michael Christian Sulaiman</t>
  </si>
  <si>
    <t>0106012310276</t>
  </si>
  <si>
    <t>Ong Jonathan Nicholas Anthony</t>
  </si>
  <si>
    <t>0106012310278</t>
  </si>
  <si>
    <t>Nur Amira</t>
  </si>
  <si>
    <t>0106012310281</t>
  </si>
  <si>
    <t>Anthony The</t>
  </si>
  <si>
    <t>0106012310282</t>
  </si>
  <si>
    <t>Rheiva Ozura Hamindong</t>
  </si>
  <si>
    <t>0106012310283</t>
  </si>
  <si>
    <t>I Gede Yoga Palguna</t>
  </si>
  <si>
    <t>0106012310285</t>
  </si>
  <si>
    <t>I Made Bagas Ardhika Wijaya</t>
  </si>
  <si>
    <t>0106012310286</t>
  </si>
  <si>
    <t>Raihan Pasca Putra</t>
  </si>
  <si>
    <t>0106012310289</t>
  </si>
  <si>
    <t>Tulus Ferdynan Siadari</t>
  </si>
  <si>
    <t>0106012310291</t>
  </si>
  <si>
    <t>Chantika Dzakiyah Berliana</t>
  </si>
  <si>
    <t>0106012310296</t>
  </si>
  <si>
    <t>Vincentius Arianto Christean</t>
  </si>
  <si>
    <t>0106012310300</t>
  </si>
  <si>
    <t>Victoria Safira Kusbianto</t>
  </si>
  <si>
    <t>0106012310304</t>
  </si>
  <si>
    <t>Grenovan Nathan Hartansa</t>
  </si>
  <si>
    <t>0106012310310</t>
  </si>
  <si>
    <t>Aulia Raja Nurendra Dharmalaksana Yuliadin</t>
  </si>
  <si>
    <t>0106012310312</t>
  </si>
  <si>
    <t>Muhammad Tirta Adi Buana</t>
  </si>
  <si>
    <t>0106012310315</t>
  </si>
  <si>
    <t>Nastiti Aisyah Damayanti</t>
  </si>
  <si>
    <t>0106012310318</t>
  </si>
  <si>
    <t>Marchell Agustinus</t>
  </si>
  <si>
    <t>0106012310325</t>
  </si>
  <si>
    <t>Olda Odelia</t>
  </si>
  <si>
    <t>0106012310326</t>
  </si>
  <si>
    <t>Claresta Inez Gunawan</t>
  </si>
  <si>
    <t>0106012310328</t>
  </si>
  <si>
    <t>Marsya Fairuz Zana</t>
  </si>
  <si>
    <t>0106012310332</t>
  </si>
  <si>
    <t>Kanyaka Ratna Sucita Maheswari</t>
  </si>
  <si>
    <t>0106012310333</t>
  </si>
  <si>
    <t>Angelizabeth Jocelyn</t>
  </si>
  <si>
    <t>0106012310336</t>
  </si>
  <si>
    <t>Imelda Tina Wahyu Prameswari</t>
  </si>
  <si>
    <t>0106012310337</t>
  </si>
  <si>
    <t>Branden Kristanto</t>
  </si>
  <si>
    <t>0106012310339</t>
  </si>
  <si>
    <t>Daniel Austin Susanto</t>
  </si>
  <si>
    <t>0106012310340</t>
  </si>
  <si>
    <t>Westly Theodorus Tjokro</t>
  </si>
  <si>
    <t>0106012310341</t>
  </si>
  <si>
    <t>Justin Stewart Sugiarto</t>
  </si>
  <si>
    <t>0106012310345</t>
  </si>
  <si>
    <t>Wilbert Delian Wijaya</t>
  </si>
  <si>
    <t>0106012310376</t>
  </si>
  <si>
    <t>Matthew Darryl Chandra</t>
  </si>
  <si>
    <t>0106012310389</t>
  </si>
  <si>
    <t>Roshan Hasan Bafadal</t>
  </si>
  <si>
    <t>0106012310390</t>
  </si>
  <si>
    <t>Havila Cempaka Putri</t>
  </si>
  <si>
    <t>0106012310391</t>
  </si>
  <si>
    <t>Titania Rendy Callista</t>
  </si>
  <si>
    <t>0106012310392</t>
  </si>
  <si>
    <t>Abelia Cahya Oktaviani</t>
  </si>
  <si>
    <t>0106012310393</t>
  </si>
  <si>
    <t>Alya Dwiky Surya Permata</t>
  </si>
  <si>
    <t>0106012310394</t>
  </si>
  <si>
    <t>Arsy Bayyina Ghosah</t>
  </si>
  <si>
    <t>0106012310395</t>
  </si>
  <si>
    <t>Sigourney Ajita</t>
  </si>
  <si>
    <t>0106012310401</t>
  </si>
  <si>
    <t>Jovencia Aileen Chiuputra</t>
  </si>
  <si>
    <t>0106012310403</t>
  </si>
  <si>
    <t>James Reynardi Tjoeatmadja</t>
  </si>
  <si>
    <t>0106012310405</t>
  </si>
  <si>
    <t>Bryan Albert Kurniawan</t>
  </si>
  <si>
    <t>0106012310408</t>
  </si>
  <si>
    <t>Muhammad Zaki Yamani</t>
  </si>
  <si>
    <t>0106012310412</t>
  </si>
  <si>
    <t>Maya Aprilia Jannatul Afifah</t>
  </si>
  <si>
    <t>0106012310414</t>
  </si>
  <si>
    <t>Muhammad Yan Saputra</t>
  </si>
  <si>
    <t>0106012310415</t>
  </si>
  <si>
    <t>Jonathan Stanislaus</t>
  </si>
  <si>
    <t>0106012310431</t>
  </si>
  <si>
    <t>Abyan Zhafran Fatwa</t>
  </si>
  <si>
    <t>0106012310442</t>
  </si>
  <si>
    <t>Jason Villareal</t>
  </si>
  <si>
    <t>0106012317104</t>
  </si>
  <si>
    <t>NANDANA RIZQI ANDHIKA FATKHURRAHMAN</t>
  </si>
  <si>
    <t>0106022310002</t>
  </si>
  <si>
    <t>Angeline Santoso</t>
  </si>
  <si>
    <t>2024-05-23</t>
  </si>
  <si>
    <t>0106022310004</t>
  </si>
  <si>
    <t>Darren Kelvinanto Samadikun</t>
  </si>
  <si>
    <t>0106022310020</t>
  </si>
  <si>
    <t>Gisselle Clavintza Wibowo</t>
  </si>
  <si>
    <t>0106022310034</t>
  </si>
  <si>
    <t>Dwi Jefriansyah</t>
  </si>
  <si>
    <t>0106022310038</t>
  </si>
  <si>
    <t>Sebastyan Kurniawan</t>
  </si>
  <si>
    <t>0106022310046</t>
  </si>
  <si>
    <t>Randy Senjaya</t>
  </si>
  <si>
    <t>0106022310087</t>
  </si>
  <si>
    <t>Michael Valentino</t>
  </si>
  <si>
    <t>0106022310098</t>
  </si>
  <si>
    <t>Yansen Pangestu</t>
  </si>
  <si>
    <t>0106042310008</t>
  </si>
  <si>
    <t>Grace Antoneta Wijaya</t>
  </si>
  <si>
    <t>0106042310011</t>
  </si>
  <si>
    <t>Cherish Sheverine Hariyono</t>
  </si>
  <si>
    <t>2024-05-18</t>
  </si>
  <si>
    <t>0106042310016</t>
  </si>
  <si>
    <t>Graciella Alethea Pangestu</t>
  </si>
  <si>
    <t>2023-12-30</t>
  </si>
  <si>
    <t>0106042310022</t>
  </si>
  <si>
    <t>Delicia Earlin Istanto</t>
  </si>
  <si>
    <t>0106042310041</t>
  </si>
  <si>
    <t>Adelia Kurnia Syahrani</t>
  </si>
  <si>
    <t>2024-04-21</t>
  </si>
  <si>
    <t>2024-04-23</t>
  </si>
  <si>
    <t>0108012310011</t>
  </si>
  <si>
    <t>Ichlasul Amal Rangga Winata</t>
  </si>
  <si>
    <t>2024-08-22</t>
  </si>
  <si>
    <t>0108012310018</t>
  </si>
  <si>
    <t>Suryadi Kusniawan</t>
  </si>
  <si>
    <t>2023-09-21</t>
  </si>
  <si>
    <t>2023-10-09</t>
  </si>
  <si>
    <t>2024-08-13</t>
  </si>
  <si>
    <t>2024-08-14</t>
  </si>
  <si>
    <t>0108012310025</t>
  </si>
  <si>
    <t>Devi Gita Septiani</t>
  </si>
  <si>
    <t>0108012310035</t>
  </si>
  <si>
    <t>Andre Petuel Herodias</t>
  </si>
  <si>
    <t>2024-02-03</t>
  </si>
  <si>
    <t>0108012310068</t>
  </si>
  <si>
    <t>0108012310083</t>
  </si>
  <si>
    <t>0108012329002</t>
  </si>
  <si>
    <t>Hongky Zein</t>
  </si>
  <si>
    <t>0108912310008</t>
  </si>
  <si>
    <t>Elizabeth Maeko Cyrilla Handijaya</t>
  </si>
  <si>
    <t>0108912320028</t>
  </si>
  <si>
    <t>0206032310027</t>
  </si>
  <si>
    <t>Clarissa Octavianne Cantik Setiawan</t>
  </si>
  <si>
    <t>0206032310057</t>
  </si>
  <si>
    <t>Geani Maharani</t>
  </si>
  <si>
    <t>0206042310005</t>
  </si>
  <si>
    <t>Catherine Giovanni Palilingan</t>
  </si>
  <si>
    <t>0206042310010</t>
  </si>
  <si>
    <t>Joy Janny Thenarianto</t>
  </si>
  <si>
    <t>0206042310012</t>
  </si>
  <si>
    <t>Kevin Gabriel Hartoyo</t>
  </si>
  <si>
    <t>0206042310017</t>
  </si>
  <si>
    <t>Matthew Sebastian Lesmana</t>
  </si>
  <si>
    <t>0206042310022</t>
  </si>
  <si>
    <t>Michelle Jocelyn Julianto</t>
  </si>
  <si>
    <t>0206042310027</t>
  </si>
  <si>
    <t>Beltran Aloysius Santoso</t>
  </si>
  <si>
    <t>0206042310036</t>
  </si>
  <si>
    <t>Felicia Natalie Purnomo</t>
  </si>
  <si>
    <t>0206042310041</t>
  </si>
  <si>
    <t>Janice Gracia Jedidiah Idayat</t>
  </si>
  <si>
    <t>0206042310048</t>
  </si>
  <si>
    <t>Owen Marcello Setiawan</t>
  </si>
  <si>
    <t>0206042310050</t>
  </si>
  <si>
    <t>Tiffany Grace Siamena</t>
  </si>
  <si>
    <t>0206042310054</t>
  </si>
  <si>
    <t>Diandra Nathania</t>
  </si>
  <si>
    <t>2023-06-18</t>
  </si>
  <si>
    <t>0206042310056</t>
  </si>
  <si>
    <t>Sheren Tamara</t>
  </si>
  <si>
    <t>0206042310064</t>
  </si>
  <si>
    <t>Nazneen Olexa</t>
  </si>
  <si>
    <t>0206042310078</t>
  </si>
  <si>
    <t>Charlene Vania Cahyadi</t>
  </si>
  <si>
    <t>0206042310080</t>
  </si>
  <si>
    <t>Kaylia Christibella Paparang</t>
  </si>
  <si>
    <t>0206042310094</t>
  </si>
  <si>
    <t>Dimas Berdnanda Putra Prasetyo</t>
  </si>
  <si>
    <t>0206042310103</t>
  </si>
  <si>
    <t>Ayu Saudia Sabila</t>
  </si>
  <si>
    <t>0206042310110</t>
  </si>
  <si>
    <t>Steven Setiawan Djorgi</t>
  </si>
  <si>
    <t>0206062310004</t>
  </si>
  <si>
    <t>Queeney Lovely Christian</t>
  </si>
  <si>
    <t>0206062310010</t>
  </si>
  <si>
    <t>Chrystalyn Yovela Yulianto</t>
  </si>
  <si>
    <t>0206062310017</t>
  </si>
  <si>
    <t>Alea Maritza Pramatya</t>
  </si>
  <si>
    <t>0206062310026</t>
  </si>
  <si>
    <t>Lidianata Noverani</t>
  </si>
  <si>
    <t>0206062310027</t>
  </si>
  <si>
    <t>Nadine Adristi Kusuma Adhi</t>
  </si>
  <si>
    <t>0306012310001</t>
  </si>
  <si>
    <t>Angeline Tessalonica</t>
  </si>
  <si>
    <t>2024-07-27</t>
  </si>
  <si>
    <t>0306012310002</t>
  </si>
  <si>
    <t>Faith Abbigail</t>
  </si>
  <si>
    <t>0306012310003</t>
  </si>
  <si>
    <t>Alexandra Brigitta Monica Natanael</t>
  </si>
  <si>
    <t>0306012310004</t>
  </si>
  <si>
    <t>Francesca Marcelina Clementine</t>
  </si>
  <si>
    <t>0306012310005</t>
  </si>
  <si>
    <t>Michelle Wirawan</t>
  </si>
  <si>
    <t>0306012310007</t>
  </si>
  <si>
    <t>Vanessa Wijaya</t>
  </si>
  <si>
    <t>0306012310010</t>
  </si>
  <si>
    <t>Rahmi Fakhirah Qurratu`ain</t>
  </si>
  <si>
    <t>2024-01-23</t>
  </si>
  <si>
    <t>0306012310011</t>
  </si>
  <si>
    <t>Joaneaster</t>
  </si>
  <si>
    <t>2024-02-07</t>
  </si>
  <si>
    <t>0306012310015</t>
  </si>
  <si>
    <t>Shannon Chrestella Valencia</t>
  </si>
  <si>
    <t>0306012310017</t>
  </si>
  <si>
    <t>Michelle Annetta Santoso</t>
  </si>
  <si>
    <t>0306012310019</t>
  </si>
  <si>
    <t>Jocelyn Wuisan</t>
  </si>
  <si>
    <t>0306012310023</t>
  </si>
  <si>
    <t>Ivana Gracia Oendoko</t>
  </si>
  <si>
    <t>0306012310026</t>
  </si>
  <si>
    <t>Jessica Angelina Awan</t>
  </si>
  <si>
    <t>0306012310032</t>
  </si>
  <si>
    <t>Fawwaz Muyassar Sulistyo Raharjo</t>
  </si>
  <si>
    <t>0306012310033</t>
  </si>
  <si>
    <t>Melia Catharina</t>
  </si>
  <si>
    <t>0306012310035</t>
  </si>
  <si>
    <t>Sabilillah Ramadhani Al Kabiir</t>
  </si>
  <si>
    <t>0306012310037</t>
  </si>
  <si>
    <t>Jesica Virginia Noviarista</t>
  </si>
  <si>
    <t>0306012310038</t>
  </si>
  <si>
    <t>Rosalinda Febiola Wijaya</t>
  </si>
  <si>
    <t>0306012310039</t>
  </si>
  <si>
    <t>Michelle Maria Angelique Thomas</t>
  </si>
  <si>
    <t>0306012310041</t>
  </si>
  <si>
    <t>Felia Santoso</t>
  </si>
  <si>
    <t>2024-02-24</t>
  </si>
  <si>
    <t>0306012310044</t>
  </si>
  <si>
    <t>Abror Nujha</t>
  </si>
  <si>
    <t>0306012310066</t>
  </si>
  <si>
    <t>Chaterine Carol Setyawan</t>
  </si>
  <si>
    <t>0406012310002</t>
  </si>
  <si>
    <t xml:space="preserve">Florence Laura Natanael </t>
  </si>
  <si>
    <t>0406012310004</t>
  </si>
  <si>
    <t>Steffi Arnella Susilo</t>
  </si>
  <si>
    <t>0406012310006</t>
  </si>
  <si>
    <t>Felicia Ivena Selimjaya</t>
  </si>
  <si>
    <t>0406012310020</t>
  </si>
  <si>
    <t>Albertus Adryan Devanata Putra Wibowo</t>
  </si>
  <si>
    <t>0406012310024</t>
  </si>
  <si>
    <t>Marcelino Kristianto Adhi Nugroho</t>
  </si>
  <si>
    <t>0406012310025</t>
  </si>
  <si>
    <t>Pricylla Amberly Limardi</t>
  </si>
  <si>
    <t>0406012310026</t>
  </si>
  <si>
    <t>Grasheilla Juanita Valdano</t>
  </si>
  <si>
    <t>0406012310027</t>
  </si>
  <si>
    <t>Charinnasya Deef Noch</t>
  </si>
  <si>
    <t>0406012310028</t>
  </si>
  <si>
    <t>Zerlina Farica Zaneta Baringbing</t>
  </si>
  <si>
    <t>2024-03-06</t>
  </si>
  <si>
    <t>2024-05-04</t>
  </si>
  <si>
    <t>0406012310029</t>
  </si>
  <si>
    <t>Sean Paolo Harkamson Ongkor</t>
  </si>
  <si>
    <t>0406012310030</t>
  </si>
  <si>
    <t>Sabirina Amalia Sabil</t>
  </si>
  <si>
    <t>0406012310031</t>
  </si>
  <si>
    <t>Jennifer Michellin Widjaya</t>
  </si>
  <si>
    <t>0406012310032</t>
  </si>
  <si>
    <t>Lavenia Stevanda Tombokan</t>
  </si>
  <si>
    <t>0406012310033</t>
  </si>
  <si>
    <t>Benedict Bevan</t>
  </si>
  <si>
    <t>0406012310034</t>
  </si>
  <si>
    <t>Amelia Grace Purwanto</t>
  </si>
  <si>
    <t>0406012310035</t>
  </si>
  <si>
    <t xml:space="preserve">Al Hadi Rezaldi Putra Yuvanda </t>
  </si>
  <si>
    <t>0406012310036</t>
  </si>
  <si>
    <t>Marco Haryanto</t>
  </si>
  <si>
    <t>0406012310037</t>
  </si>
  <si>
    <t>Kalvyn</t>
  </si>
  <si>
    <t>0406012310038</t>
  </si>
  <si>
    <t>Andi Fahmi Fahri Firmansyah</t>
  </si>
  <si>
    <t>0406012310039</t>
  </si>
  <si>
    <t>Olivia Nariswari</t>
  </si>
  <si>
    <t>0406012310040</t>
  </si>
  <si>
    <t>Angeline Gracia Santoso</t>
  </si>
  <si>
    <t>0406012310041</t>
  </si>
  <si>
    <t>Franciscus Xaverius Kimi Tjahjono</t>
  </si>
  <si>
    <t>0406012310042</t>
  </si>
  <si>
    <t>Jennifer Christie Sujudi</t>
  </si>
  <si>
    <t>0406012310043</t>
  </si>
  <si>
    <t>Reynaldo Cahyadi</t>
  </si>
  <si>
    <t>0406012310044</t>
  </si>
  <si>
    <t>Marciello Soputra</t>
  </si>
  <si>
    <t>0406012310045</t>
  </si>
  <si>
    <t>Fara Gita Zahra</t>
  </si>
  <si>
    <t>0406022310007</t>
  </si>
  <si>
    <t>Rahma Dyah Nursabrina</t>
  </si>
  <si>
    <t>0406022310015</t>
  </si>
  <si>
    <t>Angeline Liliana Tjeng</t>
  </si>
  <si>
    <t>0406022310037</t>
  </si>
  <si>
    <t>Mario Alfrenzo Hartojo</t>
  </si>
  <si>
    <t>0406022310040</t>
  </si>
  <si>
    <t>Vivian Villareal</t>
  </si>
  <si>
    <t>2023-11-08</t>
  </si>
  <si>
    <t>0406022310042</t>
  </si>
  <si>
    <t>Jacqueline Grant Lieman</t>
  </si>
  <si>
    <t>0406022310049</t>
  </si>
  <si>
    <t>Ham Sylvia Cindy Hartono</t>
  </si>
  <si>
    <t>0406022310059</t>
  </si>
  <si>
    <t>Hans William Utomo</t>
  </si>
  <si>
    <t>0406022310065</t>
  </si>
  <si>
    <t>Trifosa Jesslyn Gracia</t>
  </si>
  <si>
    <t>0406022310066</t>
  </si>
  <si>
    <t>Salman Haji Nurillah</t>
  </si>
  <si>
    <t>0406022310068</t>
  </si>
  <si>
    <t>Rania Zahra Iasha</t>
  </si>
  <si>
    <t>0406022310069</t>
  </si>
  <si>
    <t>Nabilah Husniah Zamir</t>
  </si>
  <si>
    <t>0406022310070</t>
  </si>
  <si>
    <t>Farida Hasna Lutfiyah</t>
  </si>
  <si>
    <t>0406022310071</t>
  </si>
  <si>
    <t>Epifania Mariani Christiabel</t>
  </si>
  <si>
    <t>0406022327111</t>
  </si>
  <si>
    <t>Kenneth Davis Antolis</t>
  </si>
  <si>
    <t>0406042310001</t>
  </si>
  <si>
    <t>Jaclyn Regina Anggara</t>
  </si>
  <si>
    <t>2024-08-16</t>
  </si>
  <si>
    <t>0406042310010</t>
  </si>
  <si>
    <t>Kezia Jasmine Winata</t>
  </si>
  <si>
    <t>0406042310013</t>
  </si>
  <si>
    <t>Fayola Feivel Gunawan</t>
  </si>
  <si>
    <t>0406042310020</t>
  </si>
  <si>
    <t>Laurensia Avena Putri Yorisca</t>
  </si>
  <si>
    <t>0506012310004</t>
  </si>
  <si>
    <t>Elvira Alexandra</t>
  </si>
  <si>
    <t>0506012310006</t>
  </si>
  <si>
    <t>Febiana Lia Chandra</t>
  </si>
  <si>
    <t>0506012310007</t>
  </si>
  <si>
    <t>Michellyn Devi</t>
  </si>
  <si>
    <t>0506012310008</t>
  </si>
  <si>
    <t>Esther Freya Angelica Handi</t>
  </si>
  <si>
    <t>0506012310015</t>
  </si>
  <si>
    <t>Gabriel Alexandra Andreina</t>
  </si>
  <si>
    <t>0506012310022</t>
  </si>
  <si>
    <t>Jazzylin Feilicia Tjioe</t>
  </si>
  <si>
    <t>0506012310023</t>
  </si>
  <si>
    <t>Jacklyn Wongsodiredjo</t>
  </si>
  <si>
    <t>0506012310024</t>
  </si>
  <si>
    <t>Felicia Angelica Gunawan</t>
  </si>
  <si>
    <t>0506012310025</t>
  </si>
  <si>
    <t>Videlia Gracia Salim</t>
  </si>
  <si>
    <t>0506012310028</t>
  </si>
  <si>
    <t>Clara Angela</t>
  </si>
  <si>
    <t>0506012310029</t>
  </si>
  <si>
    <t>Budi Dharma Aryaputra</t>
  </si>
  <si>
    <t>0506012310030</t>
  </si>
  <si>
    <t>Arkana Asido Parsaoran Sihaloho</t>
  </si>
  <si>
    <t>0506012310034</t>
  </si>
  <si>
    <t>Gabriella Elizabeth Emmanuel</t>
  </si>
  <si>
    <t>0506012310038</t>
  </si>
  <si>
    <t>Putu Rheina Vijayanti</t>
  </si>
  <si>
    <t>0506012310060</t>
  </si>
  <si>
    <t>Cynthia Amara</t>
  </si>
  <si>
    <t>0506012310062</t>
  </si>
  <si>
    <t>Yessy Lumiyatmojo Putri</t>
  </si>
  <si>
    <t>0506012310068</t>
  </si>
  <si>
    <t>Kila Andahani Abdi</t>
  </si>
  <si>
    <t>0506012310069</t>
  </si>
  <si>
    <t>Rajni Akira Shashi Saputra</t>
  </si>
  <si>
    <t>0606012310013</t>
  </si>
  <si>
    <t>Hisyam Darius Haffian Amadeo</t>
  </si>
  <si>
    <t>0606012310023</t>
  </si>
  <si>
    <t>Jennifer Keith</t>
  </si>
  <si>
    <t>0606012310025</t>
  </si>
  <si>
    <t>Hilda Lutvia Hanifa</t>
  </si>
  <si>
    <t>0606012310047</t>
  </si>
  <si>
    <t>Gede Rio Ferdinand</t>
  </si>
  <si>
    <t>0606012310069</t>
  </si>
  <si>
    <t>Devinta Fioling Kowe</t>
  </si>
  <si>
    <t>0606012310101</t>
  </si>
  <si>
    <t>Steven Hansel</t>
  </si>
  <si>
    <t>2023-12-21</t>
  </si>
  <si>
    <t>0606012310102</t>
  </si>
  <si>
    <t>Celine Natalie Johnson</t>
  </si>
  <si>
    <t>2024-05-12</t>
  </si>
  <si>
    <t>0606012310103</t>
  </si>
  <si>
    <t>Alveline Natanael Rasjid</t>
  </si>
  <si>
    <t>0606012310106</t>
  </si>
  <si>
    <t>Almeira Yesenia Arafah Syahda</t>
  </si>
  <si>
    <t>0706012310001</t>
  </si>
  <si>
    <t>Theressa Natasha Thebez</t>
  </si>
  <si>
    <t>0706012310011</t>
  </si>
  <si>
    <t>Yohana Jocelyn Guntur</t>
  </si>
  <si>
    <t>2024-07-10</t>
  </si>
  <si>
    <t>0706012310015</t>
  </si>
  <si>
    <t>Rex Kenny Wirasantoso</t>
  </si>
  <si>
    <t>0706012310017</t>
  </si>
  <si>
    <t>Nicholas Hans Chandra</t>
  </si>
  <si>
    <t>0706012310028</t>
  </si>
  <si>
    <t>Bradley Xavier Priyanto</t>
  </si>
  <si>
    <t>0706012310029</t>
  </si>
  <si>
    <t>Priscilia King Chandra</t>
  </si>
  <si>
    <t>0706012310035</t>
  </si>
  <si>
    <t>Ardina Lutf Layli</t>
  </si>
  <si>
    <t>0706012310038</t>
  </si>
  <si>
    <t>Anastasia Aurelia Khosasih</t>
  </si>
  <si>
    <t>0706012310039</t>
  </si>
  <si>
    <t>Clement Isaac Samuel James Suryadinata</t>
  </si>
  <si>
    <t>0706012310056</t>
  </si>
  <si>
    <t>Stefanie Aurelia Mercy Agahari</t>
  </si>
  <si>
    <t>0706022310001</t>
  </si>
  <si>
    <t>Evelyn Komalasari Hartono</t>
  </si>
  <si>
    <t>0706022310010</t>
  </si>
  <si>
    <t>Amanda Renata Go</t>
  </si>
  <si>
    <t>2024-07-06</t>
  </si>
  <si>
    <t>0706022310013</t>
  </si>
  <si>
    <t>Sherin Alvinia Yonatan</t>
  </si>
  <si>
    <t>0706022310014</t>
  </si>
  <si>
    <t>Deborah Michelle Kwandinata</t>
  </si>
  <si>
    <t>0706022310019</t>
  </si>
  <si>
    <t>Talitha Celin Widjaja</t>
  </si>
  <si>
    <t>0706022310029</t>
  </si>
  <si>
    <t>Valentyno Marcel Gunawan</t>
  </si>
  <si>
    <t>0706022310033</t>
  </si>
  <si>
    <t>Amira Nafisha Tsaqifa</t>
  </si>
  <si>
    <t>0706022310042</t>
  </si>
  <si>
    <t>Jacqlyn Chen</t>
  </si>
  <si>
    <t>0706022310043</t>
  </si>
  <si>
    <t>Anne Tantan</t>
  </si>
  <si>
    <t>0706022310047</t>
  </si>
  <si>
    <t>Dwinda Audia Irnaonefa</t>
  </si>
  <si>
    <t>2024-02-18</t>
  </si>
  <si>
    <t>0706022310055</t>
  </si>
  <si>
    <t>Tsania Candraningtyas</t>
  </si>
  <si>
    <t>Placement</t>
  </si>
  <si>
    <t>Type</t>
  </si>
  <si>
    <t>Bendahara</t>
  </si>
  <si>
    <t>Karir Organisasi</t>
  </si>
  <si>
    <t>Buku Ber-ISBN Penulis Kedua dst</t>
  </si>
  <si>
    <t>Hasil Karya</t>
  </si>
  <si>
    <t>Buku Ber-ISBN Penulis Utama</t>
  </si>
  <si>
    <t>Finalis</t>
  </si>
  <si>
    <t>Kompetisi</t>
  </si>
  <si>
    <t>Kewirausahaan</t>
  </si>
  <si>
    <t>Koordinator Relawan</t>
  </si>
  <si>
    <t>Pemberdayaan atau Aksi Kemanusiaan</t>
  </si>
  <si>
    <t>Medali Emas</t>
  </si>
  <si>
    <t>Penghargaan</t>
  </si>
  <si>
    <t>Medali Perak</t>
  </si>
  <si>
    <t>Medali Perunggu</t>
  </si>
  <si>
    <t>Moderator</t>
  </si>
  <si>
    <t>Pengakuan</t>
  </si>
  <si>
    <t>Patent</t>
  </si>
  <si>
    <t>Patent Sederhana</t>
  </si>
  <si>
    <t>Pelatih/Wasit/Juri Berlisensi</t>
  </si>
  <si>
    <t>Pelatih/Wasit/Juri Tidak Berlisensi</t>
  </si>
  <si>
    <t>Pemrakarsa/Pendiri</t>
  </si>
  <si>
    <t>Penerima Hibah Kompetisi</t>
  </si>
  <si>
    <t>Pengakuan Lainnya</t>
  </si>
  <si>
    <t>Penghargaan Lainnya</t>
  </si>
  <si>
    <t>Piagam Partisipasi</t>
  </si>
  <si>
    <t>Tanda Jasa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</si>
</sst>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sz val="11"/>
      <color theme="1"/>
      <name val="Calibri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45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4E257B-941F-46A6-AE0E-CCCA7178B590}" name="Table2" displayName="Table2" ref="A1:M1439" totalsRowShown="0" headerRowDxfId="44">
  <autoFilter ref="A1:M1439" xr:uid="{00000000-0009-0000-0000-000000000000}">
    <filterColumn colId="12">
      <filters>
        <filter val="0"/>
      </filters>
    </filterColumn>
  </autoFilter>
  <tableColumns count="13">
    <tableColumn id="1" xr3:uid="{E2A66D88-A5C2-407D-A254-7DDB2B718AA4}" name="NIS" dataDxfId="43"/>
    <tableColumn id="2" xr3:uid="{9A9D56C7-3EF4-4565-A2AF-9C1C4B8D077D}" name="Name" dataDxfId="42"/>
    <tableColumn id="3" xr3:uid="{44EC5F84-5E4D-400E-B1B3-83FF6FFD513B}" name="Major" dataDxfId="41"/>
    <tableColumn id="4" xr3:uid="{3593EDC0-39A6-48BC-8082-6D1F49257007}" name="Student Year" dataDxfId="40"/>
    <tableColumn id="6" xr3:uid="{5A5F81AD-2645-45D4-A7DA-6E21E1DDFEC2}" name="Start Date" dataDxfId="39"/>
    <tableColumn id="7" xr3:uid="{B4653C8E-0D27-42B7-B2D2-59831995A517}" name="End Date" dataDxfId="38"/>
    <tableColumn id="11" xr3:uid="{07386608-9F83-48DA-98E4-F50202EFD8FF}" name="Status" dataDxfId="37"/>
    <tableColumn id="12" xr3:uid="{E33A428E-17FB-4FE0-AB67-A7EDF4A963DB}" name="Level" dataDxfId="36"/>
    <tableColumn id="13" xr3:uid="{D1D084CE-C440-4710-A6D0-D0B796AC2B48}" name="Participant As" dataDxfId="35"/>
    <tableColumn id="14" xr3:uid="{D5F3C577-67E4-45EE-8AA5-6622238FAE3C}" name="Total Participant" dataDxfId="34"/>
    <tableColumn id="8" xr3:uid="{C72971A6-F2DE-43E3-9DB9-E2816847E367}" name="Field" dataDxfId="33">
      <calculatedColumnFormula>VLOOKUP(Table2[[#This Row],[Status]], rubric[], 2, FALSE)</calculatedColumnFormula>
    </tableColumn>
    <tableColumn id="22" xr3:uid="{F275172E-3AD6-486F-9DEF-238F0CFF8417}" name="Criteria" dataDxfId="32">
      <calculatedColumnFormula>CLEAN(TRIM(Table2[[#This Row],[Status]] &amp; "|" &amp; Table2[[#This Row],[Level]] &amp; "|" &amp; Table2[[#This Row],[Participant As]]))</calculatedColumnFormula>
    </tableColumn>
    <tableColumn id="23" xr3:uid="{FFAB68A2-B52F-4DD7-BBFA-03D6BDCBDA5A}" name="Score" dataDxfId="31">
      <calculatedColumnFormula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370EDA-F43E-4BDF-AF74-81573ADE7EE1}" name="Table1" displayName="Table1" ref="A1:N749" totalsRowShown="0" headerRowDxfId="30">
  <autoFilter ref="A1:N749" xr:uid="{9C9FEFAA-20CF-46BF-9DF4-162E64717D38}"/>
  <tableColumns count="14">
    <tableColumn id="1" xr3:uid="{C82C5A86-F142-4D7E-97DF-BF5113D679BA}" name="NIS" dataDxfId="29"/>
    <tableColumn id="2" xr3:uid="{2125163B-B060-42D5-89DD-3E7B96D8E948}" name="Name" dataDxfId="28"/>
    <tableColumn id="3" xr3:uid="{F5636F4D-9282-4063-9E7B-44BF48DAF961}" name="Major" dataDxfId="27"/>
    <tableColumn id="4" xr3:uid="{E04A6457-DAD9-4952-90D7-7A3329449514}" name="Student Year" dataDxfId="26"/>
    <tableColumn id="6" xr3:uid="{2BF67BA8-75F2-4FF1-A3C1-390EA7A2D117}" name="Start Date" dataDxfId="25"/>
    <tableColumn id="7" xr3:uid="{BFF7B629-9B12-463A-8177-AE711956AD08}" name="End Date" dataDxfId="24"/>
    <tableColumn id="8" xr3:uid="{99D52F04-9CEF-4D1A-AD3B-27AB3013454D}" name="Period" dataDxfId="23"/>
    <tableColumn id="11" xr3:uid="{13892321-E291-4217-A843-E14B08743274}" name="Status" dataDxfId="22"/>
    <tableColumn id="12" xr3:uid="{146C002E-E499-44CF-A1FA-2D2D9BAE87F8}" name="Level" dataDxfId="21"/>
    <tableColumn id="13" xr3:uid="{FE372389-EED7-44AB-8E49-42CFC101AA46}" name="Participant As" dataDxfId="20"/>
    <tableColumn id="14" xr3:uid="{576ABDD6-1DCC-45E5-8976-1B5C68E4F65D}" name="Total Participant"/>
    <tableColumn id="22" xr3:uid="{18E7EF43-0095-4E38-82F5-7A6C01026ADE}" name="Field" dataDxfId="19">
      <calculatedColumnFormula>VLOOKUP(Table1[[#This Row],[Status]], rubric[], 2, FALSE)</calculatedColumnFormula>
    </tableColumn>
    <tableColumn id="23" xr3:uid="{E3025168-4EBA-45C5-AA32-CC36CF8835BE}" name="Criteria" dataDxfId="18">
      <calculatedColumnFormula>CLEAN(TRIM(Table1[[#This Row],[Status]] &amp; "|" &amp; Table1[[#This Row],[Level]] &amp; "|" &amp; Table1[[#This Row],[Participant As]]))</calculatedColumnFormula>
    </tableColumn>
    <tableColumn id="24" xr3:uid="{AF18ECD9-491C-46EA-9062-7DCAEF4C8A3C}" name="Score" dataDxfId="17">
      <calculatedColumnFormula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E81F4DF-D620-48CC-B9D5-58EC65BA57DE}" name="Table4" displayName="Table4" ref="A1:N365" totalsRowShown="0" headerRowDxfId="16">
  <autoFilter ref="A1:N365" xr:uid="{CE81F4DF-D620-48CC-B9D5-58EC65BA57DE}"/>
  <tableColumns count="14">
    <tableColumn id="1" xr3:uid="{92D1A4FE-7F41-4C3D-B064-CDDF4F24D561}" name="NIS" dataDxfId="15"/>
    <tableColumn id="2" xr3:uid="{1157496D-BC3D-4726-9D9A-C95841907EBC}" name="Name" dataDxfId="14"/>
    <tableColumn id="3" xr3:uid="{313BB5E7-4629-4580-B184-DDA5B8615EE0}" name="Major" dataDxfId="13"/>
    <tableColumn id="4" xr3:uid="{42355BDE-31D8-448F-A4C5-080A79B6F7B0}" name="Student Year" dataDxfId="12"/>
    <tableColumn id="6" xr3:uid="{D6080BA8-76A6-4D01-B8F6-B0EE05EA316B}" name="Start Date" dataDxfId="11"/>
    <tableColumn id="7" xr3:uid="{85BA763B-C289-4548-9A97-216D2E74739E}" name="End Date" dataDxfId="10"/>
    <tableColumn id="8" xr3:uid="{9E3FD6DC-3817-4C3D-9D94-6D190BD8DD93}" name="Period" dataDxfId="9"/>
    <tableColumn id="11" xr3:uid="{950F5B6D-D6DE-4673-8455-5366CBF3E5E2}" name="Status" dataDxfId="8"/>
    <tableColumn id="12" xr3:uid="{2316D032-956F-4BD7-A209-18B4602C778C}" name="Level" dataDxfId="7"/>
    <tableColumn id="17" xr3:uid="{A65DC17E-9397-49A6-9254-E05A0760A273}" name="Field" dataDxfId="6">
      <calculatedColumnFormula>VLOOKUP(Table4[[#This Row],[Status]], rubric[], 2, FALSE)</calculatedColumnFormula>
    </tableColumn>
    <tableColumn id="13" xr3:uid="{5E9F13F0-D8AA-4793-964C-0169CE48A40F}" name="Participant As" dataDxfId="5"/>
    <tableColumn id="14" xr3:uid="{4E815223-F8B9-4647-89F3-73DE7C759FA3}" name="Total Participant" dataDxfId="4"/>
    <tableColumn id="15" xr3:uid="{5C95159E-BEE4-4AF1-9C2C-A73904752EE3}" name="Criteria" dataDxfId="3">
      <calculatedColumnFormula>CLEAN(TRIM(Table4[[#This Row],[Status]] &amp; "|" &amp; Table4[[#This Row],[Level]] &amp; "|" &amp; Table4[[#This Row],[Participant As]]))</calculatedColumnFormula>
    </tableColumn>
    <tableColumn id="16" xr3:uid="{B6BCB5B6-6D86-4290-B0C1-46BB5409F29C}" name="Score" dataDxfId="2">
      <calculatedColumnFormula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1A22DFD-EBBA-4495-B4E8-AC1FA7E7DC73}" name="rubric" displayName="rubric" ref="A1:F177" totalsRowShown="0">
  <autoFilter ref="A1:F177" xr:uid="{AF088A53-36D5-4C24-8532-E853820BF34D}"/>
  <sortState xmlns:xlrd2="http://schemas.microsoft.com/office/spreadsheetml/2017/richdata2" ref="A2:F177">
    <sortCondition ref="A1:A177"/>
  </sortState>
  <tableColumns count="6">
    <tableColumn id="1" xr3:uid="{008C78F4-FBD6-42D0-888A-5A625F33D5B1}" name="Placement" dataDxfId="1"/>
    <tableColumn id="2" xr3:uid="{969D9D49-E133-45A9-8CA8-FABDD2188D93}" name="Field"/>
    <tableColumn id="3" xr3:uid="{B90CDE40-50B9-4536-B429-D9FBC89257A7}" name="Category"/>
    <tableColumn id="4" xr3:uid="{3B3B50B1-CCBC-4271-AB07-5210FEF398E2}" name="Type"/>
    <tableColumn id="6" xr3:uid="{DEBC3D3E-7EF8-40D4-80FB-0C6585F756E5}" name="Score"/>
    <tableColumn id="8" xr3:uid="{203FBB41-268D-408B-8987-EDDAD031C686}" name="Criteria" dataDxfId="0">
      <calculatedColumnFormula>CLEAN(TRIM(rubric[[#This Row],[Placement]] &amp;  "|" &amp; rubric[[#This Row],[Category]] &amp; "|" &amp; rubric[[#This Row],[Type]]))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CB94C-7293-4B99-AF6D-7AE37D1DDF26}">
  <dimension ref="A1:M2439"/>
  <sheetViews>
    <sheetView topLeftCell="B1" workbookViewId="0">
      <selection activeCell="A16" sqref="A16:XFD16"/>
    </sheetView>
  </sheetViews>
  <sheetFormatPr defaultColWidth="14.453125" defaultRowHeight="15" customHeight="1" x14ac:dyDescent="0.35"/>
  <cols>
    <col min="1" max="1" width="15" customWidth="1"/>
    <col min="2" max="2" width="46.26953125" customWidth="1"/>
    <col min="3" max="3" width="32.7265625" customWidth="1"/>
    <col min="4" max="4" width="13.6328125" customWidth="1"/>
    <col min="5" max="5" width="11.36328125" customWidth="1"/>
    <col min="6" max="6" width="10.453125" customWidth="1"/>
    <col min="7" max="7" width="55" bestFit="1" customWidth="1"/>
    <col min="8" max="8" width="25.54296875" bestFit="1" customWidth="1"/>
    <col min="9" max="9" width="14.453125" customWidth="1"/>
    <col min="10" max="10" width="16.7265625" customWidth="1"/>
    <col min="11" max="11" width="33.54296875" bestFit="1" customWidth="1"/>
    <col min="12" max="12" width="92.81640625" bestFit="1" customWidth="1"/>
  </cols>
  <sheetData>
    <row r="1" spans="1:13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10</v>
      </c>
      <c r="K1" s="1" t="s">
        <v>8</v>
      </c>
      <c r="L1" s="1" t="s">
        <v>11</v>
      </c>
      <c r="M1" s="1" t="s">
        <v>12</v>
      </c>
    </row>
    <row r="2" spans="1:13" ht="14.25" hidden="1" customHeight="1" x14ac:dyDescent="0.35">
      <c r="A2" s="1" t="s">
        <v>13</v>
      </c>
      <c r="B2" s="1" t="s">
        <v>14</v>
      </c>
      <c r="C2" s="1" t="s">
        <v>15</v>
      </c>
      <c r="D2" s="1">
        <v>2021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>
        <v>70</v>
      </c>
      <c r="K2" s="1" t="str">
        <f>VLOOKUP(Table2[[#This Row],[Status]], rubric[], 2, FALSE)</f>
        <v>Pemberdayaan atau Aksi Kemanusiaan</v>
      </c>
      <c r="L2" s="1" t="str">
        <f>CLEAN(TRIM(Table2[[#This Row],[Status]] &amp; "|" &amp; Table2[[#This Row],[Level]] &amp; "|" &amp; Table2[[#This Row],[Participant As]]))</f>
        <v>Relawan|External Regional|Team</v>
      </c>
      <c r="M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3" spans="1:13" ht="14.25" hidden="1" customHeight="1" x14ac:dyDescent="0.35">
      <c r="A3" s="1" t="s">
        <v>21</v>
      </c>
      <c r="B3" s="1" t="s">
        <v>22</v>
      </c>
      <c r="C3" s="1" t="s">
        <v>15</v>
      </c>
      <c r="D3" s="1">
        <v>2021</v>
      </c>
      <c r="E3" s="1" t="s">
        <v>23</v>
      </c>
      <c r="F3" s="1" t="s">
        <v>24</v>
      </c>
      <c r="G3" s="1" t="s">
        <v>18</v>
      </c>
      <c r="H3" s="1" t="s">
        <v>19</v>
      </c>
      <c r="I3" s="1" t="s">
        <v>25</v>
      </c>
      <c r="J3" s="1">
        <v>34</v>
      </c>
      <c r="K3" s="1" t="str">
        <f>VLOOKUP(Table2[[#This Row],[Status]], rubric[], 2, FALSE)</f>
        <v>Pemberdayaan atau Aksi Kemanusiaan</v>
      </c>
      <c r="L3" s="1" t="str">
        <f>CLEAN(TRIM(Table2[[#This Row],[Status]] &amp; "|" &amp; Table2[[#This Row],[Level]] &amp; "|" &amp; Table2[[#This Row],[Participant As]]))</f>
        <v>Relawan|External Regional|Individual</v>
      </c>
      <c r="M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4" spans="1:13" ht="14.25" hidden="1" customHeight="1" x14ac:dyDescent="0.35">
      <c r="A4" s="1" t="s">
        <v>21</v>
      </c>
      <c r="B4" s="1" t="s">
        <v>22</v>
      </c>
      <c r="C4" s="1" t="s">
        <v>15</v>
      </c>
      <c r="D4" s="1">
        <v>2021</v>
      </c>
      <c r="E4" s="1" t="s">
        <v>26</v>
      </c>
      <c r="F4" s="1" t="s">
        <v>27</v>
      </c>
      <c r="G4" s="1" t="s">
        <v>18</v>
      </c>
      <c r="H4" s="1" t="s">
        <v>19</v>
      </c>
      <c r="I4" s="1" t="s">
        <v>25</v>
      </c>
      <c r="J4" s="1">
        <v>14</v>
      </c>
      <c r="K4" s="1" t="str">
        <f>VLOOKUP(Table2[[#This Row],[Status]], rubric[], 2, FALSE)</f>
        <v>Pemberdayaan atau Aksi Kemanusiaan</v>
      </c>
      <c r="L4" s="1" t="str">
        <f>CLEAN(TRIM(Table2[[#This Row],[Status]] &amp; "|" &amp; Table2[[#This Row],[Level]] &amp; "|" &amp; Table2[[#This Row],[Participant As]]))</f>
        <v>Relawan|External Regional|Individual</v>
      </c>
      <c r="M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5" spans="1:13" ht="14.25" hidden="1" customHeight="1" x14ac:dyDescent="0.35">
      <c r="A5" s="1" t="s">
        <v>28</v>
      </c>
      <c r="B5" s="1" t="s">
        <v>29</v>
      </c>
      <c r="C5" s="1" t="s">
        <v>15</v>
      </c>
      <c r="D5" s="1">
        <v>2021</v>
      </c>
      <c r="E5" s="1" t="s">
        <v>30</v>
      </c>
      <c r="F5" s="1" t="s">
        <v>31</v>
      </c>
      <c r="G5" s="1" t="s">
        <v>32</v>
      </c>
      <c r="H5" s="1" t="s">
        <v>19</v>
      </c>
      <c r="I5" s="1" t="s">
        <v>20</v>
      </c>
      <c r="K5" t="str">
        <f>VLOOKUP(Table2[[#This Row],[Status]], rubric[], 2, FALSE)</f>
        <v>Kompetisi</v>
      </c>
      <c r="L5" s="1" t="str">
        <f>CLEAN(TRIM(Table2[[#This Row],[Status]] &amp; "|" &amp; Table2[[#This Row],[Level]] &amp; "|" &amp; Table2[[#This Row],[Participant As]]))</f>
        <v>Juara 2|External Regional|Team</v>
      </c>
      <c r="M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6" spans="1:13" ht="14.25" hidden="1" customHeight="1" x14ac:dyDescent="0.35">
      <c r="A6" s="1" t="s">
        <v>28</v>
      </c>
      <c r="B6" s="1" t="s">
        <v>29</v>
      </c>
      <c r="C6" s="1" t="s">
        <v>15</v>
      </c>
      <c r="D6" s="1">
        <v>2021</v>
      </c>
      <c r="E6" s="1" t="s">
        <v>33</v>
      </c>
      <c r="F6" s="1" t="s">
        <v>34</v>
      </c>
      <c r="G6" s="1" t="s">
        <v>35</v>
      </c>
      <c r="H6" s="1" t="s">
        <v>19</v>
      </c>
      <c r="I6" s="1" t="s">
        <v>20</v>
      </c>
      <c r="K6" t="str">
        <f>VLOOKUP(Table2[[#This Row],[Status]], rubric[], 2, FALSE)</f>
        <v>Kompetisi</v>
      </c>
      <c r="L6" s="1" t="str">
        <f>CLEAN(TRIM(Table2[[#This Row],[Status]] &amp; "|" &amp; Table2[[#This Row],[Level]] &amp; "|" &amp; Table2[[#This Row],[Participant As]]))</f>
        <v>Juara 1|External Regional|Team</v>
      </c>
      <c r="M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7" spans="1:13" ht="14.25" hidden="1" customHeight="1" x14ac:dyDescent="0.35">
      <c r="A7" s="1" t="s">
        <v>36</v>
      </c>
      <c r="B7" s="1" t="s">
        <v>37</v>
      </c>
      <c r="C7" s="1" t="s">
        <v>15</v>
      </c>
      <c r="D7" s="1">
        <v>2021</v>
      </c>
      <c r="E7" s="1" t="s">
        <v>38</v>
      </c>
      <c r="F7" s="1" t="s">
        <v>39</v>
      </c>
      <c r="G7" s="1" t="s">
        <v>40</v>
      </c>
      <c r="H7" s="1" t="s">
        <v>41</v>
      </c>
      <c r="I7" s="1" t="s">
        <v>25</v>
      </c>
      <c r="K7" t="str">
        <f>VLOOKUP(Table2[[#This Row],[Status]], rubric[], 2, FALSE)</f>
        <v>Karir Organisasi</v>
      </c>
      <c r="L7" s="1" t="str">
        <f>CLEAN(TRIM(Table2[[#This Row],[Status]] &amp; "|" &amp; Table2[[#This Row],[Level]] &amp; "|" &amp; Table2[[#This Row],[Participant As]]))</f>
        <v>Satu Tingkat Dibawah Pengurus Harian|Kab/Kota/PT|Individual</v>
      </c>
      <c r="M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</v>
      </c>
    </row>
    <row r="8" spans="1:13" ht="14.25" hidden="1" customHeight="1" x14ac:dyDescent="0.35">
      <c r="A8" s="1" t="s">
        <v>36</v>
      </c>
      <c r="B8" s="1" t="s">
        <v>37</v>
      </c>
      <c r="C8" s="1" t="s">
        <v>15</v>
      </c>
      <c r="D8" s="1">
        <v>2021</v>
      </c>
      <c r="E8" s="1" t="s">
        <v>42</v>
      </c>
      <c r="F8" s="1" t="s">
        <v>43</v>
      </c>
      <c r="G8" s="1" t="s">
        <v>40</v>
      </c>
      <c r="H8" s="1" t="s">
        <v>41</v>
      </c>
      <c r="I8" s="1" t="s">
        <v>25</v>
      </c>
      <c r="K8" t="str">
        <f>VLOOKUP(Table2[[#This Row],[Status]], rubric[], 2, FALSE)</f>
        <v>Karir Organisasi</v>
      </c>
      <c r="L8" s="1" t="str">
        <f>CLEAN(TRIM(Table2[[#This Row],[Status]] &amp; "|" &amp; Table2[[#This Row],[Level]] &amp; "|" &amp; Table2[[#This Row],[Participant As]]))</f>
        <v>Satu Tingkat Dibawah Pengurus Harian|Kab/Kota/PT|Individual</v>
      </c>
      <c r="M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</v>
      </c>
    </row>
    <row r="9" spans="1:13" ht="14.25" hidden="1" customHeight="1" x14ac:dyDescent="0.35">
      <c r="A9" s="1" t="s">
        <v>44</v>
      </c>
      <c r="B9" s="1" t="s">
        <v>45</v>
      </c>
      <c r="C9" s="1" t="s">
        <v>15</v>
      </c>
      <c r="D9" s="1">
        <v>2021</v>
      </c>
      <c r="E9" s="1" t="s">
        <v>46</v>
      </c>
      <c r="F9" s="1" t="s">
        <v>47</v>
      </c>
      <c r="G9" s="1" t="s">
        <v>35</v>
      </c>
      <c r="H9" s="1" t="s">
        <v>48</v>
      </c>
      <c r="I9" s="1" t="s">
        <v>20</v>
      </c>
      <c r="J9" s="1">
        <v>50</v>
      </c>
      <c r="K9" s="1" t="str">
        <f>VLOOKUP(Table2[[#This Row],[Status]], rubric[], 2, FALSE)</f>
        <v>Kompetisi</v>
      </c>
      <c r="L9" s="1" t="str">
        <f>CLEAN(TRIM(Table2[[#This Row],[Status]] &amp; "|" &amp; Table2[[#This Row],[Level]] &amp; "|" &amp; Table2[[#This Row],[Participant As]]))</f>
        <v>Juara 1|External National|Team</v>
      </c>
      <c r="M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0" spans="1:13" ht="14.25" hidden="1" customHeight="1" x14ac:dyDescent="0.35">
      <c r="A10" s="1" t="s">
        <v>49</v>
      </c>
      <c r="B10" s="1" t="s">
        <v>50</v>
      </c>
      <c r="C10" s="1" t="s">
        <v>15</v>
      </c>
      <c r="D10" s="1">
        <v>2021</v>
      </c>
      <c r="E10" s="1" t="s">
        <v>16</v>
      </c>
      <c r="F10" s="1" t="s">
        <v>17</v>
      </c>
      <c r="G10" s="1" t="s">
        <v>18</v>
      </c>
      <c r="H10" s="1" t="s">
        <v>19</v>
      </c>
      <c r="I10" s="1" t="s">
        <v>20</v>
      </c>
      <c r="J10" s="1">
        <v>70</v>
      </c>
      <c r="K10" s="1" t="str">
        <f>VLOOKUP(Table2[[#This Row],[Status]], rubric[], 2, FALSE)</f>
        <v>Pemberdayaan atau Aksi Kemanusiaan</v>
      </c>
      <c r="L10" s="1" t="str">
        <f>CLEAN(TRIM(Table2[[#This Row],[Status]] &amp; "|" &amp; Table2[[#This Row],[Level]] &amp; "|" &amp; Table2[[#This Row],[Participant As]]))</f>
        <v>Relawan|External Regional|Team</v>
      </c>
      <c r="M1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1" spans="1:13" ht="14.25" hidden="1" customHeight="1" x14ac:dyDescent="0.35">
      <c r="A11" s="1" t="s">
        <v>51</v>
      </c>
      <c r="B11" s="1" t="s">
        <v>52</v>
      </c>
      <c r="C11" s="1" t="s">
        <v>15</v>
      </c>
      <c r="D11" s="1">
        <v>2021</v>
      </c>
      <c r="E11" s="1" t="s">
        <v>53</v>
      </c>
      <c r="F11" s="1" t="s">
        <v>54</v>
      </c>
      <c r="G11" s="1" t="s">
        <v>55</v>
      </c>
      <c r="H11" s="1" t="s">
        <v>48</v>
      </c>
      <c r="I11" s="1" t="s">
        <v>20</v>
      </c>
      <c r="J11" s="1">
        <v>50</v>
      </c>
      <c r="K11" s="1" t="str">
        <f>VLOOKUP(Table2[[#This Row],[Status]], rubric[], 2, FALSE)</f>
        <v>Hasil Karya</v>
      </c>
      <c r="L11" s="1" t="str">
        <f>CLEAN(TRIM(Table2[[#This Row],[Status]] &amp; "|" &amp; Table2[[#This Row],[Level]] &amp; "|" &amp; Table2[[#This Row],[Participant As]]))</f>
        <v>Hak Cipta|External National|Team</v>
      </c>
      <c r="M1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2" spans="1:13" ht="14.25" hidden="1" customHeight="1" x14ac:dyDescent="0.35">
      <c r="A12" s="1" t="s">
        <v>51</v>
      </c>
      <c r="B12" s="1" t="s">
        <v>52</v>
      </c>
      <c r="C12" s="1" t="s">
        <v>15</v>
      </c>
      <c r="D12" s="1">
        <v>2021</v>
      </c>
      <c r="E12" s="1" t="s">
        <v>56</v>
      </c>
      <c r="F12" s="1" t="s">
        <v>56</v>
      </c>
      <c r="G12" s="1" t="s">
        <v>55</v>
      </c>
      <c r="H12" s="1" t="s">
        <v>48</v>
      </c>
      <c r="I12" s="1" t="s">
        <v>20</v>
      </c>
      <c r="J12" s="1">
        <v>50</v>
      </c>
      <c r="K12" s="1" t="str">
        <f>VLOOKUP(Table2[[#This Row],[Status]], rubric[], 2, FALSE)</f>
        <v>Hasil Karya</v>
      </c>
      <c r="L12" s="1" t="str">
        <f>CLEAN(TRIM(Table2[[#This Row],[Status]] &amp; "|" &amp; Table2[[#This Row],[Level]] &amp; "|" &amp; Table2[[#This Row],[Participant As]]))</f>
        <v>Hak Cipta|External National|Team</v>
      </c>
      <c r="M1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3" spans="1:13" ht="14.25" hidden="1" customHeight="1" x14ac:dyDescent="0.35">
      <c r="A13" s="1" t="s">
        <v>51</v>
      </c>
      <c r="B13" s="1" t="s">
        <v>52</v>
      </c>
      <c r="C13" s="1" t="s">
        <v>15</v>
      </c>
      <c r="D13" s="1">
        <v>2021</v>
      </c>
      <c r="E13" s="1" t="s">
        <v>17</v>
      </c>
      <c r="F13" s="1" t="s">
        <v>57</v>
      </c>
      <c r="G13" s="1" t="s">
        <v>58</v>
      </c>
      <c r="H13" s="1" t="s">
        <v>41</v>
      </c>
      <c r="I13" s="1" t="s">
        <v>25</v>
      </c>
      <c r="J13" s="1">
        <v>1</v>
      </c>
      <c r="K13" s="1" t="str">
        <f>VLOOKUP(Table2[[#This Row],[Status]], rubric[], 2, FALSE)</f>
        <v>Karir Organisasi</v>
      </c>
      <c r="L13" s="1" t="str">
        <f>CLEAN(TRIM(Table2[[#This Row],[Status]] &amp; "|" &amp; Table2[[#This Row],[Level]] &amp; "|" &amp; Table2[[#This Row],[Participant As]]))</f>
        <v>Ketua|Kab/Kota/PT|Individual</v>
      </c>
      <c r="M1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14" spans="1:13" ht="14.25" hidden="1" customHeight="1" x14ac:dyDescent="0.35">
      <c r="A14" s="1" t="s">
        <v>51</v>
      </c>
      <c r="B14" s="1" t="s">
        <v>52</v>
      </c>
      <c r="C14" s="1" t="s">
        <v>15</v>
      </c>
      <c r="D14" s="1">
        <v>2021</v>
      </c>
      <c r="E14" s="1" t="s">
        <v>59</v>
      </c>
      <c r="F14" s="1" t="s">
        <v>60</v>
      </c>
      <c r="G14" s="1" t="s">
        <v>58</v>
      </c>
      <c r="H14" s="1" t="s">
        <v>41</v>
      </c>
      <c r="I14" s="1" t="s">
        <v>25</v>
      </c>
      <c r="J14" s="1">
        <v>1</v>
      </c>
      <c r="K14" s="1" t="str">
        <f>VLOOKUP(Table2[[#This Row],[Status]], rubric[], 2, FALSE)</f>
        <v>Karir Organisasi</v>
      </c>
      <c r="L14" s="1" t="str">
        <f>CLEAN(TRIM(Table2[[#This Row],[Status]] &amp; "|" &amp; Table2[[#This Row],[Level]] &amp; "|" &amp; Table2[[#This Row],[Participant As]]))</f>
        <v>Ketua|Kab/Kota/PT|Individual</v>
      </c>
      <c r="M1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15" spans="1:13" ht="14.25" hidden="1" customHeight="1" x14ac:dyDescent="0.35">
      <c r="A15" s="1" t="s">
        <v>61</v>
      </c>
      <c r="B15" s="1" t="s">
        <v>62</v>
      </c>
      <c r="C15" s="1" t="s">
        <v>15</v>
      </c>
      <c r="D15" s="1">
        <v>2021</v>
      </c>
      <c r="E15" s="1" t="s">
        <v>16</v>
      </c>
      <c r="F15" s="1" t="s">
        <v>17</v>
      </c>
      <c r="G15" s="1" t="s">
        <v>18</v>
      </c>
      <c r="H15" s="1" t="s">
        <v>19</v>
      </c>
      <c r="I15" s="1" t="s">
        <v>20</v>
      </c>
      <c r="J15" s="1">
        <v>70</v>
      </c>
      <c r="K15" s="1" t="str">
        <f>VLOOKUP(Table2[[#This Row],[Status]], rubric[], 2, FALSE)</f>
        <v>Pemberdayaan atau Aksi Kemanusiaan</v>
      </c>
      <c r="L15" s="1" t="str">
        <f>CLEAN(TRIM(Table2[[#This Row],[Status]] &amp; "|" &amp; Table2[[#This Row],[Level]] &amp; "|" &amp; Table2[[#This Row],[Participant As]]))</f>
        <v>Relawan|External Regional|Team</v>
      </c>
      <c r="M1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6" spans="1:13" ht="14.25" customHeight="1" x14ac:dyDescent="0.35">
      <c r="A16" s="1" t="s">
        <v>63</v>
      </c>
      <c r="B16" s="1" t="s">
        <v>64</v>
      </c>
      <c r="C16" s="1" t="s">
        <v>15</v>
      </c>
      <c r="D16" s="1">
        <v>2021</v>
      </c>
      <c r="E16" s="1" t="s">
        <v>65</v>
      </c>
      <c r="F16" s="1" t="s">
        <v>65</v>
      </c>
      <c r="G16" s="1" t="s">
        <v>55</v>
      </c>
      <c r="H16" s="1" t="s">
        <v>66</v>
      </c>
      <c r="I16" s="1" t="s">
        <v>20</v>
      </c>
      <c r="J16" s="1">
        <v>45</v>
      </c>
      <c r="K16" s="1" t="str">
        <f>VLOOKUP(Table2[[#This Row],[Status]], rubric[], 2, FALSE)</f>
        <v>Hasil Karya</v>
      </c>
      <c r="L16" s="1" t="str">
        <f>CLEAN(TRIM(Table2[[#This Row],[Status]] &amp; "|" &amp; Table2[[#This Row],[Level]] &amp; "|" &amp; Table2[[#This Row],[Participant As]]))</f>
        <v>Hak Cipta|External International|Team</v>
      </c>
      <c r="M1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0</v>
      </c>
    </row>
    <row r="17" spans="1:13" ht="14.25" hidden="1" customHeight="1" x14ac:dyDescent="0.35">
      <c r="A17" s="1" t="s">
        <v>67</v>
      </c>
      <c r="B17" s="1" t="s">
        <v>68</v>
      </c>
      <c r="C17" s="1" t="s">
        <v>15</v>
      </c>
      <c r="D17" s="1">
        <v>2021</v>
      </c>
      <c r="E17" s="1" t="s">
        <v>56</v>
      </c>
      <c r="F17" s="1" t="s">
        <v>56</v>
      </c>
      <c r="G17" s="1" t="s">
        <v>55</v>
      </c>
      <c r="H17" s="1" t="s">
        <v>48</v>
      </c>
      <c r="I17" s="1" t="s">
        <v>20</v>
      </c>
      <c r="J17" s="1">
        <v>50</v>
      </c>
      <c r="K17" s="1" t="str">
        <f>VLOOKUP(Table2[[#This Row],[Status]], rubric[], 2, FALSE)</f>
        <v>Hasil Karya</v>
      </c>
      <c r="L17" s="1" t="str">
        <f>CLEAN(TRIM(Table2[[#This Row],[Status]] &amp; "|" &amp; Table2[[#This Row],[Level]] &amp; "|" &amp; Table2[[#This Row],[Participant As]]))</f>
        <v>Hak Cipta|External National|Team</v>
      </c>
      <c r="M1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8" spans="1:13" ht="14.25" hidden="1" customHeight="1" x14ac:dyDescent="0.35">
      <c r="A18" s="1" t="s">
        <v>67</v>
      </c>
      <c r="B18" s="1" t="s">
        <v>68</v>
      </c>
      <c r="C18" s="1" t="s">
        <v>15</v>
      </c>
      <c r="D18" s="1">
        <v>2021</v>
      </c>
      <c r="E18" s="1" t="s">
        <v>69</v>
      </c>
      <c r="F18" s="1" t="s">
        <v>69</v>
      </c>
      <c r="G18" s="1" t="s">
        <v>55</v>
      </c>
      <c r="H18" s="1" t="s">
        <v>48</v>
      </c>
      <c r="I18" s="1" t="s">
        <v>20</v>
      </c>
      <c r="J18" s="1">
        <v>50</v>
      </c>
      <c r="K18" s="1" t="str">
        <f>VLOOKUP(Table2[[#This Row],[Status]], rubric[], 2, FALSE)</f>
        <v>Hasil Karya</v>
      </c>
      <c r="L18" s="1" t="str">
        <f>CLEAN(TRIM(Table2[[#This Row],[Status]] &amp; "|" &amp; Table2[[#This Row],[Level]] &amp; "|" &amp; Table2[[#This Row],[Participant As]]))</f>
        <v>Hak Cipta|External National|Team</v>
      </c>
      <c r="M1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9" spans="1:13" ht="14.25" hidden="1" customHeight="1" x14ac:dyDescent="0.35">
      <c r="A19" s="1" t="s">
        <v>70</v>
      </c>
      <c r="B19" s="1" t="s">
        <v>71</v>
      </c>
      <c r="C19" s="1" t="s">
        <v>15</v>
      </c>
      <c r="D19" s="1">
        <v>2021</v>
      </c>
      <c r="E19" s="1" t="s">
        <v>72</v>
      </c>
      <c r="F19" s="1" t="s">
        <v>73</v>
      </c>
      <c r="G19" s="1" t="s">
        <v>74</v>
      </c>
      <c r="H19" s="1" t="s">
        <v>19</v>
      </c>
      <c r="I19" s="1" t="s">
        <v>25</v>
      </c>
      <c r="J19" s="1">
        <v>50</v>
      </c>
      <c r="K19" s="1" t="str">
        <f>VLOOKUP(Table2[[#This Row],[Status]], rubric[], 2, FALSE)</f>
        <v>Kompetisi</v>
      </c>
      <c r="L19" s="1" t="str">
        <f>CLEAN(TRIM(Table2[[#This Row],[Status]] &amp; "|" &amp; Table2[[#This Row],[Level]] &amp; "|" &amp; Table2[[#This Row],[Participant As]]))</f>
        <v>Juara 3|External Regional|Individual</v>
      </c>
      <c r="M1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20" spans="1:13" ht="14.25" hidden="1" customHeight="1" x14ac:dyDescent="0.35">
      <c r="A20" s="1" t="s">
        <v>70</v>
      </c>
      <c r="B20" s="1" t="s">
        <v>71</v>
      </c>
      <c r="C20" s="1" t="s">
        <v>15</v>
      </c>
      <c r="D20" s="1">
        <v>2021</v>
      </c>
      <c r="E20" s="1" t="s">
        <v>54</v>
      </c>
      <c r="F20" s="1" t="s">
        <v>54</v>
      </c>
      <c r="G20" s="1" t="s">
        <v>55</v>
      </c>
      <c r="H20" s="1" t="s">
        <v>48</v>
      </c>
      <c r="I20" s="1" t="s">
        <v>20</v>
      </c>
      <c r="J20" s="1">
        <v>50</v>
      </c>
      <c r="K20" s="1" t="str">
        <f>VLOOKUP(Table2[[#This Row],[Status]], rubric[], 2, FALSE)</f>
        <v>Hasil Karya</v>
      </c>
      <c r="L20" s="1" t="str">
        <f>CLEAN(TRIM(Table2[[#This Row],[Status]] &amp; "|" &amp; Table2[[#This Row],[Level]] &amp; "|" &amp; Table2[[#This Row],[Participant As]]))</f>
        <v>Hak Cipta|External National|Team</v>
      </c>
      <c r="M2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21" spans="1:13" ht="14.25" hidden="1" customHeight="1" x14ac:dyDescent="0.35">
      <c r="A21" s="1" t="s">
        <v>75</v>
      </c>
      <c r="B21" s="1" t="s">
        <v>76</v>
      </c>
      <c r="C21" s="1" t="s">
        <v>15</v>
      </c>
      <c r="D21" s="1">
        <v>2021</v>
      </c>
      <c r="E21" s="1" t="s">
        <v>23</v>
      </c>
      <c r="F21" s="1" t="s">
        <v>24</v>
      </c>
      <c r="G21" s="1" t="s">
        <v>18</v>
      </c>
      <c r="H21" s="1" t="s">
        <v>19</v>
      </c>
      <c r="I21" s="1" t="s">
        <v>25</v>
      </c>
      <c r="J21" s="1">
        <v>34</v>
      </c>
      <c r="K21" s="1" t="str">
        <f>VLOOKUP(Table2[[#This Row],[Status]], rubric[], 2, FALSE)</f>
        <v>Pemberdayaan atau Aksi Kemanusiaan</v>
      </c>
      <c r="L21" s="1" t="str">
        <f>CLEAN(TRIM(Table2[[#This Row],[Status]] &amp; "|" &amp; Table2[[#This Row],[Level]] &amp; "|" &amp; Table2[[#This Row],[Participant As]]))</f>
        <v>Relawan|External Regional|Individual</v>
      </c>
      <c r="M2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2" spans="1:13" ht="14.25" hidden="1" customHeight="1" x14ac:dyDescent="0.35">
      <c r="A22" s="1" t="s">
        <v>77</v>
      </c>
      <c r="B22" s="1" t="s">
        <v>78</v>
      </c>
      <c r="C22" s="1" t="s">
        <v>15</v>
      </c>
      <c r="D22" s="1">
        <v>2021</v>
      </c>
      <c r="E22" s="1" t="s">
        <v>79</v>
      </c>
      <c r="F22" s="1" t="s">
        <v>80</v>
      </c>
      <c r="G22" s="1" t="s">
        <v>18</v>
      </c>
      <c r="H22" s="1" t="s">
        <v>19</v>
      </c>
      <c r="I22" s="1" t="s">
        <v>25</v>
      </c>
      <c r="J22" s="1">
        <v>50</v>
      </c>
      <c r="K22" s="1" t="str">
        <f>VLOOKUP(Table2[[#This Row],[Status]], rubric[], 2, FALSE)</f>
        <v>Pemberdayaan atau Aksi Kemanusiaan</v>
      </c>
      <c r="L22" s="1" t="str">
        <f>CLEAN(TRIM(Table2[[#This Row],[Status]] &amp; "|" &amp; Table2[[#This Row],[Level]] &amp; "|" &amp; Table2[[#This Row],[Participant As]]))</f>
        <v>Relawan|External Regional|Individual</v>
      </c>
      <c r="M2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3" spans="1:13" ht="14.25" hidden="1" customHeight="1" x14ac:dyDescent="0.35">
      <c r="A23" s="1" t="s">
        <v>81</v>
      </c>
      <c r="B23" s="1" t="s">
        <v>82</v>
      </c>
      <c r="C23" s="1" t="s">
        <v>15</v>
      </c>
      <c r="D23" s="1">
        <v>2021</v>
      </c>
      <c r="E23" s="1" t="s">
        <v>16</v>
      </c>
      <c r="F23" s="1" t="s">
        <v>17</v>
      </c>
      <c r="G23" s="1" t="s">
        <v>18</v>
      </c>
      <c r="H23" s="1" t="s">
        <v>19</v>
      </c>
      <c r="I23" s="1" t="s">
        <v>20</v>
      </c>
      <c r="J23" s="1">
        <v>70</v>
      </c>
      <c r="K23" s="1" t="str">
        <f>VLOOKUP(Table2[[#This Row],[Status]], rubric[], 2, FALSE)</f>
        <v>Pemberdayaan atau Aksi Kemanusiaan</v>
      </c>
      <c r="L23" s="1" t="str">
        <f>CLEAN(TRIM(Table2[[#This Row],[Status]] &amp; "|" &amp; Table2[[#This Row],[Level]] &amp; "|" &amp; Table2[[#This Row],[Participant As]]))</f>
        <v>Relawan|External Regional|Team</v>
      </c>
      <c r="M2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4" spans="1:13" ht="14.25" hidden="1" customHeight="1" x14ac:dyDescent="0.35">
      <c r="A24" s="1" t="s">
        <v>83</v>
      </c>
      <c r="B24" s="1" t="s">
        <v>84</v>
      </c>
      <c r="C24" s="1" t="s">
        <v>15</v>
      </c>
      <c r="D24" s="1">
        <v>2021</v>
      </c>
      <c r="E24" s="1" t="s">
        <v>85</v>
      </c>
      <c r="F24" s="1" t="s">
        <v>86</v>
      </c>
      <c r="G24" s="1" t="s">
        <v>18</v>
      </c>
      <c r="H24" s="1" t="s">
        <v>19</v>
      </c>
      <c r="I24" s="1" t="s">
        <v>20</v>
      </c>
      <c r="J24" s="1">
        <v>14</v>
      </c>
      <c r="K24" s="1" t="str">
        <f>VLOOKUP(Table2[[#This Row],[Status]], rubric[], 2, FALSE)</f>
        <v>Pemberdayaan atau Aksi Kemanusiaan</v>
      </c>
      <c r="L24" s="1" t="str">
        <f>CLEAN(TRIM(Table2[[#This Row],[Status]] &amp; "|" &amp; Table2[[#This Row],[Level]] &amp; "|" &amp; Table2[[#This Row],[Participant As]]))</f>
        <v>Relawan|External Regional|Team</v>
      </c>
      <c r="M2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5" spans="1:13" ht="14.25" hidden="1" customHeight="1" x14ac:dyDescent="0.35">
      <c r="A25" s="1" t="s">
        <v>87</v>
      </c>
      <c r="B25" s="1" t="s">
        <v>88</v>
      </c>
      <c r="C25" s="1" t="s">
        <v>15</v>
      </c>
      <c r="D25" s="1">
        <v>2021</v>
      </c>
      <c r="E25" s="1" t="s">
        <v>89</v>
      </c>
      <c r="F25" s="1" t="s">
        <v>90</v>
      </c>
      <c r="G25" s="1" t="s">
        <v>91</v>
      </c>
      <c r="H25" s="1" t="s">
        <v>66</v>
      </c>
      <c r="I25" s="1" t="s">
        <v>25</v>
      </c>
      <c r="J25" s="1">
        <v>500</v>
      </c>
      <c r="K25" s="1" t="str">
        <f>VLOOKUP(Table2[[#This Row],[Status]], rubric[], 2, FALSE)</f>
        <v>Pengakuan</v>
      </c>
      <c r="L25" s="1" t="str">
        <f>CLEAN(TRIM(Table2[[#This Row],[Status]] &amp; "|" &amp; Table2[[#This Row],[Level]] &amp; "|" &amp; Table2[[#This Row],[Participant As]]))</f>
        <v>Narasumber/Pembicara|External International|Individual</v>
      </c>
      <c r="M2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26" spans="1:13" ht="14.25" hidden="1" customHeight="1" x14ac:dyDescent="0.35">
      <c r="A26" s="1" t="s">
        <v>92</v>
      </c>
      <c r="B26" s="1" t="s">
        <v>93</v>
      </c>
      <c r="C26" s="1" t="s">
        <v>15</v>
      </c>
      <c r="D26" s="1">
        <v>2021</v>
      </c>
      <c r="E26" s="1" t="s">
        <v>23</v>
      </c>
      <c r="F26" s="1" t="s">
        <v>24</v>
      </c>
      <c r="G26" s="1" t="s">
        <v>18</v>
      </c>
      <c r="H26" s="1" t="s">
        <v>19</v>
      </c>
      <c r="I26" s="1" t="s">
        <v>25</v>
      </c>
      <c r="J26" s="1">
        <v>34</v>
      </c>
      <c r="K26" s="1" t="str">
        <f>VLOOKUP(Table2[[#This Row],[Status]], rubric[], 2, FALSE)</f>
        <v>Pemberdayaan atau Aksi Kemanusiaan</v>
      </c>
      <c r="L26" s="1" t="str">
        <f>CLEAN(TRIM(Table2[[#This Row],[Status]] &amp; "|" &amp; Table2[[#This Row],[Level]] &amp; "|" &amp; Table2[[#This Row],[Participant As]]))</f>
        <v>Relawan|External Regional|Individual</v>
      </c>
      <c r="M2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7" spans="1:13" ht="14.25" hidden="1" customHeight="1" x14ac:dyDescent="0.35">
      <c r="A27" s="1" t="s">
        <v>92</v>
      </c>
      <c r="B27" s="1" t="s">
        <v>93</v>
      </c>
      <c r="C27" s="1" t="s">
        <v>15</v>
      </c>
      <c r="D27" s="1">
        <v>2021</v>
      </c>
      <c r="E27" s="1" t="s">
        <v>16</v>
      </c>
      <c r="F27" s="1" t="s">
        <v>17</v>
      </c>
      <c r="G27" s="1" t="s">
        <v>18</v>
      </c>
      <c r="H27" s="1" t="s">
        <v>19</v>
      </c>
      <c r="I27" s="1" t="s">
        <v>20</v>
      </c>
      <c r="J27" s="1">
        <v>70</v>
      </c>
      <c r="K27" s="1" t="str">
        <f>VLOOKUP(Table2[[#This Row],[Status]], rubric[], 2, FALSE)</f>
        <v>Pemberdayaan atau Aksi Kemanusiaan</v>
      </c>
      <c r="L27" s="1" t="str">
        <f>CLEAN(TRIM(Table2[[#This Row],[Status]] &amp; "|" &amp; Table2[[#This Row],[Level]] &amp; "|" &amp; Table2[[#This Row],[Participant As]]))</f>
        <v>Relawan|External Regional|Team</v>
      </c>
      <c r="M2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8" spans="1:13" ht="14.25" hidden="1" customHeight="1" x14ac:dyDescent="0.35">
      <c r="A28" s="1" t="s">
        <v>94</v>
      </c>
      <c r="B28" s="1" t="s">
        <v>95</v>
      </c>
      <c r="C28" s="1" t="s">
        <v>15</v>
      </c>
      <c r="D28" s="1">
        <v>2021</v>
      </c>
      <c r="E28" s="1" t="s">
        <v>96</v>
      </c>
      <c r="F28" s="1" t="s">
        <v>96</v>
      </c>
      <c r="G28" s="1" t="s">
        <v>18</v>
      </c>
      <c r="H28" s="1" t="s">
        <v>19</v>
      </c>
      <c r="I28" s="1" t="s">
        <v>20</v>
      </c>
      <c r="J28" s="1">
        <v>25</v>
      </c>
      <c r="K28" s="1" t="str">
        <f>VLOOKUP(Table2[[#This Row],[Status]], rubric[], 2, FALSE)</f>
        <v>Pemberdayaan atau Aksi Kemanusiaan</v>
      </c>
      <c r="L28" s="1" t="str">
        <f>CLEAN(TRIM(Table2[[#This Row],[Status]] &amp; "|" &amp; Table2[[#This Row],[Level]] &amp; "|" &amp; Table2[[#This Row],[Participant As]]))</f>
        <v>Relawan|External Regional|Team</v>
      </c>
      <c r="M2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9" spans="1:13" ht="14.25" hidden="1" customHeight="1" x14ac:dyDescent="0.35">
      <c r="A29" s="1" t="s">
        <v>94</v>
      </c>
      <c r="B29" s="1" t="s">
        <v>95</v>
      </c>
      <c r="C29" s="1" t="s">
        <v>15</v>
      </c>
      <c r="D29" s="1">
        <v>2021</v>
      </c>
      <c r="E29" s="1" t="s">
        <v>97</v>
      </c>
      <c r="F29" s="1" t="s">
        <v>98</v>
      </c>
      <c r="G29" s="1" t="s">
        <v>91</v>
      </c>
      <c r="H29" s="1" t="s">
        <v>19</v>
      </c>
      <c r="I29" s="1" t="s">
        <v>20</v>
      </c>
      <c r="J29" s="1">
        <v>18</v>
      </c>
      <c r="K29" s="1" t="str">
        <f>VLOOKUP(Table2[[#This Row],[Status]], rubric[], 2, FALSE)</f>
        <v>Pengakuan</v>
      </c>
      <c r="L29" s="1" t="str">
        <f>CLEAN(TRIM(Table2[[#This Row],[Status]] &amp; "|" &amp; Table2[[#This Row],[Level]] &amp; "|" &amp; Table2[[#This Row],[Participant As]]))</f>
        <v>Narasumber/Pembicara|External Regional|Team</v>
      </c>
      <c r="M2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30" spans="1:13" ht="14.25" hidden="1" customHeight="1" x14ac:dyDescent="0.35">
      <c r="A30" s="1" t="s">
        <v>94</v>
      </c>
      <c r="B30" s="1" t="s">
        <v>95</v>
      </c>
      <c r="C30" s="1" t="s">
        <v>15</v>
      </c>
      <c r="D30" s="1">
        <v>2021</v>
      </c>
      <c r="E30" s="1" t="s">
        <v>85</v>
      </c>
      <c r="F30" s="1" t="s">
        <v>86</v>
      </c>
      <c r="G30" s="1" t="s">
        <v>18</v>
      </c>
      <c r="H30" s="1" t="s">
        <v>19</v>
      </c>
      <c r="I30" s="1" t="s">
        <v>20</v>
      </c>
      <c r="J30" s="1">
        <v>25</v>
      </c>
      <c r="K30" s="1" t="str">
        <f>VLOOKUP(Table2[[#This Row],[Status]], rubric[], 2, FALSE)</f>
        <v>Pemberdayaan atau Aksi Kemanusiaan</v>
      </c>
      <c r="L30" s="1" t="str">
        <f>CLEAN(TRIM(Table2[[#This Row],[Status]] &amp; "|" &amp; Table2[[#This Row],[Level]] &amp; "|" &amp; Table2[[#This Row],[Participant As]]))</f>
        <v>Relawan|External Regional|Team</v>
      </c>
      <c r="M3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31" spans="1:13" ht="14.25" hidden="1" customHeight="1" x14ac:dyDescent="0.35">
      <c r="A31" s="1" t="s">
        <v>94</v>
      </c>
      <c r="B31" s="1" t="s">
        <v>95</v>
      </c>
      <c r="C31" s="1" t="s">
        <v>15</v>
      </c>
      <c r="D31" s="1">
        <v>2021</v>
      </c>
      <c r="E31" s="1" t="s">
        <v>23</v>
      </c>
      <c r="F31" s="1" t="s">
        <v>24</v>
      </c>
      <c r="G31" s="1" t="s">
        <v>18</v>
      </c>
      <c r="H31" s="1" t="s">
        <v>19</v>
      </c>
      <c r="I31" s="1" t="s">
        <v>25</v>
      </c>
      <c r="J31" s="1">
        <v>34</v>
      </c>
      <c r="K31" s="1" t="str">
        <f>VLOOKUP(Table2[[#This Row],[Status]], rubric[], 2, FALSE)</f>
        <v>Pemberdayaan atau Aksi Kemanusiaan</v>
      </c>
      <c r="L31" s="1" t="str">
        <f>CLEAN(TRIM(Table2[[#This Row],[Status]] &amp; "|" &amp; Table2[[#This Row],[Level]] &amp; "|" &amp; Table2[[#This Row],[Participant As]]))</f>
        <v>Relawan|External Regional|Individual</v>
      </c>
      <c r="M3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32" spans="1:13" ht="14.25" hidden="1" customHeight="1" x14ac:dyDescent="0.35">
      <c r="A32" s="1" t="s">
        <v>94</v>
      </c>
      <c r="B32" s="1" t="s">
        <v>95</v>
      </c>
      <c r="C32" s="1" t="s">
        <v>15</v>
      </c>
      <c r="D32" s="1">
        <v>2021</v>
      </c>
      <c r="E32" s="1" t="s">
        <v>99</v>
      </c>
      <c r="F32" s="1" t="s">
        <v>65</v>
      </c>
      <c r="G32" s="1" t="s">
        <v>18</v>
      </c>
      <c r="H32" s="1" t="s">
        <v>19</v>
      </c>
      <c r="I32" s="1" t="s">
        <v>25</v>
      </c>
      <c r="J32" s="1">
        <v>20</v>
      </c>
      <c r="K32" s="1" t="str">
        <f>VLOOKUP(Table2[[#This Row],[Status]], rubric[], 2, FALSE)</f>
        <v>Pemberdayaan atau Aksi Kemanusiaan</v>
      </c>
      <c r="L32" s="1" t="str">
        <f>CLEAN(TRIM(Table2[[#This Row],[Status]] &amp; "|" &amp; Table2[[#This Row],[Level]] &amp; "|" &amp; Table2[[#This Row],[Participant As]]))</f>
        <v>Relawan|External Regional|Individual</v>
      </c>
      <c r="M3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33" spans="1:13" ht="14.25" hidden="1" customHeight="1" x14ac:dyDescent="0.35">
      <c r="A33" s="1" t="s">
        <v>100</v>
      </c>
      <c r="B33" s="1" t="s">
        <v>101</v>
      </c>
      <c r="C33" s="1" t="s">
        <v>15</v>
      </c>
      <c r="D33" s="1">
        <v>2021</v>
      </c>
      <c r="E33" s="1" t="s">
        <v>23</v>
      </c>
      <c r="F33" s="1" t="s">
        <v>24</v>
      </c>
      <c r="G33" s="1" t="s">
        <v>18</v>
      </c>
      <c r="H33" s="1" t="s">
        <v>19</v>
      </c>
      <c r="I33" s="1" t="s">
        <v>25</v>
      </c>
      <c r="J33" s="1">
        <v>34</v>
      </c>
      <c r="K33" s="1" t="str">
        <f>VLOOKUP(Table2[[#This Row],[Status]], rubric[], 2, FALSE)</f>
        <v>Pemberdayaan atau Aksi Kemanusiaan</v>
      </c>
      <c r="L33" s="1" t="str">
        <f>CLEAN(TRIM(Table2[[#This Row],[Status]] &amp; "|" &amp; Table2[[#This Row],[Level]] &amp; "|" &amp; Table2[[#This Row],[Participant As]]))</f>
        <v>Relawan|External Regional|Individual</v>
      </c>
      <c r="M3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34" spans="1:13" ht="14.25" hidden="1" customHeight="1" x14ac:dyDescent="0.35">
      <c r="A34" s="1" t="s">
        <v>100</v>
      </c>
      <c r="B34" s="1" t="s">
        <v>101</v>
      </c>
      <c r="C34" s="1" t="s">
        <v>15</v>
      </c>
      <c r="D34" s="1">
        <v>2021</v>
      </c>
      <c r="E34" s="1" t="s">
        <v>16</v>
      </c>
      <c r="F34" s="1" t="s">
        <v>17</v>
      </c>
      <c r="G34" s="1" t="s">
        <v>18</v>
      </c>
      <c r="H34" s="1" t="s">
        <v>19</v>
      </c>
      <c r="I34" s="1" t="s">
        <v>20</v>
      </c>
      <c r="J34" s="1">
        <v>70</v>
      </c>
      <c r="K34" s="1" t="str">
        <f>VLOOKUP(Table2[[#This Row],[Status]], rubric[], 2, FALSE)</f>
        <v>Pemberdayaan atau Aksi Kemanusiaan</v>
      </c>
      <c r="L34" s="1" t="str">
        <f>CLEAN(TRIM(Table2[[#This Row],[Status]] &amp; "|" &amp; Table2[[#This Row],[Level]] &amp; "|" &amp; Table2[[#This Row],[Participant As]]))</f>
        <v>Relawan|External Regional|Team</v>
      </c>
      <c r="M3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35" spans="1:13" ht="14.25" hidden="1" customHeight="1" x14ac:dyDescent="0.35">
      <c r="A35" s="1" t="s">
        <v>100</v>
      </c>
      <c r="B35" s="1" t="s">
        <v>101</v>
      </c>
      <c r="C35" s="1" t="s">
        <v>15</v>
      </c>
      <c r="D35" s="1">
        <v>2021</v>
      </c>
      <c r="E35" s="1" t="s">
        <v>38</v>
      </c>
      <c r="F35" s="1" t="s">
        <v>39</v>
      </c>
      <c r="G35" s="1" t="s">
        <v>102</v>
      </c>
      <c r="H35" s="1" t="s">
        <v>41</v>
      </c>
      <c r="I35" s="1" t="s">
        <v>25</v>
      </c>
      <c r="K35" t="str">
        <f>VLOOKUP(Table2[[#This Row],[Status]], rubric[], 2, FALSE)</f>
        <v>Karir Organisasi</v>
      </c>
      <c r="L35" s="1" t="str">
        <f>CLEAN(TRIM(Table2[[#This Row],[Status]] &amp; "|" &amp; Table2[[#This Row],[Level]] &amp; "|" &amp; Table2[[#This Row],[Participant As]]))</f>
        <v>Sekretaris|Kab/Kota/PT|Individual</v>
      </c>
      <c r="M3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6</v>
      </c>
    </row>
    <row r="36" spans="1:13" ht="14.25" hidden="1" customHeight="1" x14ac:dyDescent="0.35">
      <c r="A36" s="1" t="s">
        <v>100</v>
      </c>
      <c r="B36" s="1" t="s">
        <v>101</v>
      </c>
      <c r="C36" s="1" t="s">
        <v>15</v>
      </c>
      <c r="D36" s="1">
        <v>2021</v>
      </c>
      <c r="E36" s="1" t="s">
        <v>89</v>
      </c>
      <c r="F36" s="1" t="s">
        <v>90</v>
      </c>
      <c r="G36" s="1" t="s">
        <v>91</v>
      </c>
      <c r="H36" s="1" t="s">
        <v>66</v>
      </c>
      <c r="I36" s="1" t="s">
        <v>25</v>
      </c>
      <c r="J36" s="1">
        <v>500</v>
      </c>
      <c r="K36" s="1" t="str">
        <f>VLOOKUP(Table2[[#This Row],[Status]], rubric[], 2, FALSE)</f>
        <v>Pengakuan</v>
      </c>
      <c r="L36" s="1" t="str">
        <f>CLEAN(TRIM(Table2[[#This Row],[Status]] &amp; "|" &amp; Table2[[#This Row],[Level]] &amp; "|" &amp; Table2[[#This Row],[Participant As]]))</f>
        <v>Narasumber/Pembicara|External International|Individual</v>
      </c>
      <c r="M3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37" spans="1:13" ht="14.25" hidden="1" customHeight="1" x14ac:dyDescent="0.35">
      <c r="A37" s="1" t="s">
        <v>100</v>
      </c>
      <c r="B37" s="1" t="s">
        <v>101</v>
      </c>
      <c r="C37" s="1" t="s">
        <v>15</v>
      </c>
      <c r="D37" s="1">
        <v>2021</v>
      </c>
      <c r="E37" s="1" t="s">
        <v>42</v>
      </c>
      <c r="F37" s="1" t="s">
        <v>43</v>
      </c>
      <c r="G37" s="1" t="s">
        <v>102</v>
      </c>
      <c r="H37" s="1" t="s">
        <v>41</v>
      </c>
      <c r="I37" s="1" t="s">
        <v>25</v>
      </c>
      <c r="K37" t="str">
        <f>VLOOKUP(Table2[[#This Row],[Status]], rubric[], 2, FALSE)</f>
        <v>Karir Organisasi</v>
      </c>
      <c r="L37" s="1" t="str">
        <f>CLEAN(TRIM(Table2[[#This Row],[Status]] &amp; "|" &amp; Table2[[#This Row],[Level]] &amp; "|" &amp; Table2[[#This Row],[Participant As]]))</f>
        <v>Sekretaris|Kab/Kota/PT|Individual</v>
      </c>
      <c r="M3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6</v>
      </c>
    </row>
    <row r="38" spans="1:13" ht="14.25" hidden="1" customHeight="1" x14ac:dyDescent="0.35">
      <c r="A38" s="1" t="s">
        <v>103</v>
      </c>
      <c r="B38" s="1" t="s">
        <v>104</v>
      </c>
      <c r="C38" s="1" t="s">
        <v>15</v>
      </c>
      <c r="D38" s="1">
        <v>2021</v>
      </c>
      <c r="E38" s="1" t="s">
        <v>105</v>
      </c>
      <c r="F38" s="1" t="s">
        <v>106</v>
      </c>
      <c r="G38" s="1" t="s">
        <v>74</v>
      </c>
      <c r="H38" s="1" t="s">
        <v>48</v>
      </c>
      <c r="I38" s="1" t="s">
        <v>20</v>
      </c>
      <c r="J38" s="1">
        <v>12</v>
      </c>
      <c r="K38" s="1" t="str">
        <f>VLOOKUP(Table2[[#This Row],[Status]], rubric[], 2, FALSE)</f>
        <v>Kompetisi</v>
      </c>
      <c r="L38" s="1" t="str">
        <f>CLEAN(TRIM(Table2[[#This Row],[Status]] &amp; "|" &amp; Table2[[#This Row],[Level]] &amp; "|" &amp; Table2[[#This Row],[Participant As]]))</f>
        <v>Juara 3|External National|Team</v>
      </c>
      <c r="M3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39" spans="1:13" ht="14.25" hidden="1" customHeight="1" x14ac:dyDescent="0.35">
      <c r="A39" s="1" t="s">
        <v>103</v>
      </c>
      <c r="B39" s="1" t="s">
        <v>104</v>
      </c>
      <c r="C39" s="1" t="s">
        <v>15</v>
      </c>
      <c r="D39" s="1">
        <v>2021</v>
      </c>
      <c r="E39" s="1" t="s">
        <v>107</v>
      </c>
      <c r="F39" s="1" t="s">
        <v>108</v>
      </c>
      <c r="G39" s="1" t="s">
        <v>32</v>
      </c>
      <c r="H39" s="1" t="s">
        <v>48</v>
      </c>
      <c r="I39" s="1" t="s">
        <v>20</v>
      </c>
      <c r="J39" s="1">
        <v>10</v>
      </c>
      <c r="K39" s="1" t="str">
        <f>VLOOKUP(Table2[[#This Row],[Status]], rubric[], 2, FALSE)</f>
        <v>Kompetisi</v>
      </c>
      <c r="L39" s="1" t="str">
        <f>CLEAN(TRIM(Table2[[#This Row],[Status]] &amp; "|" &amp; Table2[[#This Row],[Level]] &amp; "|" &amp; Table2[[#This Row],[Participant As]]))</f>
        <v>Juara 2|External National|Team</v>
      </c>
      <c r="M3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40" spans="1:13" ht="14.25" hidden="1" customHeight="1" x14ac:dyDescent="0.35">
      <c r="A40" s="1" t="s">
        <v>103</v>
      </c>
      <c r="B40" s="1" t="s">
        <v>104</v>
      </c>
      <c r="C40" s="1" t="s">
        <v>15</v>
      </c>
      <c r="D40" s="1">
        <v>2021</v>
      </c>
      <c r="E40" s="1" t="s">
        <v>109</v>
      </c>
      <c r="F40" s="1" t="s">
        <v>65</v>
      </c>
      <c r="G40" s="1" t="s">
        <v>35</v>
      </c>
      <c r="H40" s="1" t="s">
        <v>48</v>
      </c>
      <c r="I40" s="1" t="s">
        <v>20</v>
      </c>
      <c r="J40" s="1">
        <v>10</v>
      </c>
      <c r="K40" s="1" t="str">
        <f>VLOOKUP(Table2[[#This Row],[Status]], rubric[], 2, FALSE)</f>
        <v>Kompetisi</v>
      </c>
      <c r="L40" s="1" t="str">
        <f>CLEAN(TRIM(Table2[[#This Row],[Status]] &amp; "|" &amp; Table2[[#This Row],[Level]] &amp; "|" &amp; Table2[[#This Row],[Participant As]]))</f>
        <v>Juara 1|External National|Team</v>
      </c>
      <c r="M4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41" spans="1:13" ht="14.25" hidden="1" customHeight="1" x14ac:dyDescent="0.35">
      <c r="A41" s="1" t="s">
        <v>103</v>
      </c>
      <c r="B41" s="1" t="s">
        <v>104</v>
      </c>
      <c r="C41" s="1" t="s">
        <v>15</v>
      </c>
      <c r="D41" s="1">
        <v>2021</v>
      </c>
      <c r="E41" s="1" t="s">
        <v>110</v>
      </c>
      <c r="F41" s="1" t="s">
        <v>111</v>
      </c>
      <c r="G41" s="1" t="s">
        <v>32</v>
      </c>
      <c r="H41" s="1" t="s">
        <v>48</v>
      </c>
      <c r="I41" s="1" t="s">
        <v>20</v>
      </c>
      <c r="J41" s="1">
        <v>10</v>
      </c>
      <c r="K41" s="1" t="str">
        <f>VLOOKUP(Table2[[#This Row],[Status]], rubric[], 2, FALSE)</f>
        <v>Kompetisi</v>
      </c>
      <c r="L41" s="1" t="str">
        <f>CLEAN(TRIM(Table2[[#This Row],[Status]] &amp; "|" &amp; Table2[[#This Row],[Level]] &amp; "|" &amp; Table2[[#This Row],[Participant As]]))</f>
        <v>Juara 2|External National|Team</v>
      </c>
      <c r="M4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42" spans="1:13" ht="14.25" hidden="1" customHeight="1" x14ac:dyDescent="0.35">
      <c r="A42" s="1" t="s">
        <v>112</v>
      </c>
      <c r="B42" s="1" t="s">
        <v>113</v>
      </c>
      <c r="C42" s="1" t="s">
        <v>15</v>
      </c>
      <c r="D42" s="1">
        <v>2021</v>
      </c>
      <c r="E42" s="1" t="s">
        <v>17</v>
      </c>
      <c r="F42" s="1" t="s">
        <v>57</v>
      </c>
      <c r="G42" s="1" t="s">
        <v>58</v>
      </c>
      <c r="H42" s="1" t="s">
        <v>41</v>
      </c>
      <c r="I42" s="1" t="s">
        <v>25</v>
      </c>
      <c r="J42" s="1">
        <v>1</v>
      </c>
      <c r="K42" s="1" t="str">
        <f>VLOOKUP(Table2[[#This Row],[Status]], rubric[], 2, FALSE)</f>
        <v>Karir Organisasi</v>
      </c>
      <c r="L42" s="1" t="str">
        <f>CLEAN(TRIM(Table2[[#This Row],[Status]] &amp; "|" &amp; Table2[[#This Row],[Level]] &amp; "|" &amp; Table2[[#This Row],[Participant As]]))</f>
        <v>Ketua|Kab/Kota/PT|Individual</v>
      </c>
      <c r="M4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43" spans="1:13" ht="14.25" hidden="1" customHeight="1" x14ac:dyDescent="0.35">
      <c r="A43" s="1" t="s">
        <v>114</v>
      </c>
      <c r="B43" s="1" t="s">
        <v>115</v>
      </c>
      <c r="C43" s="1" t="s">
        <v>15</v>
      </c>
      <c r="D43" s="1">
        <v>2021</v>
      </c>
      <c r="E43" s="1" t="s">
        <v>116</v>
      </c>
      <c r="F43" s="1" t="s">
        <v>117</v>
      </c>
      <c r="G43" s="1" t="s">
        <v>35</v>
      </c>
      <c r="H43" s="1" t="s">
        <v>48</v>
      </c>
      <c r="I43" s="1" t="s">
        <v>20</v>
      </c>
      <c r="J43" s="1">
        <v>100</v>
      </c>
      <c r="K43" s="1" t="str">
        <f>VLOOKUP(Table2[[#This Row],[Status]], rubric[], 2, FALSE)</f>
        <v>Kompetisi</v>
      </c>
      <c r="L43" s="1" t="str">
        <f>CLEAN(TRIM(Table2[[#This Row],[Status]] &amp; "|" &amp; Table2[[#This Row],[Level]] &amp; "|" &amp; Table2[[#This Row],[Participant As]]))</f>
        <v>Juara 1|External National|Team</v>
      </c>
      <c r="M4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44" spans="1:13" ht="14.25" hidden="1" customHeight="1" x14ac:dyDescent="0.35">
      <c r="A44" s="1" t="s">
        <v>114</v>
      </c>
      <c r="B44" s="1" t="s">
        <v>115</v>
      </c>
      <c r="C44" s="1" t="s">
        <v>15</v>
      </c>
      <c r="D44" s="1">
        <v>2021</v>
      </c>
      <c r="E44" s="1" t="s">
        <v>118</v>
      </c>
      <c r="F44" s="1" t="s">
        <v>119</v>
      </c>
      <c r="G44" s="1" t="s">
        <v>35</v>
      </c>
      <c r="H44" s="1" t="s">
        <v>48</v>
      </c>
      <c r="I44" s="1" t="s">
        <v>25</v>
      </c>
      <c r="J44" s="1">
        <v>150</v>
      </c>
      <c r="K44" s="1" t="str">
        <f>VLOOKUP(Table2[[#This Row],[Status]], rubric[], 2, FALSE)</f>
        <v>Kompetisi</v>
      </c>
      <c r="L44" s="1" t="str">
        <f>CLEAN(TRIM(Table2[[#This Row],[Status]] &amp; "|" &amp; Table2[[#This Row],[Level]] &amp; "|" &amp; Table2[[#This Row],[Participant As]]))</f>
        <v>Juara 1|External National|Individual</v>
      </c>
      <c r="M4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45" spans="1:13" ht="14.25" hidden="1" customHeight="1" x14ac:dyDescent="0.35">
      <c r="A45" s="1" t="s">
        <v>114</v>
      </c>
      <c r="B45" s="1" t="s">
        <v>115</v>
      </c>
      <c r="C45" s="1" t="s">
        <v>15</v>
      </c>
      <c r="D45" s="1">
        <v>2021</v>
      </c>
      <c r="E45" s="1" t="s">
        <v>23</v>
      </c>
      <c r="F45" s="1" t="s">
        <v>24</v>
      </c>
      <c r="G45" s="1" t="s">
        <v>18</v>
      </c>
      <c r="H45" s="1" t="s">
        <v>19</v>
      </c>
      <c r="I45" s="1" t="s">
        <v>25</v>
      </c>
      <c r="J45" s="1">
        <v>34</v>
      </c>
      <c r="K45" s="1" t="str">
        <f>VLOOKUP(Table2[[#This Row],[Status]], rubric[], 2, FALSE)</f>
        <v>Pemberdayaan atau Aksi Kemanusiaan</v>
      </c>
      <c r="L45" s="1" t="str">
        <f>CLEAN(TRIM(Table2[[#This Row],[Status]] &amp; "|" &amp; Table2[[#This Row],[Level]] &amp; "|" &amp; Table2[[#This Row],[Participant As]]))</f>
        <v>Relawan|External Regional|Individual</v>
      </c>
      <c r="M4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46" spans="1:13" ht="14.25" hidden="1" customHeight="1" x14ac:dyDescent="0.35">
      <c r="A46" s="1" t="s">
        <v>114</v>
      </c>
      <c r="B46" s="1" t="s">
        <v>115</v>
      </c>
      <c r="C46" s="1" t="s">
        <v>15</v>
      </c>
      <c r="D46" s="1">
        <v>2021</v>
      </c>
      <c r="E46" s="1" t="s">
        <v>89</v>
      </c>
      <c r="F46" s="1" t="s">
        <v>90</v>
      </c>
      <c r="G46" s="1" t="s">
        <v>91</v>
      </c>
      <c r="H46" s="1" t="s">
        <v>66</v>
      </c>
      <c r="I46" s="1" t="s">
        <v>25</v>
      </c>
      <c r="J46" s="1">
        <v>500</v>
      </c>
      <c r="K46" s="1" t="str">
        <f>VLOOKUP(Table2[[#This Row],[Status]], rubric[], 2, FALSE)</f>
        <v>Pengakuan</v>
      </c>
      <c r="L46" s="1" t="str">
        <f>CLEAN(TRIM(Table2[[#This Row],[Status]] &amp; "|" &amp; Table2[[#This Row],[Level]] &amp; "|" &amp; Table2[[#This Row],[Participant As]]))</f>
        <v>Narasumber/Pembicara|External International|Individual</v>
      </c>
      <c r="M4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47" spans="1:13" ht="14.25" hidden="1" customHeight="1" x14ac:dyDescent="0.35">
      <c r="A47" s="1" t="s">
        <v>120</v>
      </c>
      <c r="B47" s="1" t="s">
        <v>121</v>
      </c>
      <c r="C47" s="1" t="s">
        <v>15</v>
      </c>
      <c r="D47" s="1">
        <v>2021</v>
      </c>
      <c r="E47" s="1" t="s">
        <v>122</v>
      </c>
      <c r="F47" s="1" t="s">
        <v>123</v>
      </c>
      <c r="G47" s="1" t="s">
        <v>102</v>
      </c>
      <c r="H47" s="1" t="s">
        <v>41</v>
      </c>
      <c r="I47" s="1" t="s">
        <v>25</v>
      </c>
      <c r="K47" t="str">
        <f>VLOOKUP(Table2[[#This Row],[Status]], rubric[], 2, FALSE)</f>
        <v>Karir Organisasi</v>
      </c>
      <c r="L47" s="1" t="str">
        <f>CLEAN(TRIM(Table2[[#This Row],[Status]] &amp; "|" &amp; Table2[[#This Row],[Level]] &amp; "|" &amp; Table2[[#This Row],[Participant As]]))</f>
        <v>Sekretaris|Kab/Kota/PT|Individual</v>
      </c>
      <c r="M4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6</v>
      </c>
    </row>
    <row r="48" spans="1:13" ht="14.25" hidden="1" customHeight="1" x14ac:dyDescent="0.35">
      <c r="A48" s="1" t="s">
        <v>120</v>
      </c>
      <c r="B48" s="1" t="s">
        <v>121</v>
      </c>
      <c r="C48" s="1" t="s">
        <v>15</v>
      </c>
      <c r="D48" s="1">
        <v>2021</v>
      </c>
      <c r="E48" s="1" t="s">
        <v>124</v>
      </c>
      <c r="F48" s="1" t="s">
        <v>125</v>
      </c>
      <c r="G48" s="1" t="s">
        <v>102</v>
      </c>
      <c r="H48" s="1" t="s">
        <v>41</v>
      </c>
      <c r="I48" s="1" t="s">
        <v>25</v>
      </c>
      <c r="K48" t="str">
        <f>VLOOKUP(Table2[[#This Row],[Status]], rubric[], 2, FALSE)</f>
        <v>Karir Organisasi</v>
      </c>
      <c r="L48" s="1" t="str">
        <f>CLEAN(TRIM(Table2[[#This Row],[Status]] &amp; "|" &amp; Table2[[#This Row],[Level]] &amp; "|" &amp; Table2[[#This Row],[Participant As]]))</f>
        <v>Sekretaris|Kab/Kota/PT|Individual</v>
      </c>
      <c r="M4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6</v>
      </c>
    </row>
    <row r="49" spans="1:13" ht="14.25" hidden="1" customHeight="1" x14ac:dyDescent="0.35">
      <c r="A49" s="1" t="s">
        <v>120</v>
      </c>
      <c r="B49" s="1" t="s">
        <v>121</v>
      </c>
      <c r="C49" s="1" t="s">
        <v>15</v>
      </c>
      <c r="D49" s="1">
        <v>2021</v>
      </c>
      <c r="E49" s="1" t="s">
        <v>89</v>
      </c>
      <c r="F49" s="1" t="s">
        <v>90</v>
      </c>
      <c r="G49" s="1" t="s">
        <v>91</v>
      </c>
      <c r="H49" s="1" t="s">
        <v>66</v>
      </c>
      <c r="I49" s="1" t="s">
        <v>25</v>
      </c>
      <c r="J49" s="1">
        <v>500</v>
      </c>
      <c r="K49" s="1" t="str">
        <f>VLOOKUP(Table2[[#This Row],[Status]], rubric[], 2, FALSE)</f>
        <v>Pengakuan</v>
      </c>
      <c r="L49" s="1" t="str">
        <f>CLEAN(TRIM(Table2[[#This Row],[Status]] &amp; "|" &amp; Table2[[#This Row],[Level]] &amp; "|" &amp; Table2[[#This Row],[Participant As]]))</f>
        <v>Narasumber/Pembicara|External International|Individual</v>
      </c>
      <c r="M4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50" spans="1:13" ht="14.25" hidden="1" customHeight="1" x14ac:dyDescent="0.35">
      <c r="A50" s="1" t="s">
        <v>126</v>
      </c>
      <c r="B50" s="1" t="s">
        <v>127</v>
      </c>
      <c r="C50" s="1" t="s">
        <v>15</v>
      </c>
      <c r="D50" s="1">
        <v>2021</v>
      </c>
      <c r="E50" s="1" t="s">
        <v>124</v>
      </c>
      <c r="F50" s="1" t="s">
        <v>125</v>
      </c>
      <c r="G50" s="1" t="s">
        <v>102</v>
      </c>
      <c r="H50" s="1" t="s">
        <v>41</v>
      </c>
      <c r="I50" s="1" t="s">
        <v>25</v>
      </c>
      <c r="K50" t="str">
        <f>VLOOKUP(Table2[[#This Row],[Status]], rubric[], 2, FALSE)</f>
        <v>Karir Organisasi</v>
      </c>
      <c r="L50" s="1" t="str">
        <f>CLEAN(TRIM(Table2[[#This Row],[Status]] &amp; "|" &amp; Table2[[#This Row],[Level]] &amp; "|" &amp; Table2[[#This Row],[Participant As]]))</f>
        <v>Sekretaris|Kab/Kota/PT|Individual</v>
      </c>
      <c r="M5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6</v>
      </c>
    </row>
    <row r="51" spans="1:13" ht="14.25" hidden="1" customHeight="1" x14ac:dyDescent="0.35">
      <c r="A51" s="1" t="s">
        <v>128</v>
      </c>
      <c r="B51" s="1" t="s">
        <v>129</v>
      </c>
      <c r="C51" s="1" t="s">
        <v>15</v>
      </c>
      <c r="D51" s="1">
        <v>2021</v>
      </c>
      <c r="E51" s="1" t="s">
        <v>130</v>
      </c>
      <c r="F51" s="1" t="s">
        <v>131</v>
      </c>
      <c r="G51" s="1" t="s">
        <v>32</v>
      </c>
      <c r="H51" s="1" t="s">
        <v>19</v>
      </c>
      <c r="I51" s="1" t="s">
        <v>25</v>
      </c>
      <c r="J51" s="1">
        <v>50</v>
      </c>
      <c r="K51" s="1" t="str">
        <f>VLOOKUP(Table2[[#This Row],[Status]], rubric[], 2, FALSE)</f>
        <v>Kompetisi</v>
      </c>
      <c r="L51" s="1" t="str">
        <f>CLEAN(TRIM(Table2[[#This Row],[Status]] &amp; "|" &amp; Table2[[#This Row],[Level]] &amp; "|" &amp; Table2[[#This Row],[Participant As]]))</f>
        <v>Juara 2|External Regional|Individual</v>
      </c>
      <c r="M5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30</v>
      </c>
    </row>
    <row r="52" spans="1:13" ht="14.25" hidden="1" customHeight="1" x14ac:dyDescent="0.35">
      <c r="A52" s="1" t="s">
        <v>128</v>
      </c>
      <c r="B52" s="1" t="s">
        <v>129</v>
      </c>
      <c r="C52" s="1" t="s">
        <v>15</v>
      </c>
      <c r="D52" s="1">
        <v>2021</v>
      </c>
      <c r="E52" s="1" t="s">
        <v>132</v>
      </c>
      <c r="F52" s="1" t="s">
        <v>133</v>
      </c>
      <c r="G52" s="1" t="s">
        <v>74</v>
      </c>
      <c r="H52" s="1" t="s">
        <v>48</v>
      </c>
      <c r="I52" s="1" t="s">
        <v>25</v>
      </c>
      <c r="J52" s="1">
        <v>50</v>
      </c>
      <c r="K52" s="1" t="str">
        <f>VLOOKUP(Table2[[#This Row],[Status]], rubric[], 2, FALSE)</f>
        <v>Kompetisi</v>
      </c>
      <c r="L52" s="1" t="str">
        <f>CLEAN(TRIM(Table2[[#This Row],[Status]] &amp; "|" &amp; Table2[[#This Row],[Level]] &amp; "|" &amp; Table2[[#This Row],[Participant As]]))</f>
        <v>Juara 3|External National|Individual</v>
      </c>
      <c r="M5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53" spans="1:13" ht="14.25" hidden="1" customHeight="1" x14ac:dyDescent="0.35">
      <c r="A53" s="1" t="s">
        <v>134</v>
      </c>
      <c r="B53" s="1" t="s">
        <v>135</v>
      </c>
      <c r="C53" s="1" t="s">
        <v>15</v>
      </c>
      <c r="D53" s="1">
        <v>2021</v>
      </c>
      <c r="E53" s="1" t="s">
        <v>23</v>
      </c>
      <c r="F53" s="1" t="s">
        <v>24</v>
      </c>
      <c r="G53" s="1" t="s">
        <v>18</v>
      </c>
      <c r="H53" s="1" t="s">
        <v>19</v>
      </c>
      <c r="I53" s="1" t="s">
        <v>25</v>
      </c>
      <c r="J53" s="1">
        <v>34</v>
      </c>
      <c r="K53" s="1" t="str">
        <f>VLOOKUP(Table2[[#This Row],[Status]], rubric[], 2, FALSE)</f>
        <v>Pemberdayaan atau Aksi Kemanusiaan</v>
      </c>
      <c r="L53" s="1" t="str">
        <f>CLEAN(TRIM(Table2[[#This Row],[Status]] &amp; "|" &amp; Table2[[#This Row],[Level]] &amp; "|" &amp; Table2[[#This Row],[Participant As]]))</f>
        <v>Relawan|External Regional|Individual</v>
      </c>
      <c r="M5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54" spans="1:13" ht="14.25" hidden="1" customHeight="1" x14ac:dyDescent="0.35">
      <c r="A54" s="1" t="s">
        <v>134</v>
      </c>
      <c r="B54" s="1" t="s">
        <v>135</v>
      </c>
      <c r="C54" s="1" t="s">
        <v>15</v>
      </c>
      <c r="D54" s="1">
        <v>2021</v>
      </c>
      <c r="E54" s="1" t="s">
        <v>16</v>
      </c>
      <c r="F54" s="1" t="s">
        <v>17</v>
      </c>
      <c r="G54" s="1" t="s">
        <v>18</v>
      </c>
      <c r="H54" s="1" t="s">
        <v>19</v>
      </c>
      <c r="I54" s="1" t="s">
        <v>20</v>
      </c>
      <c r="J54" s="1">
        <v>70</v>
      </c>
      <c r="K54" s="1" t="str">
        <f>VLOOKUP(Table2[[#This Row],[Status]], rubric[], 2, FALSE)</f>
        <v>Pemberdayaan atau Aksi Kemanusiaan</v>
      </c>
      <c r="L54" s="1" t="str">
        <f>CLEAN(TRIM(Table2[[#This Row],[Status]] &amp; "|" &amp; Table2[[#This Row],[Level]] &amp; "|" &amp; Table2[[#This Row],[Participant As]]))</f>
        <v>Relawan|External Regional|Team</v>
      </c>
      <c r="M5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55" spans="1:13" ht="14.25" hidden="1" customHeight="1" x14ac:dyDescent="0.35">
      <c r="A55" s="1" t="s">
        <v>136</v>
      </c>
      <c r="B55" s="1" t="s">
        <v>137</v>
      </c>
      <c r="C55" s="1" t="s">
        <v>15</v>
      </c>
      <c r="D55" s="1">
        <v>2021</v>
      </c>
      <c r="E55" s="1" t="s">
        <v>138</v>
      </c>
      <c r="F55" s="1" t="s">
        <v>139</v>
      </c>
      <c r="G55" s="1" t="s">
        <v>18</v>
      </c>
      <c r="H55" s="1" t="s">
        <v>19</v>
      </c>
      <c r="I55" s="1" t="s">
        <v>25</v>
      </c>
      <c r="J55" s="1">
        <v>65</v>
      </c>
      <c r="K55" s="1" t="str">
        <f>VLOOKUP(Table2[[#This Row],[Status]], rubric[], 2, FALSE)</f>
        <v>Pemberdayaan atau Aksi Kemanusiaan</v>
      </c>
      <c r="L55" s="1" t="str">
        <f>CLEAN(TRIM(Table2[[#This Row],[Status]] &amp; "|" &amp; Table2[[#This Row],[Level]] &amp; "|" &amp; Table2[[#This Row],[Participant As]]))</f>
        <v>Relawan|External Regional|Individual</v>
      </c>
      <c r="M5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56" spans="1:13" ht="14.25" hidden="1" customHeight="1" x14ac:dyDescent="0.35">
      <c r="A56" s="1" t="s">
        <v>140</v>
      </c>
      <c r="B56" s="1" t="s">
        <v>141</v>
      </c>
      <c r="C56" s="1" t="s">
        <v>15</v>
      </c>
      <c r="D56" s="1">
        <v>2021</v>
      </c>
      <c r="E56" s="1" t="s">
        <v>142</v>
      </c>
      <c r="F56" s="1" t="s">
        <v>142</v>
      </c>
      <c r="G56" s="1" t="s">
        <v>55</v>
      </c>
      <c r="H56" s="1" t="s">
        <v>48</v>
      </c>
      <c r="I56" s="1" t="s">
        <v>20</v>
      </c>
      <c r="J56" s="1">
        <v>8</v>
      </c>
      <c r="K56" s="1" t="str">
        <f>VLOOKUP(Table2[[#This Row],[Status]], rubric[], 2, FALSE)</f>
        <v>Hasil Karya</v>
      </c>
      <c r="L56" s="1" t="str">
        <f>CLEAN(TRIM(Table2[[#This Row],[Status]] &amp; "|" &amp; Table2[[#This Row],[Level]] &amp; "|" &amp; Table2[[#This Row],[Participant As]]))</f>
        <v>Hak Cipta|External National|Team</v>
      </c>
      <c r="M5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57" spans="1:13" ht="14.25" hidden="1" customHeight="1" x14ac:dyDescent="0.35">
      <c r="A57" s="1" t="s">
        <v>143</v>
      </c>
      <c r="B57" s="1" t="s">
        <v>144</v>
      </c>
      <c r="C57" s="1" t="s">
        <v>15</v>
      </c>
      <c r="D57" s="1">
        <v>2021</v>
      </c>
      <c r="E57" s="1" t="s">
        <v>46</v>
      </c>
      <c r="F57" s="1" t="s">
        <v>47</v>
      </c>
      <c r="G57" s="1" t="s">
        <v>35</v>
      </c>
      <c r="H57" s="1" t="s">
        <v>48</v>
      </c>
      <c r="I57" s="1" t="s">
        <v>20</v>
      </c>
      <c r="J57" s="1">
        <v>50</v>
      </c>
      <c r="K57" s="1" t="str">
        <f>VLOOKUP(Table2[[#This Row],[Status]], rubric[], 2, FALSE)</f>
        <v>Kompetisi</v>
      </c>
      <c r="L57" s="1" t="str">
        <f>CLEAN(TRIM(Table2[[#This Row],[Status]] &amp; "|" &amp; Table2[[#This Row],[Level]] &amp; "|" &amp; Table2[[#This Row],[Participant As]]))</f>
        <v>Juara 1|External National|Team</v>
      </c>
      <c r="M5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58" spans="1:13" ht="14.25" hidden="1" customHeight="1" x14ac:dyDescent="0.35">
      <c r="A58" s="1" t="s">
        <v>145</v>
      </c>
      <c r="B58" s="1" t="s">
        <v>146</v>
      </c>
      <c r="C58" s="1" t="s">
        <v>15</v>
      </c>
      <c r="D58" s="1">
        <v>2021</v>
      </c>
      <c r="E58" s="1" t="s">
        <v>16</v>
      </c>
      <c r="F58" s="1" t="s">
        <v>17</v>
      </c>
      <c r="G58" s="1" t="s">
        <v>18</v>
      </c>
      <c r="H58" s="1" t="s">
        <v>19</v>
      </c>
      <c r="I58" s="1" t="s">
        <v>20</v>
      </c>
      <c r="J58" s="1">
        <v>70</v>
      </c>
      <c r="K58" s="1" t="str">
        <f>VLOOKUP(Table2[[#This Row],[Status]], rubric[], 2, FALSE)</f>
        <v>Pemberdayaan atau Aksi Kemanusiaan</v>
      </c>
      <c r="L58" s="1" t="str">
        <f>CLEAN(TRIM(Table2[[#This Row],[Status]] &amp; "|" &amp; Table2[[#This Row],[Level]] &amp; "|" &amp; Table2[[#This Row],[Participant As]]))</f>
        <v>Relawan|External Regional|Team</v>
      </c>
      <c r="M5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59" spans="1:13" ht="14.25" hidden="1" customHeight="1" x14ac:dyDescent="0.35">
      <c r="A59" s="1" t="s">
        <v>147</v>
      </c>
      <c r="B59" s="1" t="s">
        <v>148</v>
      </c>
      <c r="C59" s="1" t="s">
        <v>15</v>
      </c>
      <c r="D59" s="1">
        <v>2021</v>
      </c>
      <c r="E59" s="1" t="s">
        <v>149</v>
      </c>
      <c r="F59" s="1" t="s">
        <v>150</v>
      </c>
      <c r="G59" s="1" t="s">
        <v>18</v>
      </c>
      <c r="H59" s="1" t="s">
        <v>19</v>
      </c>
      <c r="I59" s="1" t="s">
        <v>25</v>
      </c>
      <c r="J59" s="1">
        <v>51</v>
      </c>
      <c r="K59" s="1" t="str">
        <f>VLOOKUP(Table2[[#This Row],[Status]], rubric[], 2, FALSE)</f>
        <v>Pemberdayaan atau Aksi Kemanusiaan</v>
      </c>
      <c r="L59" s="1" t="str">
        <f>CLEAN(TRIM(Table2[[#This Row],[Status]] &amp; "|" &amp; Table2[[#This Row],[Level]] &amp; "|" &amp; Table2[[#This Row],[Participant As]]))</f>
        <v>Relawan|External Regional|Individual</v>
      </c>
      <c r="M5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60" spans="1:13" ht="14.25" hidden="1" customHeight="1" x14ac:dyDescent="0.35">
      <c r="A60" s="1" t="s">
        <v>147</v>
      </c>
      <c r="B60" s="1" t="s">
        <v>148</v>
      </c>
      <c r="C60" s="1" t="s">
        <v>15</v>
      </c>
      <c r="D60" s="1">
        <v>2021</v>
      </c>
      <c r="E60" s="1" t="s">
        <v>89</v>
      </c>
      <c r="F60" s="1" t="s">
        <v>90</v>
      </c>
      <c r="G60" s="1" t="s">
        <v>91</v>
      </c>
      <c r="H60" s="1" t="s">
        <v>66</v>
      </c>
      <c r="I60" s="1" t="s">
        <v>25</v>
      </c>
      <c r="J60" s="1">
        <v>500</v>
      </c>
      <c r="K60" s="1" t="str">
        <f>VLOOKUP(Table2[[#This Row],[Status]], rubric[], 2, FALSE)</f>
        <v>Pengakuan</v>
      </c>
      <c r="L60" s="1" t="str">
        <f>CLEAN(TRIM(Table2[[#This Row],[Status]] &amp; "|" &amp; Table2[[#This Row],[Level]] &amp; "|" &amp; Table2[[#This Row],[Participant As]]))</f>
        <v>Narasumber/Pembicara|External International|Individual</v>
      </c>
      <c r="M6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61" spans="1:13" ht="14.25" hidden="1" customHeight="1" x14ac:dyDescent="0.35">
      <c r="A61" s="1" t="s">
        <v>151</v>
      </c>
      <c r="B61" s="1" t="s">
        <v>152</v>
      </c>
      <c r="C61" s="1" t="s">
        <v>15</v>
      </c>
      <c r="D61" s="1">
        <v>2021</v>
      </c>
      <c r="E61" s="1" t="s">
        <v>89</v>
      </c>
      <c r="F61" s="1" t="s">
        <v>90</v>
      </c>
      <c r="G61" s="1" t="s">
        <v>91</v>
      </c>
      <c r="H61" s="1" t="s">
        <v>66</v>
      </c>
      <c r="I61" s="1" t="s">
        <v>25</v>
      </c>
      <c r="J61" s="1">
        <v>500</v>
      </c>
      <c r="K61" s="1" t="str">
        <f>VLOOKUP(Table2[[#This Row],[Status]], rubric[], 2, FALSE)</f>
        <v>Pengakuan</v>
      </c>
      <c r="L61" s="1" t="str">
        <f>CLEAN(TRIM(Table2[[#This Row],[Status]] &amp; "|" &amp; Table2[[#This Row],[Level]] &amp; "|" &amp; Table2[[#This Row],[Participant As]]))</f>
        <v>Narasumber/Pembicara|External International|Individual</v>
      </c>
      <c r="M6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62" spans="1:13" ht="14.25" hidden="1" customHeight="1" x14ac:dyDescent="0.35">
      <c r="A62" s="1" t="s">
        <v>153</v>
      </c>
      <c r="B62" s="1" t="s">
        <v>154</v>
      </c>
      <c r="C62" s="1" t="s">
        <v>15</v>
      </c>
      <c r="D62" s="1">
        <v>2021</v>
      </c>
      <c r="E62" s="1" t="s">
        <v>139</v>
      </c>
      <c r="F62" s="1" t="s">
        <v>139</v>
      </c>
      <c r="G62" s="1" t="s">
        <v>18</v>
      </c>
      <c r="H62" s="1" t="s">
        <v>19</v>
      </c>
      <c r="I62" s="1" t="s">
        <v>25</v>
      </c>
      <c r="J62" s="1">
        <v>50</v>
      </c>
      <c r="K62" s="1" t="str">
        <f>VLOOKUP(Table2[[#This Row],[Status]], rubric[], 2, FALSE)</f>
        <v>Pemberdayaan atau Aksi Kemanusiaan</v>
      </c>
      <c r="L62" s="1" t="str">
        <f>CLEAN(TRIM(Table2[[#This Row],[Status]] &amp; "|" &amp; Table2[[#This Row],[Level]] &amp; "|" &amp; Table2[[#This Row],[Participant As]]))</f>
        <v>Relawan|External Regional|Individual</v>
      </c>
      <c r="M6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63" spans="1:13" ht="14.25" hidden="1" customHeight="1" x14ac:dyDescent="0.35">
      <c r="A63" s="1" t="s">
        <v>153</v>
      </c>
      <c r="B63" s="1" t="s">
        <v>154</v>
      </c>
      <c r="C63" s="1" t="s">
        <v>15</v>
      </c>
      <c r="D63" s="1">
        <v>2021</v>
      </c>
      <c r="E63" s="1" t="s">
        <v>155</v>
      </c>
      <c r="F63" s="1" t="s">
        <v>155</v>
      </c>
      <c r="G63" s="1" t="s">
        <v>55</v>
      </c>
      <c r="H63" s="1" t="s">
        <v>48</v>
      </c>
      <c r="I63" s="1" t="s">
        <v>20</v>
      </c>
      <c r="J63" s="1">
        <v>20</v>
      </c>
      <c r="K63" s="1" t="str">
        <f>VLOOKUP(Table2[[#This Row],[Status]], rubric[], 2, FALSE)</f>
        <v>Hasil Karya</v>
      </c>
      <c r="L63" s="1" t="str">
        <f>CLEAN(TRIM(Table2[[#This Row],[Status]] &amp; "|" &amp; Table2[[#This Row],[Level]] &amp; "|" &amp; Table2[[#This Row],[Participant As]]))</f>
        <v>Hak Cipta|External National|Team</v>
      </c>
      <c r="M6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64" spans="1:13" ht="14.25" hidden="1" customHeight="1" x14ac:dyDescent="0.35">
      <c r="A64" s="1" t="s">
        <v>156</v>
      </c>
      <c r="B64" s="1" t="s">
        <v>157</v>
      </c>
      <c r="C64" s="1" t="s">
        <v>15</v>
      </c>
      <c r="D64" s="1">
        <v>2021</v>
      </c>
      <c r="E64" s="1" t="s">
        <v>158</v>
      </c>
      <c r="F64" s="1" t="s">
        <v>159</v>
      </c>
      <c r="G64" s="1" t="s">
        <v>18</v>
      </c>
      <c r="H64" s="1" t="s">
        <v>19</v>
      </c>
      <c r="I64" s="1" t="s">
        <v>25</v>
      </c>
      <c r="J64" s="1">
        <v>50</v>
      </c>
      <c r="K64" s="1" t="str">
        <f>VLOOKUP(Table2[[#This Row],[Status]], rubric[], 2, FALSE)</f>
        <v>Pemberdayaan atau Aksi Kemanusiaan</v>
      </c>
      <c r="L64" s="1" t="str">
        <f>CLEAN(TRIM(Table2[[#This Row],[Status]] &amp; "|" &amp; Table2[[#This Row],[Level]] &amp; "|" &amp; Table2[[#This Row],[Participant As]]))</f>
        <v>Relawan|External Regional|Individual</v>
      </c>
      <c r="M6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65" spans="1:13" ht="14.25" hidden="1" customHeight="1" x14ac:dyDescent="0.35">
      <c r="A65" s="1" t="s">
        <v>160</v>
      </c>
      <c r="B65" s="1" t="s">
        <v>161</v>
      </c>
      <c r="C65" s="1" t="s">
        <v>15</v>
      </c>
      <c r="D65" s="1">
        <v>2021</v>
      </c>
      <c r="E65" s="1" t="s">
        <v>139</v>
      </c>
      <c r="F65" s="1" t="s">
        <v>139</v>
      </c>
      <c r="G65" s="1" t="s">
        <v>18</v>
      </c>
      <c r="H65" s="1" t="s">
        <v>19</v>
      </c>
      <c r="I65" s="1" t="s">
        <v>25</v>
      </c>
      <c r="J65" s="1">
        <v>80</v>
      </c>
      <c r="K65" s="1" t="str">
        <f>VLOOKUP(Table2[[#This Row],[Status]], rubric[], 2, FALSE)</f>
        <v>Pemberdayaan atau Aksi Kemanusiaan</v>
      </c>
      <c r="L65" s="1" t="str">
        <f>CLEAN(TRIM(Table2[[#This Row],[Status]] &amp; "|" &amp; Table2[[#This Row],[Level]] &amp; "|" &amp; Table2[[#This Row],[Participant As]]))</f>
        <v>Relawan|External Regional|Individual</v>
      </c>
      <c r="M6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66" spans="1:13" ht="14.25" hidden="1" customHeight="1" x14ac:dyDescent="0.35">
      <c r="A66" s="1" t="s">
        <v>160</v>
      </c>
      <c r="B66" s="1" t="s">
        <v>161</v>
      </c>
      <c r="C66" s="1" t="s">
        <v>15</v>
      </c>
      <c r="D66" s="1">
        <v>2021</v>
      </c>
      <c r="E66" s="1" t="s">
        <v>149</v>
      </c>
      <c r="F66" s="1" t="s">
        <v>150</v>
      </c>
      <c r="G66" s="1" t="s">
        <v>18</v>
      </c>
      <c r="H66" s="1" t="s">
        <v>19</v>
      </c>
      <c r="I66" s="1" t="s">
        <v>25</v>
      </c>
      <c r="J66" s="1">
        <v>51</v>
      </c>
      <c r="K66" s="1" t="str">
        <f>VLOOKUP(Table2[[#This Row],[Status]], rubric[], 2, FALSE)</f>
        <v>Pemberdayaan atau Aksi Kemanusiaan</v>
      </c>
      <c r="L66" s="1" t="str">
        <f>CLEAN(TRIM(Table2[[#This Row],[Status]] &amp; "|" &amp; Table2[[#This Row],[Level]] &amp; "|" &amp; Table2[[#This Row],[Participant As]]))</f>
        <v>Relawan|External Regional|Individual</v>
      </c>
      <c r="M6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67" spans="1:13" ht="14.25" hidden="1" customHeight="1" x14ac:dyDescent="0.35">
      <c r="A67" s="1" t="s">
        <v>160</v>
      </c>
      <c r="B67" s="1" t="s">
        <v>161</v>
      </c>
      <c r="C67" s="1" t="s">
        <v>15</v>
      </c>
      <c r="D67" s="1">
        <v>2021</v>
      </c>
      <c r="E67" s="1" t="s">
        <v>89</v>
      </c>
      <c r="F67" s="1" t="s">
        <v>90</v>
      </c>
      <c r="G67" s="1" t="s">
        <v>91</v>
      </c>
      <c r="H67" s="1" t="s">
        <v>66</v>
      </c>
      <c r="I67" s="1" t="s">
        <v>25</v>
      </c>
      <c r="J67" s="1">
        <v>500</v>
      </c>
      <c r="K67" s="1" t="str">
        <f>VLOOKUP(Table2[[#This Row],[Status]], rubric[], 2, FALSE)</f>
        <v>Pengakuan</v>
      </c>
      <c r="L67" s="1" t="str">
        <f>CLEAN(TRIM(Table2[[#This Row],[Status]] &amp; "|" &amp; Table2[[#This Row],[Level]] &amp; "|" &amp; Table2[[#This Row],[Participant As]]))</f>
        <v>Narasumber/Pembicara|External International|Individual</v>
      </c>
      <c r="M6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68" spans="1:13" ht="14.25" hidden="1" customHeight="1" x14ac:dyDescent="0.35">
      <c r="A68" s="1" t="s">
        <v>162</v>
      </c>
      <c r="B68" s="1" t="s">
        <v>163</v>
      </c>
      <c r="C68" s="1" t="s">
        <v>15</v>
      </c>
      <c r="D68" s="1">
        <v>2021</v>
      </c>
      <c r="E68" s="1" t="s">
        <v>122</v>
      </c>
      <c r="F68" s="1" t="s">
        <v>123</v>
      </c>
      <c r="G68" s="1" t="s">
        <v>164</v>
      </c>
      <c r="H68" s="1" t="s">
        <v>41</v>
      </c>
      <c r="I68" s="1" t="s">
        <v>25</v>
      </c>
      <c r="K68" t="str">
        <f>VLOOKUP(Table2[[#This Row],[Status]], rubric[], 2, FALSE)</f>
        <v>Karir Organisasi</v>
      </c>
      <c r="L68" s="1" t="str">
        <f>CLEAN(TRIM(Table2[[#This Row],[Status]] &amp; "|" &amp; Table2[[#This Row],[Level]] &amp; "|" &amp; Table2[[#This Row],[Participant As]]))</f>
        <v>Wakil Ketua|Kab/Kota/PT|Individual</v>
      </c>
      <c r="M6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69" spans="1:13" ht="14.25" hidden="1" customHeight="1" x14ac:dyDescent="0.35">
      <c r="A69" s="1" t="s">
        <v>162</v>
      </c>
      <c r="B69" s="1" t="s">
        <v>163</v>
      </c>
      <c r="C69" s="1" t="s">
        <v>15</v>
      </c>
      <c r="D69" s="1">
        <v>2021</v>
      </c>
      <c r="E69" s="1" t="s">
        <v>139</v>
      </c>
      <c r="F69" s="1" t="s">
        <v>165</v>
      </c>
      <c r="G69" s="1" t="s">
        <v>18</v>
      </c>
      <c r="H69" s="1" t="s">
        <v>19</v>
      </c>
      <c r="I69" s="1" t="s">
        <v>25</v>
      </c>
      <c r="J69" s="1">
        <v>7</v>
      </c>
      <c r="K69" s="1" t="str">
        <f>VLOOKUP(Table2[[#This Row],[Status]], rubric[], 2, FALSE)</f>
        <v>Pemberdayaan atau Aksi Kemanusiaan</v>
      </c>
      <c r="L69" s="1" t="str">
        <f>CLEAN(TRIM(Table2[[#This Row],[Status]] &amp; "|" &amp; Table2[[#This Row],[Level]] &amp; "|" &amp; Table2[[#This Row],[Participant As]]))</f>
        <v>Relawan|External Regional|Individual</v>
      </c>
      <c r="M6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70" spans="1:13" ht="14.25" hidden="1" customHeight="1" x14ac:dyDescent="0.35">
      <c r="A70" s="1" t="s">
        <v>162</v>
      </c>
      <c r="B70" s="1" t="s">
        <v>163</v>
      </c>
      <c r="C70" s="1" t="s">
        <v>15</v>
      </c>
      <c r="D70" s="1">
        <v>2021</v>
      </c>
      <c r="E70" s="1" t="s">
        <v>124</v>
      </c>
      <c r="F70" s="1" t="s">
        <v>125</v>
      </c>
      <c r="G70" s="1" t="s">
        <v>164</v>
      </c>
      <c r="H70" s="1" t="s">
        <v>41</v>
      </c>
      <c r="I70" s="1" t="s">
        <v>25</v>
      </c>
      <c r="K70" t="str">
        <f>VLOOKUP(Table2[[#This Row],[Status]], rubric[], 2, FALSE)</f>
        <v>Karir Organisasi</v>
      </c>
      <c r="L70" s="1" t="str">
        <f>CLEAN(TRIM(Table2[[#This Row],[Status]] &amp; "|" &amp; Table2[[#This Row],[Level]] &amp; "|" &amp; Table2[[#This Row],[Participant As]]))</f>
        <v>Wakil Ketua|Kab/Kota/PT|Individual</v>
      </c>
      <c r="M7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71" spans="1:13" ht="14.25" hidden="1" customHeight="1" x14ac:dyDescent="0.35">
      <c r="A71" s="1" t="s">
        <v>162</v>
      </c>
      <c r="B71" s="1" t="s">
        <v>163</v>
      </c>
      <c r="C71" s="1" t="s">
        <v>15</v>
      </c>
      <c r="D71" s="1">
        <v>2021</v>
      </c>
      <c r="E71" s="1" t="s">
        <v>89</v>
      </c>
      <c r="F71" s="1" t="s">
        <v>90</v>
      </c>
      <c r="G71" s="1" t="s">
        <v>91</v>
      </c>
      <c r="H71" s="1" t="s">
        <v>66</v>
      </c>
      <c r="I71" s="1" t="s">
        <v>25</v>
      </c>
      <c r="J71" s="1">
        <v>500</v>
      </c>
      <c r="K71" s="1" t="str">
        <f>VLOOKUP(Table2[[#This Row],[Status]], rubric[], 2, FALSE)</f>
        <v>Pengakuan</v>
      </c>
      <c r="L71" s="1" t="str">
        <f>CLEAN(TRIM(Table2[[#This Row],[Status]] &amp; "|" &amp; Table2[[#This Row],[Level]] &amp; "|" &amp; Table2[[#This Row],[Participant As]]))</f>
        <v>Narasumber/Pembicara|External International|Individual</v>
      </c>
      <c r="M7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72" spans="1:13" ht="14.25" hidden="1" customHeight="1" x14ac:dyDescent="0.35">
      <c r="A72" s="1" t="s">
        <v>166</v>
      </c>
      <c r="B72" s="1" t="s">
        <v>167</v>
      </c>
      <c r="C72" s="1" t="s">
        <v>15</v>
      </c>
      <c r="D72" s="1">
        <v>2021</v>
      </c>
      <c r="E72" s="1" t="s">
        <v>168</v>
      </c>
      <c r="F72" s="1" t="s">
        <v>169</v>
      </c>
      <c r="G72" s="1" t="s">
        <v>55</v>
      </c>
      <c r="H72" s="1" t="s">
        <v>48</v>
      </c>
      <c r="I72" s="1" t="s">
        <v>20</v>
      </c>
      <c r="J72" s="1">
        <v>0</v>
      </c>
      <c r="K72" s="1" t="str">
        <f>VLOOKUP(Table2[[#This Row],[Status]], rubric[], 2, FALSE)</f>
        <v>Hasil Karya</v>
      </c>
      <c r="L72" s="1" t="str">
        <f>CLEAN(TRIM(Table2[[#This Row],[Status]] &amp; "|" &amp; Table2[[#This Row],[Level]] &amp; "|" &amp; Table2[[#This Row],[Participant As]]))</f>
        <v>Hak Cipta|External National|Team</v>
      </c>
      <c r="M7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73" spans="1:13" ht="14.25" hidden="1" customHeight="1" x14ac:dyDescent="0.35">
      <c r="A73" s="1" t="s">
        <v>166</v>
      </c>
      <c r="B73" s="1" t="s">
        <v>167</v>
      </c>
      <c r="C73" s="1" t="s">
        <v>15</v>
      </c>
      <c r="D73" s="1">
        <v>2021</v>
      </c>
      <c r="E73" s="1" t="s">
        <v>16</v>
      </c>
      <c r="F73" s="1" t="s">
        <v>17</v>
      </c>
      <c r="G73" s="1" t="s">
        <v>18</v>
      </c>
      <c r="H73" s="1" t="s">
        <v>19</v>
      </c>
      <c r="I73" s="1" t="s">
        <v>20</v>
      </c>
      <c r="J73" s="1">
        <v>70</v>
      </c>
      <c r="K73" s="1" t="str">
        <f>VLOOKUP(Table2[[#This Row],[Status]], rubric[], 2, FALSE)</f>
        <v>Pemberdayaan atau Aksi Kemanusiaan</v>
      </c>
      <c r="L73" s="1" t="str">
        <f>CLEAN(TRIM(Table2[[#This Row],[Status]] &amp; "|" &amp; Table2[[#This Row],[Level]] &amp; "|" &amp; Table2[[#This Row],[Participant As]]))</f>
        <v>Relawan|External Regional|Team</v>
      </c>
      <c r="M7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74" spans="1:13" ht="14.25" hidden="1" customHeight="1" x14ac:dyDescent="0.35">
      <c r="A74" s="1" t="s">
        <v>170</v>
      </c>
      <c r="B74" s="1" t="s">
        <v>171</v>
      </c>
      <c r="C74" s="1" t="s">
        <v>15</v>
      </c>
      <c r="D74" s="1">
        <v>2021</v>
      </c>
      <c r="E74" s="1" t="s">
        <v>172</v>
      </c>
      <c r="F74" s="1" t="s">
        <v>173</v>
      </c>
      <c r="G74" s="1" t="s">
        <v>35</v>
      </c>
      <c r="H74" s="1" t="s">
        <v>48</v>
      </c>
      <c r="I74" s="1" t="s">
        <v>25</v>
      </c>
      <c r="J74" s="1">
        <v>4</v>
      </c>
      <c r="K74" s="1" t="str">
        <f>VLOOKUP(Table2[[#This Row],[Status]], rubric[], 2, FALSE)</f>
        <v>Kompetisi</v>
      </c>
      <c r="L74" s="1" t="str">
        <f>CLEAN(TRIM(Table2[[#This Row],[Status]] &amp; "|" &amp; Table2[[#This Row],[Level]] &amp; "|" &amp; Table2[[#This Row],[Participant As]]))</f>
        <v>Juara 1|External National|Individual</v>
      </c>
      <c r="M7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75" spans="1:13" ht="14.25" hidden="1" customHeight="1" x14ac:dyDescent="0.35">
      <c r="A75" s="1" t="s">
        <v>170</v>
      </c>
      <c r="B75" s="1" t="s">
        <v>171</v>
      </c>
      <c r="C75" s="1" t="s">
        <v>15</v>
      </c>
      <c r="D75" s="1">
        <v>2021</v>
      </c>
      <c r="E75" s="1" t="s">
        <v>174</v>
      </c>
      <c r="F75" s="1" t="s">
        <v>175</v>
      </c>
      <c r="G75" s="1" t="s">
        <v>74</v>
      </c>
      <c r="H75" s="1" t="s">
        <v>48</v>
      </c>
      <c r="I75" s="1" t="s">
        <v>25</v>
      </c>
      <c r="J75" s="1">
        <v>7</v>
      </c>
      <c r="K75" s="1" t="str">
        <f>VLOOKUP(Table2[[#This Row],[Status]], rubric[], 2, FALSE)</f>
        <v>Kompetisi</v>
      </c>
      <c r="L75" s="1" t="str">
        <f>CLEAN(TRIM(Table2[[#This Row],[Status]] &amp; "|" &amp; Table2[[#This Row],[Level]] &amp; "|" &amp; Table2[[#This Row],[Participant As]]))</f>
        <v>Juara 3|External National|Individual</v>
      </c>
      <c r="M7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76" spans="1:13" ht="14.25" hidden="1" customHeight="1" x14ac:dyDescent="0.35">
      <c r="A76" s="1" t="s">
        <v>170</v>
      </c>
      <c r="B76" s="1" t="s">
        <v>171</v>
      </c>
      <c r="C76" s="1" t="s">
        <v>15</v>
      </c>
      <c r="D76" s="1">
        <v>2021</v>
      </c>
      <c r="E76" s="1" t="s">
        <v>176</v>
      </c>
      <c r="F76" s="1" t="s">
        <v>177</v>
      </c>
      <c r="G76" s="1" t="s">
        <v>35</v>
      </c>
      <c r="H76" s="1" t="s">
        <v>48</v>
      </c>
      <c r="I76" s="1" t="s">
        <v>25</v>
      </c>
      <c r="J76" s="1">
        <v>12</v>
      </c>
      <c r="K76" s="1" t="str">
        <f>VLOOKUP(Table2[[#This Row],[Status]], rubric[], 2, FALSE)</f>
        <v>Kompetisi</v>
      </c>
      <c r="L76" s="1" t="str">
        <f>CLEAN(TRIM(Table2[[#This Row],[Status]] &amp; "|" &amp; Table2[[#This Row],[Level]] &amp; "|" &amp; Table2[[#This Row],[Participant As]]))</f>
        <v>Juara 1|External National|Individual</v>
      </c>
      <c r="M7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77" spans="1:13" ht="14.25" hidden="1" customHeight="1" x14ac:dyDescent="0.35">
      <c r="A77" s="1" t="s">
        <v>170</v>
      </c>
      <c r="B77" s="1" t="s">
        <v>171</v>
      </c>
      <c r="C77" s="1" t="s">
        <v>15</v>
      </c>
      <c r="D77" s="1">
        <v>2021</v>
      </c>
      <c r="E77" s="1" t="s">
        <v>168</v>
      </c>
      <c r="F77" s="1" t="s">
        <v>168</v>
      </c>
      <c r="G77" s="1" t="s">
        <v>55</v>
      </c>
      <c r="H77" s="1" t="s">
        <v>48</v>
      </c>
      <c r="I77" s="1" t="s">
        <v>20</v>
      </c>
      <c r="J77" s="1">
        <v>0</v>
      </c>
      <c r="K77" s="1" t="str">
        <f>VLOOKUP(Table2[[#This Row],[Status]], rubric[], 2, FALSE)</f>
        <v>Hasil Karya</v>
      </c>
      <c r="L77" s="1" t="str">
        <f>CLEAN(TRIM(Table2[[#This Row],[Status]] &amp; "|" &amp; Table2[[#This Row],[Level]] &amp; "|" &amp; Table2[[#This Row],[Participant As]]))</f>
        <v>Hak Cipta|External National|Team</v>
      </c>
      <c r="M7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78" spans="1:13" ht="14.25" hidden="1" customHeight="1" x14ac:dyDescent="0.35">
      <c r="A78" s="1" t="s">
        <v>170</v>
      </c>
      <c r="B78" s="1" t="s">
        <v>171</v>
      </c>
      <c r="C78" s="1" t="s">
        <v>15</v>
      </c>
      <c r="D78" s="1">
        <v>2021</v>
      </c>
      <c r="E78" s="1" t="s">
        <v>178</v>
      </c>
      <c r="F78" s="1" t="s">
        <v>178</v>
      </c>
      <c r="G78" s="1" t="s">
        <v>35</v>
      </c>
      <c r="H78" s="1" t="s">
        <v>19</v>
      </c>
      <c r="I78" s="1" t="s">
        <v>20</v>
      </c>
      <c r="J78" s="1">
        <v>5</v>
      </c>
      <c r="K78" s="1" t="str">
        <f>VLOOKUP(Table2[[#This Row],[Status]], rubric[], 2, FALSE)</f>
        <v>Kompetisi</v>
      </c>
      <c r="L78" s="1" t="str">
        <f>CLEAN(TRIM(Table2[[#This Row],[Status]] &amp; "|" &amp; Table2[[#This Row],[Level]] &amp; "|" &amp; Table2[[#This Row],[Participant As]]))</f>
        <v>Juara 1|External Regional|Team</v>
      </c>
      <c r="M7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79" spans="1:13" ht="14.25" hidden="1" customHeight="1" x14ac:dyDescent="0.35">
      <c r="A79" s="1" t="s">
        <v>170</v>
      </c>
      <c r="B79" s="1" t="s">
        <v>171</v>
      </c>
      <c r="C79" s="1" t="s">
        <v>15</v>
      </c>
      <c r="D79" s="1">
        <v>2021</v>
      </c>
      <c r="E79" s="1" t="s">
        <v>179</v>
      </c>
      <c r="F79" s="1" t="s">
        <v>179</v>
      </c>
      <c r="G79" s="1" t="s">
        <v>32</v>
      </c>
      <c r="H79" s="1" t="s">
        <v>19</v>
      </c>
      <c r="I79" s="1" t="s">
        <v>20</v>
      </c>
      <c r="J79" s="1">
        <v>5</v>
      </c>
      <c r="K79" s="1" t="str">
        <f>VLOOKUP(Table2[[#This Row],[Status]], rubric[], 2, FALSE)</f>
        <v>Kompetisi</v>
      </c>
      <c r="L79" s="1" t="str">
        <f>CLEAN(TRIM(Table2[[#This Row],[Status]] &amp; "|" &amp; Table2[[#This Row],[Level]] &amp; "|" &amp; Table2[[#This Row],[Participant As]]))</f>
        <v>Juara 2|External Regional|Team</v>
      </c>
      <c r="M7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80" spans="1:13" ht="14.25" hidden="1" customHeight="1" x14ac:dyDescent="0.35">
      <c r="A80" s="1" t="s">
        <v>170</v>
      </c>
      <c r="B80" s="1" t="s">
        <v>171</v>
      </c>
      <c r="C80" s="1" t="s">
        <v>15</v>
      </c>
      <c r="D80" s="1">
        <v>2021</v>
      </c>
      <c r="E80" s="1" t="s">
        <v>180</v>
      </c>
      <c r="F80" s="1" t="s">
        <v>180</v>
      </c>
      <c r="G80" s="1" t="s">
        <v>35</v>
      </c>
      <c r="H80" s="1" t="s">
        <v>19</v>
      </c>
      <c r="I80" s="1" t="s">
        <v>20</v>
      </c>
      <c r="K80" t="str">
        <f>VLOOKUP(Table2[[#This Row],[Status]], rubric[], 2, FALSE)</f>
        <v>Kompetisi</v>
      </c>
      <c r="L80" s="1" t="str">
        <f>CLEAN(TRIM(Table2[[#This Row],[Status]] &amp; "|" &amp; Table2[[#This Row],[Level]] &amp; "|" &amp; Table2[[#This Row],[Participant As]]))</f>
        <v>Juara 1|External Regional|Team</v>
      </c>
      <c r="M8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81" spans="1:13" ht="14.25" hidden="1" customHeight="1" x14ac:dyDescent="0.35">
      <c r="A81" s="1" t="s">
        <v>170</v>
      </c>
      <c r="B81" s="1" t="s">
        <v>171</v>
      </c>
      <c r="C81" s="1" t="s">
        <v>15</v>
      </c>
      <c r="D81" s="1">
        <v>2021</v>
      </c>
      <c r="E81" s="1" t="s">
        <v>181</v>
      </c>
      <c r="F81" s="1" t="s">
        <v>181</v>
      </c>
      <c r="G81" s="1" t="s">
        <v>35</v>
      </c>
      <c r="H81" s="1" t="s">
        <v>19</v>
      </c>
      <c r="I81" s="1" t="s">
        <v>20</v>
      </c>
      <c r="K81" t="str">
        <f>VLOOKUP(Table2[[#This Row],[Status]], rubric[], 2, FALSE)</f>
        <v>Kompetisi</v>
      </c>
      <c r="L81" s="1" t="str">
        <f>CLEAN(TRIM(Table2[[#This Row],[Status]] &amp; "|" &amp; Table2[[#This Row],[Level]] &amp; "|" &amp; Table2[[#This Row],[Participant As]]))</f>
        <v>Juara 1|External Regional|Team</v>
      </c>
      <c r="M8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82" spans="1:13" ht="14.25" hidden="1" customHeight="1" x14ac:dyDescent="0.35">
      <c r="A82" s="1" t="s">
        <v>170</v>
      </c>
      <c r="B82" s="1" t="s">
        <v>171</v>
      </c>
      <c r="C82" s="1" t="s">
        <v>15</v>
      </c>
      <c r="D82" s="1">
        <v>2021</v>
      </c>
      <c r="E82" s="1" t="s">
        <v>182</v>
      </c>
      <c r="F82" s="1" t="s">
        <v>182</v>
      </c>
      <c r="G82" s="1" t="s">
        <v>35</v>
      </c>
      <c r="H82" s="1" t="s">
        <v>19</v>
      </c>
      <c r="I82" s="1" t="s">
        <v>20</v>
      </c>
      <c r="K82" t="str">
        <f>VLOOKUP(Table2[[#This Row],[Status]], rubric[], 2, FALSE)</f>
        <v>Kompetisi</v>
      </c>
      <c r="L82" s="1" t="str">
        <f>CLEAN(TRIM(Table2[[#This Row],[Status]] &amp; "|" &amp; Table2[[#This Row],[Level]] &amp; "|" &amp; Table2[[#This Row],[Participant As]]))</f>
        <v>Juara 1|External Regional|Team</v>
      </c>
      <c r="M8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83" spans="1:13" ht="14.25" hidden="1" customHeight="1" x14ac:dyDescent="0.35">
      <c r="A83" s="1" t="s">
        <v>183</v>
      </c>
      <c r="B83" s="1" t="s">
        <v>184</v>
      </c>
      <c r="C83" s="1" t="s">
        <v>15</v>
      </c>
      <c r="D83" s="1">
        <v>2021</v>
      </c>
      <c r="E83" s="1" t="s">
        <v>168</v>
      </c>
      <c r="F83" s="1" t="s">
        <v>169</v>
      </c>
      <c r="G83" s="1" t="s">
        <v>55</v>
      </c>
      <c r="H83" s="1" t="s">
        <v>48</v>
      </c>
      <c r="I83" s="1" t="s">
        <v>20</v>
      </c>
      <c r="J83" s="1">
        <v>5</v>
      </c>
      <c r="K83" s="1" t="str">
        <f>VLOOKUP(Table2[[#This Row],[Status]], rubric[], 2, FALSE)</f>
        <v>Hasil Karya</v>
      </c>
      <c r="L83" s="1" t="str">
        <f>CLEAN(TRIM(Table2[[#This Row],[Status]] &amp; "|" &amp; Table2[[#This Row],[Level]] &amp; "|" &amp; Table2[[#This Row],[Participant As]]))</f>
        <v>Hak Cipta|External National|Team</v>
      </c>
      <c r="M8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84" spans="1:13" ht="14.25" hidden="1" customHeight="1" x14ac:dyDescent="0.35">
      <c r="A84" s="1" t="s">
        <v>185</v>
      </c>
      <c r="B84" s="1" t="s">
        <v>186</v>
      </c>
      <c r="C84" s="1" t="s">
        <v>15</v>
      </c>
      <c r="D84" s="1">
        <v>2021</v>
      </c>
      <c r="E84" s="1" t="s">
        <v>187</v>
      </c>
      <c r="F84" s="1" t="s">
        <v>138</v>
      </c>
      <c r="G84" s="1" t="s">
        <v>74</v>
      </c>
      <c r="H84" s="1" t="s">
        <v>19</v>
      </c>
      <c r="I84" s="1" t="s">
        <v>25</v>
      </c>
      <c r="J84" s="1">
        <v>43</v>
      </c>
      <c r="K84" s="1" t="str">
        <f>VLOOKUP(Table2[[#This Row],[Status]], rubric[], 2, FALSE)</f>
        <v>Kompetisi</v>
      </c>
      <c r="L84" s="1" t="str">
        <f>CLEAN(TRIM(Table2[[#This Row],[Status]] &amp; "|" &amp; Table2[[#This Row],[Level]] &amp; "|" &amp; Table2[[#This Row],[Participant As]]))</f>
        <v>Juara 3|External Regional|Individual</v>
      </c>
      <c r="M8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85" spans="1:13" ht="14.25" hidden="1" customHeight="1" x14ac:dyDescent="0.35">
      <c r="A85" s="1" t="s">
        <v>185</v>
      </c>
      <c r="B85" s="1" t="s">
        <v>186</v>
      </c>
      <c r="C85" s="1" t="s">
        <v>15</v>
      </c>
      <c r="D85" s="1">
        <v>2021</v>
      </c>
      <c r="E85" s="1" t="s">
        <v>23</v>
      </c>
      <c r="F85" s="1" t="s">
        <v>24</v>
      </c>
      <c r="G85" s="1" t="s">
        <v>18</v>
      </c>
      <c r="H85" s="1" t="s">
        <v>19</v>
      </c>
      <c r="I85" s="1" t="s">
        <v>25</v>
      </c>
      <c r="J85" s="1">
        <v>34</v>
      </c>
      <c r="K85" s="1" t="str">
        <f>VLOOKUP(Table2[[#This Row],[Status]], rubric[], 2, FALSE)</f>
        <v>Pemberdayaan atau Aksi Kemanusiaan</v>
      </c>
      <c r="L85" s="1" t="str">
        <f>CLEAN(TRIM(Table2[[#This Row],[Status]] &amp; "|" &amp; Table2[[#This Row],[Level]] &amp; "|" &amp; Table2[[#This Row],[Participant As]]))</f>
        <v>Relawan|External Regional|Individual</v>
      </c>
      <c r="M8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6" spans="1:13" ht="14.25" hidden="1" customHeight="1" x14ac:dyDescent="0.35">
      <c r="A86" s="1" t="s">
        <v>185</v>
      </c>
      <c r="B86" s="1" t="s">
        <v>186</v>
      </c>
      <c r="C86" s="1" t="s">
        <v>15</v>
      </c>
      <c r="D86" s="1">
        <v>2021</v>
      </c>
      <c r="E86" s="1" t="s">
        <v>133</v>
      </c>
      <c r="F86" s="1" t="s">
        <v>188</v>
      </c>
      <c r="G86" s="1" t="s">
        <v>18</v>
      </c>
      <c r="H86" s="1" t="s">
        <v>48</v>
      </c>
      <c r="I86" s="1" t="s">
        <v>25</v>
      </c>
      <c r="J86" s="1">
        <v>140</v>
      </c>
      <c r="K86" s="1" t="str">
        <f>VLOOKUP(Table2[[#This Row],[Status]], rubric[], 2, FALSE)</f>
        <v>Pemberdayaan atau Aksi Kemanusiaan</v>
      </c>
      <c r="L86" s="1" t="str">
        <f>CLEAN(TRIM(Table2[[#This Row],[Status]] &amp; "|" &amp; Table2[[#This Row],[Level]] &amp; "|" &amp; Table2[[#This Row],[Participant As]]))</f>
        <v>Relawan|External National|Individual</v>
      </c>
      <c r="M8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87" spans="1:13" ht="14.25" hidden="1" customHeight="1" x14ac:dyDescent="0.35">
      <c r="A87" s="1" t="s">
        <v>189</v>
      </c>
      <c r="B87" s="1" t="s">
        <v>190</v>
      </c>
      <c r="C87" s="1" t="s">
        <v>15</v>
      </c>
      <c r="D87" s="1">
        <v>2021</v>
      </c>
      <c r="E87" s="1" t="s">
        <v>122</v>
      </c>
      <c r="F87" s="1" t="s">
        <v>123</v>
      </c>
      <c r="G87" s="1" t="s">
        <v>102</v>
      </c>
      <c r="H87" s="1" t="s">
        <v>41</v>
      </c>
      <c r="I87" s="1" t="s">
        <v>25</v>
      </c>
      <c r="K87" t="str">
        <f>VLOOKUP(Table2[[#This Row],[Status]], rubric[], 2, FALSE)</f>
        <v>Karir Organisasi</v>
      </c>
      <c r="L87" s="1" t="str">
        <f>CLEAN(TRIM(Table2[[#This Row],[Status]] &amp; "|" &amp; Table2[[#This Row],[Level]] &amp; "|" &amp; Table2[[#This Row],[Participant As]]))</f>
        <v>Sekretaris|Kab/Kota/PT|Individual</v>
      </c>
      <c r="M8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6</v>
      </c>
    </row>
    <row r="88" spans="1:13" ht="14.25" hidden="1" customHeight="1" x14ac:dyDescent="0.35">
      <c r="A88" s="1" t="s">
        <v>189</v>
      </c>
      <c r="B88" s="1" t="s">
        <v>190</v>
      </c>
      <c r="C88" s="1" t="s">
        <v>15</v>
      </c>
      <c r="D88" s="1">
        <v>2021</v>
      </c>
      <c r="E88" s="1" t="s">
        <v>124</v>
      </c>
      <c r="F88" s="1" t="s">
        <v>125</v>
      </c>
      <c r="G88" s="1" t="s">
        <v>102</v>
      </c>
      <c r="H88" s="1" t="s">
        <v>41</v>
      </c>
      <c r="I88" s="1" t="s">
        <v>25</v>
      </c>
      <c r="K88" t="str">
        <f>VLOOKUP(Table2[[#This Row],[Status]], rubric[], 2, FALSE)</f>
        <v>Karir Organisasi</v>
      </c>
      <c r="L88" s="1" t="str">
        <f>CLEAN(TRIM(Table2[[#This Row],[Status]] &amp; "|" &amp; Table2[[#This Row],[Level]] &amp; "|" &amp; Table2[[#This Row],[Participant As]]))</f>
        <v>Sekretaris|Kab/Kota/PT|Individual</v>
      </c>
      <c r="M8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6</v>
      </c>
    </row>
    <row r="89" spans="1:13" ht="14.25" hidden="1" customHeight="1" x14ac:dyDescent="0.35">
      <c r="A89" s="1" t="s">
        <v>191</v>
      </c>
      <c r="B89" s="1" t="s">
        <v>192</v>
      </c>
      <c r="C89" s="1" t="s">
        <v>15</v>
      </c>
      <c r="D89" s="1">
        <v>2021</v>
      </c>
      <c r="E89" s="1" t="s">
        <v>168</v>
      </c>
      <c r="F89" s="1" t="s">
        <v>169</v>
      </c>
      <c r="G89" s="1" t="s">
        <v>55</v>
      </c>
      <c r="H89" s="1" t="s">
        <v>48</v>
      </c>
      <c r="I89" s="1" t="s">
        <v>20</v>
      </c>
      <c r="J89" s="1">
        <v>0</v>
      </c>
      <c r="K89" s="1" t="str">
        <f>VLOOKUP(Table2[[#This Row],[Status]], rubric[], 2, FALSE)</f>
        <v>Hasil Karya</v>
      </c>
      <c r="L89" s="1" t="str">
        <f>CLEAN(TRIM(Table2[[#This Row],[Status]] &amp; "|" &amp; Table2[[#This Row],[Level]] &amp; "|" &amp; Table2[[#This Row],[Participant As]]))</f>
        <v>Hak Cipta|External National|Team</v>
      </c>
      <c r="M8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90" spans="1:13" ht="14.25" hidden="1" customHeight="1" x14ac:dyDescent="0.35">
      <c r="A90" s="1" t="s">
        <v>193</v>
      </c>
      <c r="B90" s="1" t="s">
        <v>194</v>
      </c>
      <c r="C90" s="1" t="s">
        <v>15</v>
      </c>
      <c r="D90" s="1">
        <v>2021</v>
      </c>
      <c r="E90" s="1" t="s">
        <v>168</v>
      </c>
      <c r="F90" s="1" t="s">
        <v>169</v>
      </c>
      <c r="G90" s="1" t="s">
        <v>55</v>
      </c>
      <c r="H90" s="1" t="s">
        <v>48</v>
      </c>
      <c r="I90" s="1" t="s">
        <v>20</v>
      </c>
      <c r="J90" s="1">
        <v>0</v>
      </c>
      <c r="K90" s="1" t="str">
        <f>VLOOKUP(Table2[[#This Row],[Status]], rubric[], 2, FALSE)</f>
        <v>Hasil Karya</v>
      </c>
      <c r="L90" s="1" t="str">
        <f>CLEAN(TRIM(Table2[[#This Row],[Status]] &amp; "|" &amp; Table2[[#This Row],[Level]] &amp; "|" &amp; Table2[[#This Row],[Participant As]]))</f>
        <v>Hak Cipta|External National|Team</v>
      </c>
      <c r="M9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91" spans="1:13" ht="14.25" hidden="1" customHeight="1" x14ac:dyDescent="0.35">
      <c r="A91" s="1" t="s">
        <v>195</v>
      </c>
      <c r="B91" s="1" t="s">
        <v>196</v>
      </c>
      <c r="C91" s="1" t="s">
        <v>15</v>
      </c>
      <c r="D91" s="1">
        <v>2021</v>
      </c>
      <c r="E91" s="1" t="s">
        <v>197</v>
      </c>
      <c r="F91" s="1" t="s">
        <v>98</v>
      </c>
      <c r="G91" s="1" t="s">
        <v>91</v>
      </c>
      <c r="H91" s="1" t="s">
        <v>48</v>
      </c>
      <c r="I91" s="1" t="s">
        <v>20</v>
      </c>
      <c r="J91" s="1">
        <v>5</v>
      </c>
      <c r="K91" s="1" t="str">
        <f>VLOOKUP(Table2[[#This Row],[Status]], rubric[], 2, FALSE)</f>
        <v>Pengakuan</v>
      </c>
      <c r="L91" s="1" t="str">
        <f>CLEAN(TRIM(Table2[[#This Row],[Status]] &amp; "|" &amp; Table2[[#This Row],[Level]] &amp; "|" &amp; Table2[[#This Row],[Participant As]]))</f>
        <v>Narasumber/Pembicara|External National|Team</v>
      </c>
      <c r="M9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2" spans="1:13" ht="14.25" hidden="1" customHeight="1" x14ac:dyDescent="0.35">
      <c r="A92" s="1" t="s">
        <v>195</v>
      </c>
      <c r="B92" s="1" t="s">
        <v>196</v>
      </c>
      <c r="C92" s="1" t="s">
        <v>15</v>
      </c>
      <c r="D92" s="1">
        <v>2021</v>
      </c>
      <c r="E92" s="1" t="s">
        <v>23</v>
      </c>
      <c r="F92" s="1" t="s">
        <v>24</v>
      </c>
      <c r="G92" s="1" t="s">
        <v>18</v>
      </c>
      <c r="H92" s="1" t="s">
        <v>19</v>
      </c>
      <c r="I92" s="1" t="s">
        <v>25</v>
      </c>
      <c r="J92" s="1">
        <v>34</v>
      </c>
      <c r="K92" s="1" t="str">
        <f>VLOOKUP(Table2[[#This Row],[Status]], rubric[], 2, FALSE)</f>
        <v>Pemberdayaan atau Aksi Kemanusiaan</v>
      </c>
      <c r="L92" s="1" t="str">
        <f>CLEAN(TRIM(Table2[[#This Row],[Status]] &amp; "|" &amp; Table2[[#This Row],[Level]] &amp; "|" &amp; Table2[[#This Row],[Participant As]]))</f>
        <v>Relawan|External Regional|Individual</v>
      </c>
      <c r="M9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3" spans="1:13" ht="14.25" hidden="1" customHeight="1" x14ac:dyDescent="0.35">
      <c r="A93" s="1" t="s">
        <v>195</v>
      </c>
      <c r="B93" s="1" t="s">
        <v>196</v>
      </c>
      <c r="C93" s="1" t="s">
        <v>15</v>
      </c>
      <c r="D93" s="1">
        <v>2021</v>
      </c>
      <c r="E93" s="1" t="s">
        <v>16</v>
      </c>
      <c r="F93" s="1" t="s">
        <v>17</v>
      </c>
      <c r="G93" s="1" t="s">
        <v>18</v>
      </c>
      <c r="H93" s="1" t="s">
        <v>19</v>
      </c>
      <c r="I93" s="1" t="s">
        <v>20</v>
      </c>
      <c r="J93" s="1">
        <v>70</v>
      </c>
      <c r="K93" s="1" t="str">
        <f>VLOOKUP(Table2[[#This Row],[Status]], rubric[], 2, FALSE)</f>
        <v>Pemberdayaan atau Aksi Kemanusiaan</v>
      </c>
      <c r="L93" s="1" t="str">
        <f>CLEAN(TRIM(Table2[[#This Row],[Status]] &amp; "|" &amp; Table2[[#This Row],[Level]] &amp; "|" &amp; Table2[[#This Row],[Participant As]]))</f>
        <v>Relawan|External Regional|Team</v>
      </c>
      <c r="M9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4" spans="1:13" ht="14.25" hidden="1" customHeight="1" x14ac:dyDescent="0.35">
      <c r="A94" s="1" t="s">
        <v>195</v>
      </c>
      <c r="B94" s="1" t="s">
        <v>196</v>
      </c>
      <c r="C94" s="1" t="s">
        <v>15</v>
      </c>
      <c r="D94" s="1">
        <v>2021</v>
      </c>
      <c r="E94" s="1" t="s">
        <v>198</v>
      </c>
      <c r="F94" s="1" t="s">
        <v>199</v>
      </c>
      <c r="G94" s="1" t="s">
        <v>55</v>
      </c>
      <c r="H94" s="1" t="s">
        <v>48</v>
      </c>
      <c r="I94" s="1" t="s">
        <v>20</v>
      </c>
      <c r="J94" s="1">
        <v>3</v>
      </c>
      <c r="K94" s="1" t="str">
        <f>VLOOKUP(Table2[[#This Row],[Status]], rubric[], 2, FALSE)</f>
        <v>Hasil Karya</v>
      </c>
      <c r="L94" s="1" t="str">
        <f>CLEAN(TRIM(Table2[[#This Row],[Status]] &amp; "|" &amp; Table2[[#This Row],[Level]] &amp; "|" &amp; Table2[[#This Row],[Participant As]]))</f>
        <v>Hak Cipta|External National|Team</v>
      </c>
      <c r="M9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95" spans="1:13" ht="14.25" hidden="1" customHeight="1" x14ac:dyDescent="0.35">
      <c r="A95" s="1" t="s">
        <v>195</v>
      </c>
      <c r="B95" s="1" t="s">
        <v>196</v>
      </c>
      <c r="C95" s="1" t="s">
        <v>15</v>
      </c>
      <c r="D95" s="1">
        <v>2021</v>
      </c>
      <c r="E95" s="1" t="s">
        <v>200</v>
      </c>
      <c r="F95" s="1" t="s">
        <v>200</v>
      </c>
      <c r="G95" s="1" t="s">
        <v>91</v>
      </c>
      <c r="H95" s="1" t="s">
        <v>19</v>
      </c>
      <c r="I95" s="1" t="s">
        <v>25</v>
      </c>
      <c r="J95" s="1">
        <v>16</v>
      </c>
      <c r="K95" s="1" t="str">
        <f>VLOOKUP(Table2[[#This Row],[Status]], rubric[], 2, FALSE)</f>
        <v>Pengakuan</v>
      </c>
      <c r="L95" s="1" t="str">
        <f>CLEAN(TRIM(Table2[[#This Row],[Status]] &amp; "|" &amp; Table2[[#This Row],[Level]] &amp; "|" &amp; Table2[[#This Row],[Participant As]]))</f>
        <v>Narasumber/Pembicara|External Regional|Individual</v>
      </c>
      <c r="M9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96" spans="1:13" ht="14.25" hidden="1" customHeight="1" x14ac:dyDescent="0.35">
      <c r="A96" s="1" t="s">
        <v>201</v>
      </c>
      <c r="B96" s="1" t="s">
        <v>202</v>
      </c>
      <c r="C96" s="1" t="s">
        <v>15</v>
      </c>
      <c r="D96" s="1">
        <v>2021</v>
      </c>
      <c r="E96" s="1" t="s">
        <v>203</v>
      </c>
      <c r="F96" s="1" t="s">
        <v>204</v>
      </c>
      <c r="G96" s="1" t="s">
        <v>35</v>
      </c>
      <c r="H96" s="1" t="s">
        <v>48</v>
      </c>
      <c r="I96" s="1" t="s">
        <v>20</v>
      </c>
      <c r="J96" s="1">
        <v>111</v>
      </c>
      <c r="K96" s="1" t="str">
        <f>VLOOKUP(Table2[[#This Row],[Status]], rubric[], 2, FALSE)</f>
        <v>Kompetisi</v>
      </c>
      <c r="L96" s="1" t="str">
        <f>CLEAN(TRIM(Table2[[#This Row],[Status]] &amp; "|" &amp; Table2[[#This Row],[Level]] &amp; "|" &amp; Table2[[#This Row],[Participant As]]))</f>
        <v>Juara 1|External National|Team</v>
      </c>
      <c r="M9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7" spans="1:13" ht="14.25" hidden="1" customHeight="1" x14ac:dyDescent="0.35">
      <c r="A97" s="1" t="s">
        <v>201</v>
      </c>
      <c r="B97" s="1" t="s">
        <v>202</v>
      </c>
      <c r="C97" s="1" t="s">
        <v>15</v>
      </c>
      <c r="D97" s="1">
        <v>2021</v>
      </c>
      <c r="E97" s="1" t="s">
        <v>205</v>
      </c>
      <c r="F97" s="1" t="s">
        <v>205</v>
      </c>
      <c r="G97" s="1" t="s">
        <v>74</v>
      </c>
      <c r="H97" s="1" t="s">
        <v>66</v>
      </c>
      <c r="I97" s="1" t="s">
        <v>20</v>
      </c>
      <c r="J97" s="1">
        <v>135</v>
      </c>
      <c r="K97" s="1" t="str">
        <f>VLOOKUP(Table2[[#This Row],[Status]], rubric[], 2, FALSE)</f>
        <v>Kompetisi</v>
      </c>
      <c r="L97" s="1" t="str">
        <f>CLEAN(TRIM(Table2[[#This Row],[Status]] &amp; "|" &amp; Table2[[#This Row],[Level]] &amp; "|" &amp; Table2[[#This Row],[Participant As]]))</f>
        <v>Juara 3|External International|Team</v>
      </c>
      <c r="M9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98" spans="1:13" ht="14.25" hidden="1" customHeight="1" x14ac:dyDescent="0.35">
      <c r="A98" s="1" t="s">
        <v>201</v>
      </c>
      <c r="B98" s="1" t="s">
        <v>202</v>
      </c>
      <c r="C98" s="1" t="s">
        <v>15</v>
      </c>
      <c r="D98" s="1">
        <v>2021</v>
      </c>
      <c r="E98" s="1" t="s">
        <v>124</v>
      </c>
      <c r="F98" s="1" t="s">
        <v>125</v>
      </c>
      <c r="G98" s="1" t="s">
        <v>40</v>
      </c>
      <c r="H98" s="1" t="s">
        <v>41</v>
      </c>
      <c r="I98" s="1" t="s">
        <v>25</v>
      </c>
      <c r="K98" t="str">
        <f>VLOOKUP(Table2[[#This Row],[Status]], rubric[], 2, FALSE)</f>
        <v>Karir Organisasi</v>
      </c>
      <c r="L98" s="1" t="str">
        <f>CLEAN(TRIM(Table2[[#This Row],[Status]] &amp; "|" &amp; Table2[[#This Row],[Level]] &amp; "|" &amp; Table2[[#This Row],[Participant As]]))</f>
        <v>Satu Tingkat Dibawah Pengurus Harian|Kab/Kota/PT|Individual</v>
      </c>
      <c r="M9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</v>
      </c>
    </row>
    <row r="99" spans="1:13" ht="14.25" hidden="1" customHeight="1" x14ac:dyDescent="0.35">
      <c r="A99" s="1" t="s">
        <v>206</v>
      </c>
      <c r="B99" s="1" t="s">
        <v>207</v>
      </c>
      <c r="C99" s="1" t="s">
        <v>15</v>
      </c>
      <c r="D99" s="1">
        <v>2021</v>
      </c>
      <c r="E99" s="1" t="s">
        <v>122</v>
      </c>
      <c r="F99" s="1" t="s">
        <v>123</v>
      </c>
      <c r="G99" s="1" t="s">
        <v>40</v>
      </c>
      <c r="H99" s="1" t="s">
        <v>41</v>
      </c>
      <c r="I99" s="1" t="s">
        <v>25</v>
      </c>
      <c r="K99" t="str">
        <f>VLOOKUP(Table2[[#This Row],[Status]], rubric[], 2, FALSE)</f>
        <v>Karir Organisasi</v>
      </c>
      <c r="L99" s="1" t="str">
        <f>CLEAN(TRIM(Table2[[#This Row],[Status]] &amp; "|" &amp; Table2[[#This Row],[Level]] &amp; "|" &amp; Table2[[#This Row],[Participant As]]))</f>
        <v>Satu Tingkat Dibawah Pengurus Harian|Kab/Kota/PT|Individual</v>
      </c>
      <c r="M9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</v>
      </c>
    </row>
    <row r="100" spans="1:13" ht="14.25" hidden="1" customHeight="1" x14ac:dyDescent="0.35">
      <c r="A100" s="1" t="s">
        <v>208</v>
      </c>
      <c r="B100" s="1" t="s">
        <v>209</v>
      </c>
      <c r="C100" s="1" t="s">
        <v>15</v>
      </c>
      <c r="D100" s="1">
        <v>2021</v>
      </c>
      <c r="E100" s="1" t="s">
        <v>210</v>
      </c>
      <c r="F100" s="1" t="s">
        <v>211</v>
      </c>
      <c r="G100" s="1" t="s">
        <v>35</v>
      </c>
      <c r="H100" s="1" t="s">
        <v>48</v>
      </c>
      <c r="I100" s="1" t="s">
        <v>20</v>
      </c>
      <c r="J100" s="1">
        <v>50</v>
      </c>
      <c r="K100" s="1" t="str">
        <f>VLOOKUP(Table2[[#This Row],[Status]], rubric[], 2, FALSE)</f>
        <v>Kompetisi</v>
      </c>
      <c r="L100" s="1" t="str">
        <f>CLEAN(TRIM(Table2[[#This Row],[Status]] &amp; "|" &amp; Table2[[#This Row],[Level]] &amp; "|" &amp; Table2[[#This Row],[Participant As]]))</f>
        <v>Juara 1|External National|Team</v>
      </c>
      <c r="M10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01" spans="1:13" ht="14.25" hidden="1" customHeight="1" x14ac:dyDescent="0.35">
      <c r="A101" s="1" t="s">
        <v>212</v>
      </c>
      <c r="B101" s="1" t="s">
        <v>213</v>
      </c>
      <c r="C101" s="1" t="s">
        <v>15</v>
      </c>
      <c r="D101" s="1">
        <v>2021</v>
      </c>
      <c r="E101" s="1" t="s">
        <v>23</v>
      </c>
      <c r="F101" s="1" t="s">
        <v>24</v>
      </c>
      <c r="G101" s="1" t="s">
        <v>18</v>
      </c>
      <c r="H101" s="1" t="s">
        <v>19</v>
      </c>
      <c r="I101" s="1" t="s">
        <v>25</v>
      </c>
      <c r="J101" s="1">
        <v>34</v>
      </c>
      <c r="K101" s="1" t="str">
        <f>VLOOKUP(Table2[[#This Row],[Status]], rubric[], 2, FALSE)</f>
        <v>Pemberdayaan atau Aksi Kemanusiaan</v>
      </c>
      <c r="L101" s="1" t="str">
        <f>CLEAN(TRIM(Table2[[#This Row],[Status]] &amp; "|" &amp; Table2[[#This Row],[Level]] &amp; "|" &amp; Table2[[#This Row],[Participant As]]))</f>
        <v>Relawan|External Regional|Individual</v>
      </c>
      <c r="M10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02" spans="1:13" ht="14.25" hidden="1" customHeight="1" x14ac:dyDescent="0.35">
      <c r="A102" s="1" t="s">
        <v>212</v>
      </c>
      <c r="B102" s="1" t="s">
        <v>213</v>
      </c>
      <c r="C102" s="1" t="s">
        <v>15</v>
      </c>
      <c r="D102" s="1">
        <v>2021</v>
      </c>
      <c r="E102" s="1" t="s">
        <v>16</v>
      </c>
      <c r="F102" s="1" t="s">
        <v>17</v>
      </c>
      <c r="G102" s="1" t="s">
        <v>18</v>
      </c>
      <c r="H102" s="1" t="s">
        <v>19</v>
      </c>
      <c r="I102" s="1" t="s">
        <v>20</v>
      </c>
      <c r="J102" s="1">
        <v>70</v>
      </c>
      <c r="K102" s="1" t="str">
        <f>VLOOKUP(Table2[[#This Row],[Status]], rubric[], 2, FALSE)</f>
        <v>Pemberdayaan atau Aksi Kemanusiaan</v>
      </c>
      <c r="L102" s="1" t="str">
        <f>CLEAN(TRIM(Table2[[#This Row],[Status]] &amp; "|" &amp; Table2[[#This Row],[Level]] &amp; "|" &amp; Table2[[#This Row],[Participant As]]))</f>
        <v>Relawan|External Regional|Team</v>
      </c>
      <c r="M10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03" spans="1:13" ht="14.25" hidden="1" customHeight="1" x14ac:dyDescent="0.35">
      <c r="A103" s="1" t="s">
        <v>214</v>
      </c>
      <c r="B103" s="1" t="s">
        <v>215</v>
      </c>
      <c r="C103" s="1" t="s">
        <v>15</v>
      </c>
      <c r="D103" s="1">
        <v>2021</v>
      </c>
      <c r="E103" s="1" t="s">
        <v>216</v>
      </c>
      <c r="F103" s="1" t="s">
        <v>203</v>
      </c>
      <c r="G103" s="1" t="s">
        <v>35</v>
      </c>
      <c r="H103" s="1" t="s">
        <v>48</v>
      </c>
      <c r="I103" s="1" t="s">
        <v>20</v>
      </c>
      <c r="J103" s="1">
        <v>111</v>
      </c>
      <c r="K103" s="1" t="str">
        <f>VLOOKUP(Table2[[#This Row],[Status]], rubric[], 2, FALSE)</f>
        <v>Kompetisi</v>
      </c>
      <c r="L103" s="1" t="str">
        <f>CLEAN(TRIM(Table2[[#This Row],[Status]] &amp; "|" &amp; Table2[[#This Row],[Level]] &amp; "|" &amp; Table2[[#This Row],[Participant As]]))</f>
        <v>Juara 1|External National|Team</v>
      </c>
      <c r="M10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04" spans="1:13" ht="14.25" hidden="1" customHeight="1" x14ac:dyDescent="0.35">
      <c r="A104" s="1" t="s">
        <v>214</v>
      </c>
      <c r="B104" s="1" t="s">
        <v>215</v>
      </c>
      <c r="C104" s="1" t="s">
        <v>15</v>
      </c>
      <c r="D104" s="1">
        <v>2021</v>
      </c>
      <c r="E104" s="1" t="s">
        <v>217</v>
      </c>
      <c r="F104" s="1" t="s">
        <v>217</v>
      </c>
      <c r="G104" s="1" t="s">
        <v>18</v>
      </c>
      <c r="H104" s="1" t="s">
        <v>19</v>
      </c>
      <c r="I104" s="1" t="s">
        <v>25</v>
      </c>
      <c r="J104" s="1">
        <v>65</v>
      </c>
      <c r="K104" s="1" t="str">
        <f>VLOOKUP(Table2[[#This Row],[Status]], rubric[], 2, FALSE)</f>
        <v>Pemberdayaan atau Aksi Kemanusiaan</v>
      </c>
      <c r="L104" s="1" t="str">
        <f>CLEAN(TRIM(Table2[[#This Row],[Status]] &amp; "|" &amp; Table2[[#This Row],[Level]] &amp; "|" &amp; Table2[[#This Row],[Participant As]]))</f>
        <v>Relawan|External Regional|Individual</v>
      </c>
      <c r="M10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05" spans="1:13" ht="14.25" hidden="1" customHeight="1" x14ac:dyDescent="0.35">
      <c r="A105" s="1" t="s">
        <v>214</v>
      </c>
      <c r="B105" s="1" t="s">
        <v>215</v>
      </c>
      <c r="C105" s="1" t="s">
        <v>15</v>
      </c>
      <c r="D105" s="1">
        <v>2021</v>
      </c>
      <c r="E105" s="1" t="s">
        <v>218</v>
      </c>
      <c r="F105" s="1" t="s">
        <v>219</v>
      </c>
      <c r="G105" s="1" t="s">
        <v>32</v>
      </c>
      <c r="H105" s="1" t="s">
        <v>48</v>
      </c>
      <c r="I105" s="1" t="s">
        <v>20</v>
      </c>
      <c r="J105" s="1">
        <v>100</v>
      </c>
      <c r="K105" s="1" t="str">
        <f>VLOOKUP(Table2[[#This Row],[Status]], rubric[], 2, FALSE)</f>
        <v>Kompetisi</v>
      </c>
      <c r="L105" s="1" t="str">
        <f>CLEAN(TRIM(Table2[[#This Row],[Status]] &amp; "|" &amp; Table2[[#This Row],[Level]] &amp; "|" &amp; Table2[[#This Row],[Participant As]]))</f>
        <v>Juara 2|External National|Team</v>
      </c>
      <c r="M10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106" spans="1:13" ht="14.25" hidden="1" customHeight="1" x14ac:dyDescent="0.35">
      <c r="A106" s="1" t="s">
        <v>220</v>
      </c>
      <c r="B106" s="1" t="s">
        <v>221</v>
      </c>
      <c r="C106" s="1" t="s">
        <v>15</v>
      </c>
      <c r="D106" s="1">
        <v>2021</v>
      </c>
      <c r="E106" s="1" t="s">
        <v>222</v>
      </c>
      <c r="F106" s="1" t="s">
        <v>223</v>
      </c>
      <c r="G106" s="1" t="s">
        <v>18</v>
      </c>
      <c r="H106" s="1" t="s">
        <v>19</v>
      </c>
      <c r="I106" s="1" t="s">
        <v>25</v>
      </c>
      <c r="J106" s="1">
        <v>30</v>
      </c>
      <c r="K106" s="1" t="str">
        <f>VLOOKUP(Table2[[#This Row],[Status]], rubric[], 2, FALSE)</f>
        <v>Pemberdayaan atau Aksi Kemanusiaan</v>
      </c>
      <c r="L106" s="1" t="str">
        <f>CLEAN(TRIM(Table2[[#This Row],[Status]] &amp; "|" &amp; Table2[[#This Row],[Level]] &amp; "|" &amp; Table2[[#This Row],[Participant As]]))</f>
        <v>Relawan|External Regional|Individual</v>
      </c>
      <c r="M10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07" spans="1:13" ht="14.25" hidden="1" customHeight="1" x14ac:dyDescent="0.35">
      <c r="A107" s="1" t="s">
        <v>220</v>
      </c>
      <c r="B107" s="1" t="s">
        <v>221</v>
      </c>
      <c r="C107" s="1" t="s">
        <v>15</v>
      </c>
      <c r="D107" s="1">
        <v>2021</v>
      </c>
      <c r="E107" s="1" t="s">
        <v>23</v>
      </c>
      <c r="F107" s="1" t="s">
        <v>24</v>
      </c>
      <c r="G107" s="1" t="s">
        <v>18</v>
      </c>
      <c r="H107" s="1" t="s">
        <v>19</v>
      </c>
      <c r="I107" s="1" t="s">
        <v>25</v>
      </c>
      <c r="J107" s="1">
        <v>34</v>
      </c>
      <c r="K107" s="1" t="str">
        <f>VLOOKUP(Table2[[#This Row],[Status]], rubric[], 2, FALSE)</f>
        <v>Pemberdayaan atau Aksi Kemanusiaan</v>
      </c>
      <c r="L107" s="1" t="str">
        <f>CLEAN(TRIM(Table2[[#This Row],[Status]] &amp; "|" &amp; Table2[[#This Row],[Level]] &amp; "|" &amp; Table2[[#This Row],[Participant As]]))</f>
        <v>Relawan|External Regional|Individual</v>
      </c>
      <c r="M10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08" spans="1:13" ht="14.25" hidden="1" customHeight="1" x14ac:dyDescent="0.35">
      <c r="A108" s="1" t="s">
        <v>220</v>
      </c>
      <c r="B108" s="1" t="s">
        <v>221</v>
      </c>
      <c r="C108" s="1" t="s">
        <v>15</v>
      </c>
      <c r="D108" s="1">
        <v>2021</v>
      </c>
      <c r="E108" s="1" t="s">
        <v>16</v>
      </c>
      <c r="F108" s="1" t="s">
        <v>17</v>
      </c>
      <c r="G108" s="1" t="s">
        <v>18</v>
      </c>
      <c r="H108" s="1" t="s">
        <v>19</v>
      </c>
      <c r="I108" s="1" t="s">
        <v>20</v>
      </c>
      <c r="J108" s="1">
        <v>70</v>
      </c>
      <c r="K108" s="1" t="str">
        <f>VLOOKUP(Table2[[#This Row],[Status]], rubric[], 2, FALSE)</f>
        <v>Pemberdayaan atau Aksi Kemanusiaan</v>
      </c>
      <c r="L108" s="1" t="str">
        <f>CLEAN(TRIM(Table2[[#This Row],[Status]] &amp; "|" &amp; Table2[[#This Row],[Level]] &amp; "|" &amp; Table2[[#This Row],[Participant As]]))</f>
        <v>Relawan|External Regional|Team</v>
      </c>
      <c r="M10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09" spans="1:13" ht="14.25" hidden="1" customHeight="1" x14ac:dyDescent="0.35">
      <c r="A109" s="1" t="s">
        <v>224</v>
      </c>
      <c r="B109" s="1" t="s">
        <v>225</v>
      </c>
      <c r="C109" s="1" t="s">
        <v>15</v>
      </c>
      <c r="D109" s="1">
        <v>2021</v>
      </c>
      <c r="E109" s="1" t="s">
        <v>226</v>
      </c>
      <c r="F109" s="1" t="s">
        <v>138</v>
      </c>
      <c r="G109" s="1" t="s">
        <v>74</v>
      </c>
      <c r="H109" s="1" t="s">
        <v>48</v>
      </c>
      <c r="I109" s="1" t="s">
        <v>20</v>
      </c>
      <c r="J109" s="1">
        <v>107</v>
      </c>
      <c r="K109" s="1" t="str">
        <f>VLOOKUP(Table2[[#This Row],[Status]], rubric[], 2, FALSE)</f>
        <v>Kompetisi</v>
      </c>
      <c r="L109" s="1" t="str">
        <f>CLEAN(TRIM(Table2[[#This Row],[Status]] &amp; "|" &amp; Table2[[#This Row],[Level]] &amp; "|" &amp; Table2[[#This Row],[Participant As]]))</f>
        <v>Juara 3|External National|Team</v>
      </c>
      <c r="M10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110" spans="1:13" ht="14.25" hidden="1" customHeight="1" x14ac:dyDescent="0.35">
      <c r="A110" s="1" t="s">
        <v>227</v>
      </c>
      <c r="B110" s="1" t="s">
        <v>228</v>
      </c>
      <c r="C110" s="1" t="s">
        <v>15</v>
      </c>
      <c r="D110" s="1">
        <v>2021</v>
      </c>
      <c r="E110" s="1" t="s">
        <v>89</v>
      </c>
      <c r="F110" s="1" t="s">
        <v>90</v>
      </c>
      <c r="G110" s="1" t="s">
        <v>91</v>
      </c>
      <c r="H110" s="1" t="s">
        <v>66</v>
      </c>
      <c r="I110" s="1" t="s">
        <v>25</v>
      </c>
      <c r="J110" s="1">
        <v>500</v>
      </c>
      <c r="K110" s="1" t="str">
        <f>VLOOKUP(Table2[[#This Row],[Status]], rubric[], 2, FALSE)</f>
        <v>Pengakuan</v>
      </c>
      <c r="L110" s="1" t="str">
        <f>CLEAN(TRIM(Table2[[#This Row],[Status]] &amp; "|" &amp; Table2[[#This Row],[Level]] &amp; "|" &amp; Table2[[#This Row],[Participant As]]))</f>
        <v>Narasumber/Pembicara|External International|Individual</v>
      </c>
      <c r="M11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11" spans="1:13" ht="14.25" hidden="1" customHeight="1" x14ac:dyDescent="0.35">
      <c r="A111" s="1" t="s">
        <v>229</v>
      </c>
      <c r="B111" s="1" t="s">
        <v>230</v>
      </c>
      <c r="C111" s="1" t="s">
        <v>15</v>
      </c>
      <c r="D111" s="1">
        <v>2021</v>
      </c>
      <c r="E111" s="1" t="s">
        <v>231</v>
      </c>
      <c r="F111" s="1" t="s">
        <v>232</v>
      </c>
      <c r="G111" s="1" t="s">
        <v>18</v>
      </c>
      <c r="H111" s="1" t="s">
        <v>19</v>
      </c>
      <c r="I111" s="1" t="s">
        <v>25</v>
      </c>
      <c r="J111" s="1">
        <v>22</v>
      </c>
      <c r="K111" s="1" t="str">
        <f>VLOOKUP(Table2[[#This Row],[Status]], rubric[], 2, FALSE)</f>
        <v>Pemberdayaan atau Aksi Kemanusiaan</v>
      </c>
      <c r="L111" s="1" t="str">
        <f>CLEAN(TRIM(Table2[[#This Row],[Status]] &amp; "|" &amp; Table2[[#This Row],[Level]] &amp; "|" &amp; Table2[[#This Row],[Participant As]]))</f>
        <v>Relawan|External Regional|Individual</v>
      </c>
      <c r="M11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12" spans="1:13" ht="14.25" hidden="1" customHeight="1" x14ac:dyDescent="0.35">
      <c r="A112" s="1" t="s">
        <v>229</v>
      </c>
      <c r="B112" s="1" t="s">
        <v>230</v>
      </c>
      <c r="C112" s="1" t="s">
        <v>15</v>
      </c>
      <c r="D112" s="1">
        <v>2021</v>
      </c>
      <c r="E112" s="1" t="s">
        <v>233</v>
      </c>
      <c r="F112" s="1" t="s">
        <v>234</v>
      </c>
      <c r="G112" s="1" t="s">
        <v>235</v>
      </c>
      <c r="H112" s="1" t="s">
        <v>48</v>
      </c>
      <c r="I112" s="1" t="s">
        <v>25</v>
      </c>
      <c r="J112" s="1">
        <v>25</v>
      </c>
      <c r="K112" s="1" t="str">
        <f>VLOOKUP(Table2[[#This Row],[Status]], rubric[], 2, FALSE)</f>
        <v>Pengakuan</v>
      </c>
      <c r="L112" s="1" t="str">
        <f>CLEAN(TRIM(Table2[[#This Row],[Status]] &amp; "|" &amp; Table2[[#This Row],[Level]] &amp; "|" &amp; Table2[[#This Row],[Participant As]]))</f>
        <v>Pelatih/Wasit/Juri tidak berlisensi|External National|Individual</v>
      </c>
      <c r="M11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13" spans="1:13" ht="14.25" hidden="1" customHeight="1" x14ac:dyDescent="0.35">
      <c r="A113" s="1" t="s">
        <v>229</v>
      </c>
      <c r="B113" s="1" t="s">
        <v>230</v>
      </c>
      <c r="C113" s="1" t="s">
        <v>15</v>
      </c>
      <c r="D113" s="1">
        <v>2021</v>
      </c>
      <c r="E113" s="1" t="s">
        <v>139</v>
      </c>
      <c r="F113" s="1" t="s">
        <v>139</v>
      </c>
      <c r="G113" s="1" t="s">
        <v>18</v>
      </c>
      <c r="H113" s="1" t="s">
        <v>19</v>
      </c>
      <c r="I113" s="1" t="s">
        <v>25</v>
      </c>
      <c r="J113" s="1">
        <v>80</v>
      </c>
      <c r="K113" s="1" t="str">
        <f>VLOOKUP(Table2[[#This Row],[Status]], rubric[], 2, FALSE)</f>
        <v>Pemberdayaan atau Aksi Kemanusiaan</v>
      </c>
      <c r="L113" s="1" t="str">
        <f>CLEAN(TRIM(Table2[[#This Row],[Status]] &amp; "|" &amp; Table2[[#This Row],[Level]] &amp; "|" &amp; Table2[[#This Row],[Participant As]]))</f>
        <v>Relawan|External Regional|Individual</v>
      </c>
      <c r="M11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14" spans="1:13" ht="14.25" hidden="1" customHeight="1" x14ac:dyDescent="0.35">
      <c r="A114" s="1" t="s">
        <v>229</v>
      </c>
      <c r="B114" s="1" t="s">
        <v>230</v>
      </c>
      <c r="C114" s="1" t="s">
        <v>15</v>
      </c>
      <c r="D114" s="1">
        <v>2021</v>
      </c>
      <c r="E114" s="1" t="s">
        <v>236</v>
      </c>
      <c r="F114" s="1" t="s">
        <v>236</v>
      </c>
      <c r="G114" s="1" t="s">
        <v>18</v>
      </c>
      <c r="H114" s="1" t="s">
        <v>19</v>
      </c>
      <c r="I114" s="1" t="s">
        <v>20</v>
      </c>
      <c r="J114" s="1">
        <v>25</v>
      </c>
      <c r="K114" s="1" t="str">
        <f>VLOOKUP(Table2[[#This Row],[Status]], rubric[], 2, FALSE)</f>
        <v>Pemberdayaan atau Aksi Kemanusiaan</v>
      </c>
      <c r="L114" s="1" t="str">
        <f>CLEAN(TRIM(Table2[[#This Row],[Status]] &amp; "|" &amp; Table2[[#This Row],[Level]] &amp; "|" &amp; Table2[[#This Row],[Participant As]]))</f>
        <v>Relawan|External Regional|Team</v>
      </c>
      <c r="M11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15" spans="1:13" ht="14.25" hidden="1" customHeight="1" x14ac:dyDescent="0.35">
      <c r="A115" s="1" t="s">
        <v>229</v>
      </c>
      <c r="B115" s="1" t="s">
        <v>230</v>
      </c>
      <c r="C115" s="1" t="s">
        <v>15</v>
      </c>
      <c r="D115" s="1">
        <v>2021</v>
      </c>
      <c r="E115" s="1" t="s">
        <v>89</v>
      </c>
      <c r="F115" s="1" t="s">
        <v>90</v>
      </c>
      <c r="G115" s="1" t="s">
        <v>91</v>
      </c>
      <c r="H115" s="1" t="s">
        <v>66</v>
      </c>
      <c r="I115" s="1" t="s">
        <v>25</v>
      </c>
      <c r="J115" s="1">
        <v>500</v>
      </c>
      <c r="K115" s="1" t="str">
        <f>VLOOKUP(Table2[[#This Row],[Status]], rubric[], 2, FALSE)</f>
        <v>Pengakuan</v>
      </c>
      <c r="L115" s="1" t="str">
        <f>CLEAN(TRIM(Table2[[#This Row],[Status]] &amp; "|" &amp; Table2[[#This Row],[Level]] &amp; "|" &amp; Table2[[#This Row],[Participant As]]))</f>
        <v>Narasumber/Pembicara|External International|Individual</v>
      </c>
      <c r="M11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16" spans="1:13" ht="14.25" hidden="1" customHeight="1" x14ac:dyDescent="0.35">
      <c r="A116" s="1" t="s">
        <v>229</v>
      </c>
      <c r="B116" s="1" t="s">
        <v>230</v>
      </c>
      <c r="C116" s="1" t="s">
        <v>15</v>
      </c>
      <c r="D116" s="1">
        <v>2021</v>
      </c>
      <c r="E116" s="1" t="s">
        <v>237</v>
      </c>
      <c r="F116" s="1" t="s">
        <v>237</v>
      </c>
      <c r="G116" s="1" t="s">
        <v>18</v>
      </c>
      <c r="H116" s="1" t="s">
        <v>238</v>
      </c>
      <c r="I116" s="1" t="s">
        <v>20</v>
      </c>
      <c r="J116" s="1">
        <v>30</v>
      </c>
      <c r="K116" s="1" t="str">
        <f>VLOOKUP(Table2[[#This Row],[Status]], rubric[], 2, FALSE)</f>
        <v>Pemberdayaan atau Aksi Kemanusiaan</v>
      </c>
      <c r="L116" s="1" t="str">
        <f>CLEAN(TRIM(Table2[[#This Row],[Status]] &amp; "|" &amp; Table2[[#This Row],[Level]] &amp; "|" &amp; Table2[[#This Row],[Participant As]]))</f>
        <v>Relawan|External Provincial|Team</v>
      </c>
      <c r="M11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5</v>
      </c>
    </row>
    <row r="117" spans="1:13" ht="14.25" hidden="1" customHeight="1" x14ac:dyDescent="0.35">
      <c r="A117" s="1" t="s">
        <v>229</v>
      </c>
      <c r="B117" s="1" t="s">
        <v>230</v>
      </c>
      <c r="C117" s="1" t="s">
        <v>15</v>
      </c>
      <c r="D117" s="1">
        <v>2021</v>
      </c>
      <c r="E117" s="1" t="s">
        <v>237</v>
      </c>
      <c r="F117" s="1" t="s">
        <v>237</v>
      </c>
      <c r="G117" s="1" t="s">
        <v>55</v>
      </c>
      <c r="H117" s="1" t="s">
        <v>48</v>
      </c>
      <c r="I117" s="1" t="s">
        <v>20</v>
      </c>
      <c r="J117" s="1">
        <v>4</v>
      </c>
      <c r="K117" s="1" t="str">
        <f>VLOOKUP(Table2[[#This Row],[Status]], rubric[], 2, FALSE)</f>
        <v>Hasil Karya</v>
      </c>
      <c r="L117" s="1" t="str">
        <f>CLEAN(TRIM(Table2[[#This Row],[Status]] &amp; "|" &amp; Table2[[#This Row],[Level]] &amp; "|" &amp; Table2[[#This Row],[Participant As]]))</f>
        <v>Hak Cipta|External National|Team</v>
      </c>
      <c r="M11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18" spans="1:13" ht="14.25" hidden="1" customHeight="1" x14ac:dyDescent="0.35">
      <c r="A118" s="1" t="s">
        <v>239</v>
      </c>
      <c r="B118" s="1" t="s">
        <v>240</v>
      </c>
      <c r="C118" s="1" t="s">
        <v>15</v>
      </c>
      <c r="D118" s="1">
        <v>2021</v>
      </c>
      <c r="E118" s="1" t="s">
        <v>23</v>
      </c>
      <c r="F118" s="1" t="s">
        <v>24</v>
      </c>
      <c r="G118" s="1" t="s">
        <v>18</v>
      </c>
      <c r="H118" s="1" t="s">
        <v>19</v>
      </c>
      <c r="I118" s="1" t="s">
        <v>25</v>
      </c>
      <c r="J118" s="1">
        <v>34</v>
      </c>
      <c r="K118" s="1" t="str">
        <f>VLOOKUP(Table2[[#This Row],[Status]], rubric[], 2, FALSE)</f>
        <v>Pemberdayaan atau Aksi Kemanusiaan</v>
      </c>
      <c r="L118" s="1" t="str">
        <f>CLEAN(TRIM(Table2[[#This Row],[Status]] &amp; "|" &amp; Table2[[#This Row],[Level]] &amp; "|" &amp; Table2[[#This Row],[Participant As]]))</f>
        <v>Relawan|External Regional|Individual</v>
      </c>
      <c r="M11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19" spans="1:13" ht="14.25" hidden="1" customHeight="1" x14ac:dyDescent="0.35">
      <c r="A119" s="1" t="s">
        <v>239</v>
      </c>
      <c r="B119" s="1" t="s">
        <v>240</v>
      </c>
      <c r="C119" s="1" t="s">
        <v>15</v>
      </c>
      <c r="D119" s="1">
        <v>2021</v>
      </c>
      <c r="E119" s="1" t="s">
        <v>16</v>
      </c>
      <c r="F119" s="1" t="s">
        <v>17</v>
      </c>
      <c r="G119" s="1" t="s">
        <v>18</v>
      </c>
      <c r="H119" s="1" t="s">
        <v>19</v>
      </c>
      <c r="I119" s="1" t="s">
        <v>20</v>
      </c>
      <c r="J119" s="1">
        <v>70</v>
      </c>
      <c r="K119" s="1" t="str">
        <f>VLOOKUP(Table2[[#This Row],[Status]], rubric[], 2, FALSE)</f>
        <v>Pemberdayaan atau Aksi Kemanusiaan</v>
      </c>
      <c r="L119" s="1" t="str">
        <f>CLEAN(TRIM(Table2[[#This Row],[Status]] &amp; "|" &amp; Table2[[#This Row],[Level]] &amp; "|" &amp; Table2[[#This Row],[Participant As]]))</f>
        <v>Relawan|External Regional|Team</v>
      </c>
      <c r="M11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20" spans="1:13" ht="14.25" hidden="1" customHeight="1" x14ac:dyDescent="0.35">
      <c r="A120" s="1" t="s">
        <v>241</v>
      </c>
      <c r="B120" s="1" t="s">
        <v>242</v>
      </c>
      <c r="C120" s="1" t="s">
        <v>15</v>
      </c>
      <c r="D120" s="1">
        <v>2021</v>
      </c>
      <c r="E120" s="1" t="s">
        <v>231</v>
      </c>
      <c r="F120" s="1" t="s">
        <v>232</v>
      </c>
      <c r="G120" s="1" t="s">
        <v>18</v>
      </c>
      <c r="H120" s="1" t="s">
        <v>19</v>
      </c>
      <c r="I120" s="1" t="s">
        <v>25</v>
      </c>
      <c r="J120" s="1">
        <v>36</v>
      </c>
      <c r="K120" s="1" t="str">
        <f>VLOOKUP(Table2[[#This Row],[Status]], rubric[], 2, FALSE)</f>
        <v>Pemberdayaan atau Aksi Kemanusiaan</v>
      </c>
      <c r="L120" s="1" t="str">
        <f>CLEAN(TRIM(Table2[[#This Row],[Status]] &amp; "|" &amp; Table2[[#This Row],[Level]] &amp; "|" &amp; Table2[[#This Row],[Participant As]]))</f>
        <v>Relawan|External Regional|Individual</v>
      </c>
      <c r="M12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21" spans="1:13" ht="14.25" hidden="1" customHeight="1" x14ac:dyDescent="0.35">
      <c r="A121" s="1" t="s">
        <v>243</v>
      </c>
      <c r="B121" s="1" t="s">
        <v>244</v>
      </c>
      <c r="C121" s="1" t="s">
        <v>15</v>
      </c>
      <c r="D121" s="1">
        <v>2021</v>
      </c>
      <c r="E121" s="1" t="s">
        <v>245</v>
      </c>
      <c r="F121" s="1" t="s">
        <v>246</v>
      </c>
      <c r="G121" s="1" t="s">
        <v>35</v>
      </c>
      <c r="H121" s="1" t="s">
        <v>48</v>
      </c>
      <c r="I121" s="1" t="s">
        <v>25</v>
      </c>
      <c r="K121" t="str">
        <f>VLOOKUP(Table2[[#This Row],[Status]], rubric[], 2, FALSE)</f>
        <v>Kompetisi</v>
      </c>
      <c r="L121" s="1" t="str">
        <f>CLEAN(TRIM(Table2[[#This Row],[Status]] &amp; "|" &amp; Table2[[#This Row],[Level]] &amp; "|" &amp; Table2[[#This Row],[Participant As]]))</f>
        <v>Juara 1|External National|Individual</v>
      </c>
      <c r="M12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22" spans="1:13" ht="14.25" hidden="1" customHeight="1" x14ac:dyDescent="0.35">
      <c r="A122" s="1" t="s">
        <v>247</v>
      </c>
      <c r="B122" s="1" t="s">
        <v>248</v>
      </c>
      <c r="C122" s="1" t="s">
        <v>15</v>
      </c>
      <c r="D122" s="1">
        <v>2021</v>
      </c>
      <c r="E122" s="1" t="s">
        <v>42</v>
      </c>
      <c r="F122" s="1" t="s">
        <v>43</v>
      </c>
      <c r="G122" s="1" t="s">
        <v>164</v>
      </c>
      <c r="H122" s="1" t="s">
        <v>41</v>
      </c>
      <c r="I122" s="1" t="s">
        <v>25</v>
      </c>
      <c r="K122" t="str">
        <f>VLOOKUP(Table2[[#This Row],[Status]], rubric[], 2, FALSE)</f>
        <v>Karir Organisasi</v>
      </c>
      <c r="L122" s="1" t="str">
        <f>CLEAN(TRIM(Table2[[#This Row],[Status]] &amp; "|" &amp; Table2[[#This Row],[Level]] &amp; "|" &amp; Table2[[#This Row],[Participant As]]))</f>
        <v>Wakil Ketua|Kab/Kota/PT|Individual</v>
      </c>
      <c r="M12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123" spans="1:13" ht="14.25" hidden="1" customHeight="1" x14ac:dyDescent="0.35">
      <c r="A123" s="1" t="s">
        <v>249</v>
      </c>
      <c r="B123" s="1" t="s">
        <v>250</v>
      </c>
      <c r="C123" s="1" t="s">
        <v>15</v>
      </c>
      <c r="D123" s="1">
        <v>2021</v>
      </c>
      <c r="E123" s="1" t="s">
        <v>251</v>
      </c>
      <c r="F123" s="1" t="s">
        <v>252</v>
      </c>
      <c r="G123" s="1" t="s">
        <v>35</v>
      </c>
      <c r="H123" s="1" t="s">
        <v>66</v>
      </c>
      <c r="I123" s="1" t="s">
        <v>25</v>
      </c>
      <c r="J123" s="1">
        <v>50</v>
      </c>
      <c r="K123" s="1" t="str">
        <f>VLOOKUP(Table2[[#This Row],[Status]], rubric[], 2, FALSE)</f>
        <v>Kompetisi</v>
      </c>
      <c r="L123" s="1" t="str">
        <f>CLEAN(TRIM(Table2[[#This Row],[Status]] &amp; "|" &amp; Table2[[#This Row],[Level]] &amp; "|" &amp; Table2[[#This Row],[Participant As]]))</f>
        <v>Juara 1|External International|Individual</v>
      </c>
      <c r="M12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55</v>
      </c>
    </row>
    <row r="124" spans="1:13" ht="14.25" hidden="1" customHeight="1" x14ac:dyDescent="0.35">
      <c r="A124" s="1" t="s">
        <v>249</v>
      </c>
      <c r="B124" s="1" t="s">
        <v>250</v>
      </c>
      <c r="C124" s="1" t="s">
        <v>15</v>
      </c>
      <c r="D124" s="1">
        <v>2021</v>
      </c>
      <c r="E124" s="1" t="s">
        <v>253</v>
      </c>
      <c r="F124" s="1" t="s">
        <v>57</v>
      </c>
      <c r="G124" s="1" t="s">
        <v>18</v>
      </c>
      <c r="H124" s="1" t="s">
        <v>19</v>
      </c>
      <c r="I124" s="1" t="s">
        <v>25</v>
      </c>
      <c r="J124" s="1">
        <v>9</v>
      </c>
      <c r="K124" s="1" t="str">
        <f>VLOOKUP(Table2[[#This Row],[Status]], rubric[], 2, FALSE)</f>
        <v>Pemberdayaan atau Aksi Kemanusiaan</v>
      </c>
      <c r="L124" s="1" t="str">
        <f>CLEAN(TRIM(Table2[[#This Row],[Status]] &amp; "|" &amp; Table2[[#This Row],[Level]] &amp; "|" &amp; Table2[[#This Row],[Participant As]]))</f>
        <v>Relawan|External Regional|Individual</v>
      </c>
      <c r="M12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25" spans="1:13" ht="14.25" hidden="1" customHeight="1" x14ac:dyDescent="0.35">
      <c r="A125" s="1" t="s">
        <v>254</v>
      </c>
      <c r="B125" s="1" t="s">
        <v>255</v>
      </c>
      <c r="C125" s="1" t="s">
        <v>15</v>
      </c>
      <c r="D125" s="1">
        <v>2021</v>
      </c>
      <c r="E125" s="1" t="s">
        <v>256</v>
      </c>
      <c r="F125" s="1" t="s">
        <v>257</v>
      </c>
      <c r="G125" s="1" t="s">
        <v>35</v>
      </c>
      <c r="H125" s="1" t="s">
        <v>19</v>
      </c>
      <c r="I125" s="1" t="s">
        <v>20</v>
      </c>
      <c r="J125" s="1">
        <v>100</v>
      </c>
      <c r="K125" s="1" t="str">
        <f>VLOOKUP(Table2[[#This Row],[Status]], rubric[], 2, FALSE)</f>
        <v>Kompetisi</v>
      </c>
      <c r="L125" s="1" t="str">
        <f>CLEAN(TRIM(Table2[[#This Row],[Status]] &amp; "|" &amp; Table2[[#This Row],[Level]] &amp; "|" &amp; Table2[[#This Row],[Participant As]]))</f>
        <v>Juara 1|External Regional|Team</v>
      </c>
      <c r="M12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26" spans="1:13" ht="14.25" hidden="1" customHeight="1" x14ac:dyDescent="0.35">
      <c r="A126" s="1" t="s">
        <v>254</v>
      </c>
      <c r="B126" s="1" t="s">
        <v>255</v>
      </c>
      <c r="C126" s="1" t="s">
        <v>15</v>
      </c>
      <c r="D126" s="1">
        <v>2021</v>
      </c>
      <c r="E126" s="1" t="s">
        <v>258</v>
      </c>
      <c r="F126" s="1" t="s">
        <v>257</v>
      </c>
      <c r="G126" s="1" t="s">
        <v>35</v>
      </c>
      <c r="H126" s="1" t="s">
        <v>19</v>
      </c>
      <c r="I126" s="1" t="s">
        <v>25</v>
      </c>
      <c r="J126" s="1">
        <v>5</v>
      </c>
      <c r="K126" s="1" t="str">
        <f>VLOOKUP(Table2[[#This Row],[Status]], rubric[], 2, FALSE)</f>
        <v>Kompetisi</v>
      </c>
      <c r="L126" s="1" t="str">
        <f>CLEAN(TRIM(Table2[[#This Row],[Status]] &amp; "|" &amp; Table2[[#This Row],[Level]] &amp; "|" &amp; Table2[[#This Row],[Participant As]]))</f>
        <v>Juara 1|External Regional|Individual</v>
      </c>
      <c r="M12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35</v>
      </c>
    </row>
    <row r="127" spans="1:13" ht="14.25" hidden="1" customHeight="1" x14ac:dyDescent="0.35">
      <c r="A127" s="1" t="s">
        <v>259</v>
      </c>
      <c r="B127" s="1" t="s">
        <v>260</v>
      </c>
      <c r="C127" s="1" t="s">
        <v>15</v>
      </c>
      <c r="D127" s="1">
        <v>2021</v>
      </c>
      <c r="E127" s="1" t="s">
        <v>98</v>
      </c>
      <c r="F127" s="1" t="s">
        <v>98</v>
      </c>
      <c r="G127" s="1" t="s">
        <v>91</v>
      </c>
      <c r="H127" s="1" t="s">
        <v>48</v>
      </c>
      <c r="I127" s="1" t="s">
        <v>20</v>
      </c>
      <c r="J127" s="1">
        <v>4</v>
      </c>
      <c r="K127" s="1" t="str">
        <f>VLOOKUP(Table2[[#This Row],[Status]], rubric[], 2, FALSE)</f>
        <v>Pengakuan</v>
      </c>
      <c r="L127" s="1" t="str">
        <f>CLEAN(TRIM(Table2[[#This Row],[Status]] &amp; "|" &amp; Table2[[#This Row],[Level]] &amp; "|" &amp; Table2[[#This Row],[Participant As]]))</f>
        <v>Narasumber/Pembicara|External National|Team</v>
      </c>
      <c r="M12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28" spans="1:13" ht="14.25" hidden="1" customHeight="1" x14ac:dyDescent="0.35">
      <c r="A128" s="1" t="s">
        <v>259</v>
      </c>
      <c r="B128" s="1" t="s">
        <v>260</v>
      </c>
      <c r="C128" s="1" t="s">
        <v>15</v>
      </c>
      <c r="D128" s="1">
        <v>2021</v>
      </c>
      <c r="E128" s="1" t="s">
        <v>23</v>
      </c>
      <c r="F128" s="1" t="s">
        <v>24</v>
      </c>
      <c r="G128" s="1" t="s">
        <v>18</v>
      </c>
      <c r="H128" s="1" t="s">
        <v>19</v>
      </c>
      <c r="I128" s="1" t="s">
        <v>25</v>
      </c>
      <c r="J128" s="1">
        <v>34</v>
      </c>
      <c r="K128" s="1" t="str">
        <f>VLOOKUP(Table2[[#This Row],[Status]], rubric[], 2, FALSE)</f>
        <v>Pemberdayaan atau Aksi Kemanusiaan</v>
      </c>
      <c r="L128" s="1" t="str">
        <f>CLEAN(TRIM(Table2[[#This Row],[Status]] &amp; "|" &amp; Table2[[#This Row],[Level]] &amp; "|" &amp; Table2[[#This Row],[Participant As]]))</f>
        <v>Relawan|External Regional|Individual</v>
      </c>
      <c r="M12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29" spans="1:13" ht="14.25" hidden="1" customHeight="1" x14ac:dyDescent="0.35">
      <c r="A129" s="1" t="s">
        <v>259</v>
      </c>
      <c r="B129" s="1" t="s">
        <v>260</v>
      </c>
      <c r="C129" s="1" t="s">
        <v>15</v>
      </c>
      <c r="D129" s="1">
        <v>2021</v>
      </c>
      <c r="E129" s="1" t="s">
        <v>16</v>
      </c>
      <c r="F129" s="1" t="s">
        <v>17</v>
      </c>
      <c r="G129" s="1" t="s">
        <v>18</v>
      </c>
      <c r="H129" s="1" t="s">
        <v>19</v>
      </c>
      <c r="I129" s="1" t="s">
        <v>20</v>
      </c>
      <c r="J129" s="1">
        <v>70</v>
      </c>
      <c r="K129" s="1" t="str">
        <f>VLOOKUP(Table2[[#This Row],[Status]], rubric[], 2, FALSE)</f>
        <v>Pemberdayaan atau Aksi Kemanusiaan</v>
      </c>
      <c r="L129" s="1" t="str">
        <f>CLEAN(TRIM(Table2[[#This Row],[Status]] &amp; "|" &amp; Table2[[#This Row],[Level]] &amp; "|" &amp; Table2[[#This Row],[Participant As]]))</f>
        <v>Relawan|External Regional|Team</v>
      </c>
      <c r="M12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30" spans="1:13" ht="14.25" hidden="1" customHeight="1" x14ac:dyDescent="0.35">
      <c r="A130" s="1" t="s">
        <v>259</v>
      </c>
      <c r="B130" s="1" t="s">
        <v>260</v>
      </c>
      <c r="C130" s="1" t="s">
        <v>15</v>
      </c>
      <c r="D130" s="1">
        <v>2021</v>
      </c>
      <c r="E130" s="1" t="s">
        <v>261</v>
      </c>
      <c r="F130" s="1" t="s">
        <v>261</v>
      </c>
      <c r="G130" s="1" t="s">
        <v>55</v>
      </c>
      <c r="H130" s="1" t="s">
        <v>48</v>
      </c>
      <c r="I130" s="1" t="s">
        <v>20</v>
      </c>
      <c r="J130" s="1">
        <v>5</v>
      </c>
      <c r="K130" s="1" t="str">
        <f>VLOOKUP(Table2[[#This Row],[Status]], rubric[], 2, FALSE)</f>
        <v>Hasil Karya</v>
      </c>
      <c r="L130" s="1" t="str">
        <f>CLEAN(TRIM(Table2[[#This Row],[Status]] &amp; "|" &amp; Table2[[#This Row],[Level]] &amp; "|" &amp; Table2[[#This Row],[Participant As]]))</f>
        <v>Hak Cipta|External National|Team</v>
      </c>
      <c r="M13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31" spans="1:13" ht="14.25" hidden="1" customHeight="1" x14ac:dyDescent="0.35">
      <c r="A131" s="1" t="s">
        <v>262</v>
      </c>
      <c r="B131" s="1" t="s">
        <v>263</v>
      </c>
      <c r="C131" s="1" t="s">
        <v>15</v>
      </c>
      <c r="D131" s="1">
        <v>2021</v>
      </c>
      <c r="E131" s="1" t="s">
        <v>264</v>
      </c>
      <c r="F131" s="1" t="s">
        <v>264</v>
      </c>
      <c r="G131" s="1" t="s">
        <v>18</v>
      </c>
      <c r="H131" s="1" t="s">
        <v>19</v>
      </c>
      <c r="I131" s="1" t="s">
        <v>25</v>
      </c>
      <c r="J131" s="1">
        <v>42</v>
      </c>
      <c r="K131" s="1" t="str">
        <f>VLOOKUP(Table2[[#This Row],[Status]], rubric[], 2, FALSE)</f>
        <v>Pemberdayaan atau Aksi Kemanusiaan</v>
      </c>
      <c r="L131" s="1" t="str">
        <f>CLEAN(TRIM(Table2[[#This Row],[Status]] &amp; "|" &amp; Table2[[#This Row],[Level]] &amp; "|" &amp; Table2[[#This Row],[Participant As]]))</f>
        <v>Relawan|External Regional|Individual</v>
      </c>
      <c r="M13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32" spans="1:13" ht="14.25" hidden="1" customHeight="1" x14ac:dyDescent="0.35">
      <c r="A132" s="1" t="s">
        <v>265</v>
      </c>
      <c r="B132" s="1" t="s">
        <v>266</v>
      </c>
      <c r="C132" s="1" t="s">
        <v>15</v>
      </c>
      <c r="D132" s="1">
        <v>2021</v>
      </c>
      <c r="E132" s="1" t="s">
        <v>23</v>
      </c>
      <c r="F132" s="1" t="s">
        <v>24</v>
      </c>
      <c r="G132" s="1" t="s">
        <v>18</v>
      </c>
      <c r="H132" s="1" t="s">
        <v>19</v>
      </c>
      <c r="I132" s="1" t="s">
        <v>25</v>
      </c>
      <c r="J132" s="1">
        <v>34</v>
      </c>
      <c r="K132" s="1" t="str">
        <f>VLOOKUP(Table2[[#This Row],[Status]], rubric[], 2, FALSE)</f>
        <v>Pemberdayaan atau Aksi Kemanusiaan</v>
      </c>
      <c r="L132" s="1" t="str">
        <f>CLEAN(TRIM(Table2[[#This Row],[Status]] &amp; "|" &amp; Table2[[#This Row],[Level]] &amp; "|" &amp; Table2[[#This Row],[Participant As]]))</f>
        <v>Relawan|External Regional|Individual</v>
      </c>
      <c r="M13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33" spans="1:13" ht="14.25" hidden="1" customHeight="1" x14ac:dyDescent="0.35">
      <c r="A133" s="1" t="s">
        <v>267</v>
      </c>
      <c r="B133" s="1" t="s">
        <v>268</v>
      </c>
      <c r="C133" s="1" t="s">
        <v>15</v>
      </c>
      <c r="D133" s="1">
        <v>2021</v>
      </c>
      <c r="E133" s="1" t="s">
        <v>158</v>
      </c>
      <c r="F133" s="1" t="s">
        <v>158</v>
      </c>
      <c r="G133" s="1" t="s">
        <v>55</v>
      </c>
      <c r="H133" s="1" t="s">
        <v>48</v>
      </c>
      <c r="I133" s="1" t="s">
        <v>25</v>
      </c>
      <c r="J133" s="1">
        <v>5</v>
      </c>
      <c r="K133" s="1" t="str">
        <f>VLOOKUP(Table2[[#This Row],[Status]], rubric[], 2, FALSE)</f>
        <v>Hasil Karya</v>
      </c>
      <c r="L133" s="1" t="str">
        <f>CLEAN(TRIM(Table2[[#This Row],[Status]] &amp; "|" &amp; Table2[[#This Row],[Level]] &amp; "|" &amp; Table2[[#This Row],[Participant As]]))</f>
        <v>Hak Cipta|External National|Individual</v>
      </c>
      <c r="M13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34" spans="1:13" ht="14.25" hidden="1" customHeight="1" x14ac:dyDescent="0.35">
      <c r="A134" s="1" t="s">
        <v>267</v>
      </c>
      <c r="B134" s="1" t="s">
        <v>268</v>
      </c>
      <c r="C134" s="1" t="s">
        <v>15</v>
      </c>
      <c r="D134" s="1">
        <v>2021</v>
      </c>
      <c r="E134" s="1" t="s">
        <v>158</v>
      </c>
      <c r="F134" s="1" t="s">
        <v>158</v>
      </c>
      <c r="G134" s="1" t="s">
        <v>18</v>
      </c>
      <c r="H134" s="1" t="s">
        <v>19</v>
      </c>
      <c r="I134" s="1" t="s">
        <v>25</v>
      </c>
      <c r="J134" s="1">
        <v>5</v>
      </c>
      <c r="K134" s="1" t="str">
        <f>VLOOKUP(Table2[[#This Row],[Status]], rubric[], 2, FALSE)</f>
        <v>Pemberdayaan atau Aksi Kemanusiaan</v>
      </c>
      <c r="L134" s="1" t="str">
        <f>CLEAN(TRIM(Table2[[#This Row],[Status]] &amp; "|" &amp; Table2[[#This Row],[Level]] &amp; "|" &amp; Table2[[#This Row],[Participant As]]))</f>
        <v>Relawan|External Regional|Individual</v>
      </c>
      <c r="M13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35" spans="1:13" ht="14.25" hidden="1" customHeight="1" x14ac:dyDescent="0.35">
      <c r="A135" s="1" t="s">
        <v>269</v>
      </c>
      <c r="B135" s="1" t="s">
        <v>270</v>
      </c>
      <c r="C135" s="1" t="s">
        <v>15</v>
      </c>
      <c r="D135" s="1">
        <v>2021</v>
      </c>
      <c r="E135" s="1" t="s">
        <v>149</v>
      </c>
      <c r="F135" s="1" t="s">
        <v>149</v>
      </c>
      <c r="G135" s="1" t="s">
        <v>55</v>
      </c>
      <c r="H135" s="1" t="s">
        <v>48</v>
      </c>
      <c r="I135" s="1" t="s">
        <v>25</v>
      </c>
      <c r="J135" s="1">
        <v>40</v>
      </c>
      <c r="K135" s="1" t="str">
        <f>VLOOKUP(Table2[[#This Row],[Status]], rubric[], 2, FALSE)</f>
        <v>Hasil Karya</v>
      </c>
      <c r="L135" s="1" t="str">
        <f>CLEAN(TRIM(Table2[[#This Row],[Status]] &amp; "|" &amp; Table2[[#This Row],[Level]] &amp; "|" &amp; Table2[[#This Row],[Participant As]]))</f>
        <v>Hak Cipta|External National|Individual</v>
      </c>
      <c r="M13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36" spans="1:13" ht="14.25" hidden="1" customHeight="1" x14ac:dyDescent="0.35">
      <c r="A136" s="1" t="s">
        <v>269</v>
      </c>
      <c r="B136" s="1" t="s">
        <v>270</v>
      </c>
      <c r="C136" s="1" t="s">
        <v>15</v>
      </c>
      <c r="D136" s="1">
        <v>2021</v>
      </c>
      <c r="E136" s="1" t="s">
        <v>149</v>
      </c>
      <c r="F136" s="1" t="s">
        <v>149</v>
      </c>
      <c r="G136" s="1" t="s">
        <v>18</v>
      </c>
      <c r="H136" s="1" t="s">
        <v>19</v>
      </c>
      <c r="I136" s="1" t="s">
        <v>25</v>
      </c>
      <c r="J136" s="1">
        <v>40</v>
      </c>
      <c r="K136" s="1" t="str">
        <f>VLOOKUP(Table2[[#This Row],[Status]], rubric[], 2, FALSE)</f>
        <v>Pemberdayaan atau Aksi Kemanusiaan</v>
      </c>
      <c r="L136" s="1" t="str">
        <f>CLEAN(TRIM(Table2[[#This Row],[Status]] &amp; "|" &amp; Table2[[#This Row],[Level]] &amp; "|" &amp; Table2[[#This Row],[Participant As]]))</f>
        <v>Relawan|External Regional|Individual</v>
      </c>
      <c r="M13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37" spans="1:13" ht="14.25" hidden="1" customHeight="1" x14ac:dyDescent="0.35">
      <c r="A137" s="1" t="s">
        <v>271</v>
      </c>
      <c r="B137" s="1" t="s">
        <v>272</v>
      </c>
      <c r="C137" s="1" t="s">
        <v>15</v>
      </c>
      <c r="D137" s="1">
        <v>2021</v>
      </c>
      <c r="E137" s="1" t="s">
        <v>223</v>
      </c>
      <c r="F137" s="1" t="s">
        <v>273</v>
      </c>
      <c r="G137" s="1" t="s">
        <v>18</v>
      </c>
      <c r="H137" s="1" t="s">
        <v>48</v>
      </c>
      <c r="I137" s="1" t="s">
        <v>25</v>
      </c>
      <c r="J137" s="1">
        <v>1000</v>
      </c>
      <c r="K137" s="1" t="str">
        <f>VLOOKUP(Table2[[#This Row],[Status]], rubric[], 2, FALSE)</f>
        <v>Pemberdayaan atau Aksi Kemanusiaan</v>
      </c>
      <c r="L137" s="1" t="str">
        <f>CLEAN(TRIM(Table2[[#This Row],[Status]] &amp; "|" &amp; Table2[[#This Row],[Level]] &amp; "|" &amp; Table2[[#This Row],[Participant As]]))</f>
        <v>Relawan|External National|Individual</v>
      </c>
      <c r="M13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138" spans="1:13" ht="14.25" hidden="1" customHeight="1" x14ac:dyDescent="0.35">
      <c r="A138" s="1" t="s">
        <v>271</v>
      </c>
      <c r="B138" s="1" t="s">
        <v>272</v>
      </c>
      <c r="C138" s="1" t="s">
        <v>15</v>
      </c>
      <c r="D138" s="1">
        <v>2021</v>
      </c>
      <c r="E138" s="1" t="s">
        <v>274</v>
      </c>
      <c r="F138" s="1" t="s">
        <v>165</v>
      </c>
      <c r="G138" s="1" t="s">
        <v>35</v>
      </c>
      <c r="H138" s="1" t="s">
        <v>48</v>
      </c>
      <c r="I138" s="1" t="s">
        <v>20</v>
      </c>
      <c r="J138" s="1">
        <v>1000</v>
      </c>
      <c r="K138" s="1" t="str">
        <f>VLOOKUP(Table2[[#This Row],[Status]], rubric[], 2, FALSE)</f>
        <v>Kompetisi</v>
      </c>
      <c r="L138" s="1" t="str">
        <f>CLEAN(TRIM(Table2[[#This Row],[Status]] &amp; "|" &amp; Table2[[#This Row],[Level]] &amp; "|" &amp; Table2[[#This Row],[Participant As]]))</f>
        <v>Juara 1|External National|Team</v>
      </c>
      <c r="M13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39" spans="1:13" ht="14.25" hidden="1" customHeight="1" x14ac:dyDescent="0.35">
      <c r="A139" s="1" t="s">
        <v>275</v>
      </c>
      <c r="B139" s="1" t="s">
        <v>276</v>
      </c>
      <c r="C139" s="1" t="s">
        <v>15</v>
      </c>
      <c r="D139" s="1">
        <v>2021</v>
      </c>
      <c r="E139" s="1" t="s">
        <v>139</v>
      </c>
      <c r="F139" s="1" t="s">
        <v>139</v>
      </c>
      <c r="G139" s="1" t="s">
        <v>18</v>
      </c>
      <c r="H139" s="1" t="s">
        <v>19</v>
      </c>
      <c r="I139" s="1" t="s">
        <v>25</v>
      </c>
      <c r="J139" s="1">
        <v>80</v>
      </c>
      <c r="K139" s="1" t="str">
        <f>VLOOKUP(Table2[[#This Row],[Status]], rubric[], 2, FALSE)</f>
        <v>Pemberdayaan atau Aksi Kemanusiaan</v>
      </c>
      <c r="L139" s="1" t="str">
        <f>CLEAN(TRIM(Table2[[#This Row],[Status]] &amp; "|" &amp; Table2[[#This Row],[Level]] &amp; "|" &amp; Table2[[#This Row],[Participant As]]))</f>
        <v>Relawan|External Regional|Individual</v>
      </c>
      <c r="M13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40" spans="1:13" ht="14.25" hidden="1" customHeight="1" x14ac:dyDescent="0.35">
      <c r="A140" s="1" t="s">
        <v>275</v>
      </c>
      <c r="B140" s="1" t="s">
        <v>276</v>
      </c>
      <c r="C140" s="1" t="s">
        <v>15</v>
      </c>
      <c r="D140" s="1">
        <v>2021</v>
      </c>
      <c r="E140" s="1" t="s">
        <v>149</v>
      </c>
      <c r="F140" s="1" t="s">
        <v>150</v>
      </c>
      <c r="G140" s="1" t="s">
        <v>18</v>
      </c>
      <c r="H140" s="1" t="s">
        <v>19</v>
      </c>
      <c r="I140" s="1" t="s">
        <v>25</v>
      </c>
      <c r="J140" s="1">
        <v>51</v>
      </c>
      <c r="K140" s="1" t="str">
        <f>VLOOKUP(Table2[[#This Row],[Status]], rubric[], 2, FALSE)</f>
        <v>Pemberdayaan atau Aksi Kemanusiaan</v>
      </c>
      <c r="L140" s="1" t="str">
        <f>CLEAN(TRIM(Table2[[#This Row],[Status]] &amp; "|" &amp; Table2[[#This Row],[Level]] &amp; "|" &amp; Table2[[#This Row],[Participant As]]))</f>
        <v>Relawan|External Regional|Individual</v>
      </c>
      <c r="M14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41" spans="1:13" ht="14.25" hidden="1" customHeight="1" x14ac:dyDescent="0.35">
      <c r="A141" s="1" t="s">
        <v>275</v>
      </c>
      <c r="B141" s="1" t="s">
        <v>276</v>
      </c>
      <c r="C141" s="1" t="s">
        <v>15</v>
      </c>
      <c r="D141" s="1">
        <v>2021</v>
      </c>
      <c r="E141" s="1" t="s">
        <v>89</v>
      </c>
      <c r="F141" s="1" t="s">
        <v>90</v>
      </c>
      <c r="G141" s="1" t="s">
        <v>91</v>
      </c>
      <c r="H141" s="1" t="s">
        <v>66</v>
      </c>
      <c r="I141" s="1" t="s">
        <v>25</v>
      </c>
      <c r="J141" s="1">
        <v>500</v>
      </c>
      <c r="K141" s="1" t="str">
        <f>VLOOKUP(Table2[[#This Row],[Status]], rubric[], 2, FALSE)</f>
        <v>Pengakuan</v>
      </c>
      <c r="L141" s="1" t="str">
        <f>CLEAN(TRIM(Table2[[#This Row],[Status]] &amp; "|" &amp; Table2[[#This Row],[Level]] &amp; "|" &amp; Table2[[#This Row],[Participant As]]))</f>
        <v>Narasumber/Pembicara|External International|Individual</v>
      </c>
      <c r="M14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42" spans="1:13" ht="14.25" hidden="1" customHeight="1" x14ac:dyDescent="0.35">
      <c r="A142" s="1" t="s">
        <v>277</v>
      </c>
      <c r="B142" s="1" t="s">
        <v>278</v>
      </c>
      <c r="C142" s="1" t="s">
        <v>15</v>
      </c>
      <c r="D142" s="1">
        <v>2021</v>
      </c>
      <c r="E142" s="1" t="s">
        <v>149</v>
      </c>
      <c r="F142" s="1" t="s">
        <v>150</v>
      </c>
      <c r="G142" s="1" t="s">
        <v>55</v>
      </c>
      <c r="H142" s="1" t="s">
        <v>48</v>
      </c>
      <c r="I142" s="1" t="s">
        <v>25</v>
      </c>
      <c r="J142" s="1">
        <v>51</v>
      </c>
      <c r="K142" s="1" t="str">
        <f>VLOOKUP(Table2[[#This Row],[Status]], rubric[], 2, FALSE)</f>
        <v>Hasil Karya</v>
      </c>
      <c r="L142" s="1" t="str">
        <f>CLEAN(TRIM(Table2[[#This Row],[Status]] &amp; "|" &amp; Table2[[#This Row],[Level]] &amp; "|" &amp; Table2[[#This Row],[Participant As]]))</f>
        <v>Hak Cipta|External National|Individual</v>
      </c>
      <c r="M14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43" spans="1:13" ht="14.25" hidden="1" customHeight="1" x14ac:dyDescent="0.35">
      <c r="A143" s="1" t="s">
        <v>279</v>
      </c>
      <c r="B143" s="1" t="s">
        <v>280</v>
      </c>
      <c r="C143" s="1" t="s">
        <v>15</v>
      </c>
      <c r="D143" s="1">
        <v>2021</v>
      </c>
      <c r="E143" s="1" t="s">
        <v>122</v>
      </c>
      <c r="F143" s="1" t="s">
        <v>123</v>
      </c>
      <c r="G143" s="1" t="s">
        <v>102</v>
      </c>
      <c r="H143" s="1" t="s">
        <v>41</v>
      </c>
      <c r="I143" s="1" t="s">
        <v>25</v>
      </c>
      <c r="K143" t="str">
        <f>VLOOKUP(Table2[[#This Row],[Status]], rubric[], 2, FALSE)</f>
        <v>Karir Organisasi</v>
      </c>
      <c r="L143" s="1" t="str">
        <f>CLEAN(TRIM(Table2[[#This Row],[Status]] &amp; "|" &amp; Table2[[#This Row],[Level]] &amp; "|" &amp; Table2[[#This Row],[Participant As]]))</f>
        <v>Sekretaris|Kab/Kota/PT|Individual</v>
      </c>
      <c r="M14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6</v>
      </c>
    </row>
    <row r="144" spans="1:13" ht="14.25" hidden="1" customHeight="1" x14ac:dyDescent="0.35">
      <c r="A144" s="1" t="s">
        <v>279</v>
      </c>
      <c r="B144" s="1" t="s">
        <v>280</v>
      </c>
      <c r="C144" s="1" t="s">
        <v>15</v>
      </c>
      <c r="D144" s="1">
        <v>2021</v>
      </c>
      <c r="E144" s="1" t="s">
        <v>124</v>
      </c>
      <c r="F144" s="1" t="s">
        <v>125</v>
      </c>
      <c r="G144" s="1" t="s">
        <v>102</v>
      </c>
      <c r="H144" s="1" t="s">
        <v>41</v>
      </c>
      <c r="I144" s="1" t="s">
        <v>25</v>
      </c>
      <c r="K144" t="str">
        <f>VLOOKUP(Table2[[#This Row],[Status]], rubric[], 2, FALSE)</f>
        <v>Karir Organisasi</v>
      </c>
      <c r="L144" s="1" t="str">
        <f>CLEAN(TRIM(Table2[[#This Row],[Status]] &amp; "|" &amp; Table2[[#This Row],[Level]] &amp; "|" &amp; Table2[[#This Row],[Participant As]]))</f>
        <v>Sekretaris|Kab/Kota/PT|Individual</v>
      </c>
      <c r="M14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6</v>
      </c>
    </row>
    <row r="145" spans="1:13" ht="14.25" hidden="1" customHeight="1" x14ac:dyDescent="0.35">
      <c r="A145" s="1" t="s">
        <v>279</v>
      </c>
      <c r="B145" s="1" t="s">
        <v>280</v>
      </c>
      <c r="C145" s="1" t="s">
        <v>15</v>
      </c>
      <c r="D145" s="1">
        <v>2021</v>
      </c>
      <c r="E145" s="1" t="s">
        <v>149</v>
      </c>
      <c r="F145" s="1" t="s">
        <v>150</v>
      </c>
      <c r="G145" s="1" t="s">
        <v>18</v>
      </c>
      <c r="H145" s="1" t="s">
        <v>19</v>
      </c>
      <c r="I145" s="1" t="s">
        <v>20</v>
      </c>
      <c r="J145" s="1">
        <v>28</v>
      </c>
      <c r="K145" s="1" t="str">
        <f>VLOOKUP(Table2[[#This Row],[Status]], rubric[], 2, FALSE)</f>
        <v>Pemberdayaan atau Aksi Kemanusiaan</v>
      </c>
      <c r="L145" s="1" t="str">
        <f>CLEAN(TRIM(Table2[[#This Row],[Status]] &amp; "|" &amp; Table2[[#This Row],[Level]] &amp; "|" &amp; Table2[[#This Row],[Participant As]]))</f>
        <v>Relawan|External Regional|Team</v>
      </c>
      <c r="M14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46" spans="1:13" ht="14.25" hidden="1" customHeight="1" x14ac:dyDescent="0.35">
      <c r="A146" s="1" t="s">
        <v>279</v>
      </c>
      <c r="B146" s="1" t="s">
        <v>280</v>
      </c>
      <c r="C146" s="1" t="s">
        <v>15</v>
      </c>
      <c r="D146" s="1">
        <v>2021</v>
      </c>
      <c r="E146" s="1" t="s">
        <v>281</v>
      </c>
      <c r="F146" s="1" t="s">
        <v>281</v>
      </c>
      <c r="G146" s="1" t="s">
        <v>18</v>
      </c>
      <c r="H146" s="1" t="s">
        <v>19</v>
      </c>
      <c r="I146" s="1" t="s">
        <v>20</v>
      </c>
      <c r="J146" s="1">
        <v>4</v>
      </c>
      <c r="K146" s="1" t="str">
        <f>VLOOKUP(Table2[[#This Row],[Status]], rubric[], 2, FALSE)</f>
        <v>Pemberdayaan atau Aksi Kemanusiaan</v>
      </c>
      <c r="L146" s="1" t="str">
        <f>CLEAN(TRIM(Table2[[#This Row],[Status]] &amp; "|" &amp; Table2[[#This Row],[Level]] &amp; "|" &amp; Table2[[#This Row],[Participant As]]))</f>
        <v>Relawan|External Regional|Team</v>
      </c>
      <c r="M14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47" spans="1:13" ht="14.25" hidden="1" customHeight="1" x14ac:dyDescent="0.35">
      <c r="A147" s="1" t="s">
        <v>282</v>
      </c>
      <c r="B147" s="1" t="s">
        <v>283</v>
      </c>
      <c r="C147" s="1" t="s">
        <v>15</v>
      </c>
      <c r="D147" s="1">
        <v>2021</v>
      </c>
      <c r="E147" s="1" t="s">
        <v>284</v>
      </c>
      <c r="F147" s="1" t="s">
        <v>284</v>
      </c>
      <c r="G147" s="1" t="s">
        <v>74</v>
      </c>
      <c r="H147" s="1" t="s">
        <v>48</v>
      </c>
      <c r="I147" s="1" t="s">
        <v>25</v>
      </c>
      <c r="J147" s="1">
        <v>1</v>
      </c>
      <c r="K147" s="1" t="str">
        <f>VLOOKUP(Table2[[#This Row],[Status]], rubric[], 2, FALSE)</f>
        <v>Kompetisi</v>
      </c>
      <c r="L147" s="1" t="str">
        <f>CLEAN(TRIM(Table2[[#This Row],[Status]] &amp; "|" &amp; Table2[[#This Row],[Level]] &amp; "|" &amp; Table2[[#This Row],[Participant As]]))</f>
        <v>Juara 3|External National|Individual</v>
      </c>
      <c r="M14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48" spans="1:13" ht="14.25" hidden="1" customHeight="1" x14ac:dyDescent="0.35">
      <c r="A148" s="1" t="s">
        <v>282</v>
      </c>
      <c r="B148" s="1" t="s">
        <v>283</v>
      </c>
      <c r="C148" s="1" t="s">
        <v>15</v>
      </c>
      <c r="D148" s="1">
        <v>2021</v>
      </c>
      <c r="E148" s="1" t="s">
        <v>285</v>
      </c>
      <c r="F148" s="1" t="s">
        <v>286</v>
      </c>
      <c r="G148" s="1" t="s">
        <v>32</v>
      </c>
      <c r="H148" s="1" t="s">
        <v>48</v>
      </c>
      <c r="I148" s="1" t="s">
        <v>20</v>
      </c>
      <c r="J148" s="1">
        <v>3</v>
      </c>
      <c r="K148" s="1" t="str">
        <f>VLOOKUP(Table2[[#This Row],[Status]], rubric[], 2, FALSE)</f>
        <v>Kompetisi</v>
      </c>
      <c r="L148" s="1" t="str">
        <f>CLEAN(TRIM(Table2[[#This Row],[Status]] &amp; "|" &amp; Table2[[#This Row],[Level]] &amp; "|" &amp; Table2[[#This Row],[Participant As]]))</f>
        <v>Juara 2|External National|Team</v>
      </c>
      <c r="M14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149" spans="1:13" ht="14.25" hidden="1" customHeight="1" x14ac:dyDescent="0.35">
      <c r="A149" s="1" t="s">
        <v>282</v>
      </c>
      <c r="B149" s="1" t="s">
        <v>283</v>
      </c>
      <c r="C149" s="1" t="s">
        <v>15</v>
      </c>
      <c r="D149" s="1">
        <v>2021</v>
      </c>
      <c r="E149" s="1" t="s">
        <v>23</v>
      </c>
      <c r="F149" s="1" t="s">
        <v>24</v>
      </c>
      <c r="G149" s="1" t="s">
        <v>18</v>
      </c>
      <c r="H149" s="1" t="s">
        <v>19</v>
      </c>
      <c r="I149" s="1" t="s">
        <v>25</v>
      </c>
      <c r="J149" s="1">
        <v>34</v>
      </c>
      <c r="K149" s="1" t="str">
        <f>VLOOKUP(Table2[[#This Row],[Status]], rubric[], 2, FALSE)</f>
        <v>Pemberdayaan atau Aksi Kemanusiaan</v>
      </c>
      <c r="L149" s="1" t="str">
        <f>CLEAN(TRIM(Table2[[#This Row],[Status]] &amp; "|" &amp; Table2[[#This Row],[Level]] &amp; "|" &amp; Table2[[#This Row],[Participant As]]))</f>
        <v>Relawan|External Regional|Individual</v>
      </c>
      <c r="M14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50" spans="1:13" ht="14.25" hidden="1" customHeight="1" x14ac:dyDescent="0.35">
      <c r="A150" s="1" t="s">
        <v>282</v>
      </c>
      <c r="B150" s="1" t="s">
        <v>283</v>
      </c>
      <c r="C150" s="1" t="s">
        <v>15</v>
      </c>
      <c r="D150" s="1">
        <v>2021</v>
      </c>
      <c r="E150" s="1" t="s">
        <v>16</v>
      </c>
      <c r="F150" s="1" t="s">
        <v>17</v>
      </c>
      <c r="G150" s="1" t="s">
        <v>18</v>
      </c>
      <c r="H150" s="1" t="s">
        <v>19</v>
      </c>
      <c r="I150" s="1" t="s">
        <v>20</v>
      </c>
      <c r="J150" s="1">
        <v>70</v>
      </c>
      <c r="K150" s="1" t="str">
        <f>VLOOKUP(Table2[[#This Row],[Status]], rubric[], 2, FALSE)</f>
        <v>Pemberdayaan atau Aksi Kemanusiaan</v>
      </c>
      <c r="L150" s="1" t="str">
        <f>CLEAN(TRIM(Table2[[#This Row],[Status]] &amp; "|" &amp; Table2[[#This Row],[Level]] &amp; "|" &amp; Table2[[#This Row],[Participant As]]))</f>
        <v>Relawan|External Regional|Team</v>
      </c>
      <c r="M15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51" spans="1:13" ht="14.25" hidden="1" customHeight="1" x14ac:dyDescent="0.35">
      <c r="A151" s="1" t="s">
        <v>287</v>
      </c>
      <c r="B151" s="1" t="s">
        <v>288</v>
      </c>
      <c r="C151" s="1" t="s">
        <v>15</v>
      </c>
      <c r="D151" s="1">
        <v>2021</v>
      </c>
      <c r="E151" s="1" t="s">
        <v>284</v>
      </c>
      <c r="F151" s="1" t="s">
        <v>284</v>
      </c>
      <c r="G151" s="1" t="s">
        <v>35</v>
      </c>
      <c r="H151" s="1" t="s">
        <v>48</v>
      </c>
      <c r="I151" s="1" t="s">
        <v>25</v>
      </c>
      <c r="J151" s="1">
        <v>667</v>
      </c>
      <c r="K151" s="1" t="str">
        <f>VLOOKUP(Table2[[#This Row],[Status]], rubric[], 2, FALSE)</f>
        <v>Kompetisi</v>
      </c>
      <c r="L151" s="1" t="str">
        <f>CLEAN(TRIM(Table2[[#This Row],[Status]] &amp; "|" &amp; Table2[[#This Row],[Level]] &amp; "|" &amp; Table2[[#This Row],[Participant As]]))</f>
        <v>Juara 1|External National|Individual</v>
      </c>
      <c r="M15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52" spans="1:13" ht="14.25" hidden="1" customHeight="1" x14ac:dyDescent="0.35">
      <c r="A152" s="1" t="s">
        <v>289</v>
      </c>
      <c r="B152" s="1" t="s">
        <v>290</v>
      </c>
      <c r="C152" s="1" t="s">
        <v>15</v>
      </c>
      <c r="D152" s="1">
        <v>2021</v>
      </c>
      <c r="E152" s="1" t="s">
        <v>291</v>
      </c>
      <c r="F152" s="1" t="s">
        <v>292</v>
      </c>
      <c r="G152" s="1" t="s">
        <v>35</v>
      </c>
      <c r="H152" s="1" t="s">
        <v>48</v>
      </c>
      <c r="I152" s="1" t="s">
        <v>20</v>
      </c>
      <c r="J152" s="1">
        <v>50</v>
      </c>
      <c r="K152" s="1" t="str">
        <f>VLOOKUP(Table2[[#This Row],[Status]], rubric[], 2, FALSE)</f>
        <v>Kompetisi</v>
      </c>
      <c r="L152" s="1" t="str">
        <f>CLEAN(TRIM(Table2[[#This Row],[Status]] &amp; "|" &amp; Table2[[#This Row],[Level]] &amp; "|" &amp; Table2[[#This Row],[Participant As]]))</f>
        <v>Juara 1|External National|Team</v>
      </c>
      <c r="M15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53" spans="1:13" ht="14.25" hidden="1" customHeight="1" x14ac:dyDescent="0.35">
      <c r="A153" s="1" t="s">
        <v>293</v>
      </c>
      <c r="B153" s="1" t="s">
        <v>294</v>
      </c>
      <c r="C153" s="1" t="s">
        <v>15</v>
      </c>
      <c r="D153" s="1">
        <v>2021</v>
      </c>
      <c r="E153" s="1" t="s">
        <v>295</v>
      </c>
      <c r="F153" s="1" t="s">
        <v>295</v>
      </c>
      <c r="G153" s="1" t="s">
        <v>74</v>
      </c>
      <c r="H153" s="1" t="s">
        <v>48</v>
      </c>
      <c r="I153" s="1" t="s">
        <v>20</v>
      </c>
      <c r="J153" s="1">
        <v>60</v>
      </c>
      <c r="K153" s="1" t="str">
        <f>VLOOKUP(Table2[[#This Row],[Status]], rubric[], 2, FALSE)</f>
        <v>Kompetisi</v>
      </c>
      <c r="L153" s="1" t="str">
        <f>CLEAN(TRIM(Table2[[#This Row],[Status]] &amp; "|" &amp; Table2[[#This Row],[Level]] &amp; "|" &amp; Table2[[#This Row],[Participant As]]))</f>
        <v>Juara 3|External National|Team</v>
      </c>
      <c r="M15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154" spans="1:13" ht="14.25" hidden="1" customHeight="1" x14ac:dyDescent="0.35">
      <c r="A154" s="1" t="s">
        <v>293</v>
      </c>
      <c r="B154" s="1" t="s">
        <v>294</v>
      </c>
      <c r="C154" s="1" t="s">
        <v>15</v>
      </c>
      <c r="D154" s="1">
        <v>2021</v>
      </c>
      <c r="E154" s="1" t="s">
        <v>16</v>
      </c>
      <c r="F154" s="1" t="s">
        <v>17</v>
      </c>
      <c r="G154" s="1" t="s">
        <v>18</v>
      </c>
      <c r="H154" s="1" t="s">
        <v>19</v>
      </c>
      <c r="I154" s="1" t="s">
        <v>20</v>
      </c>
      <c r="J154" s="1">
        <v>70</v>
      </c>
      <c r="K154" s="1" t="str">
        <f>VLOOKUP(Table2[[#This Row],[Status]], rubric[], 2, FALSE)</f>
        <v>Pemberdayaan atau Aksi Kemanusiaan</v>
      </c>
      <c r="L154" s="1" t="str">
        <f>CLEAN(TRIM(Table2[[#This Row],[Status]] &amp; "|" &amp; Table2[[#This Row],[Level]] &amp; "|" &amp; Table2[[#This Row],[Participant As]]))</f>
        <v>Relawan|External Regional|Team</v>
      </c>
      <c r="M15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55" spans="1:13" ht="14.25" hidden="1" customHeight="1" x14ac:dyDescent="0.35">
      <c r="A155" s="1" t="s">
        <v>296</v>
      </c>
      <c r="B155" s="1" t="s">
        <v>297</v>
      </c>
      <c r="C155" s="1" t="s">
        <v>15</v>
      </c>
      <c r="D155" s="1">
        <v>2021</v>
      </c>
      <c r="E155" s="1" t="s">
        <v>79</v>
      </c>
      <c r="F155" s="1" t="s">
        <v>80</v>
      </c>
      <c r="G155" s="1" t="s">
        <v>18</v>
      </c>
      <c r="H155" s="1" t="s">
        <v>19</v>
      </c>
      <c r="I155" s="1" t="s">
        <v>25</v>
      </c>
      <c r="J155" s="1">
        <v>50</v>
      </c>
      <c r="K155" s="1" t="str">
        <f>VLOOKUP(Table2[[#This Row],[Status]], rubric[], 2, FALSE)</f>
        <v>Pemberdayaan atau Aksi Kemanusiaan</v>
      </c>
      <c r="L155" s="1" t="str">
        <f>CLEAN(TRIM(Table2[[#This Row],[Status]] &amp; "|" &amp; Table2[[#This Row],[Level]] &amp; "|" &amp; Table2[[#This Row],[Participant As]]))</f>
        <v>Relawan|External Regional|Individual</v>
      </c>
      <c r="M15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56" spans="1:13" ht="14.25" hidden="1" customHeight="1" x14ac:dyDescent="0.35">
      <c r="A156" s="1" t="s">
        <v>298</v>
      </c>
      <c r="B156" s="1" t="s">
        <v>299</v>
      </c>
      <c r="C156" s="1" t="s">
        <v>15</v>
      </c>
      <c r="D156" s="1">
        <v>2021</v>
      </c>
      <c r="E156" s="1" t="s">
        <v>295</v>
      </c>
      <c r="F156" s="1" t="s">
        <v>295</v>
      </c>
      <c r="G156" s="1" t="s">
        <v>74</v>
      </c>
      <c r="H156" s="1" t="s">
        <v>48</v>
      </c>
      <c r="I156" s="1" t="s">
        <v>20</v>
      </c>
      <c r="J156" s="1">
        <v>60</v>
      </c>
      <c r="K156" s="1" t="str">
        <f>VLOOKUP(Table2[[#This Row],[Status]], rubric[], 2, FALSE)</f>
        <v>Kompetisi</v>
      </c>
      <c r="L156" s="1" t="str">
        <f>CLEAN(TRIM(Table2[[#This Row],[Status]] &amp; "|" &amp; Table2[[#This Row],[Level]] &amp; "|" &amp; Table2[[#This Row],[Participant As]]))</f>
        <v>Juara 3|External National|Team</v>
      </c>
      <c r="M15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157" spans="1:13" ht="14.25" hidden="1" customHeight="1" x14ac:dyDescent="0.35">
      <c r="A157" s="1" t="s">
        <v>300</v>
      </c>
      <c r="B157" s="1" t="s">
        <v>301</v>
      </c>
      <c r="C157" s="1" t="s">
        <v>15</v>
      </c>
      <c r="D157" s="1">
        <v>2021</v>
      </c>
      <c r="E157" s="1" t="s">
        <v>122</v>
      </c>
      <c r="F157" s="1" t="s">
        <v>123</v>
      </c>
      <c r="G157" s="1" t="s">
        <v>40</v>
      </c>
      <c r="H157" s="1" t="s">
        <v>41</v>
      </c>
      <c r="I157" s="1" t="s">
        <v>25</v>
      </c>
      <c r="K157" t="str">
        <f>VLOOKUP(Table2[[#This Row],[Status]], rubric[], 2, FALSE)</f>
        <v>Karir Organisasi</v>
      </c>
      <c r="L157" s="1" t="str">
        <f>CLEAN(TRIM(Table2[[#This Row],[Status]] &amp; "|" &amp; Table2[[#This Row],[Level]] &amp; "|" &amp; Table2[[#This Row],[Participant As]]))</f>
        <v>Satu Tingkat Dibawah Pengurus Harian|Kab/Kota/PT|Individual</v>
      </c>
      <c r="M15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</v>
      </c>
    </row>
    <row r="158" spans="1:13" ht="14.25" hidden="1" customHeight="1" x14ac:dyDescent="0.35">
      <c r="A158" s="1" t="s">
        <v>300</v>
      </c>
      <c r="B158" s="1" t="s">
        <v>301</v>
      </c>
      <c r="C158" s="1" t="s">
        <v>15</v>
      </c>
      <c r="D158" s="1">
        <v>2021</v>
      </c>
      <c r="E158" s="1" t="s">
        <v>124</v>
      </c>
      <c r="F158" s="1" t="s">
        <v>125</v>
      </c>
      <c r="G158" s="1" t="s">
        <v>40</v>
      </c>
      <c r="H158" s="1" t="s">
        <v>41</v>
      </c>
      <c r="I158" s="1" t="s">
        <v>25</v>
      </c>
      <c r="K158" t="str">
        <f>VLOOKUP(Table2[[#This Row],[Status]], rubric[], 2, FALSE)</f>
        <v>Karir Organisasi</v>
      </c>
      <c r="L158" s="1" t="str">
        <f>CLEAN(TRIM(Table2[[#This Row],[Status]] &amp; "|" &amp; Table2[[#This Row],[Level]] &amp; "|" &amp; Table2[[#This Row],[Participant As]]))</f>
        <v>Satu Tingkat Dibawah Pengurus Harian|Kab/Kota/PT|Individual</v>
      </c>
      <c r="M15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</v>
      </c>
    </row>
    <row r="159" spans="1:13" ht="14.25" hidden="1" customHeight="1" x14ac:dyDescent="0.35">
      <c r="A159" s="1" t="s">
        <v>300</v>
      </c>
      <c r="B159" s="1" t="s">
        <v>301</v>
      </c>
      <c r="C159" s="1" t="s">
        <v>15</v>
      </c>
      <c r="D159" s="1">
        <v>2021</v>
      </c>
      <c r="E159" s="1" t="s">
        <v>16</v>
      </c>
      <c r="F159" s="1" t="s">
        <v>17</v>
      </c>
      <c r="G159" s="1" t="s">
        <v>18</v>
      </c>
      <c r="H159" s="1" t="s">
        <v>19</v>
      </c>
      <c r="I159" s="1" t="s">
        <v>20</v>
      </c>
      <c r="J159" s="1">
        <v>70</v>
      </c>
      <c r="K159" s="1" t="str">
        <f>VLOOKUP(Table2[[#This Row],[Status]], rubric[], 2, FALSE)</f>
        <v>Pemberdayaan atau Aksi Kemanusiaan</v>
      </c>
      <c r="L159" s="1" t="str">
        <f>CLEAN(TRIM(Table2[[#This Row],[Status]] &amp; "|" &amp; Table2[[#This Row],[Level]] &amp; "|" &amp; Table2[[#This Row],[Participant As]]))</f>
        <v>Relawan|External Regional|Team</v>
      </c>
      <c r="M15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60" spans="1:13" ht="14.25" hidden="1" customHeight="1" x14ac:dyDescent="0.35">
      <c r="A160" s="1" t="s">
        <v>302</v>
      </c>
      <c r="B160" s="1" t="s">
        <v>303</v>
      </c>
      <c r="C160" s="1" t="s">
        <v>15</v>
      </c>
      <c r="D160" s="1">
        <v>2021</v>
      </c>
      <c r="E160" s="1" t="s">
        <v>98</v>
      </c>
      <c r="F160" s="1" t="s">
        <v>98</v>
      </c>
      <c r="G160" s="1" t="s">
        <v>91</v>
      </c>
      <c r="H160" s="1" t="s">
        <v>48</v>
      </c>
      <c r="I160" s="1" t="s">
        <v>20</v>
      </c>
      <c r="J160" s="1">
        <v>6</v>
      </c>
      <c r="K160" s="1" t="str">
        <f>VLOOKUP(Table2[[#This Row],[Status]], rubric[], 2, FALSE)</f>
        <v>Pengakuan</v>
      </c>
      <c r="L160" s="1" t="str">
        <f>CLEAN(TRIM(Table2[[#This Row],[Status]] &amp; "|" &amp; Table2[[#This Row],[Level]] &amp; "|" &amp; Table2[[#This Row],[Participant As]]))</f>
        <v>Narasumber/Pembicara|External National|Team</v>
      </c>
      <c r="M16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61" spans="1:13" ht="14.25" hidden="1" customHeight="1" x14ac:dyDescent="0.35">
      <c r="A161" s="1" t="s">
        <v>302</v>
      </c>
      <c r="B161" s="1" t="s">
        <v>303</v>
      </c>
      <c r="C161" s="1" t="s">
        <v>15</v>
      </c>
      <c r="D161" s="1">
        <v>2021</v>
      </c>
      <c r="E161" s="1" t="s">
        <v>23</v>
      </c>
      <c r="F161" s="1" t="s">
        <v>24</v>
      </c>
      <c r="G161" s="1" t="s">
        <v>18</v>
      </c>
      <c r="H161" s="1" t="s">
        <v>19</v>
      </c>
      <c r="I161" s="1" t="s">
        <v>25</v>
      </c>
      <c r="J161" s="1">
        <v>34</v>
      </c>
      <c r="K161" s="1" t="str">
        <f>VLOOKUP(Table2[[#This Row],[Status]], rubric[], 2, FALSE)</f>
        <v>Pemberdayaan atau Aksi Kemanusiaan</v>
      </c>
      <c r="L161" s="1" t="str">
        <f>CLEAN(TRIM(Table2[[#This Row],[Status]] &amp; "|" &amp; Table2[[#This Row],[Level]] &amp; "|" &amp; Table2[[#This Row],[Participant As]]))</f>
        <v>Relawan|External Regional|Individual</v>
      </c>
      <c r="M16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62" spans="1:13" ht="14.25" hidden="1" customHeight="1" x14ac:dyDescent="0.35">
      <c r="A162" s="1" t="s">
        <v>302</v>
      </c>
      <c r="B162" s="1" t="s">
        <v>303</v>
      </c>
      <c r="C162" s="1" t="s">
        <v>15</v>
      </c>
      <c r="D162" s="1">
        <v>2021</v>
      </c>
      <c r="E162" s="1" t="s">
        <v>16</v>
      </c>
      <c r="F162" s="1" t="s">
        <v>17</v>
      </c>
      <c r="G162" s="1" t="s">
        <v>18</v>
      </c>
      <c r="H162" s="1" t="s">
        <v>19</v>
      </c>
      <c r="I162" s="1" t="s">
        <v>20</v>
      </c>
      <c r="J162" s="1">
        <v>70</v>
      </c>
      <c r="K162" s="1" t="str">
        <f>VLOOKUP(Table2[[#This Row],[Status]], rubric[], 2, FALSE)</f>
        <v>Pemberdayaan atau Aksi Kemanusiaan</v>
      </c>
      <c r="L162" s="1" t="str">
        <f>CLEAN(TRIM(Table2[[#This Row],[Status]] &amp; "|" &amp; Table2[[#This Row],[Level]] &amp; "|" &amp; Table2[[#This Row],[Participant As]]))</f>
        <v>Relawan|External Regional|Team</v>
      </c>
      <c r="M16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63" spans="1:13" ht="14.25" hidden="1" customHeight="1" x14ac:dyDescent="0.35">
      <c r="A163" s="1" t="s">
        <v>304</v>
      </c>
      <c r="B163" s="1" t="s">
        <v>305</v>
      </c>
      <c r="C163" s="1" t="s">
        <v>15</v>
      </c>
      <c r="D163" s="1">
        <v>2021</v>
      </c>
      <c r="E163" s="1" t="s">
        <v>197</v>
      </c>
      <c r="F163" s="1" t="s">
        <v>98</v>
      </c>
      <c r="G163" s="1" t="s">
        <v>91</v>
      </c>
      <c r="H163" s="1" t="s">
        <v>48</v>
      </c>
      <c r="I163" s="1" t="s">
        <v>20</v>
      </c>
      <c r="J163" s="1">
        <v>5</v>
      </c>
      <c r="K163" s="1" t="str">
        <f>VLOOKUP(Table2[[#This Row],[Status]], rubric[], 2, FALSE)</f>
        <v>Pengakuan</v>
      </c>
      <c r="L163" s="1" t="str">
        <f>CLEAN(TRIM(Table2[[#This Row],[Status]] &amp; "|" &amp; Table2[[#This Row],[Level]] &amp; "|" &amp; Table2[[#This Row],[Participant As]]))</f>
        <v>Narasumber/Pembicara|External National|Team</v>
      </c>
      <c r="M16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64" spans="1:13" ht="14.25" hidden="1" customHeight="1" x14ac:dyDescent="0.35">
      <c r="A164" s="1" t="s">
        <v>304</v>
      </c>
      <c r="B164" s="1" t="s">
        <v>305</v>
      </c>
      <c r="C164" s="1" t="s">
        <v>15</v>
      </c>
      <c r="D164" s="1">
        <v>2021</v>
      </c>
      <c r="E164" s="1" t="s">
        <v>23</v>
      </c>
      <c r="F164" s="1" t="s">
        <v>24</v>
      </c>
      <c r="G164" s="1" t="s">
        <v>18</v>
      </c>
      <c r="H164" s="1" t="s">
        <v>19</v>
      </c>
      <c r="I164" s="1" t="s">
        <v>25</v>
      </c>
      <c r="J164" s="1">
        <v>34</v>
      </c>
      <c r="K164" s="1" t="str">
        <f>VLOOKUP(Table2[[#This Row],[Status]], rubric[], 2, FALSE)</f>
        <v>Pemberdayaan atau Aksi Kemanusiaan</v>
      </c>
      <c r="L164" s="1" t="str">
        <f>CLEAN(TRIM(Table2[[#This Row],[Status]] &amp; "|" &amp; Table2[[#This Row],[Level]] &amp; "|" &amp; Table2[[#This Row],[Participant As]]))</f>
        <v>Relawan|External Regional|Individual</v>
      </c>
      <c r="M16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65" spans="1:13" ht="14.25" hidden="1" customHeight="1" x14ac:dyDescent="0.35">
      <c r="A165" s="1" t="s">
        <v>304</v>
      </c>
      <c r="B165" s="1" t="s">
        <v>305</v>
      </c>
      <c r="C165" s="1" t="s">
        <v>15</v>
      </c>
      <c r="D165" s="1">
        <v>2021</v>
      </c>
      <c r="E165" s="1" t="s">
        <v>16</v>
      </c>
      <c r="F165" s="1" t="s">
        <v>17</v>
      </c>
      <c r="G165" s="1" t="s">
        <v>18</v>
      </c>
      <c r="H165" s="1" t="s">
        <v>19</v>
      </c>
      <c r="I165" s="1" t="s">
        <v>20</v>
      </c>
      <c r="J165" s="1">
        <v>70</v>
      </c>
      <c r="K165" s="1" t="str">
        <f>VLOOKUP(Table2[[#This Row],[Status]], rubric[], 2, FALSE)</f>
        <v>Pemberdayaan atau Aksi Kemanusiaan</v>
      </c>
      <c r="L165" s="1" t="str">
        <f>CLEAN(TRIM(Table2[[#This Row],[Status]] &amp; "|" &amp; Table2[[#This Row],[Level]] &amp; "|" &amp; Table2[[#This Row],[Participant As]]))</f>
        <v>Relawan|External Regional|Team</v>
      </c>
      <c r="M16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66" spans="1:13" ht="14.25" hidden="1" customHeight="1" x14ac:dyDescent="0.35">
      <c r="A166" s="1" t="s">
        <v>304</v>
      </c>
      <c r="B166" s="1" t="s">
        <v>305</v>
      </c>
      <c r="C166" s="1" t="s">
        <v>15</v>
      </c>
      <c r="D166" s="1">
        <v>2021</v>
      </c>
      <c r="E166" s="1" t="s">
        <v>65</v>
      </c>
      <c r="F166" s="1" t="s">
        <v>306</v>
      </c>
      <c r="G166" s="1" t="s">
        <v>55</v>
      </c>
      <c r="H166" s="1" t="s">
        <v>48</v>
      </c>
      <c r="I166" s="1" t="s">
        <v>25</v>
      </c>
      <c r="J166" s="1">
        <v>3</v>
      </c>
      <c r="K166" s="1" t="str">
        <f>VLOOKUP(Table2[[#This Row],[Status]], rubric[], 2, FALSE)</f>
        <v>Hasil Karya</v>
      </c>
      <c r="L166" s="1" t="str">
        <f>CLEAN(TRIM(Table2[[#This Row],[Status]] &amp; "|" &amp; Table2[[#This Row],[Level]] &amp; "|" &amp; Table2[[#This Row],[Participant As]]))</f>
        <v>Hak Cipta|External National|Individual</v>
      </c>
      <c r="M16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67" spans="1:13" ht="14.25" hidden="1" customHeight="1" x14ac:dyDescent="0.35">
      <c r="A167" s="1" t="s">
        <v>307</v>
      </c>
      <c r="B167" s="1" t="s">
        <v>308</v>
      </c>
      <c r="C167" s="1" t="s">
        <v>15</v>
      </c>
      <c r="D167" s="1">
        <v>2021</v>
      </c>
      <c r="E167" s="1" t="s">
        <v>309</v>
      </c>
      <c r="F167" s="1" t="s">
        <v>310</v>
      </c>
      <c r="G167" s="1" t="s">
        <v>35</v>
      </c>
      <c r="H167" s="1" t="s">
        <v>19</v>
      </c>
      <c r="I167" s="1" t="s">
        <v>25</v>
      </c>
      <c r="J167" s="1">
        <v>0</v>
      </c>
      <c r="K167" s="1" t="str">
        <f>VLOOKUP(Table2[[#This Row],[Status]], rubric[], 2, FALSE)</f>
        <v>Kompetisi</v>
      </c>
      <c r="L167" s="1" t="str">
        <f>CLEAN(TRIM(Table2[[#This Row],[Status]] &amp; "|" &amp; Table2[[#This Row],[Level]] &amp; "|" &amp; Table2[[#This Row],[Participant As]]))</f>
        <v>Juara 1|External Regional|Individual</v>
      </c>
      <c r="M16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35</v>
      </c>
    </row>
    <row r="168" spans="1:13" ht="14.25" hidden="1" customHeight="1" x14ac:dyDescent="0.35">
      <c r="A168" s="1" t="s">
        <v>307</v>
      </c>
      <c r="B168" s="1" t="s">
        <v>308</v>
      </c>
      <c r="C168" s="1" t="s">
        <v>15</v>
      </c>
      <c r="D168" s="1">
        <v>2021</v>
      </c>
      <c r="E168" s="1" t="s">
        <v>17</v>
      </c>
      <c r="F168" s="1" t="s">
        <v>57</v>
      </c>
      <c r="G168" s="1" t="s">
        <v>58</v>
      </c>
      <c r="H168" s="1" t="s">
        <v>41</v>
      </c>
      <c r="I168" s="1" t="s">
        <v>25</v>
      </c>
      <c r="J168" s="1">
        <v>1</v>
      </c>
      <c r="K168" s="1" t="str">
        <f>VLOOKUP(Table2[[#This Row],[Status]], rubric[], 2, FALSE)</f>
        <v>Karir Organisasi</v>
      </c>
      <c r="L168" s="1" t="str">
        <f>CLEAN(TRIM(Table2[[#This Row],[Status]] &amp; "|" &amp; Table2[[#This Row],[Level]] &amp; "|" &amp; Table2[[#This Row],[Participant As]]))</f>
        <v>Ketua|Kab/Kota/PT|Individual</v>
      </c>
      <c r="M16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169" spans="1:13" ht="14.25" hidden="1" customHeight="1" x14ac:dyDescent="0.35">
      <c r="A169" s="1" t="s">
        <v>307</v>
      </c>
      <c r="B169" s="1" t="s">
        <v>308</v>
      </c>
      <c r="C169" s="1" t="s">
        <v>15</v>
      </c>
      <c r="D169" s="1">
        <v>2021</v>
      </c>
      <c r="E169" s="1" t="s">
        <v>59</v>
      </c>
      <c r="F169" s="1" t="s">
        <v>60</v>
      </c>
      <c r="G169" s="1" t="s">
        <v>58</v>
      </c>
      <c r="H169" s="1" t="s">
        <v>41</v>
      </c>
      <c r="I169" s="1" t="s">
        <v>25</v>
      </c>
      <c r="J169" s="1">
        <v>1</v>
      </c>
      <c r="K169" s="1" t="str">
        <f>VLOOKUP(Table2[[#This Row],[Status]], rubric[], 2, FALSE)</f>
        <v>Karir Organisasi</v>
      </c>
      <c r="L169" s="1" t="str">
        <f>CLEAN(TRIM(Table2[[#This Row],[Status]] &amp; "|" &amp; Table2[[#This Row],[Level]] &amp; "|" &amp; Table2[[#This Row],[Participant As]]))</f>
        <v>Ketua|Kab/Kota/PT|Individual</v>
      </c>
      <c r="M16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170" spans="1:13" ht="14.25" hidden="1" customHeight="1" x14ac:dyDescent="0.35">
      <c r="A170" s="1" t="s">
        <v>311</v>
      </c>
      <c r="B170" s="1" t="s">
        <v>312</v>
      </c>
      <c r="C170" s="1" t="s">
        <v>15</v>
      </c>
      <c r="D170" s="1">
        <v>2021</v>
      </c>
      <c r="E170" s="1" t="s">
        <v>313</v>
      </c>
      <c r="F170" s="1" t="s">
        <v>313</v>
      </c>
      <c r="G170" s="1" t="s">
        <v>74</v>
      </c>
      <c r="H170" s="1" t="s">
        <v>48</v>
      </c>
      <c r="I170" s="1" t="s">
        <v>25</v>
      </c>
      <c r="J170" s="1">
        <v>250</v>
      </c>
      <c r="K170" s="1" t="str">
        <f>VLOOKUP(Table2[[#This Row],[Status]], rubric[], 2, FALSE)</f>
        <v>Kompetisi</v>
      </c>
      <c r="L170" s="1" t="str">
        <f>CLEAN(TRIM(Table2[[#This Row],[Status]] &amp; "|" &amp; Table2[[#This Row],[Level]] &amp; "|" &amp; Table2[[#This Row],[Participant As]]))</f>
        <v>Juara 3|External National|Individual</v>
      </c>
      <c r="M17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71" spans="1:13" ht="14.25" hidden="1" customHeight="1" x14ac:dyDescent="0.35">
      <c r="A171" s="1" t="s">
        <v>314</v>
      </c>
      <c r="B171" s="1" t="s">
        <v>315</v>
      </c>
      <c r="C171" s="1" t="s">
        <v>15</v>
      </c>
      <c r="D171" s="1">
        <v>2021</v>
      </c>
      <c r="E171" s="1" t="s">
        <v>316</v>
      </c>
      <c r="F171" s="1" t="s">
        <v>317</v>
      </c>
      <c r="G171" s="1" t="s">
        <v>318</v>
      </c>
      <c r="H171" s="1" t="s">
        <v>48</v>
      </c>
      <c r="I171" s="1" t="s">
        <v>20</v>
      </c>
      <c r="J171" s="1">
        <v>30</v>
      </c>
      <c r="K171" s="1" t="str">
        <f>VLOOKUP(Table2[[#This Row],[Status]], rubric[], 2, FALSE)</f>
        <v>Hasil Karya</v>
      </c>
      <c r="L171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17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72" spans="1:13" ht="14.25" hidden="1" customHeight="1" x14ac:dyDescent="0.35">
      <c r="A172" s="1" t="s">
        <v>319</v>
      </c>
      <c r="B172" s="1" t="s">
        <v>320</v>
      </c>
      <c r="C172" s="1" t="s">
        <v>15</v>
      </c>
      <c r="D172" s="1">
        <v>2021</v>
      </c>
      <c r="E172" s="1" t="s">
        <v>281</v>
      </c>
      <c r="F172" s="1" t="s">
        <v>281</v>
      </c>
      <c r="G172" s="1" t="s">
        <v>18</v>
      </c>
      <c r="H172" s="1" t="s">
        <v>19</v>
      </c>
      <c r="I172" s="1" t="s">
        <v>20</v>
      </c>
      <c r="J172" s="1">
        <v>30</v>
      </c>
      <c r="K172" s="1" t="str">
        <f>VLOOKUP(Table2[[#This Row],[Status]], rubric[], 2, FALSE)</f>
        <v>Pemberdayaan atau Aksi Kemanusiaan</v>
      </c>
      <c r="L172" s="1" t="str">
        <f>CLEAN(TRIM(Table2[[#This Row],[Status]] &amp; "|" &amp; Table2[[#This Row],[Level]] &amp; "|" &amp; Table2[[#This Row],[Participant As]]))</f>
        <v>Relawan|External Regional|Team</v>
      </c>
      <c r="M17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73" spans="1:13" ht="14.25" hidden="1" customHeight="1" x14ac:dyDescent="0.35">
      <c r="A173" s="1" t="s">
        <v>321</v>
      </c>
      <c r="B173" s="1" t="s">
        <v>322</v>
      </c>
      <c r="C173" s="1" t="s">
        <v>15</v>
      </c>
      <c r="D173" s="1">
        <v>2021</v>
      </c>
      <c r="E173" s="1" t="s">
        <v>197</v>
      </c>
      <c r="F173" s="1" t="s">
        <v>98</v>
      </c>
      <c r="G173" s="1" t="s">
        <v>91</v>
      </c>
      <c r="H173" s="1" t="s">
        <v>48</v>
      </c>
      <c r="I173" s="1" t="s">
        <v>20</v>
      </c>
      <c r="J173" s="1">
        <v>5</v>
      </c>
      <c r="K173" s="1" t="str">
        <f>VLOOKUP(Table2[[#This Row],[Status]], rubric[], 2, FALSE)</f>
        <v>Pengakuan</v>
      </c>
      <c r="L173" s="1" t="str">
        <f>CLEAN(TRIM(Table2[[#This Row],[Status]] &amp; "|" &amp; Table2[[#This Row],[Level]] &amp; "|" &amp; Table2[[#This Row],[Participant As]]))</f>
        <v>Narasumber/Pembicara|External National|Team</v>
      </c>
      <c r="M17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74" spans="1:13" ht="14.25" hidden="1" customHeight="1" x14ac:dyDescent="0.35">
      <c r="A174" s="1" t="s">
        <v>321</v>
      </c>
      <c r="B174" s="1" t="s">
        <v>322</v>
      </c>
      <c r="C174" s="1" t="s">
        <v>15</v>
      </c>
      <c r="D174" s="1">
        <v>2021</v>
      </c>
      <c r="E174" s="1" t="s">
        <v>23</v>
      </c>
      <c r="F174" s="1" t="s">
        <v>24</v>
      </c>
      <c r="G174" s="1" t="s">
        <v>18</v>
      </c>
      <c r="H174" s="1" t="s">
        <v>19</v>
      </c>
      <c r="I174" s="1" t="s">
        <v>25</v>
      </c>
      <c r="J174" s="1">
        <v>34</v>
      </c>
      <c r="K174" s="1" t="str">
        <f>VLOOKUP(Table2[[#This Row],[Status]], rubric[], 2, FALSE)</f>
        <v>Pemberdayaan atau Aksi Kemanusiaan</v>
      </c>
      <c r="L174" s="1" t="str">
        <f>CLEAN(TRIM(Table2[[#This Row],[Status]] &amp; "|" &amp; Table2[[#This Row],[Level]] &amp; "|" &amp; Table2[[#This Row],[Participant As]]))</f>
        <v>Relawan|External Regional|Individual</v>
      </c>
      <c r="M17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75" spans="1:13" ht="14.25" hidden="1" customHeight="1" x14ac:dyDescent="0.35">
      <c r="A175" s="1" t="s">
        <v>321</v>
      </c>
      <c r="B175" s="1" t="s">
        <v>322</v>
      </c>
      <c r="C175" s="1" t="s">
        <v>15</v>
      </c>
      <c r="D175" s="1">
        <v>2021</v>
      </c>
      <c r="E175" s="1" t="s">
        <v>16</v>
      </c>
      <c r="F175" s="1" t="s">
        <v>17</v>
      </c>
      <c r="G175" s="1" t="s">
        <v>18</v>
      </c>
      <c r="H175" s="1" t="s">
        <v>19</v>
      </c>
      <c r="I175" s="1" t="s">
        <v>20</v>
      </c>
      <c r="J175" s="1">
        <v>70</v>
      </c>
      <c r="K175" s="1" t="str">
        <f>VLOOKUP(Table2[[#This Row],[Status]], rubric[], 2, FALSE)</f>
        <v>Pemberdayaan atau Aksi Kemanusiaan</v>
      </c>
      <c r="L175" s="1" t="str">
        <f>CLEAN(TRIM(Table2[[#This Row],[Status]] &amp; "|" &amp; Table2[[#This Row],[Level]] &amp; "|" &amp; Table2[[#This Row],[Participant As]]))</f>
        <v>Relawan|External Regional|Team</v>
      </c>
      <c r="M17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76" spans="1:13" ht="14.25" hidden="1" customHeight="1" x14ac:dyDescent="0.35">
      <c r="A176" s="1" t="s">
        <v>321</v>
      </c>
      <c r="B176" s="1" t="s">
        <v>322</v>
      </c>
      <c r="C176" s="1" t="s">
        <v>15</v>
      </c>
      <c r="D176" s="1">
        <v>2021</v>
      </c>
      <c r="E176" s="1" t="s">
        <v>323</v>
      </c>
      <c r="F176" s="1" t="s">
        <v>324</v>
      </c>
      <c r="G176" s="1" t="s">
        <v>32</v>
      </c>
      <c r="H176" s="1" t="s">
        <v>48</v>
      </c>
      <c r="I176" s="1" t="s">
        <v>20</v>
      </c>
      <c r="J176" s="1">
        <v>27</v>
      </c>
      <c r="K176" s="1" t="str">
        <f>VLOOKUP(Table2[[#This Row],[Status]], rubric[], 2, FALSE)</f>
        <v>Kompetisi</v>
      </c>
      <c r="L176" s="1" t="str">
        <f>CLEAN(TRIM(Table2[[#This Row],[Status]] &amp; "|" &amp; Table2[[#This Row],[Level]] &amp; "|" &amp; Table2[[#This Row],[Participant As]]))</f>
        <v>Juara 2|External National|Team</v>
      </c>
      <c r="M17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177" spans="1:13" ht="14.25" hidden="1" customHeight="1" x14ac:dyDescent="0.35">
      <c r="A177" s="1" t="s">
        <v>325</v>
      </c>
      <c r="B177" s="1" t="s">
        <v>326</v>
      </c>
      <c r="C177" s="1" t="s">
        <v>15</v>
      </c>
      <c r="D177" s="1">
        <v>2021</v>
      </c>
      <c r="E177" s="1" t="s">
        <v>327</v>
      </c>
      <c r="F177" s="1" t="s">
        <v>328</v>
      </c>
      <c r="G177" s="1" t="s">
        <v>32</v>
      </c>
      <c r="H177" s="1" t="s">
        <v>48</v>
      </c>
      <c r="I177" s="1" t="s">
        <v>25</v>
      </c>
      <c r="J177" s="1">
        <v>30</v>
      </c>
      <c r="K177" s="1" t="str">
        <f>VLOOKUP(Table2[[#This Row],[Status]], rubric[], 2, FALSE)</f>
        <v>Kompetisi</v>
      </c>
      <c r="L177" s="1" t="str">
        <f>CLEAN(TRIM(Table2[[#This Row],[Status]] &amp; "|" &amp; Table2[[#This Row],[Level]] &amp; "|" &amp; Table2[[#This Row],[Participant As]]))</f>
        <v>Juara 2|External National|Individual</v>
      </c>
      <c r="M17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78" spans="1:13" ht="14.25" hidden="1" customHeight="1" x14ac:dyDescent="0.35">
      <c r="A178" s="1" t="s">
        <v>325</v>
      </c>
      <c r="B178" s="1" t="s">
        <v>326</v>
      </c>
      <c r="C178" s="1" t="s">
        <v>15</v>
      </c>
      <c r="D178" s="1">
        <v>2021</v>
      </c>
      <c r="E178" s="1" t="s">
        <v>329</v>
      </c>
      <c r="F178" s="1" t="s">
        <v>330</v>
      </c>
      <c r="G178" s="1" t="s">
        <v>32</v>
      </c>
      <c r="H178" s="1" t="s">
        <v>48</v>
      </c>
      <c r="I178" s="1" t="s">
        <v>20</v>
      </c>
      <c r="J178" s="1">
        <v>27</v>
      </c>
      <c r="K178" s="1" t="str">
        <f>VLOOKUP(Table2[[#This Row],[Status]], rubric[], 2, FALSE)</f>
        <v>Kompetisi</v>
      </c>
      <c r="L178" s="1" t="str">
        <f>CLEAN(TRIM(Table2[[#This Row],[Status]] &amp; "|" &amp; Table2[[#This Row],[Level]] &amp; "|" &amp; Table2[[#This Row],[Participant As]]))</f>
        <v>Juara 2|External National|Team</v>
      </c>
      <c r="M17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179" spans="1:13" ht="14.25" hidden="1" customHeight="1" x14ac:dyDescent="0.35">
      <c r="A179" s="1" t="s">
        <v>325</v>
      </c>
      <c r="B179" s="1" t="s">
        <v>326</v>
      </c>
      <c r="C179" s="1" t="s">
        <v>15</v>
      </c>
      <c r="D179" s="1">
        <v>2021</v>
      </c>
      <c r="E179" s="1" t="s">
        <v>306</v>
      </c>
      <c r="F179" s="1" t="s">
        <v>331</v>
      </c>
      <c r="G179" s="1" t="s">
        <v>74</v>
      </c>
      <c r="H179" s="1" t="s">
        <v>48</v>
      </c>
      <c r="I179" s="1" t="s">
        <v>20</v>
      </c>
      <c r="J179" s="1">
        <v>20</v>
      </c>
      <c r="K179" s="1" t="str">
        <f>VLOOKUP(Table2[[#This Row],[Status]], rubric[], 2, FALSE)</f>
        <v>Kompetisi</v>
      </c>
      <c r="L179" s="1" t="str">
        <f>CLEAN(TRIM(Table2[[#This Row],[Status]] &amp; "|" &amp; Table2[[#This Row],[Level]] &amp; "|" &amp; Table2[[#This Row],[Participant As]]))</f>
        <v>Juara 3|External National|Team</v>
      </c>
      <c r="M17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180" spans="1:13" ht="14.25" hidden="1" customHeight="1" x14ac:dyDescent="0.35">
      <c r="A180" s="1" t="s">
        <v>325</v>
      </c>
      <c r="B180" s="1" t="s">
        <v>326</v>
      </c>
      <c r="C180" s="1" t="s">
        <v>15</v>
      </c>
      <c r="D180" s="1">
        <v>2021</v>
      </c>
      <c r="E180" s="1" t="s">
        <v>332</v>
      </c>
      <c r="F180" s="1" t="s">
        <v>332</v>
      </c>
      <c r="G180" s="1" t="s">
        <v>74</v>
      </c>
      <c r="H180" s="1" t="s">
        <v>48</v>
      </c>
      <c r="I180" s="1" t="s">
        <v>20</v>
      </c>
      <c r="K180" t="str">
        <f>VLOOKUP(Table2[[#This Row],[Status]], rubric[], 2, FALSE)</f>
        <v>Kompetisi</v>
      </c>
      <c r="L180" s="1" t="str">
        <f>CLEAN(TRIM(Table2[[#This Row],[Status]] &amp; "|" &amp; Table2[[#This Row],[Level]] &amp; "|" &amp; Table2[[#This Row],[Participant As]]))</f>
        <v>Juara 3|External National|Team</v>
      </c>
      <c r="M18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181" spans="1:13" ht="14.25" hidden="1" customHeight="1" x14ac:dyDescent="0.35">
      <c r="A181" s="1" t="s">
        <v>325</v>
      </c>
      <c r="B181" s="1" t="s">
        <v>326</v>
      </c>
      <c r="C181" s="1" t="s">
        <v>15</v>
      </c>
      <c r="D181" s="1">
        <v>2021</v>
      </c>
      <c r="E181" s="1" t="s">
        <v>333</v>
      </c>
      <c r="F181" s="1" t="s">
        <v>334</v>
      </c>
      <c r="G181" s="1" t="s">
        <v>35</v>
      </c>
      <c r="H181" s="1" t="s">
        <v>48</v>
      </c>
      <c r="I181" s="1" t="s">
        <v>20</v>
      </c>
      <c r="K181" t="str">
        <f>VLOOKUP(Table2[[#This Row],[Status]], rubric[], 2, FALSE)</f>
        <v>Kompetisi</v>
      </c>
      <c r="L181" s="1" t="str">
        <f>CLEAN(TRIM(Table2[[#This Row],[Status]] &amp; "|" &amp; Table2[[#This Row],[Level]] &amp; "|" &amp; Table2[[#This Row],[Participant As]]))</f>
        <v>Juara 1|External National|Team</v>
      </c>
      <c r="M18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82" spans="1:13" ht="14.25" hidden="1" customHeight="1" x14ac:dyDescent="0.35">
      <c r="A182" s="1" t="s">
        <v>325</v>
      </c>
      <c r="B182" s="1" t="s">
        <v>326</v>
      </c>
      <c r="C182" s="1" t="s">
        <v>15</v>
      </c>
      <c r="D182" s="1">
        <v>2021</v>
      </c>
      <c r="E182" s="1" t="s">
        <v>335</v>
      </c>
      <c r="F182" s="1" t="s">
        <v>336</v>
      </c>
      <c r="G182" s="1" t="s">
        <v>35</v>
      </c>
      <c r="H182" s="1" t="s">
        <v>48</v>
      </c>
      <c r="I182" s="1" t="s">
        <v>20</v>
      </c>
      <c r="K182" t="str">
        <f>VLOOKUP(Table2[[#This Row],[Status]], rubric[], 2, FALSE)</f>
        <v>Kompetisi</v>
      </c>
      <c r="L182" s="1" t="str">
        <f>CLEAN(TRIM(Table2[[#This Row],[Status]] &amp; "|" &amp; Table2[[#This Row],[Level]] &amp; "|" &amp; Table2[[#This Row],[Participant As]]))</f>
        <v>Juara 1|External National|Team</v>
      </c>
      <c r="M18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83" spans="1:13" ht="14.25" hidden="1" customHeight="1" x14ac:dyDescent="0.35">
      <c r="A183" s="1" t="s">
        <v>337</v>
      </c>
      <c r="B183" s="1" t="s">
        <v>338</v>
      </c>
      <c r="C183" s="1" t="s">
        <v>15</v>
      </c>
      <c r="D183" s="1">
        <v>2021</v>
      </c>
      <c r="E183" s="1" t="s">
        <v>124</v>
      </c>
      <c r="F183" s="1" t="s">
        <v>125</v>
      </c>
      <c r="G183" s="1" t="s">
        <v>40</v>
      </c>
      <c r="H183" s="1" t="s">
        <v>41</v>
      </c>
      <c r="I183" s="1" t="s">
        <v>25</v>
      </c>
      <c r="K183" t="str">
        <f>VLOOKUP(Table2[[#This Row],[Status]], rubric[], 2, FALSE)</f>
        <v>Karir Organisasi</v>
      </c>
      <c r="L183" s="1" t="str">
        <f>CLEAN(TRIM(Table2[[#This Row],[Status]] &amp; "|" &amp; Table2[[#This Row],[Level]] &amp; "|" &amp; Table2[[#This Row],[Participant As]]))</f>
        <v>Satu Tingkat Dibawah Pengurus Harian|Kab/Kota/PT|Individual</v>
      </c>
      <c r="M18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</v>
      </c>
    </row>
    <row r="184" spans="1:13" ht="14.25" hidden="1" customHeight="1" x14ac:dyDescent="0.35">
      <c r="A184" s="1" t="s">
        <v>337</v>
      </c>
      <c r="B184" s="1" t="s">
        <v>338</v>
      </c>
      <c r="C184" s="1" t="s">
        <v>15</v>
      </c>
      <c r="D184" s="1">
        <v>2021</v>
      </c>
      <c r="E184" s="1" t="s">
        <v>38</v>
      </c>
      <c r="F184" s="1" t="s">
        <v>39</v>
      </c>
      <c r="G184" s="1" t="s">
        <v>102</v>
      </c>
      <c r="H184" s="1" t="s">
        <v>41</v>
      </c>
      <c r="I184" s="1" t="s">
        <v>25</v>
      </c>
      <c r="K184" t="str">
        <f>VLOOKUP(Table2[[#This Row],[Status]], rubric[], 2, FALSE)</f>
        <v>Karir Organisasi</v>
      </c>
      <c r="L184" s="1" t="str">
        <f>CLEAN(TRIM(Table2[[#This Row],[Status]] &amp; "|" &amp; Table2[[#This Row],[Level]] &amp; "|" &amp; Table2[[#This Row],[Participant As]]))</f>
        <v>Sekretaris|Kab/Kota/PT|Individual</v>
      </c>
      <c r="M18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6</v>
      </c>
    </row>
    <row r="185" spans="1:13" ht="14.25" hidden="1" customHeight="1" x14ac:dyDescent="0.35">
      <c r="A185" s="1" t="s">
        <v>337</v>
      </c>
      <c r="B185" s="1" t="s">
        <v>338</v>
      </c>
      <c r="C185" s="1" t="s">
        <v>15</v>
      </c>
      <c r="D185" s="1">
        <v>2021</v>
      </c>
      <c r="E185" s="1" t="s">
        <v>42</v>
      </c>
      <c r="F185" s="1" t="s">
        <v>43</v>
      </c>
      <c r="G185" s="1" t="s">
        <v>102</v>
      </c>
      <c r="H185" s="1" t="s">
        <v>41</v>
      </c>
      <c r="I185" s="1" t="s">
        <v>25</v>
      </c>
      <c r="K185" t="str">
        <f>VLOOKUP(Table2[[#This Row],[Status]], rubric[], 2, FALSE)</f>
        <v>Karir Organisasi</v>
      </c>
      <c r="L185" s="1" t="str">
        <f>CLEAN(TRIM(Table2[[#This Row],[Status]] &amp; "|" &amp; Table2[[#This Row],[Level]] &amp; "|" &amp; Table2[[#This Row],[Participant As]]))</f>
        <v>Sekretaris|Kab/Kota/PT|Individual</v>
      </c>
      <c r="M18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6</v>
      </c>
    </row>
    <row r="186" spans="1:13" ht="14.25" hidden="1" customHeight="1" x14ac:dyDescent="0.35">
      <c r="A186" s="1" t="s">
        <v>339</v>
      </c>
      <c r="B186" s="1" t="s">
        <v>340</v>
      </c>
      <c r="C186" s="1" t="s">
        <v>15</v>
      </c>
      <c r="D186" s="1">
        <v>2021</v>
      </c>
      <c r="E186" s="1" t="s">
        <v>124</v>
      </c>
      <c r="F186" s="1" t="s">
        <v>125</v>
      </c>
      <c r="G186" s="1" t="s">
        <v>102</v>
      </c>
      <c r="H186" s="1" t="s">
        <v>41</v>
      </c>
      <c r="I186" s="1" t="s">
        <v>25</v>
      </c>
      <c r="K186" t="str">
        <f>VLOOKUP(Table2[[#This Row],[Status]], rubric[], 2, FALSE)</f>
        <v>Karir Organisasi</v>
      </c>
      <c r="L186" s="1" t="str">
        <f>CLEAN(TRIM(Table2[[#This Row],[Status]] &amp; "|" &amp; Table2[[#This Row],[Level]] &amp; "|" &amp; Table2[[#This Row],[Participant As]]))</f>
        <v>Sekretaris|Kab/Kota/PT|Individual</v>
      </c>
      <c r="M18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6</v>
      </c>
    </row>
    <row r="187" spans="1:13" ht="14.25" hidden="1" customHeight="1" x14ac:dyDescent="0.35">
      <c r="A187" s="1" t="s">
        <v>341</v>
      </c>
      <c r="B187" s="1" t="s">
        <v>342</v>
      </c>
      <c r="C187" s="1" t="s">
        <v>15</v>
      </c>
      <c r="D187" s="1">
        <v>2021</v>
      </c>
      <c r="E187" s="1" t="s">
        <v>38</v>
      </c>
      <c r="F187" s="1" t="s">
        <v>39</v>
      </c>
      <c r="G187" s="1" t="s">
        <v>40</v>
      </c>
      <c r="H187" s="1" t="s">
        <v>41</v>
      </c>
      <c r="I187" s="1" t="s">
        <v>25</v>
      </c>
      <c r="K187" t="str">
        <f>VLOOKUP(Table2[[#This Row],[Status]], rubric[], 2, FALSE)</f>
        <v>Karir Organisasi</v>
      </c>
      <c r="L187" s="1" t="str">
        <f>CLEAN(TRIM(Table2[[#This Row],[Status]] &amp; "|" &amp; Table2[[#This Row],[Level]] &amp; "|" &amp; Table2[[#This Row],[Participant As]]))</f>
        <v>Satu Tingkat Dibawah Pengurus Harian|Kab/Kota/PT|Individual</v>
      </c>
      <c r="M18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</v>
      </c>
    </row>
    <row r="188" spans="1:13" ht="14.25" hidden="1" customHeight="1" x14ac:dyDescent="0.35">
      <c r="A188" s="1" t="s">
        <v>343</v>
      </c>
      <c r="B188" s="1" t="s">
        <v>344</v>
      </c>
      <c r="C188" s="1" t="s">
        <v>15</v>
      </c>
      <c r="D188" s="1">
        <v>2021</v>
      </c>
      <c r="E188" s="1" t="s">
        <v>284</v>
      </c>
      <c r="F188" s="1" t="s">
        <v>284</v>
      </c>
      <c r="G188" s="1" t="s">
        <v>35</v>
      </c>
      <c r="H188" s="1" t="s">
        <v>48</v>
      </c>
      <c r="I188" s="1" t="s">
        <v>25</v>
      </c>
      <c r="J188" s="1">
        <v>667</v>
      </c>
      <c r="K188" s="1" t="str">
        <f>VLOOKUP(Table2[[#This Row],[Status]], rubric[], 2, FALSE)</f>
        <v>Kompetisi</v>
      </c>
      <c r="L188" s="1" t="str">
        <f>CLEAN(TRIM(Table2[[#This Row],[Status]] &amp; "|" &amp; Table2[[#This Row],[Level]] &amp; "|" &amp; Table2[[#This Row],[Participant As]]))</f>
        <v>Juara 1|External National|Individual</v>
      </c>
      <c r="M18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89" spans="1:13" ht="14.25" hidden="1" customHeight="1" x14ac:dyDescent="0.35">
      <c r="A189" s="1" t="s">
        <v>343</v>
      </c>
      <c r="B189" s="1" t="s">
        <v>344</v>
      </c>
      <c r="C189" s="1" t="s">
        <v>15</v>
      </c>
      <c r="D189" s="1">
        <v>2021</v>
      </c>
      <c r="E189" s="1" t="s">
        <v>345</v>
      </c>
      <c r="F189" s="1" t="s">
        <v>188</v>
      </c>
      <c r="G189" s="1" t="s">
        <v>18</v>
      </c>
      <c r="H189" s="1" t="s">
        <v>19</v>
      </c>
      <c r="I189" s="1" t="s">
        <v>25</v>
      </c>
      <c r="J189" s="1">
        <v>28</v>
      </c>
      <c r="K189" s="1" t="str">
        <f>VLOOKUP(Table2[[#This Row],[Status]], rubric[], 2, FALSE)</f>
        <v>Pemberdayaan atau Aksi Kemanusiaan</v>
      </c>
      <c r="L189" s="1" t="str">
        <f>CLEAN(TRIM(Table2[[#This Row],[Status]] &amp; "|" &amp; Table2[[#This Row],[Level]] &amp; "|" &amp; Table2[[#This Row],[Participant As]]))</f>
        <v>Relawan|External Regional|Individual</v>
      </c>
      <c r="M18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90" spans="1:13" ht="14.25" hidden="1" customHeight="1" x14ac:dyDescent="0.35">
      <c r="A190" s="1" t="s">
        <v>343</v>
      </c>
      <c r="B190" s="1" t="s">
        <v>344</v>
      </c>
      <c r="C190" s="1" t="s">
        <v>15</v>
      </c>
      <c r="D190" s="1">
        <v>2021</v>
      </c>
      <c r="E190" s="1" t="s">
        <v>346</v>
      </c>
      <c r="F190" s="1" t="s">
        <v>347</v>
      </c>
      <c r="G190" s="1" t="s">
        <v>18</v>
      </c>
      <c r="H190" s="1" t="s">
        <v>48</v>
      </c>
      <c r="I190" s="1" t="s">
        <v>25</v>
      </c>
      <c r="J190" s="1">
        <v>28</v>
      </c>
      <c r="K190" s="1" t="str">
        <f>VLOOKUP(Table2[[#This Row],[Status]], rubric[], 2, FALSE)</f>
        <v>Pemberdayaan atau Aksi Kemanusiaan</v>
      </c>
      <c r="L190" s="1" t="str">
        <f>CLEAN(TRIM(Table2[[#This Row],[Status]] &amp; "|" &amp; Table2[[#This Row],[Level]] &amp; "|" &amp; Table2[[#This Row],[Participant As]]))</f>
        <v>Relawan|External National|Individual</v>
      </c>
      <c r="M19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191" spans="1:13" ht="14.25" hidden="1" customHeight="1" x14ac:dyDescent="0.35">
      <c r="A191" s="1" t="s">
        <v>348</v>
      </c>
      <c r="B191" s="1" t="s">
        <v>349</v>
      </c>
      <c r="C191" s="1" t="s">
        <v>15</v>
      </c>
      <c r="D191" s="1">
        <v>2021</v>
      </c>
      <c r="E191" s="1" t="s">
        <v>350</v>
      </c>
      <c r="F191" s="1" t="s">
        <v>205</v>
      </c>
      <c r="G191" s="1" t="s">
        <v>32</v>
      </c>
      <c r="H191" s="1" t="s">
        <v>48</v>
      </c>
      <c r="I191" s="1" t="s">
        <v>20</v>
      </c>
      <c r="J191" s="1">
        <v>25</v>
      </c>
      <c r="K191" s="1" t="str">
        <f>VLOOKUP(Table2[[#This Row],[Status]], rubric[], 2, FALSE)</f>
        <v>Kompetisi</v>
      </c>
      <c r="L191" s="1" t="str">
        <f>CLEAN(TRIM(Table2[[#This Row],[Status]] &amp; "|" &amp; Table2[[#This Row],[Level]] &amp; "|" &amp; Table2[[#This Row],[Participant As]]))</f>
        <v>Juara 2|External National|Team</v>
      </c>
      <c r="M19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192" spans="1:13" ht="14.25" hidden="1" customHeight="1" x14ac:dyDescent="0.35">
      <c r="A192" s="1" t="s">
        <v>348</v>
      </c>
      <c r="B192" s="1" t="s">
        <v>349</v>
      </c>
      <c r="C192" s="1" t="s">
        <v>15</v>
      </c>
      <c r="D192" s="1">
        <v>2021</v>
      </c>
      <c r="E192" s="1" t="s">
        <v>46</v>
      </c>
      <c r="F192" s="1" t="s">
        <v>47</v>
      </c>
      <c r="G192" s="1" t="s">
        <v>35</v>
      </c>
      <c r="H192" s="1" t="s">
        <v>48</v>
      </c>
      <c r="I192" s="1" t="s">
        <v>20</v>
      </c>
      <c r="J192" s="1">
        <v>50</v>
      </c>
      <c r="K192" s="1" t="str">
        <f>VLOOKUP(Table2[[#This Row],[Status]], rubric[], 2, FALSE)</f>
        <v>Kompetisi</v>
      </c>
      <c r="L192" s="1" t="str">
        <f>CLEAN(TRIM(Table2[[#This Row],[Status]] &amp; "|" &amp; Table2[[#This Row],[Level]] &amp; "|" &amp; Table2[[#This Row],[Participant As]]))</f>
        <v>Juara 1|External National|Team</v>
      </c>
      <c r="M19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93" spans="1:13" ht="14.25" hidden="1" customHeight="1" x14ac:dyDescent="0.35">
      <c r="A193" s="1" t="s">
        <v>348</v>
      </c>
      <c r="B193" s="1" t="s">
        <v>349</v>
      </c>
      <c r="C193" s="1" t="s">
        <v>15</v>
      </c>
      <c r="D193" s="1">
        <v>2021</v>
      </c>
      <c r="E193" s="1" t="s">
        <v>38</v>
      </c>
      <c r="F193" s="1" t="s">
        <v>39</v>
      </c>
      <c r="G193" s="1" t="s">
        <v>164</v>
      </c>
      <c r="H193" s="1" t="s">
        <v>41</v>
      </c>
      <c r="I193" s="1" t="s">
        <v>25</v>
      </c>
      <c r="K193" t="str">
        <f>VLOOKUP(Table2[[#This Row],[Status]], rubric[], 2, FALSE)</f>
        <v>Karir Organisasi</v>
      </c>
      <c r="L193" s="1" t="str">
        <f>CLEAN(TRIM(Table2[[#This Row],[Status]] &amp; "|" &amp; Table2[[#This Row],[Level]] &amp; "|" &amp; Table2[[#This Row],[Participant As]]))</f>
        <v>Wakil Ketua|Kab/Kota/PT|Individual</v>
      </c>
      <c r="M19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194" spans="1:13" ht="14.25" hidden="1" customHeight="1" x14ac:dyDescent="0.35">
      <c r="A194" s="1" t="s">
        <v>351</v>
      </c>
      <c r="B194" s="1" t="s">
        <v>352</v>
      </c>
      <c r="C194" s="1" t="s">
        <v>15</v>
      </c>
      <c r="D194" s="1">
        <v>2021</v>
      </c>
      <c r="E194" s="1" t="s">
        <v>353</v>
      </c>
      <c r="F194" s="1" t="s">
        <v>353</v>
      </c>
      <c r="G194" s="1" t="s">
        <v>35</v>
      </c>
      <c r="H194" s="1" t="s">
        <v>48</v>
      </c>
      <c r="I194" s="1" t="s">
        <v>20</v>
      </c>
      <c r="J194" s="1">
        <v>50</v>
      </c>
      <c r="K194" s="1" t="str">
        <f>VLOOKUP(Table2[[#This Row],[Status]], rubric[], 2, FALSE)</f>
        <v>Kompetisi</v>
      </c>
      <c r="L194" s="1" t="str">
        <f>CLEAN(TRIM(Table2[[#This Row],[Status]] &amp; "|" &amp; Table2[[#This Row],[Level]] &amp; "|" &amp; Table2[[#This Row],[Participant As]]))</f>
        <v>Juara 1|External National|Team</v>
      </c>
      <c r="M19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95" spans="1:13" ht="14.25" hidden="1" customHeight="1" x14ac:dyDescent="0.35">
      <c r="A195" s="1" t="s">
        <v>354</v>
      </c>
      <c r="B195" s="1" t="s">
        <v>355</v>
      </c>
      <c r="C195" s="1" t="s">
        <v>15</v>
      </c>
      <c r="D195" s="1">
        <v>2021</v>
      </c>
      <c r="E195" s="1" t="s">
        <v>217</v>
      </c>
      <c r="F195" s="1" t="s">
        <v>217</v>
      </c>
      <c r="G195" s="1" t="s">
        <v>18</v>
      </c>
      <c r="H195" s="1" t="s">
        <v>19</v>
      </c>
      <c r="I195" s="1" t="s">
        <v>25</v>
      </c>
      <c r="J195" s="1">
        <v>65</v>
      </c>
      <c r="K195" s="1" t="str">
        <f>VLOOKUP(Table2[[#This Row],[Status]], rubric[], 2, FALSE)</f>
        <v>Pemberdayaan atau Aksi Kemanusiaan</v>
      </c>
      <c r="L195" s="1" t="str">
        <f>CLEAN(TRIM(Table2[[#This Row],[Status]] &amp; "|" &amp; Table2[[#This Row],[Level]] &amp; "|" &amp; Table2[[#This Row],[Participant As]]))</f>
        <v>Relawan|External Regional|Individual</v>
      </c>
      <c r="M19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96" spans="1:13" ht="14.25" hidden="1" customHeight="1" x14ac:dyDescent="0.35">
      <c r="A196" s="1" t="s">
        <v>354</v>
      </c>
      <c r="B196" s="1" t="s">
        <v>355</v>
      </c>
      <c r="C196" s="1" t="s">
        <v>15</v>
      </c>
      <c r="D196" s="1">
        <v>2021</v>
      </c>
      <c r="E196" s="1" t="s">
        <v>38</v>
      </c>
      <c r="F196" s="1" t="s">
        <v>39</v>
      </c>
      <c r="G196" s="1" t="s">
        <v>40</v>
      </c>
      <c r="H196" s="1" t="s">
        <v>41</v>
      </c>
      <c r="I196" s="1" t="s">
        <v>25</v>
      </c>
      <c r="K196" t="str">
        <f>VLOOKUP(Table2[[#This Row],[Status]], rubric[], 2, FALSE)</f>
        <v>Karir Organisasi</v>
      </c>
      <c r="L196" s="1" t="str">
        <f>CLEAN(TRIM(Table2[[#This Row],[Status]] &amp; "|" &amp; Table2[[#This Row],[Level]] &amp; "|" &amp; Table2[[#This Row],[Participant As]]))</f>
        <v>Satu Tingkat Dibawah Pengurus Harian|Kab/Kota/PT|Individual</v>
      </c>
      <c r="M19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</v>
      </c>
    </row>
    <row r="197" spans="1:13" ht="14.25" hidden="1" customHeight="1" x14ac:dyDescent="0.35">
      <c r="A197" s="1" t="s">
        <v>356</v>
      </c>
      <c r="B197" s="1" t="s">
        <v>357</v>
      </c>
      <c r="C197" s="1" t="s">
        <v>15</v>
      </c>
      <c r="D197" s="1">
        <v>2021</v>
      </c>
      <c r="E197" s="1" t="s">
        <v>217</v>
      </c>
      <c r="F197" s="1" t="s">
        <v>217</v>
      </c>
      <c r="G197" s="1" t="s">
        <v>18</v>
      </c>
      <c r="H197" s="1" t="s">
        <v>19</v>
      </c>
      <c r="I197" s="1" t="s">
        <v>25</v>
      </c>
      <c r="J197" s="1">
        <v>65</v>
      </c>
      <c r="K197" s="1" t="str">
        <f>VLOOKUP(Table2[[#This Row],[Status]], rubric[], 2, FALSE)</f>
        <v>Pemberdayaan atau Aksi Kemanusiaan</v>
      </c>
      <c r="L197" s="1" t="str">
        <f>CLEAN(TRIM(Table2[[#This Row],[Status]] &amp; "|" &amp; Table2[[#This Row],[Level]] &amp; "|" &amp; Table2[[#This Row],[Participant As]]))</f>
        <v>Relawan|External Regional|Individual</v>
      </c>
      <c r="M19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98" spans="1:13" ht="14.25" hidden="1" customHeight="1" x14ac:dyDescent="0.35">
      <c r="A198" s="1" t="s">
        <v>358</v>
      </c>
      <c r="B198" s="1" t="s">
        <v>359</v>
      </c>
      <c r="C198" s="1" t="s">
        <v>15</v>
      </c>
      <c r="D198" s="1">
        <v>2021</v>
      </c>
      <c r="E198" s="1" t="s">
        <v>231</v>
      </c>
      <c r="F198" s="1" t="s">
        <v>232</v>
      </c>
      <c r="G198" s="1" t="s">
        <v>18</v>
      </c>
      <c r="H198" s="1" t="s">
        <v>19</v>
      </c>
      <c r="I198" s="1" t="s">
        <v>25</v>
      </c>
      <c r="J198" s="1">
        <v>15</v>
      </c>
      <c r="K198" s="1" t="str">
        <f>VLOOKUP(Table2[[#This Row],[Status]], rubric[], 2, FALSE)</f>
        <v>Pemberdayaan atau Aksi Kemanusiaan</v>
      </c>
      <c r="L198" s="1" t="str">
        <f>CLEAN(TRIM(Table2[[#This Row],[Status]] &amp; "|" &amp; Table2[[#This Row],[Level]] &amp; "|" &amp; Table2[[#This Row],[Participant As]]))</f>
        <v>Relawan|External Regional|Individual</v>
      </c>
      <c r="M19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99" spans="1:13" ht="14.25" hidden="1" customHeight="1" x14ac:dyDescent="0.35">
      <c r="A199" s="1" t="s">
        <v>358</v>
      </c>
      <c r="B199" s="1" t="s">
        <v>359</v>
      </c>
      <c r="C199" s="1" t="s">
        <v>15</v>
      </c>
      <c r="D199" s="1">
        <v>2021</v>
      </c>
      <c r="E199" s="1" t="s">
        <v>124</v>
      </c>
      <c r="F199" s="1" t="s">
        <v>125</v>
      </c>
      <c r="G199" s="1" t="s">
        <v>40</v>
      </c>
      <c r="H199" s="1" t="s">
        <v>41</v>
      </c>
      <c r="I199" s="1" t="s">
        <v>25</v>
      </c>
      <c r="K199" t="str">
        <f>VLOOKUP(Table2[[#This Row],[Status]], rubric[], 2, FALSE)</f>
        <v>Karir Organisasi</v>
      </c>
      <c r="L199" s="1" t="str">
        <f>CLEAN(TRIM(Table2[[#This Row],[Status]] &amp; "|" &amp; Table2[[#This Row],[Level]] &amp; "|" &amp; Table2[[#This Row],[Participant As]]))</f>
        <v>Satu Tingkat Dibawah Pengurus Harian|Kab/Kota/PT|Individual</v>
      </c>
      <c r="M19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</v>
      </c>
    </row>
    <row r="200" spans="1:13" ht="14.25" hidden="1" customHeight="1" x14ac:dyDescent="0.35">
      <c r="A200" s="1" t="s">
        <v>358</v>
      </c>
      <c r="B200" s="1" t="s">
        <v>359</v>
      </c>
      <c r="C200" s="1" t="s">
        <v>15</v>
      </c>
      <c r="D200" s="1">
        <v>2021</v>
      </c>
      <c r="E200" s="1" t="s">
        <v>38</v>
      </c>
      <c r="F200" s="1" t="s">
        <v>39</v>
      </c>
      <c r="G200" s="1" t="s">
        <v>164</v>
      </c>
      <c r="H200" s="1" t="s">
        <v>41</v>
      </c>
      <c r="I200" s="1" t="s">
        <v>25</v>
      </c>
      <c r="K200" t="str">
        <f>VLOOKUP(Table2[[#This Row],[Status]], rubric[], 2, FALSE)</f>
        <v>Karir Organisasi</v>
      </c>
      <c r="L200" s="1" t="str">
        <f>CLEAN(TRIM(Table2[[#This Row],[Status]] &amp; "|" &amp; Table2[[#This Row],[Level]] &amp; "|" &amp; Table2[[#This Row],[Participant As]]))</f>
        <v>Wakil Ketua|Kab/Kota/PT|Individual</v>
      </c>
      <c r="M20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201" spans="1:13" ht="14.25" hidden="1" customHeight="1" x14ac:dyDescent="0.35">
      <c r="A201" s="1" t="s">
        <v>360</v>
      </c>
      <c r="B201" s="1" t="s">
        <v>361</v>
      </c>
      <c r="C201" s="1" t="s">
        <v>15</v>
      </c>
      <c r="D201" s="1">
        <v>2021</v>
      </c>
      <c r="E201" s="1" t="s">
        <v>362</v>
      </c>
      <c r="F201" s="1" t="s">
        <v>363</v>
      </c>
      <c r="G201" s="1" t="s">
        <v>32</v>
      </c>
      <c r="H201" s="1" t="s">
        <v>19</v>
      </c>
      <c r="I201" s="1" t="s">
        <v>20</v>
      </c>
      <c r="J201" s="1">
        <v>3</v>
      </c>
      <c r="K201" s="1" t="str">
        <f>VLOOKUP(Table2[[#This Row],[Status]], rubric[], 2, FALSE)</f>
        <v>Kompetisi</v>
      </c>
      <c r="L201" s="1" t="str">
        <f>CLEAN(TRIM(Table2[[#This Row],[Status]] &amp; "|" &amp; Table2[[#This Row],[Level]] &amp; "|" &amp; Table2[[#This Row],[Participant As]]))</f>
        <v>Juara 2|External Regional|Team</v>
      </c>
      <c r="M20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202" spans="1:13" ht="14.25" hidden="1" customHeight="1" x14ac:dyDescent="0.35">
      <c r="A202" s="1" t="s">
        <v>360</v>
      </c>
      <c r="B202" s="1" t="s">
        <v>361</v>
      </c>
      <c r="C202" s="1" t="s">
        <v>15</v>
      </c>
      <c r="D202" s="1">
        <v>2021</v>
      </c>
      <c r="E202" s="1" t="s">
        <v>362</v>
      </c>
      <c r="F202" s="1" t="s">
        <v>364</v>
      </c>
      <c r="G202" s="1" t="s">
        <v>35</v>
      </c>
      <c r="H202" s="1" t="s">
        <v>19</v>
      </c>
      <c r="I202" s="1" t="s">
        <v>20</v>
      </c>
      <c r="J202" s="1">
        <v>3</v>
      </c>
      <c r="K202" s="1" t="str">
        <f>VLOOKUP(Table2[[#This Row],[Status]], rubric[], 2, FALSE)</f>
        <v>Kompetisi</v>
      </c>
      <c r="L202" s="1" t="str">
        <f>CLEAN(TRIM(Table2[[#This Row],[Status]] &amp; "|" &amp; Table2[[#This Row],[Level]] &amp; "|" &amp; Table2[[#This Row],[Participant As]]))</f>
        <v>Juara 1|External Regional|Team</v>
      </c>
      <c r="M20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203" spans="1:13" ht="14.25" hidden="1" customHeight="1" x14ac:dyDescent="0.35">
      <c r="A203" s="1" t="s">
        <v>360</v>
      </c>
      <c r="B203" s="1" t="s">
        <v>361</v>
      </c>
      <c r="C203" s="1" t="s">
        <v>15</v>
      </c>
      <c r="D203" s="1">
        <v>2021</v>
      </c>
      <c r="E203" s="1" t="s">
        <v>365</v>
      </c>
      <c r="F203" s="1" t="s">
        <v>118</v>
      </c>
      <c r="G203" s="1" t="s">
        <v>32</v>
      </c>
      <c r="H203" s="1" t="s">
        <v>48</v>
      </c>
      <c r="I203" s="1" t="s">
        <v>20</v>
      </c>
      <c r="J203" s="1">
        <v>9</v>
      </c>
      <c r="K203" s="1" t="str">
        <f>VLOOKUP(Table2[[#This Row],[Status]], rubric[], 2, FALSE)</f>
        <v>Kompetisi</v>
      </c>
      <c r="L203" s="1" t="str">
        <f>CLEAN(TRIM(Table2[[#This Row],[Status]] &amp; "|" &amp; Table2[[#This Row],[Level]] &amp; "|" &amp; Table2[[#This Row],[Participant As]]))</f>
        <v>Juara 2|External National|Team</v>
      </c>
      <c r="M20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204" spans="1:13" ht="14.25" hidden="1" customHeight="1" x14ac:dyDescent="0.35">
      <c r="A204" s="1" t="s">
        <v>360</v>
      </c>
      <c r="B204" s="1" t="s">
        <v>361</v>
      </c>
      <c r="C204" s="1" t="s">
        <v>15</v>
      </c>
      <c r="D204" s="1">
        <v>2021</v>
      </c>
      <c r="E204" s="1" t="s">
        <v>124</v>
      </c>
      <c r="F204" s="1" t="s">
        <v>125</v>
      </c>
      <c r="G204" s="1" t="s">
        <v>40</v>
      </c>
      <c r="H204" s="1" t="s">
        <v>41</v>
      </c>
      <c r="I204" s="1" t="s">
        <v>25</v>
      </c>
      <c r="K204" t="str">
        <f>VLOOKUP(Table2[[#This Row],[Status]], rubric[], 2, FALSE)</f>
        <v>Karir Organisasi</v>
      </c>
      <c r="L204" s="1" t="str">
        <f>CLEAN(TRIM(Table2[[#This Row],[Status]] &amp; "|" &amp; Table2[[#This Row],[Level]] &amp; "|" &amp; Table2[[#This Row],[Participant As]]))</f>
        <v>Satu Tingkat Dibawah Pengurus Harian|Kab/Kota/PT|Individual</v>
      </c>
      <c r="M20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</v>
      </c>
    </row>
    <row r="205" spans="1:13" ht="14.25" hidden="1" customHeight="1" x14ac:dyDescent="0.35">
      <c r="A205" s="1" t="s">
        <v>360</v>
      </c>
      <c r="B205" s="1" t="s">
        <v>361</v>
      </c>
      <c r="C205" s="1" t="s">
        <v>15</v>
      </c>
      <c r="D205" s="1">
        <v>2021</v>
      </c>
      <c r="E205" s="1" t="s">
        <v>345</v>
      </c>
      <c r="F205" s="1" t="s">
        <v>188</v>
      </c>
      <c r="G205" s="1" t="s">
        <v>18</v>
      </c>
      <c r="H205" s="1" t="s">
        <v>19</v>
      </c>
      <c r="I205" s="1" t="s">
        <v>25</v>
      </c>
      <c r="J205" s="1">
        <v>28</v>
      </c>
      <c r="K205" s="1" t="str">
        <f>VLOOKUP(Table2[[#This Row],[Status]], rubric[], 2, FALSE)</f>
        <v>Pemberdayaan atau Aksi Kemanusiaan</v>
      </c>
      <c r="L205" s="1" t="str">
        <f>CLEAN(TRIM(Table2[[#This Row],[Status]] &amp; "|" &amp; Table2[[#This Row],[Level]] &amp; "|" &amp; Table2[[#This Row],[Participant As]]))</f>
        <v>Relawan|External Regional|Individual</v>
      </c>
      <c r="M20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06" spans="1:13" ht="14.25" hidden="1" customHeight="1" x14ac:dyDescent="0.35">
      <c r="A206" s="1" t="s">
        <v>366</v>
      </c>
      <c r="B206" s="1" t="s">
        <v>367</v>
      </c>
      <c r="C206" s="1" t="s">
        <v>15</v>
      </c>
      <c r="D206" s="1">
        <v>2021</v>
      </c>
      <c r="E206" s="1" t="s">
        <v>368</v>
      </c>
      <c r="F206" s="1" t="s">
        <v>368</v>
      </c>
      <c r="G206" s="1" t="s">
        <v>18</v>
      </c>
      <c r="H206" s="1" t="s">
        <v>66</v>
      </c>
      <c r="I206" s="1" t="s">
        <v>25</v>
      </c>
      <c r="J206" s="1">
        <v>200</v>
      </c>
      <c r="K206" s="1" t="str">
        <f>VLOOKUP(Table2[[#This Row],[Status]], rubric[], 2, FALSE)</f>
        <v>Pemberdayaan atau Aksi Kemanusiaan</v>
      </c>
      <c r="L206" s="1" t="str">
        <f>CLEAN(TRIM(Table2[[#This Row],[Status]] &amp; "|" &amp; Table2[[#This Row],[Level]] &amp; "|" &amp; Table2[[#This Row],[Participant As]]))</f>
        <v>Relawan|External International|Individual</v>
      </c>
      <c r="M20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207" spans="1:13" ht="14.25" hidden="1" customHeight="1" x14ac:dyDescent="0.35">
      <c r="A207" s="1" t="s">
        <v>369</v>
      </c>
      <c r="B207" s="1" t="s">
        <v>370</v>
      </c>
      <c r="C207" s="1" t="s">
        <v>15</v>
      </c>
      <c r="D207" s="1">
        <v>2021</v>
      </c>
      <c r="E207" s="1" t="s">
        <v>16</v>
      </c>
      <c r="F207" s="1" t="s">
        <v>17</v>
      </c>
      <c r="G207" s="1" t="s">
        <v>18</v>
      </c>
      <c r="H207" s="1" t="s">
        <v>19</v>
      </c>
      <c r="I207" s="1" t="s">
        <v>20</v>
      </c>
      <c r="J207" s="1">
        <v>70</v>
      </c>
      <c r="K207" s="1" t="str">
        <f>VLOOKUP(Table2[[#This Row],[Status]], rubric[], 2, FALSE)</f>
        <v>Pemberdayaan atau Aksi Kemanusiaan</v>
      </c>
      <c r="L207" s="1" t="str">
        <f>CLEAN(TRIM(Table2[[#This Row],[Status]] &amp; "|" &amp; Table2[[#This Row],[Level]] &amp; "|" &amp; Table2[[#This Row],[Participant As]]))</f>
        <v>Relawan|External Regional|Team</v>
      </c>
      <c r="M20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08" spans="1:13" ht="14.25" hidden="1" customHeight="1" x14ac:dyDescent="0.35">
      <c r="A208" s="1" t="s">
        <v>369</v>
      </c>
      <c r="B208" s="1" t="s">
        <v>370</v>
      </c>
      <c r="C208" s="1" t="s">
        <v>15</v>
      </c>
      <c r="D208" s="1">
        <v>2021</v>
      </c>
      <c r="E208" s="1" t="s">
        <v>371</v>
      </c>
      <c r="F208" s="1" t="s">
        <v>31</v>
      </c>
      <c r="G208" s="1" t="s">
        <v>35</v>
      </c>
      <c r="H208" s="1" t="s">
        <v>48</v>
      </c>
      <c r="I208" s="1" t="s">
        <v>20</v>
      </c>
      <c r="K208" t="str">
        <f>VLOOKUP(Table2[[#This Row],[Status]], rubric[], 2, FALSE)</f>
        <v>Kompetisi</v>
      </c>
      <c r="L208" s="1" t="str">
        <f>CLEAN(TRIM(Table2[[#This Row],[Status]] &amp; "|" &amp; Table2[[#This Row],[Level]] &amp; "|" &amp; Table2[[#This Row],[Participant As]]))</f>
        <v>Juara 1|External National|Team</v>
      </c>
      <c r="M20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09" spans="1:13" ht="14.25" hidden="1" customHeight="1" x14ac:dyDescent="0.35">
      <c r="A209" s="1" t="s">
        <v>372</v>
      </c>
      <c r="B209" s="1" t="s">
        <v>373</v>
      </c>
      <c r="C209" s="1" t="s">
        <v>15</v>
      </c>
      <c r="D209" s="1">
        <v>2021</v>
      </c>
      <c r="E209" s="1" t="s">
        <v>122</v>
      </c>
      <c r="F209" s="1" t="s">
        <v>123</v>
      </c>
      <c r="G209" s="1" t="s">
        <v>102</v>
      </c>
      <c r="H209" s="1" t="s">
        <v>41</v>
      </c>
      <c r="I209" s="1" t="s">
        <v>25</v>
      </c>
      <c r="K209" t="str">
        <f>VLOOKUP(Table2[[#This Row],[Status]], rubric[], 2, FALSE)</f>
        <v>Karir Organisasi</v>
      </c>
      <c r="L209" s="1" t="str">
        <f>CLEAN(TRIM(Table2[[#This Row],[Status]] &amp; "|" &amp; Table2[[#This Row],[Level]] &amp; "|" &amp; Table2[[#This Row],[Participant As]]))</f>
        <v>Sekretaris|Kab/Kota/PT|Individual</v>
      </c>
      <c r="M20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6</v>
      </c>
    </row>
    <row r="210" spans="1:13" ht="14.25" hidden="1" customHeight="1" x14ac:dyDescent="0.35">
      <c r="A210" s="1" t="s">
        <v>372</v>
      </c>
      <c r="B210" s="1" t="s">
        <v>373</v>
      </c>
      <c r="C210" s="1" t="s">
        <v>15</v>
      </c>
      <c r="D210" s="1">
        <v>2021</v>
      </c>
      <c r="E210" s="1" t="s">
        <v>139</v>
      </c>
      <c r="F210" s="1" t="s">
        <v>139</v>
      </c>
      <c r="G210" s="1" t="s">
        <v>18</v>
      </c>
      <c r="H210" s="1" t="s">
        <v>19</v>
      </c>
      <c r="I210" s="1" t="s">
        <v>25</v>
      </c>
      <c r="J210" s="1">
        <v>28</v>
      </c>
      <c r="K210" s="1" t="str">
        <f>VLOOKUP(Table2[[#This Row],[Status]], rubric[], 2, FALSE)</f>
        <v>Pemberdayaan atau Aksi Kemanusiaan</v>
      </c>
      <c r="L210" s="1" t="str">
        <f>CLEAN(TRIM(Table2[[#This Row],[Status]] &amp; "|" &amp; Table2[[#This Row],[Level]] &amp; "|" &amp; Table2[[#This Row],[Participant As]]))</f>
        <v>Relawan|External Regional|Individual</v>
      </c>
      <c r="M21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11" spans="1:13" ht="14.25" hidden="1" customHeight="1" x14ac:dyDescent="0.35">
      <c r="A211" s="1" t="s">
        <v>372</v>
      </c>
      <c r="B211" s="1" t="s">
        <v>373</v>
      </c>
      <c r="C211" s="1" t="s">
        <v>15</v>
      </c>
      <c r="D211" s="1">
        <v>2021</v>
      </c>
      <c r="E211" s="1" t="s">
        <v>124</v>
      </c>
      <c r="F211" s="1" t="s">
        <v>125</v>
      </c>
      <c r="G211" s="1" t="s">
        <v>102</v>
      </c>
      <c r="H211" s="1" t="s">
        <v>41</v>
      </c>
      <c r="I211" s="1" t="s">
        <v>25</v>
      </c>
      <c r="K211" t="str">
        <f>VLOOKUP(Table2[[#This Row],[Status]], rubric[], 2, FALSE)</f>
        <v>Karir Organisasi</v>
      </c>
      <c r="L211" s="1" t="str">
        <f>CLEAN(TRIM(Table2[[#This Row],[Status]] &amp; "|" &amp; Table2[[#This Row],[Level]] &amp; "|" &amp; Table2[[#This Row],[Participant As]]))</f>
        <v>Sekretaris|Kab/Kota/PT|Individual</v>
      </c>
      <c r="M21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6</v>
      </c>
    </row>
    <row r="212" spans="1:13" ht="14.25" hidden="1" customHeight="1" x14ac:dyDescent="0.35">
      <c r="A212" s="1" t="s">
        <v>372</v>
      </c>
      <c r="B212" s="1" t="s">
        <v>373</v>
      </c>
      <c r="C212" s="1" t="s">
        <v>15</v>
      </c>
      <c r="D212" s="1">
        <v>2021</v>
      </c>
      <c r="E212" s="1" t="s">
        <v>16</v>
      </c>
      <c r="F212" s="1" t="s">
        <v>17</v>
      </c>
      <c r="G212" s="1" t="s">
        <v>18</v>
      </c>
      <c r="H212" s="1" t="s">
        <v>19</v>
      </c>
      <c r="I212" s="1" t="s">
        <v>20</v>
      </c>
      <c r="J212" s="1">
        <v>70</v>
      </c>
      <c r="K212" s="1" t="str">
        <f>VLOOKUP(Table2[[#This Row],[Status]], rubric[], 2, FALSE)</f>
        <v>Pemberdayaan atau Aksi Kemanusiaan</v>
      </c>
      <c r="L212" s="1" t="str">
        <f>CLEAN(TRIM(Table2[[#This Row],[Status]] &amp; "|" &amp; Table2[[#This Row],[Level]] &amp; "|" &amp; Table2[[#This Row],[Participant As]]))</f>
        <v>Relawan|External Regional|Team</v>
      </c>
      <c r="M21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13" spans="1:13" ht="14.25" hidden="1" customHeight="1" x14ac:dyDescent="0.35">
      <c r="A213" s="1" t="s">
        <v>374</v>
      </c>
      <c r="B213" s="1" t="s">
        <v>375</v>
      </c>
      <c r="C213" s="1" t="s">
        <v>15</v>
      </c>
      <c r="D213" s="1">
        <v>2021</v>
      </c>
      <c r="E213" s="1" t="s">
        <v>376</v>
      </c>
      <c r="F213" s="1" t="s">
        <v>347</v>
      </c>
      <c r="G213" s="1" t="s">
        <v>18</v>
      </c>
      <c r="H213" s="1" t="s">
        <v>48</v>
      </c>
      <c r="I213" s="1" t="s">
        <v>25</v>
      </c>
      <c r="J213" s="1">
        <v>28</v>
      </c>
      <c r="K213" s="1" t="str">
        <f>VLOOKUP(Table2[[#This Row],[Status]], rubric[], 2, FALSE)</f>
        <v>Pemberdayaan atau Aksi Kemanusiaan</v>
      </c>
      <c r="L213" s="1" t="str">
        <f>CLEAN(TRIM(Table2[[#This Row],[Status]] &amp; "|" &amp; Table2[[#This Row],[Level]] &amp; "|" &amp; Table2[[#This Row],[Participant As]]))</f>
        <v>Relawan|External National|Individual</v>
      </c>
      <c r="M21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214" spans="1:13" ht="14.25" hidden="1" customHeight="1" x14ac:dyDescent="0.35">
      <c r="A214" s="1" t="s">
        <v>377</v>
      </c>
      <c r="B214" s="1" t="s">
        <v>378</v>
      </c>
      <c r="C214" s="1" t="s">
        <v>15</v>
      </c>
      <c r="D214" s="1">
        <v>2021</v>
      </c>
      <c r="E214" s="1" t="s">
        <v>89</v>
      </c>
      <c r="F214" s="1" t="s">
        <v>90</v>
      </c>
      <c r="G214" s="1" t="s">
        <v>91</v>
      </c>
      <c r="H214" s="1" t="s">
        <v>66</v>
      </c>
      <c r="I214" s="1" t="s">
        <v>25</v>
      </c>
      <c r="J214" s="1">
        <v>500</v>
      </c>
      <c r="K214" s="1" t="str">
        <f>VLOOKUP(Table2[[#This Row],[Status]], rubric[], 2, FALSE)</f>
        <v>Pengakuan</v>
      </c>
      <c r="L214" s="1" t="str">
        <f>CLEAN(TRIM(Table2[[#This Row],[Status]] &amp; "|" &amp; Table2[[#This Row],[Level]] &amp; "|" &amp; Table2[[#This Row],[Participant As]]))</f>
        <v>Narasumber/Pembicara|External International|Individual</v>
      </c>
      <c r="M21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215" spans="1:13" ht="14.25" hidden="1" customHeight="1" x14ac:dyDescent="0.35">
      <c r="A215" s="1" t="s">
        <v>377</v>
      </c>
      <c r="B215" s="1" t="s">
        <v>378</v>
      </c>
      <c r="C215" s="1" t="s">
        <v>15</v>
      </c>
      <c r="D215" s="1">
        <v>2021</v>
      </c>
      <c r="E215" s="1" t="s">
        <v>253</v>
      </c>
      <c r="F215" s="1" t="s">
        <v>57</v>
      </c>
      <c r="G215" s="1" t="s">
        <v>18</v>
      </c>
      <c r="H215" s="1" t="s">
        <v>19</v>
      </c>
      <c r="I215" s="1" t="s">
        <v>25</v>
      </c>
      <c r="J215" s="1">
        <v>9</v>
      </c>
      <c r="K215" s="1" t="str">
        <f>VLOOKUP(Table2[[#This Row],[Status]], rubric[], 2, FALSE)</f>
        <v>Pemberdayaan atau Aksi Kemanusiaan</v>
      </c>
      <c r="L215" s="1" t="str">
        <f>CLEAN(TRIM(Table2[[#This Row],[Status]] &amp; "|" &amp; Table2[[#This Row],[Level]] &amp; "|" &amp; Table2[[#This Row],[Participant As]]))</f>
        <v>Relawan|External Regional|Individual</v>
      </c>
      <c r="M21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16" spans="1:13" ht="14.25" hidden="1" customHeight="1" x14ac:dyDescent="0.35">
      <c r="A216" s="1" t="s">
        <v>379</v>
      </c>
      <c r="B216" s="1" t="s">
        <v>380</v>
      </c>
      <c r="C216" s="1" t="s">
        <v>15</v>
      </c>
      <c r="D216" s="1">
        <v>2021</v>
      </c>
      <c r="E216" s="1" t="s">
        <v>23</v>
      </c>
      <c r="F216" s="1" t="s">
        <v>24</v>
      </c>
      <c r="G216" s="1" t="s">
        <v>18</v>
      </c>
      <c r="H216" s="1" t="s">
        <v>19</v>
      </c>
      <c r="I216" s="1" t="s">
        <v>25</v>
      </c>
      <c r="J216" s="1">
        <v>34</v>
      </c>
      <c r="K216" s="1" t="str">
        <f>VLOOKUP(Table2[[#This Row],[Status]], rubric[], 2, FALSE)</f>
        <v>Pemberdayaan atau Aksi Kemanusiaan</v>
      </c>
      <c r="L216" s="1" t="str">
        <f>CLEAN(TRIM(Table2[[#This Row],[Status]] &amp; "|" &amp; Table2[[#This Row],[Level]] &amp; "|" &amp; Table2[[#This Row],[Participant As]]))</f>
        <v>Relawan|External Regional|Individual</v>
      </c>
      <c r="M21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17" spans="1:13" ht="14.25" hidden="1" customHeight="1" x14ac:dyDescent="0.35">
      <c r="A217" s="1" t="s">
        <v>381</v>
      </c>
      <c r="B217" s="1" t="s">
        <v>382</v>
      </c>
      <c r="C217" s="1" t="s">
        <v>15</v>
      </c>
      <c r="D217" s="1">
        <v>2021</v>
      </c>
      <c r="E217" s="1" t="s">
        <v>16</v>
      </c>
      <c r="F217" s="1" t="s">
        <v>17</v>
      </c>
      <c r="G217" s="1" t="s">
        <v>18</v>
      </c>
      <c r="H217" s="1" t="s">
        <v>19</v>
      </c>
      <c r="I217" s="1" t="s">
        <v>20</v>
      </c>
      <c r="J217" s="1">
        <v>70</v>
      </c>
      <c r="K217" s="1" t="str">
        <f>VLOOKUP(Table2[[#This Row],[Status]], rubric[], 2, FALSE)</f>
        <v>Pemberdayaan atau Aksi Kemanusiaan</v>
      </c>
      <c r="L217" s="1" t="str">
        <f>CLEAN(TRIM(Table2[[#This Row],[Status]] &amp; "|" &amp; Table2[[#This Row],[Level]] &amp; "|" &amp; Table2[[#This Row],[Participant As]]))</f>
        <v>Relawan|External Regional|Team</v>
      </c>
      <c r="M21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18" spans="1:13" ht="14.25" hidden="1" customHeight="1" x14ac:dyDescent="0.35">
      <c r="A218" s="1" t="s">
        <v>383</v>
      </c>
      <c r="B218" s="1" t="s">
        <v>384</v>
      </c>
      <c r="C218" s="1" t="s">
        <v>15</v>
      </c>
      <c r="D218" s="1">
        <v>2021</v>
      </c>
      <c r="E218" s="1" t="s">
        <v>222</v>
      </c>
      <c r="F218" s="1" t="s">
        <v>223</v>
      </c>
      <c r="G218" s="1" t="s">
        <v>18</v>
      </c>
      <c r="H218" s="1" t="s">
        <v>19</v>
      </c>
      <c r="I218" s="1" t="s">
        <v>25</v>
      </c>
      <c r="J218" s="1">
        <v>30</v>
      </c>
      <c r="K218" s="1" t="str">
        <f>VLOOKUP(Table2[[#This Row],[Status]], rubric[], 2, FALSE)</f>
        <v>Pemberdayaan atau Aksi Kemanusiaan</v>
      </c>
      <c r="L218" s="1" t="str">
        <f>CLEAN(TRIM(Table2[[#This Row],[Status]] &amp; "|" &amp; Table2[[#This Row],[Level]] &amp; "|" &amp; Table2[[#This Row],[Participant As]]))</f>
        <v>Relawan|External Regional|Individual</v>
      </c>
      <c r="M21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19" spans="1:13" ht="14.25" hidden="1" customHeight="1" x14ac:dyDescent="0.35">
      <c r="A219" s="1" t="s">
        <v>385</v>
      </c>
      <c r="B219" s="1" t="s">
        <v>386</v>
      </c>
      <c r="C219" s="1" t="s">
        <v>15</v>
      </c>
      <c r="D219" s="1">
        <v>2021</v>
      </c>
      <c r="E219" s="1" t="s">
        <v>387</v>
      </c>
      <c r="F219" s="1" t="s">
        <v>388</v>
      </c>
      <c r="G219" s="1" t="s">
        <v>35</v>
      </c>
      <c r="H219" s="1" t="s">
        <v>19</v>
      </c>
      <c r="I219" s="1" t="s">
        <v>20</v>
      </c>
      <c r="J219" s="1">
        <v>32</v>
      </c>
      <c r="K219" s="1" t="str">
        <f>VLOOKUP(Table2[[#This Row],[Status]], rubric[], 2, FALSE)</f>
        <v>Kompetisi</v>
      </c>
      <c r="L219" s="1" t="str">
        <f>CLEAN(TRIM(Table2[[#This Row],[Status]] &amp; "|" &amp; Table2[[#This Row],[Level]] &amp; "|" &amp; Table2[[#This Row],[Participant As]]))</f>
        <v>Juara 1|External Regional|Team</v>
      </c>
      <c r="M21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220" spans="1:13" ht="14.25" hidden="1" customHeight="1" x14ac:dyDescent="0.35">
      <c r="A220" s="1" t="s">
        <v>389</v>
      </c>
      <c r="B220" s="1" t="s">
        <v>390</v>
      </c>
      <c r="C220" s="1" t="s">
        <v>15</v>
      </c>
      <c r="D220" s="1">
        <v>2021</v>
      </c>
      <c r="E220" s="1" t="s">
        <v>139</v>
      </c>
      <c r="F220" s="1" t="s">
        <v>139</v>
      </c>
      <c r="G220" s="1" t="s">
        <v>18</v>
      </c>
      <c r="H220" s="1" t="s">
        <v>19</v>
      </c>
      <c r="I220" s="1" t="s">
        <v>25</v>
      </c>
      <c r="J220" s="1">
        <v>28</v>
      </c>
      <c r="K220" s="1" t="str">
        <f>VLOOKUP(Table2[[#This Row],[Status]], rubric[], 2, FALSE)</f>
        <v>Pemberdayaan atau Aksi Kemanusiaan</v>
      </c>
      <c r="L220" s="1" t="str">
        <f>CLEAN(TRIM(Table2[[#This Row],[Status]] &amp; "|" &amp; Table2[[#This Row],[Level]] &amp; "|" &amp; Table2[[#This Row],[Participant As]]))</f>
        <v>Relawan|External Regional|Individual</v>
      </c>
      <c r="M22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21" spans="1:13" ht="14.25" hidden="1" customHeight="1" x14ac:dyDescent="0.35">
      <c r="A221" s="1" t="s">
        <v>391</v>
      </c>
      <c r="B221" s="1" t="s">
        <v>392</v>
      </c>
      <c r="C221" s="1" t="s">
        <v>15</v>
      </c>
      <c r="D221" s="1">
        <v>2021</v>
      </c>
      <c r="E221" s="1" t="s">
        <v>393</v>
      </c>
      <c r="F221" s="1" t="s">
        <v>394</v>
      </c>
      <c r="G221" s="1" t="s">
        <v>35</v>
      </c>
      <c r="H221" s="1" t="s">
        <v>19</v>
      </c>
      <c r="I221" s="1" t="s">
        <v>25</v>
      </c>
      <c r="J221" s="1">
        <v>1500</v>
      </c>
      <c r="K221" s="1" t="str">
        <f>VLOOKUP(Table2[[#This Row],[Status]], rubric[], 2, FALSE)</f>
        <v>Kompetisi</v>
      </c>
      <c r="L221" s="1" t="str">
        <f>CLEAN(TRIM(Table2[[#This Row],[Status]] &amp; "|" &amp; Table2[[#This Row],[Level]] &amp; "|" &amp; Table2[[#This Row],[Participant As]]))</f>
        <v>Juara 1|External Regional|Individual</v>
      </c>
      <c r="M22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35</v>
      </c>
    </row>
    <row r="222" spans="1:13" ht="14.25" hidden="1" customHeight="1" x14ac:dyDescent="0.35">
      <c r="A222" s="1" t="s">
        <v>395</v>
      </c>
      <c r="B222" s="1" t="s">
        <v>396</v>
      </c>
      <c r="C222" s="1" t="s">
        <v>15</v>
      </c>
      <c r="D222" s="1">
        <v>2021</v>
      </c>
      <c r="E222" s="1" t="s">
        <v>89</v>
      </c>
      <c r="F222" s="1" t="s">
        <v>90</v>
      </c>
      <c r="G222" s="1" t="s">
        <v>91</v>
      </c>
      <c r="H222" s="1" t="s">
        <v>66</v>
      </c>
      <c r="I222" s="1" t="s">
        <v>25</v>
      </c>
      <c r="J222" s="1">
        <v>500</v>
      </c>
      <c r="K222" s="1" t="str">
        <f>VLOOKUP(Table2[[#This Row],[Status]], rubric[], 2, FALSE)</f>
        <v>Pengakuan</v>
      </c>
      <c r="L222" s="1" t="str">
        <f>CLEAN(TRIM(Table2[[#This Row],[Status]] &amp; "|" &amp; Table2[[#This Row],[Level]] &amp; "|" &amp; Table2[[#This Row],[Participant As]]))</f>
        <v>Narasumber/Pembicara|External International|Individual</v>
      </c>
      <c r="M22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223" spans="1:13" ht="14.25" hidden="1" customHeight="1" x14ac:dyDescent="0.35">
      <c r="A223" s="1" t="s">
        <v>397</v>
      </c>
      <c r="B223" s="1" t="s">
        <v>398</v>
      </c>
      <c r="C223" s="1" t="s">
        <v>15</v>
      </c>
      <c r="D223" s="1">
        <v>2021</v>
      </c>
      <c r="E223" s="1" t="s">
        <v>399</v>
      </c>
      <c r="F223" s="1" t="s">
        <v>388</v>
      </c>
      <c r="G223" s="1" t="s">
        <v>35</v>
      </c>
      <c r="H223" s="1" t="s">
        <v>48</v>
      </c>
      <c r="I223" s="1" t="s">
        <v>20</v>
      </c>
      <c r="J223" s="1">
        <v>5</v>
      </c>
      <c r="K223" s="1" t="str">
        <f>VLOOKUP(Table2[[#This Row],[Status]], rubric[], 2, FALSE)</f>
        <v>Kompetisi</v>
      </c>
      <c r="L223" s="1" t="str">
        <f>CLEAN(TRIM(Table2[[#This Row],[Status]] &amp; "|" &amp; Table2[[#This Row],[Level]] &amp; "|" &amp; Table2[[#This Row],[Participant As]]))</f>
        <v>Juara 1|External National|Team</v>
      </c>
      <c r="M22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24" spans="1:13" ht="14.25" hidden="1" customHeight="1" x14ac:dyDescent="0.35">
      <c r="A224" s="1" t="s">
        <v>400</v>
      </c>
      <c r="B224" s="1" t="s">
        <v>401</v>
      </c>
      <c r="C224" s="1" t="s">
        <v>15</v>
      </c>
      <c r="D224" s="1">
        <v>2021</v>
      </c>
      <c r="E224" s="1" t="s">
        <v>23</v>
      </c>
      <c r="F224" s="1" t="s">
        <v>24</v>
      </c>
      <c r="G224" s="1" t="s">
        <v>18</v>
      </c>
      <c r="H224" s="1" t="s">
        <v>19</v>
      </c>
      <c r="I224" s="1" t="s">
        <v>25</v>
      </c>
      <c r="J224" s="1">
        <v>34</v>
      </c>
      <c r="K224" s="1" t="str">
        <f>VLOOKUP(Table2[[#This Row],[Status]], rubric[], 2, FALSE)</f>
        <v>Pemberdayaan atau Aksi Kemanusiaan</v>
      </c>
      <c r="L224" s="1" t="str">
        <f>CLEAN(TRIM(Table2[[#This Row],[Status]] &amp; "|" &amp; Table2[[#This Row],[Level]] &amp; "|" &amp; Table2[[#This Row],[Participant As]]))</f>
        <v>Relawan|External Regional|Individual</v>
      </c>
      <c r="M22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25" spans="1:13" ht="14.25" hidden="1" customHeight="1" x14ac:dyDescent="0.35">
      <c r="A225" s="1" t="s">
        <v>402</v>
      </c>
      <c r="B225" s="1" t="s">
        <v>403</v>
      </c>
      <c r="C225" s="1" t="s">
        <v>15</v>
      </c>
      <c r="D225" s="1">
        <v>2021</v>
      </c>
      <c r="E225" s="1" t="s">
        <v>89</v>
      </c>
      <c r="F225" s="1" t="s">
        <v>90</v>
      </c>
      <c r="G225" s="1" t="s">
        <v>91</v>
      </c>
      <c r="H225" s="1" t="s">
        <v>66</v>
      </c>
      <c r="I225" s="1" t="s">
        <v>25</v>
      </c>
      <c r="J225" s="1">
        <v>500</v>
      </c>
      <c r="K225" s="1" t="str">
        <f>VLOOKUP(Table2[[#This Row],[Status]], rubric[], 2, FALSE)</f>
        <v>Pengakuan</v>
      </c>
      <c r="L225" s="1" t="str">
        <f>CLEAN(TRIM(Table2[[#This Row],[Status]] &amp; "|" &amp; Table2[[#This Row],[Level]] &amp; "|" &amp; Table2[[#This Row],[Participant As]]))</f>
        <v>Narasumber/Pembicara|External International|Individual</v>
      </c>
      <c r="M22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226" spans="1:13" ht="14.25" hidden="1" customHeight="1" x14ac:dyDescent="0.35">
      <c r="A226" s="1" t="s">
        <v>404</v>
      </c>
      <c r="B226" s="1" t="s">
        <v>405</v>
      </c>
      <c r="C226" s="1" t="s">
        <v>15</v>
      </c>
      <c r="D226" s="1">
        <v>2021</v>
      </c>
      <c r="E226" s="1" t="s">
        <v>406</v>
      </c>
      <c r="F226" s="1" t="s">
        <v>407</v>
      </c>
      <c r="G226" s="1" t="s">
        <v>35</v>
      </c>
      <c r="H226" s="1" t="s">
        <v>19</v>
      </c>
      <c r="I226" s="1" t="s">
        <v>20</v>
      </c>
      <c r="J226" s="1">
        <v>1000</v>
      </c>
      <c r="K226" s="1" t="str">
        <f>VLOOKUP(Table2[[#This Row],[Status]], rubric[], 2, FALSE)</f>
        <v>Kompetisi</v>
      </c>
      <c r="L226" s="1" t="str">
        <f>CLEAN(TRIM(Table2[[#This Row],[Status]] &amp; "|" &amp; Table2[[#This Row],[Level]] &amp; "|" &amp; Table2[[#This Row],[Participant As]]))</f>
        <v>Juara 1|External Regional|Team</v>
      </c>
      <c r="M22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227" spans="1:13" ht="14.25" hidden="1" customHeight="1" x14ac:dyDescent="0.35">
      <c r="A227" s="1" t="s">
        <v>408</v>
      </c>
      <c r="B227" s="1" t="s">
        <v>409</v>
      </c>
      <c r="C227" s="1" t="s">
        <v>15</v>
      </c>
      <c r="D227" s="1">
        <v>2021</v>
      </c>
      <c r="E227" s="1" t="s">
        <v>410</v>
      </c>
      <c r="F227" s="1" t="s">
        <v>410</v>
      </c>
      <c r="G227" s="1" t="s">
        <v>91</v>
      </c>
      <c r="H227" s="1" t="s">
        <v>48</v>
      </c>
      <c r="I227" s="1" t="s">
        <v>25</v>
      </c>
      <c r="J227" s="1">
        <v>3</v>
      </c>
      <c r="K227" s="1" t="str">
        <f>VLOOKUP(Table2[[#This Row],[Status]], rubric[], 2, FALSE)</f>
        <v>Pengakuan</v>
      </c>
      <c r="L227" s="1" t="str">
        <f>CLEAN(TRIM(Table2[[#This Row],[Status]] &amp; "|" &amp; Table2[[#This Row],[Level]] &amp; "|" &amp; Table2[[#This Row],[Participant As]]))</f>
        <v>Narasumber/Pembicara|External National|Individual</v>
      </c>
      <c r="M22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28" spans="1:13" ht="14.25" hidden="1" customHeight="1" x14ac:dyDescent="0.35">
      <c r="A228" s="1" t="s">
        <v>408</v>
      </c>
      <c r="B228" s="1" t="s">
        <v>409</v>
      </c>
      <c r="C228" s="1" t="s">
        <v>15</v>
      </c>
      <c r="D228" s="1">
        <v>2021</v>
      </c>
      <c r="E228" s="1" t="s">
        <v>411</v>
      </c>
      <c r="F228" s="1" t="s">
        <v>411</v>
      </c>
      <c r="G228" s="1" t="s">
        <v>91</v>
      </c>
      <c r="H228" s="1" t="s">
        <v>19</v>
      </c>
      <c r="I228" s="1" t="s">
        <v>25</v>
      </c>
      <c r="J228" s="1">
        <v>60</v>
      </c>
      <c r="K228" s="1" t="str">
        <f>VLOOKUP(Table2[[#This Row],[Status]], rubric[], 2, FALSE)</f>
        <v>Pengakuan</v>
      </c>
      <c r="L228" s="1" t="str">
        <f>CLEAN(TRIM(Table2[[#This Row],[Status]] &amp; "|" &amp; Table2[[#This Row],[Level]] &amp; "|" &amp; Table2[[#This Row],[Participant As]]))</f>
        <v>Narasumber/Pembicara|External Regional|Individual</v>
      </c>
      <c r="M22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229" spans="1:13" ht="14.25" hidden="1" customHeight="1" x14ac:dyDescent="0.35">
      <c r="A229" s="1" t="s">
        <v>412</v>
      </c>
      <c r="B229" s="1" t="s">
        <v>413</v>
      </c>
      <c r="C229" s="1" t="s">
        <v>15</v>
      </c>
      <c r="D229" s="1">
        <v>2021</v>
      </c>
      <c r="E229" s="1" t="s">
        <v>89</v>
      </c>
      <c r="F229" s="1" t="s">
        <v>90</v>
      </c>
      <c r="G229" s="1" t="s">
        <v>91</v>
      </c>
      <c r="H229" s="1" t="s">
        <v>66</v>
      </c>
      <c r="I229" s="1" t="s">
        <v>25</v>
      </c>
      <c r="J229" s="1">
        <v>500</v>
      </c>
      <c r="K229" s="1" t="str">
        <f>VLOOKUP(Table2[[#This Row],[Status]], rubric[], 2, FALSE)</f>
        <v>Pengakuan</v>
      </c>
      <c r="L229" s="1" t="str">
        <f>CLEAN(TRIM(Table2[[#This Row],[Status]] &amp; "|" &amp; Table2[[#This Row],[Level]] &amp; "|" &amp; Table2[[#This Row],[Participant As]]))</f>
        <v>Narasumber/Pembicara|External International|Individual</v>
      </c>
      <c r="M22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230" spans="1:13" ht="14.25" hidden="1" customHeight="1" x14ac:dyDescent="0.35">
      <c r="A230" s="1" t="s">
        <v>414</v>
      </c>
      <c r="B230" s="1" t="s">
        <v>415</v>
      </c>
      <c r="C230" s="1" t="s">
        <v>15</v>
      </c>
      <c r="D230" s="1">
        <v>2021</v>
      </c>
      <c r="E230" s="1" t="s">
        <v>85</v>
      </c>
      <c r="F230" s="1" t="s">
        <v>86</v>
      </c>
      <c r="G230" s="1" t="s">
        <v>18</v>
      </c>
      <c r="H230" s="1" t="s">
        <v>19</v>
      </c>
      <c r="I230" s="1" t="s">
        <v>20</v>
      </c>
      <c r="J230" s="1">
        <v>9</v>
      </c>
      <c r="K230" s="1" t="str">
        <f>VLOOKUP(Table2[[#This Row],[Status]], rubric[], 2, FALSE)</f>
        <v>Pemberdayaan atau Aksi Kemanusiaan</v>
      </c>
      <c r="L230" s="1" t="str">
        <f>CLEAN(TRIM(Table2[[#This Row],[Status]] &amp; "|" &amp; Table2[[#This Row],[Level]] &amp; "|" &amp; Table2[[#This Row],[Participant As]]))</f>
        <v>Relawan|External Regional|Team</v>
      </c>
      <c r="M23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31" spans="1:13" ht="14.25" hidden="1" customHeight="1" x14ac:dyDescent="0.35">
      <c r="A231" s="1" t="s">
        <v>416</v>
      </c>
      <c r="B231" s="1" t="s">
        <v>417</v>
      </c>
      <c r="C231" s="1" t="s">
        <v>15</v>
      </c>
      <c r="D231" s="1">
        <v>2021</v>
      </c>
      <c r="E231" s="1" t="s">
        <v>418</v>
      </c>
      <c r="F231" s="1" t="s">
        <v>418</v>
      </c>
      <c r="G231" s="1" t="s">
        <v>32</v>
      </c>
      <c r="H231" s="1" t="s">
        <v>19</v>
      </c>
      <c r="I231" s="1" t="s">
        <v>25</v>
      </c>
      <c r="J231" s="1">
        <v>50</v>
      </c>
      <c r="K231" s="1" t="str">
        <f>VLOOKUP(Table2[[#This Row],[Status]], rubric[], 2, FALSE)</f>
        <v>Kompetisi</v>
      </c>
      <c r="L231" s="1" t="str">
        <f>CLEAN(TRIM(Table2[[#This Row],[Status]] &amp; "|" &amp; Table2[[#This Row],[Level]] &amp; "|" &amp; Table2[[#This Row],[Participant As]]))</f>
        <v>Juara 2|External Regional|Individual</v>
      </c>
      <c r="M23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30</v>
      </c>
    </row>
    <row r="232" spans="1:13" ht="14.25" hidden="1" customHeight="1" x14ac:dyDescent="0.35">
      <c r="A232" s="1" t="s">
        <v>416</v>
      </c>
      <c r="B232" s="1" t="s">
        <v>417</v>
      </c>
      <c r="C232" s="1" t="s">
        <v>15</v>
      </c>
      <c r="D232" s="1">
        <v>2021</v>
      </c>
      <c r="E232" s="1" t="s">
        <v>89</v>
      </c>
      <c r="F232" s="1" t="s">
        <v>90</v>
      </c>
      <c r="G232" s="1" t="s">
        <v>91</v>
      </c>
      <c r="H232" s="1" t="s">
        <v>66</v>
      </c>
      <c r="I232" s="1" t="s">
        <v>25</v>
      </c>
      <c r="J232" s="1">
        <v>500</v>
      </c>
      <c r="K232" s="1" t="str">
        <f>VLOOKUP(Table2[[#This Row],[Status]], rubric[], 2, FALSE)</f>
        <v>Pengakuan</v>
      </c>
      <c r="L232" s="1" t="str">
        <f>CLEAN(TRIM(Table2[[#This Row],[Status]] &amp; "|" &amp; Table2[[#This Row],[Level]] &amp; "|" &amp; Table2[[#This Row],[Participant As]]))</f>
        <v>Narasumber/Pembicara|External International|Individual</v>
      </c>
      <c r="M23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233" spans="1:13" ht="14.25" hidden="1" customHeight="1" x14ac:dyDescent="0.35">
      <c r="A233" s="1" t="s">
        <v>419</v>
      </c>
      <c r="B233" s="1" t="s">
        <v>420</v>
      </c>
      <c r="C233" s="1" t="s">
        <v>15</v>
      </c>
      <c r="D233" s="1">
        <v>2021</v>
      </c>
      <c r="E233" s="1" t="s">
        <v>158</v>
      </c>
      <c r="F233" s="1" t="s">
        <v>159</v>
      </c>
      <c r="G233" s="1" t="s">
        <v>18</v>
      </c>
      <c r="H233" s="1" t="s">
        <v>19</v>
      </c>
      <c r="I233" s="1" t="s">
        <v>25</v>
      </c>
      <c r="J233" s="1">
        <v>50</v>
      </c>
      <c r="K233" s="1" t="str">
        <f>VLOOKUP(Table2[[#This Row],[Status]], rubric[], 2, FALSE)</f>
        <v>Pemberdayaan atau Aksi Kemanusiaan</v>
      </c>
      <c r="L233" s="1" t="str">
        <f>CLEAN(TRIM(Table2[[#This Row],[Status]] &amp; "|" &amp; Table2[[#This Row],[Level]] &amp; "|" &amp; Table2[[#This Row],[Participant As]]))</f>
        <v>Relawan|External Regional|Individual</v>
      </c>
      <c r="M23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34" spans="1:13" ht="14.25" hidden="1" customHeight="1" x14ac:dyDescent="0.35">
      <c r="A234" s="1" t="s">
        <v>421</v>
      </c>
      <c r="B234" s="1" t="s">
        <v>422</v>
      </c>
      <c r="C234" s="1" t="s">
        <v>15</v>
      </c>
      <c r="D234" s="1">
        <v>2021</v>
      </c>
      <c r="E234" s="1" t="s">
        <v>23</v>
      </c>
      <c r="F234" s="1" t="s">
        <v>16</v>
      </c>
      <c r="G234" s="1" t="s">
        <v>18</v>
      </c>
      <c r="H234" s="1" t="s">
        <v>19</v>
      </c>
      <c r="I234" s="1" t="s">
        <v>25</v>
      </c>
      <c r="J234" s="1">
        <v>100</v>
      </c>
      <c r="K234" s="1" t="str">
        <f>VLOOKUP(Table2[[#This Row],[Status]], rubric[], 2, FALSE)</f>
        <v>Pemberdayaan atau Aksi Kemanusiaan</v>
      </c>
      <c r="L234" s="1" t="str">
        <f>CLEAN(TRIM(Table2[[#This Row],[Status]] &amp; "|" &amp; Table2[[#This Row],[Level]] &amp; "|" &amp; Table2[[#This Row],[Participant As]]))</f>
        <v>Relawan|External Regional|Individual</v>
      </c>
      <c r="M23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35" spans="1:13" ht="14.25" hidden="1" customHeight="1" x14ac:dyDescent="0.35">
      <c r="A235" s="1" t="s">
        <v>421</v>
      </c>
      <c r="B235" s="1" t="s">
        <v>422</v>
      </c>
      <c r="C235" s="1" t="s">
        <v>15</v>
      </c>
      <c r="D235" s="1">
        <v>2021</v>
      </c>
      <c r="E235" s="1" t="s">
        <v>16</v>
      </c>
      <c r="F235" s="1" t="s">
        <v>17</v>
      </c>
      <c r="G235" s="1" t="s">
        <v>18</v>
      </c>
      <c r="H235" s="1" t="s">
        <v>19</v>
      </c>
      <c r="I235" s="1" t="s">
        <v>20</v>
      </c>
      <c r="J235" s="1">
        <v>70</v>
      </c>
      <c r="K235" s="1" t="str">
        <f>VLOOKUP(Table2[[#This Row],[Status]], rubric[], 2, FALSE)</f>
        <v>Pemberdayaan atau Aksi Kemanusiaan</v>
      </c>
      <c r="L235" s="1" t="str">
        <f>CLEAN(TRIM(Table2[[#This Row],[Status]] &amp; "|" &amp; Table2[[#This Row],[Level]] &amp; "|" &amp; Table2[[#This Row],[Participant As]]))</f>
        <v>Relawan|External Regional|Team</v>
      </c>
      <c r="M23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36" spans="1:13" ht="14.25" hidden="1" customHeight="1" x14ac:dyDescent="0.35">
      <c r="A236" s="1" t="s">
        <v>421</v>
      </c>
      <c r="B236" s="1" t="s">
        <v>422</v>
      </c>
      <c r="C236" s="1" t="s">
        <v>15</v>
      </c>
      <c r="D236" s="1">
        <v>2021</v>
      </c>
      <c r="E236" s="1" t="s">
        <v>198</v>
      </c>
      <c r="F236" s="1" t="s">
        <v>199</v>
      </c>
      <c r="G236" s="1" t="s">
        <v>55</v>
      </c>
      <c r="H236" s="1" t="s">
        <v>48</v>
      </c>
      <c r="I236" s="1" t="s">
        <v>20</v>
      </c>
      <c r="J236" s="1">
        <v>5</v>
      </c>
      <c r="K236" s="1" t="str">
        <f>VLOOKUP(Table2[[#This Row],[Status]], rubric[], 2, FALSE)</f>
        <v>Hasil Karya</v>
      </c>
      <c r="L236" s="1" t="str">
        <f>CLEAN(TRIM(Table2[[#This Row],[Status]] &amp; "|" &amp; Table2[[#This Row],[Level]] &amp; "|" &amp; Table2[[#This Row],[Participant As]]))</f>
        <v>Hak Cipta|External National|Team</v>
      </c>
      <c r="M23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237" spans="1:13" ht="14.25" hidden="1" customHeight="1" x14ac:dyDescent="0.35">
      <c r="A237" s="1" t="s">
        <v>421</v>
      </c>
      <c r="B237" s="1" t="s">
        <v>422</v>
      </c>
      <c r="C237" s="1" t="s">
        <v>15</v>
      </c>
      <c r="D237" s="1">
        <v>2021</v>
      </c>
      <c r="E237" s="1" t="s">
        <v>423</v>
      </c>
      <c r="F237" s="1" t="s">
        <v>199</v>
      </c>
      <c r="G237" s="1" t="s">
        <v>55</v>
      </c>
      <c r="H237" s="1" t="s">
        <v>48</v>
      </c>
      <c r="I237" s="1" t="s">
        <v>20</v>
      </c>
      <c r="J237" s="1">
        <v>4</v>
      </c>
      <c r="K237" s="1" t="str">
        <f>VLOOKUP(Table2[[#This Row],[Status]], rubric[], 2, FALSE)</f>
        <v>Hasil Karya</v>
      </c>
      <c r="L237" s="1" t="str">
        <f>CLEAN(TRIM(Table2[[#This Row],[Status]] &amp; "|" &amp; Table2[[#This Row],[Level]] &amp; "|" &amp; Table2[[#This Row],[Participant As]]))</f>
        <v>Hak Cipta|External National|Team</v>
      </c>
      <c r="M23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238" spans="1:13" ht="14.25" hidden="1" customHeight="1" x14ac:dyDescent="0.35">
      <c r="A238" s="1" t="s">
        <v>424</v>
      </c>
      <c r="B238" s="1" t="s">
        <v>425</v>
      </c>
      <c r="C238" s="1" t="s">
        <v>15</v>
      </c>
      <c r="D238" s="1">
        <v>2021</v>
      </c>
      <c r="E238" s="1" t="s">
        <v>122</v>
      </c>
      <c r="F238" s="1" t="s">
        <v>123</v>
      </c>
      <c r="G238" s="1" t="s">
        <v>40</v>
      </c>
      <c r="H238" s="1" t="s">
        <v>41</v>
      </c>
      <c r="I238" s="1" t="s">
        <v>25</v>
      </c>
      <c r="K238" t="str">
        <f>VLOOKUP(Table2[[#This Row],[Status]], rubric[], 2, FALSE)</f>
        <v>Karir Organisasi</v>
      </c>
      <c r="L238" s="1" t="str">
        <f>CLEAN(TRIM(Table2[[#This Row],[Status]] &amp; "|" &amp; Table2[[#This Row],[Level]] &amp; "|" &amp; Table2[[#This Row],[Participant As]]))</f>
        <v>Satu Tingkat Dibawah Pengurus Harian|Kab/Kota/PT|Individual</v>
      </c>
      <c r="M23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</v>
      </c>
    </row>
    <row r="239" spans="1:13" ht="14.25" hidden="1" customHeight="1" x14ac:dyDescent="0.35">
      <c r="A239" s="1" t="s">
        <v>424</v>
      </c>
      <c r="B239" s="1" t="s">
        <v>425</v>
      </c>
      <c r="C239" s="1" t="s">
        <v>15</v>
      </c>
      <c r="D239" s="1">
        <v>2021</v>
      </c>
      <c r="E239" s="1" t="s">
        <v>23</v>
      </c>
      <c r="F239" s="1" t="s">
        <v>24</v>
      </c>
      <c r="G239" s="1" t="s">
        <v>18</v>
      </c>
      <c r="H239" s="1" t="s">
        <v>19</v>
      </c>
      <c r="I239" s="1" t="s">
        <v>25</v>
      </c>
      <c r="J239" s="1">
        <v>34</v>
      </c>
      <c r="K239" s="1" t="str">
        <f>VLOOKUP(Table2[[#This Row],[Status]], rubric[], 2, FALSE)</f>
        <v>Pemberdayaan atau Aksi Kemanusiaan</v>
      </c>
      <c r="L239" s="1" t="str">
        <f>CLEAN(TRIM(Table2[[#This Row],[Status]] &amp; "|" &amp; Table2[[#This Row],[Level]] &amp; "|" &amp; Table2[[#This Row],[Participant As]]))</f>
        <v>Relawan|External Regional|Individual</v>
      </c>
      <c r="M23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40" spans="1:13" ht="14.25" hidden="1" customHeight="1" x14ac:dyDescent="0.35">
      <c r="A240" s="1" t="s">
        <v>424</v>
      </c>
      <c r="B240" s="1" t="s">
        <v>425</v>
      </c>
      <c r="C240" s="1" t="s">
        <v>15</v>
      </c>
      <c r="D240" s="1">
        <v>2021</v>
      </c>
      <c r="E240" s="1" t="s">
        <v>124</v>
      </c>
      <c r="F240" s="1" t="s">
        <v>125</v>
      </c>
      <c r="G240" s="1" t="s">
        <v>40</v>
      </c>
      <c r="H240" s="1" t="s">
        <v>41</v>
      </c>
      <c r="I240" s="1" t="s">
        <v>25</v>
      </c>
      <c r="K240" t="str">
        <f>VLOOKUP(Table2[[#This Row],[Status]], rubric[], 2, FALSE)</f>
        <v>Karir Organisasi</v>
      </c>
      <c r="L240" s="1" t="str">
        <f>CLEAN(TRIM(Table2[[#This Row],[Status]] &amp; "|" &amp; Table2[[#This Row],[Level]] &amp; "|" &amp; Table2[[#This Row],[Participant As]]))</f>
        <v>Satu Tingkat Dibawah Pengurus Harian|Kab/Kota/PT|Individual</v>
      </c>
      <c r="M24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</v>
      </c>
    </row>
    <row r="241" spans="1:13" ht="14.25" hidden="1" customHeight="1" x14ac:dyDescent="0.35">
      <c r="A241" s="1" t="s">
        <v>426</v>
      </c>
      <c r="B241" s="1" t="s">
        <v>427</v>
      </c>
      <c r="C241" s="1" t="s">
        <v>15</v>
      </c>
      <c r="D241" s="1">
        <v>2021</v>
      </c>
      <c r="E241" s="1" t="s">
        <v>89</v>
      </c>
      <c r="F241" s="1" t="s">
        <v>90</v>
      </c>
      <c r="G241" s="1" t="s">
        <v>91</v>
      </c>
      <c r="H241" s="1" t="s">
        <v>66</v>
      </c>
      <c r="I241" s="1" t="s">
        <v>25</v>
      </c>
      <c r="J241" s="1">
        <v>500</v>
      </c>
      <c r="K241" s="1" t="str">
        <f>VLOOKUP(Table2[[#This Row],[Status]], rubric[], 2, FALSE)</f>
        <v>Pengakuan</v>
      </c>
      <c r="L241" s="1" t="str">
        <f>CLEAN(TRIM(Table2[[#This Row],[Status]] &amp; "|" &amp; Table2[[#This Row],[Level]] &amp; "|" &amp; Table2[[#This Row],[Participant As]]))</f>
        <v>Narasumber/Pembicara|External International|Individual</v>
      </c>
      <c r="M24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242" spans="1:13" ht="14.25" hidden="1" customHeight="1" x14ac:dyDescent="0.35">
      <c r="A242" s="1" t="s">
        <v>428</v>
      </c>
      <c r="B242" s="1" t="s">
        <v>429</v>
      </c>
      <c r="C242" s="1" t="s">
        <v>15</v>
      </c>
      <c r="D242" s="1">
        <v>2021</v>
      </c>
      <c r="E242" s="1" t="s">
        <v>16</v>
      </c>
      <c r="F242" s="1" t="s">
        <v>17</v>
      </c>
      <c r="G242" s="1" t="s">
        <v>18</v>
      </c>
      <c r="H242" s="1" t="s">
        <v>19</v>
      </c>
      <c r="I242" s="1" t="s">
        <v>20</v>
      </c>
      <c r="J242" s="1">
        <v>70</v>
      </c>
      <c r="K242" s="1" t="str">
        <f>VLOOKUP(Table2[[#This Row],[Status]], rubric[], 2, FALSE)</f>
        <v>Pemberdayaan atau Aksi Kemanusiaan</v>
      </c>
      <c r="L242" s="1" t="str">
        <f>CLEAN(TRIM(Table2[[#This Row],[Status]] &amp; "|" &amp; Table2[[#This Row],[Level]] &amp; "|" &amp; Table2[[#This Row],[Participant As]]))</f>
        <v>Relawan|External Regional|Team</v>
      </c>
      <c r="M24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43" spans="1:13" ht="14.25" hidden="1" customHeight="1" x14ac:dyDescent="0.35">
      <c r="A243" s="1" t="s">
        <v>430</v>
      </c>
      <c r="B243" s="1" t="s">
        <v>431</v>
      </c>
      <c r="C243" s="1" t="s">
        <v>15</v>
      </c>
      <c r="D243" s="1">
        <v>2021</v>
      </c>
      <c r="E243" s="1" t="s">
        <v>16</v>
      </c>
      <c r="F243" s="1" t="s">
        <v>17</v>
      </c>
      <c r="G243" s="1" t="s">
        <v>18</v>
      </c>
      <c r="H243" s="1" t="s">
        <v>19</v>
      </c>
      <c r="I243" s="1" t="s">
        <v>20</v>
      </c>
      <c r="J243" s="1">
        <v>70</v>
      </c>
      <c r="K243" s="1" t="str">
        <f>VLOOKUP(Table2[[#This Row],[Status]], rubric[], 2, FALSE)</f>
        <v>Pemberdayaan atau Aksi Kemanusiaan</v>
      </c>
      <c r="L243" s="1" t="str">
        <f>CLEAN(TRIM(Table2[[#This Row],[Status]] &amp; "|" &amp; Table2[[#This Row],[Level]] &amp; "|" &amp; Table2[[#This Row],[Participant As]]))</f>
        <v>Relawan|External Regional|Team</v>
      </c>
      <c r="M24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44" spans="1:13" ht="14.25" hidden="1" customHeight="1" x14ac:dyDescent="0.35">
      <c r="A244" s="1" t="s">
        <v>432</v>
      </c>
      <c r="B244" s="1" t="s">
        <v>433</v>
      </c>
      <c r="C244" s="1" t="s">
        <v>15</v>
      </c>
      <c r="D244" s="1">
        <v>2021</v>
      </c>
      <c r="E244" s="1" t="s">
        <v>38</v>
      </c>
      <c r="F244" s="1" t="s">
        <v>39</v>
      </c>
      <c r="G244" s="1" t="s">
        <v>40</v>
      </c>
      <c r="H244" s="1" t="s">
        <v>41</v>
      </c>
      <c r="I244" s="1" t="s">
        <v>25</v>
      </c>
      <c r="K244" t="str">
        <f>VLOOKUP(Table2[[#This Row],[Status]], rubric[], 2, FALSE)</f>
        <v>Karir Organisasi</v>
      </c>
      <c r="L244" s="1" t="str">
        <f>CLEAN(TRIM(Table2[[#This Row],[Status]] &amp; "|" &amp; Table2[[#This Row],[Level]] &amp; "|" &amp; Table2[[#This Row],[Participant As]]))</f>
        <v>Satu Tingkat Dibawah Pengurus Harian|Kab/Kota/PT|Individual</v>
      </c>
      <c r="M24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</v>
      </c>
    </row>
    <row r="245" spans="1:13" ht="14.25" hidden="1" customHeight="1" x14ac:dyDescent="0.35">
      <c r="A245" s="1" t="s">
        <v>432</v>
      </c>
      <c r="B245" s="1" t="s">
        <v>433</v>
      </c>
      <c r="C245" s="1" t="s">
        <v>15</v>
      </c>
      <c r="D245" s="1">
        <v>2021</v>
      </c>
      <c r="E245" s="1" t="s">
        <v>42</v>
      </c>
      <c r="F245" s="1" t="s">
        <v>43</v>
      </c>
      <c r="G245" s="1" t="s">
        <v>40</v>
      </c>
      <c r="H245" s="1" t="s">
        <v>41</v>
      </c>
      <c r="I245" s="1" t="s">
        <v>25</v>
      </c>
      <c r="K245" t="str">
        <f>VLOOKUP(Table2[[#This Row],[Status]], rubric[], 2, FALSE)</f>
        <v>Karir Organisasi</v>
      </c>
      <c r="L245" s="1" t="str">
        <f>CLEAN(TRIM(Table2[[#This Row],[Status]] &amp; "|" &amp; Table2[[#This Row],[Level]] &amp; "|" &amp; Table2[[#This Row],[Participant As]]))</f>
        <v>Satu Tingkat Dibawah Pengurus Harian|Kab/Kota/PT|Individual</v>
      </c>
      <c r="M24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</v>
      </c>
    </row>
    <row r="246" spans="1:13" ht="14.25" hidden="1" customHeight="1" x14ac:dyDescent="0.35">
      <c r="A246" s="1" t="s">
        <v>434</v>
      </c>
      <c r="B246" s="1" t="s">
        <v>435</v>
      </c>
      <c r="C246" s="1" t="s">
        <v>15</v>
      </c>
      <c r="D246" s="1">
        <v>2021</v>
      </c>
      <c r="E246" s="1" t="s">
        <v>89</v>
      </c>
      <c r="F246" s="1" t="s">
        <v>90</v>
      </c>
      <c r="G246" s="1" t="s">
        <v>91</v>
      </c>
      <c r="H246" s="1" t="s">
        <v>66</v>
      </c>
      <c r="I246" s="1" t="s">
        <v>25</v>
      </c>
      <c r="J246" s="1">
        <v>500</v>
      </c>
      <c r="K246" s="1" t="str">
        <f>VLOOKUP(Table2[[#This Row],[Status]], rubric[], 2, FALSE)</f>
        <v>Pengakuan</v>
      </c>
      <c r="L246" s="1" t="str">
        <f>CLEAN(TRIM(Table2[[#This Row],[Status]] &amp; "|" &amp; Table2[[#This Row],[Level]] &amp; "|" &amp; Table2[[#This Row],[Participant As]]))</f>
        <v>Narasumber/Pembicara|External International|Individual</v>
      </c>
      <c r="M24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247" spans="1:13" ht="14.25" hidden="1" customHeight="1" x14ac:dyDescent="0.35">
      <c r="A247" s="1" t="s">
        <v>436</v>
      </c>
      <c r="B247" s="1" t="s">
        <v>437</v>
      </c>
      <c r="C247" s="1" t="s">
        <v>15</v>
      </c>
      <c r="D247" s="1">
        <v>2021</v>
      </c>
      <c r="E247" s="1" t="s">
        <v>139</v>
      </c>
      <c r="F247" s="1" t="s">
        <v>139</v>
      </c>
      <c r="G247" s="1" t="s">
        <v>18</v>
      </c>
      <c r="H247" s="1" t="s">
        <v>19</v>
      </c>
      <c r="I247" s="1" t="s">
        <v>25</v>
      </c>
      <c r="J247" s="1">
        <v>22</v>
      </c>
      <c r="K247" s="1" t="str">
        <f>VLOOKUP(Table2[[#This Row],[Status]], rubric[], 2, FALSE)</f>
        <v>Pemberdayaan atau Aksi Kemanusiaan</v>
      </c>
      <c r="L247" s="1" t="str">
        <f>CLEAN(TRIM(Table2[[#This Row],[Status]] &amp; "|" &amp; Table2[[#This Row],[Level]] &amp; "|" &amp; Table2[[#This Row],[Participant As]]))</f>
        <v>Relawan|External Regional|Individual</v>
      </c>
      <c r="M24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48" spans="1:13" ht="14.25" hidden="1" customHeight="1" x14ac:dyDescent="0.35">
      <c r="A248" s="1" t="s">
        <v>438</v>
      </c>
      <c r="B248" s="1" t="s">
        <v>439</v>
      </c>
      <c r="C248" s="1" t="s">
        <v>15</v>
      </c>
      <c r="D248" s="1">
        <v>2021</v>
      </c>
      <c r="E248" s="1" t="s">
        <v>440</v>
      </c>
      <c r="F248" s="1" t="s">
        <v>199</v>
      </c>
      <c r="G248" s="1" t="s">
        <v>18</v>
      </c>
      <c r="H248" s="1" t="s">
        <v>19</v>
      </c>
      <c r="I248" s="1" t="s">
        <v>25</v>
      </c>
      <c r="J248" s="1">
        <v>150</v>
      </c>
      <c r="K248" s="1" t="str">
        <f>VLOOKUP(Table2[[#This Row],[Status]], rubric[], 2, FALSE)</f>
        <v>Pemberdayaan atau Aksi Kemanusiaan</v>
      </c>
      <c r="L248" s="1" t="str">
        <f>CLEAN(TRIM(Table2[[#This Row],[Status]] &amp; "|" &amp; Table2[[#This Row],[Level]] &amp; "|" &amp; Table2[[#This Row],[Participant As]]))</f>
        <v>Relawan|External Regional|Individual</v>
      </c>
      <c r="M24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49" spans="1:13" ht="14.25" hidden="1" customHeight="1" x14ac:dyDescent="0.35">
      <c r="A249" s="1" t="s">
        <v>441</v>
      </c>
      <c r="B249" s="1" t="s">
        <v>442</v>
      </c>
      <c r="C249" s="1" t="s">
        <v>15</v>
      </c>
      <c r="D249" s="1">
        <v>2021</v>
      </c>
      <c r="E249" s="1" t="s">
        <v>16</v>
      </c>
      <c r="F249" s="1" t="s">
        <v>17</v>
      </c>
      <c r="G249" s="1" t="s">
        <v>18</v>
      </c>
      <c r="H249" s="1" t="s">
        <v>19</v>
      </c>
      <c r="I249" s="1" t="s">
        <v>20</v>
      </c>
      <c r="J249" s="1">
        <v>70</v>
      </c>
      <c r="K249" s="1" t="str">
        <f>VLOOKUP(Table2[[#This Row],[Status]], rubric[], 2, FALSE)</f>
        <v>Pemberdayaan atau Aksi Kemanusiaan</v>
      </c>
      <c r="L249" s="1" t="str">
        <f>CLEAN(TRIM(Table2[[#This Row],[Status]] &amp; "|" &amp; Table2[[#This Row],[Level]] &amp; "|" &amp; Table2[[#This Row],[Participant As]]))</f>
        <v>Relawan|External Regional|Team</v>
      </c>
      <c r="M24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50" spans="1:13" ht="14.25" hidden="1" customHeight="1" x14ac:dyDescent="0.35">
      <c r="A250" s="1" t="s">
        <v>443</v>
      </c>
      <c r="B250" s="1" t="s">
        <v>444</v>
      </c>
      <c r="C250" s="1" t="s">
        <v>15</v>
      </c>
      <c r="D250" s="1">
        <v>2021</v>
      </c>
      <c r="E250" s="1" t="s">
        <v>16</v>
      </c>
      <c r="F250" s="1" t="s">
        <v>17</v>
      </c>
      <c r="G250" s="1" t="s">
        <v>18</v>
      </c>
      <c r="H250" s="1" t="s">
        <v>19</v>
      </c>
      <c r="I250" s="1" t="s">
        <v>20</v>
      </c>
      <c r="J250" s="1">
        <v>70</v>
      </c>
      <c r="K250" s="1" t="str">
        <f>VLOOKUP(Table2[[#This Row],[Status]], rubric[], 2, FALSE)</f>
        <v>Pemberdayaan atau Aksi Kemanusiaan</v>
      </c>
      <c r="L250" s="1" t="str">
        <f>CLEAN(TRIM(Table2[[#This Row],[Status]] &amp; "|" &amp; Table2[[#This Row],[Level]] &amp; "|" &amp; Table2[[#This Row],[Participant As]]))</f>
        <v>Relawan|External Regional|Team</v>
      </c>
      <c r="M25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51" spans="1:13" ht="14.25" hidden="1" customHeight="1" x14ac:dyDescent="0.35">
      <c r="A251" s="1" t="s">
        <v>443</v>
      </c>
      <c r="B251" s="1" t="s">
        <v>444</v>
      </c>
      <c r="C251" s="1" t="s">
        <v>15</v>
      </c>
      <c r="D251" s="1">
        <v>2021</v>
      </c>
      <c r="E251" s="1" t="s">
        <v>330</v>
      </c>
      <c r="F251" s="1" t="s">
        <v>330</v>
      </c>
      <c r="G251" s="1" t="s">
        <v>32</v>
      </c>
      <c r="H251" s="1" t="s">
        <v>48</v>
      </c>
      <c r="I251" s="1" t="s">
        <v>20</v>
      </c>
      <c r="J251" s="1">
        <v>28</v>
      </c>
      <c r="K251" s="1" t="str">
        <f>VLOOKUP(Table2[[#This Row],[Status]], rubric[], 2, FALSE)</f>
        <v>Kompetisi</v>
      </c>
      <c r="L251" s="1" t="str">
        <f>CLEAN(TRIM(Table2[[#This Row],[Status]] &amp; "|" &amp; Table2[[#This Row],[Level]] &amp; "|" &amp; Table2[[#This Row],[Participant As]]))</f>
        <v>Juara 2|External National|Team</v>
      </c>
      <c r="M25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252" spans="1:13" ht="14.25" hidden="1" customHeight="1" x14ac:dyDescent="0.35">
      <c r="A252" s="1" t="s">
        <v>445</v>
      </c>
      <c r="B252" s="1" t="s">
        <v>446</v>
      </c>
      <c r="C252" s="1" t="s">
        <v>15</v>
      </c>
      <c r="D252" s="1">
        <v>2021</v>
      </c>
      <c r="E252" s="1" t="s">
        <v>16</v>
      </c>
      <c r="F252" s="1" t="s">
        <v>17</v>
      </c>
      <c r="G252" s="1" t="s">
        <v>18</v>
      </c>
      <c r="H252" s="1" t="s">
        <v>19</v>
      </c>
      <c r="I252" s="1" t="s">
        <v>20</v>
      </c>
      <c r="J252" s="1">
        <v>70</v>
      </c>
      <c r="K252" s="1" t="str">
        <f>VLOOKUP(Table2[[#This Row],[Status]], rubric[], 2, FALSE)</f>
        <v>Pemberdayaan atau Aksi Kemanusiaan</v>
      </c>
      <c r="L252" s="1" t="str">
        <f>CLEAN(TRIM(Table2[[#This Row],[Status]] &amp; "|" &amp; Table2[[#This Row],[Level]] &amp; "|" &amp; Table2[[#This Row],[Participant As]]))</f>
        <v>Relawan|External Regional|Team</v>
      </c>
      <c r="M25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53" spans="1:13" ht="14.25" hidden="1" customHeight="1" x14ac:dyDescent="0.35">
      <c r="A253" s="1" t="s">
        <v>447</v>
      </c>
      <c r="B253" s="1" t="s">
        <v>448</v>
      </c>
      <c r="C253" s="1" t="s">
        <v>15</v>
      </c>
      <c r="D253" s="1">
        <v>2021</v>
      </c>
      <c r="E253" s="1" t="s">
        <v>16</v>
      </c>
      <c r="F253" s="1" t="s">
        <v>17</v>
      </c>
      <c r="G253" s="1" t="s">
        <v>18</v>
      </c>
      <c r="H253" s="1" t="s">
        <v>19</v>
      </c>
      <c r="I253" s="1" t="s">
        <v>20</v>
      </c>
      <c r="J253" s="1">
        <v>70</v>
      </c>
      <c r="K253" s="1" t="str">
        <f>VLOOKUP(Table2[[#This Row],[Status]], rubric[], 2, FALSE)</f>
        <v>Pemberdayaan atau Aksi Kemanusiaan</v>
      </c>
      <c r="L253" s="1" t="str">
        <f>CLEAN(TRIM(Table2[[#This Row],[Status]] &amp; "|" &amp; Table2[[#This Row],[Level]] &amp; "|" &amp; Table2[[#This Row],[Participant As]]))</f>
        <v>Relawan|External Regional|Team</v>
      </c>
      <c r="M25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54" spans="1:13" ht="14.25" hidden="1" customHeight="1" x14ac:dyDescent="0.35">
      <c r="A254" s="1" t="s">
        <v>449</v>
      </c>
      <c r="B254" s="1" t="s">
        <v>450</v>
      </c>
      <c r="C254" s="1" t="s">
        <v>15</v>
      </c>
      <c r="D254" s="1">
        <v>2021</v>
      </c>
      <c r="E254" s="1" t="s">
        <v>451</v>
      </c>
      <c r="F254" s="1" t="s">
        <v>452</v>
      </c>
      <c r="G254" s="1" t="s">
        <v>32</v>
      </c>
      <c r="H254" s="1" t="s">
        <v>48</v>
      </c>
      <c r="I254" s="1" t="s">
        <v>20</v>
      </c>
      <c r="J254" s="1">
        <v>16</v>
      </c>
      <c r="K254" s="1" t="str">
        <f>VLOOKUP(Table2[[#This Row],[Status]], rubric[], 2, FALSE)</f>
        <v>Kompetisi</v>
      </c>
      <c r="L254" s="1" t="str">
        <f>CLEAN(TRIM(Table2[[#This Row],[Status]] &amp; "|" &amp; Table2[[#This Row],[Level]] &amp; "|" &amp; Table2[[#This Row],[Participant As]]))</f>
        <v>Juara 2|External National|Team</v>
      </c>
      <c r="M25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255" spans="1:13" ht="14.25" hidden="1" customHeight="1" x14ac:dyDescent="0.35">
      <c r="A255" s="1" t="s">
        <v>449</v>
      </c>
      <c r="B255" s="1" t="s">
        <v>450</v>
      </c>
      <c r="C255" s="1" t="s">
        <v>15</v>
      </c>
      <c r="D255" s="1">
        <v>2021</v>
      </c>
      <c r="E255" s="1" t="s">
        <v>453</v>
      </c>
      <c r="F255" s="1" t="s">
        <v>47</v>
      </c>
      <c r="G255" s="1" t="s">
        <v>35</v>
      </c>
      <c r="H255" s="1" t="s">
        <v>48</v>
      </c>
      <c r="I255" s="1" t="s">
        <v>25</v>
      </c>
      <c r="J255" s="1">
        <v>32</v>
      </c>
      <c r="K255" s="1" t="str">
        <f>VLOOKUP(Table2[[#This Row],[Status]], rubric[], 2, FALSE)</f>
        <v>Kompetisi</v>
      </c>
      <c r="L255" s="1" t="str">
        <f>CLEAN(TRIM(Table2[[#This Row],[Status]] &amp; "|" &amp; Table2[[#This Row],[Level]] &amp; "|" &amp; Table2[[#This Row],[Participant As]]))</f>
        <v>Juara 1|External National|Individual</v>
      </c>
      <c r="M25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256" spans="1:13" ht="14.25" hidden="1" customHeight="1" x14ac:dyDescent="0.35">
      <c r="A256" s="1" t="s">
        <v>449</v>
      </c>
      <c r="B256" s="1" t="s">
        <v>450</v>
      </c>
      <c r="C256" s="1" t="s">
        <v>15</v>
      </c>
      <c r="D256" s="1">
        <v>2021</v>
      </c>
      <c r="E256" s="1" t="s">
        <v>139</v>
      </c>
      <c r="F256" s="1" t="s">
        <v>165</v>
      </c>
      <c r="G256" s="1" t="s">
        <v>35</v>
      </c>
      <c r="H256" s="1" t="s">
        <v>48</v>
      </c>
      <c r="I256" s="1" t="s">
        <v>20</v>
      </c>
      <c r="J256" s="1">
        <v>32</v>
      </c>
      <c r="K256" s="1" t="str">
        <f>VLOOKUP(Table2[[#This Row],[Status]], rubric[], 2, FALSE)</f>
        <v>Kompetisi</v>
      </c>
      <c r="L256" s="1" t="str">
        <f>CLEAN(TRIM(Table2[[#This Row],[Status]] &amp; "|" &amp; Table2[[#This Row],[Level]] &amp; "|" &amp; Table2[[#This Row],[Participant As]]))</f>
        <v>Juara 1|External National|Team</v>
      </c>
      <c r="M25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57" spans="1:13" ht="14.25" hidden="1" customHeight="1" x14ac:dyDescent="0.35">
      <c r="A257" s="1" t="s">
        <v>449</v>
      </c>
      <c r="B257" s="1" t="s">
        <v>450</v>
      </c>
      <c r="C257" s="1" t="s">
        <v>15</v>
      </c>
      <c r="D257" s="1">
        <v>2021</v>
      </c>
      <c r="E257" s="1" t="s">
        <v>454</v>
      </c>
      <c r="F257" s="1" t="s">
        <v>455</v>
      </c>
      <c r="G257" s="1" t="s">
        <v>35</v>
      </c>
      <c r="H257" s="1" t="s">
        <v>48</v>
      </c>
      <c r="I257" s="1" t="s">
        <v>20</v>
      </c>
      <c r="J257" s="1">
        <v>32</v>
      </c>
      <c r="K257" s="1" t="str">
        <f>VLOOKUP(Table2[[#This Row],[Status]], rubric[], 2, FALSE)</f>
        <v>Kompetisi</v>
      </c>
      <c r="L257" s="1" t="str">
        <f>CLEAN(TRIM(Table2[[#This Row],[Status]] &amp; "|" &amp; Table2[[#This Row],[Level]] &amp; "|" &amp; Table2[[#This Row],[Participant As]]))</f>
        <v>Juara 1|External National|Team</v>
      </c>
      <c r="M25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58" spans="1:13" ht="14.25" hidden="1" customHeight="1" x14ac:dyDescent="0.35">
      <c r="A258" s="1" t="s">
        <v>449</v>
      </c>
      <c r="B258" s="1" t="s">
        <v>450</v>
      </c>
      <c r="C258" s="1" t="s">
        <v>15</v>
      </c>
      <c r="D258" s="1">
        <v>2021</v>
      </c>
      <c r="E258" s="1" t="s">
        <v>456</v>
      </c>
      <c r="F258" s="1" t="s">
        <v>457</v>
      </c>
      <c r="G258" s="1" t="s">
        <v>74</v>
      </c>
      <c r="H258" s="1" t="s">
        <v>48</v>
      </c>
      <c r="I258" s="1" t="s">
        <v>20</v>
      </c>
      <c r="J258" s="1">
        <v>32</v>
      </c>
      <c r="K258" s="1" t="str">
        <f>VLOOKUP(Table2[[#This Row],[Status]], rubric[], 2, FALSE)</f>
        <v>Kompetisi</v>
      </c>
      <c r="L258" s="1" t="str">
        <f>CLEAN(TRIM(Table2[[#This Row],[Status]] &amp; "|" &amp; Table2[[#This Row],[Level]] &amp; "|" &amp; Table2[[#This Row],[Participant As]]))</f>
        <v>Juara 3|External National|Team</v>
      </c>
      <c r="M25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259" spans="1:13" ht="14.25" hidden="1" customHeight="1" x14ac:dyDescent="0.35">
      <c r="A259" s="1" t="s">
        <v>449</v>
      </c>
      <c r="B259" s="1" t="s">
        <v>450</v>
      </c>
      <c r="C259" s="1" t="s">
        <v>15</v>
      </c>
      <c r="D259" s="1">
        <v>2021</v>
      </c>
      <c r="E259" s="1" t="s">
        <v>107</v>
      </c>
      <c r="F259" s="1" t="s">
        <v>108</v>
      </c>
      <c r="G259" s="1" t="s">
        <v>32</v>
      </c>
      <c r="H259" s="1" t="s">
        <v>48</v>
      </c>
      <c r="I259" s="1" t="s">
        <v>20</v>
      </c>
      <c r="J259" s="1">
        <v>32</v>
      </c>
      <c r="K259" s="1" t="str">
        <f>VLOOKUP(Table2[[#This Row],[Status]], rubric[], 2, FALSE)</f>
        <v>Kompetisi</v>
      </c>
      <c r="L259" s="1" t="str">
        <f>CLEAN(TRIM(Table2[[#This Row],[Status]] &amp; "|" &amp; Table2[[#This Row],[Level]] &amp; "|" &amp; Table2[[#This Row],[Participant As]]))</f>
        <v>Juara 2|External National|Team</v>
      </c>
      <c r="M25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260" spans="1:13" ht="14.25" hidden="1" customHeight="1" x14ac:dyDescent="0.35">
      <c r="A260" s="1" t="s">
        <v>449</v>
      </c>
      <c r="B260" s="1" t="s">
        <v>450</v>
      </c>
      <c r="C260" s="1" t="s">
        <v>15</v>
      </c>
      <c r="D260" s="1">
        <v>2021</v>
      </c>
      <c r="E260" s="1" t="s">
        <v>109</v>
      </c>
      <c r="F260" s="1" t="s">
        <v>65</v>
      </c>
      <c r="G260" s="1" t="s">
        <v>35</v>
      </c>
      <c r="H260" s="1" t="s">
        <v>48</v>
      </c>
      <c r="I260" s="1" t="s">
        <v>20</v>
      </c>
      <c r="J260" s="1">
        <v>32</v>
      </c>
      <c r="K260" s="1" t="str">
        <f>VLOOKUP(Table2[[#This Row],[Status]], rubric[], 2, FALSE)</f>
        <v>Kompetisi</v>
      </c>
      <c r="L260" s="1" t="str">
        <f>CLEAN(TRIM(Table2[[#This Row],[Status]] &amp; "|" &amp; Table2[[#This Row],[Level]] &amp; "|" &amp; Table2[[#This Row],[Participant As]]))</f>
        <v>Juara 1|External National|Team</v>
      </c>
      <c r="M26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61" spans="1:13" ht="14.25" hidden="1" customHeight="1" x14ac:dyDescent="0.35">
      <c r="A261" s="1" t="s">
        <v>449</v>
      </c>
      <c r="B261" s="1" t="s">
        <v>450</v>
      </c>
      <c r="C261" s="1" t="s">
        <v>15</v>
      </c>
      <c r="D261" s="1">
        <v>2021</v>
      </c>
      <c r="E261" s="1" t="s">
        <v>458</v>
      </c>
      <c r="F261" s="1" t="s">
        <v>459</v>
      </c>
      <c r="G261" s="1" t="s">
        <v>35</v>
      </c>
      <c r="H261" s="1" t="s">
        <v>48</v>
      </c>
      <c r="I261" s="1" t="s">
        <v>20</v>
      </c>
      <c r="J261" s="1">
        <v>16</v>
      </c>
      <c r="K261" s="1" t="str">
        <f>VLOOKUP(Table2[[#This Row],[Status]], rubric[], 2, FALSE)</f>
        <v>Kompetisi</v>
      </c>
      <c r="L261" s="1" t="str">
        <f>CLEAN(TRIM(Table2[[#This Row],[Status]] &amp; "|" &amp; Table2[[#This Row],[Level]] &amp; "|" &amp; Table2[[#This Row],[Participant As]]))</f>
        <v>Juara 1|External National|Team</v>
      </c>
      <c r="M26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62" spans="1:13" ht="14.25" hidden="1" customHeight="1" x14ac:dyDescent="0.35">
      <c r="A262" s="1" t="s">
        <v>449</v>
      </c>
      <c r="B262" s="1" t="s">
        <v>450</v>
      </c>
      <c r="C262" s="1" t="s">
        <v>15</v>
      </c>
      <c r="D262" s="1">
        <v>2021</v>
      </c>
      <c r="E262" s="1" t="s">
        <v>460</v>
      </c>
      <c r="F262" s="1" t="s">
        <v>461</v>
      </c>
      <c r="G262" s="1" t="s">
        <v>35</v>
      </c>
      <c r="H262" s="1" t="s">
        <v>48</v>
      </c>
      <c r="I262" s="1" t="s">
        <v>20</v>
      </c>
      <c r="J262" s="1">
        <v>32</v>
      </c>
      <c r="K262" s="1" t="str">
        <f>VLOOKUP(Table2[[#This Row],[Status]], rubric[], 2, FALSE)</f>
        <v>Kompetisi</v>
      </c>
      <c r="L262" s="1" t="str">
        <f>CLEAN(TRIM(Table2[[#This Row],[Status]] &amp; "|" &amp; Table2[[#This Row],[Level]] &amp; "|" &amp; Table2[[#This Row],[Participant As]]))</f>
        <v>Juara 1|External National|Team</v>
      </c>
      <c r="M26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63" spans="1:13" ht="14.25" hidden="1" customHeight="1" x14ac:dyDescent="0.35">
      <c r="A263" s="1" t="s">
        <v>449</v>
      </c>
      <c r="B263" s="1" t="s">
        <v>450</v>
      </c>
      <c r="C263" s="1" t="s">
        <v>15</v>
      </c>
      <c r="D263" s="1">
        <v>2021</v>
      </c>
      <c r="E263" s="1" t="s">
        <v>110</v>
      </c>
      <c r="F263" s="1" t="s">
        <v>111</v>
      </c>
      <c r="G263" s="1" t="s">
        <v>32</v>
      </c>
      <c r="H263" s="1" t="s">
        <v>48</v>
      </c>
      <c r="I263" s="1" t="s">
        <v>20</v>
      </c>
      <c r="J263" s="1">
        <v>160</v>
      </c>
      <c r="K263" s="1" t="str">
        <f>VLOOKUP(Table2[[#This Row],[Status]], rubric[], 2, FALSE)</f>
        <v>Kompetisi</v>
      </c>
      <c r="L263" s="1" t="str">
        <f>CLEAN(TRIM(Table2[[#This Row],[Status]] &amp; "|" &amp; Table2[[#This Row],[Level]] &amp; "|" &amp; Table2[[#This Row],[Participant As]]))</f>
        <v>Juara 2|External National|Team</v>
      </c>
      <c r="M26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264" spans="1:13" ht="14.25" hidden="1" customHeight="1" x14ac:dyDescent="0.35">
      <c r="A264" s="1" t="s">
        <v>449</v>
      </c>
      <c r="B264" s="1" t="s">
        <v>450</v>
      </c>
      <c r="C264" s="1" t="s">
        <v>15</v>
      </c>
      <c r="D264" s="1">
        <v>2021</v>
      </c>
      <c r="E264" s="1" t="s">
        <v>34</v>
      </c>
      <c r="F264" s="1" t="s">
        <v>31</v>
      </c>
      <c r="G264" s="1" t="s">
        <v>35</v>
      </c>
      <c r="H264" s="1" t="s">
        <v>48</v>
      </c>
      <c r="I264" s="1" t="s">
        <v>20</v>
      </c>
      <c r="K264" t="str">
        <f>VLOOKUP(Table2[[#This Row],[Status]], rubric[], 2, FALSE)</f>
        <v>Kompetisi</v>
      </c>
      <c r="L264" s="1" t="str">
        <f>CLEAN(TRIM(Table2[[#This Row],[Status]] &amp; "|" &amp; Table2[[#This Row],[Level]] &amp; "|" &amp; Table2[[#This Row],[Participant As]]))</f>
        <v>Juara 1|External National|Team</v>
      </c>
      <c r="M26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65" spans="1:13" ht="14.25" hidden="1" customHeight="1" x14ac:dyDescent="0.35">
      <c r="A265" s="1" t="s">
        <v>449</v>
      </c>
      <c r="B265" s="1" t="s">
        <v>450</v>
      </c>
      <c r="C265" s="1" t="s">
        <v>15</v>
      </c>
      <c r="D265" s="1">
        <v>2021</v>
      </c>
      <c r="E265" s="1" t="s">
        <v>462</v>
      </c>
      <c r="F265" s="1" t="s">
        <v>463</v>
      </c>
      <c r="G265" s="1" t="s">
        <v>74</v>
      </c>
      <c r="H265" s="1" t="s">
        <v>48</v>
      </c>
      <c r="I265" s="1" t="s">
        <v>20</v>
      </c>
      <c r="K265" t="str">
        <f>VLOOKUP(Table2[[#This Row],[Status]], rubric[], 2, FALSE)</f>
        <v>Kompetisi</v>
      </c>
      <c r="L265" s="1" t="str">
        <f>CLEAN(TRIM(Table2[[#This Row],[Status]] &amp; "|" &amp; Table2[[#This Row],[Level]] &amp; "|" &amp; Table2[[#This Row],[Participant As]]))</f>
        <v>Juara 3|External National|Team</v>
      </c>
      <c r="M26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266" spans="1:13" ht="14.25" hidden="1" customHeight="1" x14ac:dyDescent="0.35">
      <c r="A266" s="1" t="s">
        <v>464</v>
      </c>
      <c r="B266" s="1" t="s">
        <v>465</v>
      </c>
      <c r="C266" s="1" t="s">
        <v>15</v>
      </c>
      <c r="D266" s="1">
        <v>2021</v>
      </c>
      <c r="E266" s="1" t="s">
        <v>466</v>
      </c>
      <c r="F266" s="1" t="s">
        <v>467</v>
      </c>
      <c r="G266" s="1" t="s">
        <v>74</v>
      </c>
      <c r="H266" s="1" t="s">
        <v>66</v>
      </c>
      <c r="I266" s="1" t="s">
        <v>20</v>
      </c>
      <c r="J266" s="1">
        <v>3</v>
      </c>
      <c r="K266" s="1" t="str">
        <f>VLOOKUP(Table2[[#This Row],[Status]], rubric[], 2, FALSE)</f>
        <v>Kompetisi</v>
      </c>
      <c r="L266" s="1" t="str">
        <f>CLEAN(TRIM(Table2[[#This Row],[Status]] &amp; "|" &amp; Table2[[#This Row],[Level]] &amp; "|" &amp; Table2[[#This Row],[Participant As]]))</f>
        <v>Juara 3|External International|Team</v>
      </c>
      <c r="M26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267" spans="1:13" ht="14.25" hidden="1" customHeight="1" x14ac:dyDescent="0.35">
      <c r="A267" s="1" t="s">
        <v>464</v>
      </c>
      <c r="B267" s="1" t="s">
        <v>465</v>
      </c>
      <c r="C267" s="1" t="s">
        <v>15</v>
      </c>
      <c r="D267" s="1">
        <v>2021</v>
      </c>
      <c r="E267" s="1" t="s">
        <v>203</v>
      </c>
      <c r="F267" s="1" t="s">
        <v>203</v>
      </c>
      <c r="G267" s="1" t="s">
        <v>35</v>
      </c>
      <c r="H267" s="1" t="s">
        <v>48</v>
      </c>
      <c r="I267" s="1" t="s">
        <v>20</v>
      </c>
      <c r="J267" s="1">
        <v>3</v>
      </c>
      <c r="K267" s="1" t="str">
        <f>VLOOKUP(Table2[[#This Row],[Status]], rubric[], 2, FALSE)</f>
        <v>Kompetisi</v>
      </c>
      <c r="L267" s="1" t="str">
        <f>CLEAN(TRIM(Table2[[#This Row],[Status]] &amp; "|" &amp; Table2[[#This Row],[Level]] &amp; "|" &amp; Table2[[#This Row],[Participant As]]))</f>
        <v>Juara 1|External National|Team</v>
      </c>
      <c r="M26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68" spans="1:13" ht="14.25" hidden="1" customHeight="1" x14ac:dyDescent="0.35">
      <c r="A268" s="1" t="s">
        <v>464</v>
      </c>
      <c r="B268" s="1" t="s">
        <v>465</v>
      </c>
      <c r="C268" s="1" t="s">
        <v>15</v>
      </c>
      <c r="D268" s="1">
        <v>2021</v>
      </c>
      <c r="E268" s="1" t="s">
        <v>205</v>
      </c>
      <c r="F268" s="1" t="s">
        <v>467</v>
      </c>
      <c r="G268" s="1" t="s">
        <v>35</v>
      </c>
      <c r="H268" s="1" t="s">
        <v>66</v>
      </c>
      <c r="I268" s="1" t="s">
        <v>20</v>
      </c>
      <c r="J268" s="1">
        <v>6</v>
      </c>
      <c r="K268" s="1" t="str">
        <f>VLOOKUP(Table2[[#This Row],[Status]], rubric[], 2, FALSE)</f>
        <v>Kompetisi</v>
      </c>
      <c r="L268" s="1" t="str">
        <f>CLEAN(TRIM(Table2[[#This Row],[Status]] &amp; "|" &amp; Table2[[#This Row],[Level]] &amp; "|" &amp; Table2[[#This Row],[Participant As]]))</f>
        <v>Juara 1|External International|Team</v>
      </c>
      <c r="M26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35</v>
      </c>
    </row>
    <row r="269" spans="1:13" ht="14.25" hidden="1" customHeight="1" x14ac:dyDescent="0.35">
      <c r="A269" s="1" t="s">
        <v>464</v>
      </c>
      <c r="B269" s="1" t="s">
        <v>465</v>
      </c>
      <c r="C269" s="1" t="s">
        <v>15</v>
      </c>
      <c r="D269" s="1">
        <v>2021</v>
      </c>
      <c r="E269" s="1" t="s">
        <v>468</v>
      </c>
      <c r="F269" s="1" t="s">
        <v>468</v>
      </c>
      <c r="G269" s="1" t="s">
        <v>32</v>
      </c>
      <c r="H269" s="1" t="s">
        <v>48</v>
      </c>
      <c r="I269" s="1" t="s">
        <v>20</v>
      </c>
      <c r="J269" s="1">
        <v>3</v>
      </c>
      <c r="K269" s="1" t="str">
        <f>VLOOKUP(Table2[[#This Row],[Status]], rubric[], 2, FALSE)</f>
        <v>Kompetisi</v>
      </c>
      <c r="L269" s="1" t="str">
        <f>CLEAN(TRIM(Table2[[#This Row],[Status]] &amp; "|" &amp; Table2[[#This Row],[Level]] &amp; "|" &amp; Table2[[#This Row],[Participant As]]))</f>
        <v>Juara 2|External National|Team</v>
      </c>
      <c r="M26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270" spans="1:13" ht="14.25" hidden="1" customHeight="1" x14ac:dyDescent="0.35">
      <c r="A270" s="1" t="s">
        <v>469</v>
      </c>
      <c r="B270" s="1" t="s">
        <v>470</v>
      </c>
      <c r="C270" s="1" t="s">
        <v>15</v>
      </c>
      <c r="D270" s="1">
        <v>2021</v>
      </c>
      <c r="E270" s="1" t="s">
        <v>350</v>
      </c>
      <c r="F270" s="1" t="s">
        <v>286</v>
      </c>
      <c r="G270" s="1" t="s">
        <v>32</v>
      </c>
      <c r="H270" s="1" t="s">
        <v>48</v>
      </c>
      <c r="I270" s="1" t="s">
        <v>20</v>
      </c>
      <c r="J270" s="1">
        <v>30</v>
      </c>
      <c r="K270" s="1" t="str">
        <f>VLOOKUP(Table2[[#This Row],[Status]], rubric[], 2, FALSE)</f>
        <v>Kompetisi</v>
      </c>
      <c r="L270" s="1" t="str">
        <f>CLEAN(TRIM(Table2[[#This Row],[Status]] &amp; "|" &amp; Table2[[#This Row],[Level]] &amp; "|" &amp; Table2[[#This Row],[Participant As]]))</f>
        <v>Juara 2|External National|Team</v>
      </c>
      <c r="M27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271" spans="1:13" ht="14.25" hidden="1" customHeight="1" x14ac:dyDescent="0.35">
      <c r="A271" s="1" t="s">
        <v>469</v>
      </c>
      <c r="B271" s="1" t="s">
        <v>470</v>
      </c>
      <c r="C271" s="1" t="s">
        <v>15</v>
      </c>
      <c r="D271" s="1">
        <v>2021</v>
      </c>
      <c r="E271" s="1" t="s">
        <v>350</v>
      </c>
      <c r="F271" s="1" t="s">
        <v>286</v>
      </c>
      <c r="G271" s="1" t="s">
        <v>32</v>
      </c>
      <c r="H271" s="1" t="s">
        <v>48</v>
      </c>
      <c r="I271" s="1" t="s">
        <v>20</v>
      </c>
      <c r="J271" s="1">
        <v>30</v>
      </c>
      <c r="K271" s="1" t="str">
        <f>VLOOKUP(Table2[[#This Row],[Status]], rubric[], 2, FALSE)</f>
        <v>Kompetisi</v>
      </c>
      <c r="L271" s="1" t="str">
        <f>CLEAN(TRIM(Table2[[#This Row],[Status]] &amp; "|" &amp; Table2[[#This Row],[Level]] &amp; "|" &amp; Table2[[#This Row],[Participant As]]))</f>
        <v>Juara 2|External National|Team</v>
      </c>
      <c r="M27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272" spans="1:13" ht="14.25" hidden="1" customHeight="1" x14ac:dyDescent="0.35">
      <c r="A272" s="1" t="s">
        <v>469</v>
      </c>
      <c r="B272" s="1" t="s">
        <v>470</v>
      </c>
      <c r="C272" s="1" t="s">
        <v>15</v>
      </c>
      <c r="D272" s="1">
        <v>2021</v>
      </c>
      <c r="E272" s="1" t="s">
        <v>122</v>
      </c>
      <c r="F272" s="1" t="s">
        <v>123</v>
      </c>
      <c r="G272" s="1" t="s">
        <v>102</v>
      </c>
      <c r="H272" s="1" t="s">
        <v>41</v>
      </c>
      <c r="I272" s="1" t="s">
        <v>25</v>
      </c>
      <c r="K272" t="str">
        <f>VLOOKUP(Table2[[#This Row],[Status]], rubric[], 2, FALSE)</f>
        <v>Karir Organisasi</v>
      </c>
      <c r="L272" s="1" t="str">
        <f>CLEAN(TRIM(Table2[[#This Row],[Status]] &amp; "|" &amp; Table2[[#This Row],[Level]] &amp; "|" &amp; Table2[[#This Row],[Participant As]]))</f>
        <v>Sekretaris|Kab/Kota/PT|Individual</v>
      </c>
      <c r="M27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6</v>
      </c>
    </row>
    <row r="273" spans="1:13" ht="14.25" hidden="1" customHeight="1" x14ac:dyDescent="0.35">
      <c r="A273" s="1" t="s">
        <v>471</v>
      </c>
      <c r="B273" s="1" t="s">
        <v>472</v>
      </c>
      <c r="C273" s="1" t="s">
        <v>15</v>
      </c>
      <c r="D273" s="1">
        <v>2021</v>
      </c>
      <c r="E273" s="1" t="s">
        <v>23</v>
      </c>
      <c r="F273" s="1" t="s">
        <v>24</v>
      </c>
      <c r="G273" s="1" t="s">
        <v>18</v>
      </c>
      <c r="H273" s="1" t="s">
        <v>19</v>
      </c>
      <c r="I273" s="1" t="s">
        <v>25</v>
      </c>
      <c r="J273" s="1">
        <v>34</v>
      </c>
      <c r="K273" s="1" t="str">
        <f>VLOOKUP(Table2[[#This Row],[Status]], rubric[], 2, FALSE)</f>
        <v>Pemberdayaan atau Aksi Kemanusiaan</v>
      </c>
      <c r="L273" s="1" t="str">
        <f>CLEAN(TRIM(Table2[[#This Row],[Status]] &amp; "|" &amp; Table2[[#This Row],[Level]] &amp; "|" &amp; Table2[[#This Row],[Participant As]]))</f>
        <v>Relawan|External Regional|Individual</v>
      </c>
      <c r="M27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74" spans="1:13" ht="14.25" hidden="1" customHeight="1" x14ac:dyDescent="0.35">
      <c r="A274" s="1" t="s">
        <v>471</v>
      </c>
      <c r="B274" s="1" t="s">
        <v>472</v>
      </c>
      <c r="C274" s="1" t="s">
        <v>15</v>
      </c>
      <c r="D274" s="1">
        <v>2021</v>
      </c>
      <c r="E274" s="1" t="s">
        <v>16</v>
      </c>
      <c r="F274" s="1" t="s">
        <v>17</v>
      </c>
      <c r="G274" s="1" t="s">
        <v>18</v>
      </c>
      <c r="H274" s="1" t="s">
        <v>19</v>
      </c>
      <c r="I274" s="1" t="s">
        <v>20</v>
      </c>
      <c r="J274" s="1">
        <v>70</v>
      </c>
      <c r="K274" s="1" t="str">
        <f>VLOOKUP(Table2[[#This Row],[Status]], rubric[], 2, FALSE)</f>
        <v>Pemberdayaan atau Aksi Kemanusiaan</v>
      </c>
      <c r="L274" s="1" t="str">
        <f>CLEAN(TRIM(Table2[[#This Row],[Status]] &amp; "|" &amp; Table2[[#This Row],[Level]] &amp; "|" &amp; Table2[[#This Row],[Participant As]]))</f>
        <v>Relawan|External Regional|Team</v>
      </c>
      <c r="M27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75" spans="1:13" ht="14.25" hidden="1" customHeight="1" x14ac:dyDescent="0.35">
      <c r="A275" s="1" t="s">
        <v>471</v>
      </c>
      <c r="B275" s="1" t="s">
        <v>472</v>
      </c>
      <c r="C275" s="1" t="s">
        <v>15</v>
      </c>
      <c r="D275" s="1">
        <v>2021</v>
      </c>
      <c r="E275" s="1" t="s">
        <v>89</v>
      </c>
      <c r="F275" s="1" t="s">
        <v>90</v>
      </c>
      <c r="G275" s="1" t="s">
        <v>91</v>
      </c>
      <c r="H275" s="1" t="s">
        <v>66</v>
      </c>
      <c r="I275" s="1" t="s">
        <v>25</v>
      </c>
      <c r="J275" s="1">
        <v>500</v>
      </c>
      <c r="K275" s="1" t="str">
        <f>VLOOKUP(Table2[[#This Row],[Status]], rubric[], 2, FALSE)</f>
        <v>Pengakuan</v>
      </c>
      <c r="L275" s="1" t="str">
        <f>CLEAN(TRIM(Table2[[#This Row],[Status]] &amp; "|" &amp; Table2[[#This Row],[Level]] &amp; "|" &amp; Table2[[#This Row],[Participant As]]))</f>
        <v>Narasumber/Pembicara|External International|Individual</v>
      </c>
      <c r="M27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276" spans="1:13" ht="14.25" hidden="1" customHeight="1" x14ac:dyDescent="0.35">
      <c r="A276" s="1" t="s">
        <v>473</v>
      </c>
      <c r="B276" s="1" t="s">
        <v>474</v>
      </c>
      <c r="C276" s="1" t="s">
        <v>15</v>
      </c>
      <c r="D276" s="1">
        <v>2021</v>
      </c>
      <c r="E276" s="1" t="s">
        <v>475</v>
      </c>
      <c r="F276" s="1" t="s">
        <v>476</v>
      </c>
      <c r="G276" s="1" t="s">
        <v>74</v>
      </c>
      <c r="H276" s="1" t="s">
        <v>66</v>
      </c>
      <c r="I276" s="1" t="s">
        <v>20</v>
      </c>
      <c r="J276" s="1">
        <v>135</v>
      </c>
      <c r="K276" s="1" t="str">
        <f>VLOOKUP(Table2[[#This Row],[Status]], rubric[], 2, FALSE)</f>
        <v>Kompetisi</v>
      </c>
      <c r="L276" s="1" t="str">
        <f>CLEAN(TRIM(Table2[[#This Row],[Status]] &amp; "|" &amp; Table2[[#This Row],[Level]] &amp; "|" &amp; Table2[[#This Row],[Participant As]]))</f>
        <v>Juara 3|External International|Team</v>
      </c>
      <c r="M27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277" spans="1:13" ht="14.25" hidden="1" customHeight="1" x14ac:dyDescent="0.35">
      <c r="A277" s="1" t="s">
        <v>477</v>
      </c>
      <c r="B277" s="1" t="s">
        <v>478</v>
      </c>
      <c r="C277" s="1" t="s">
        <v>15</v>
      </c>
      <c r="D277" s="1">
        <v>2021</v>
      </c>
      <c r="E277" s="1" t="s">
        <v>23</v>
      </c>
      <c r="F277" s="1" t="s">
        <v>24</v>
      </c>
      <c r="G277" s="1" t="s">
        <v>18</v>
      </c>
      <c r="H277" s="1" t="s">
        <v>19</v>
      </c>
      <c r="I277" s="1" t="s">
        <v>25</v>
      </c>
      <c r="J277" s="1">
        <v>34</v>
      </c>
      <c r="K277" s="1" t="str">
        <f>VLOOKUP(Table2[[#This Row],[Status]], rubric[], 2, FALSE)</f>
        <v>Pemberdayaan atau Aksi Kemanusiaan</v>
      </c>
      <c r="L277" s="1" t="str">
        <f>CLEAN(TRIM(Table2[[#This Row],[Status]] &amp; "|" &amp; Table2[[#This Row],[Level]] &amp; "|" &amp; Table2[[#This Row],[Participant As]]))</f>
        <v>Relawan|External Regional|Individual</v>
      </c>
      <c r="M27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78" spans="1:13" ht="14.25" hidden="1" customHeight="1" x14ac:dyDescent="0.35">
      <c r="A278" s="1" t="s">
        <v>477</v>
      </c>
      <c r="B278" s="1" t="s">
        <v>478</v>
      </c>
      <c r="C278" s="1" t="s">
        <v>15</v>
      </c>
      <c r="D278" s="1">
        <v>2021</v>
      </c>
      <c r="E278" s="1" t="s">
        <v>479</v>
      </c>
      <c r="F278" s="1" t="s">
        <v>479</v>
      </c>
      <c r="G278" s="1" t="s">
        <v>91</v>
      </c>
      <c r="H278" s="1" t="s">
        <v>48</v>
      </c>
      <c r="I278" s="1" t="s">
        <v>20</v>
      </c>
      <c r="J278" s="1">
        <v>1000</v>
      </c>
      <c r="K278" s="1" t="str">
        <f>VLOOKUP(Table2[[#This Row],[Status]], rubric[], 2, FALSE)</f>
        <v>Pengakuan</v>
      </c>
      <c r="L278" s="1" t="str">
        <f>CLEAN(TRIM(Table2[[#This Row],[Status]] &amp; "|" &amp; Table2[[#This Row],[Level]] &amp; "|" &amp; Table2[[#This Row],[Participant As]]))</f>
        <v>Narasumber/Pembicara|External National|Team</v>
      </c>
      <c r="M27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79" spans="1:13" ht="14.25" hidden="1" customHeight="1" x14ac:dyDescent="0.35">
      <c r="A279" s="1" t="s">
        <v>477</v>
      </c>
      <c r="B279" s="1" t="s">
        <v>478</v>
      </c>
      <c r="C279" s="1" t="s">
        <v>15</v>
      </c>
      <c r="D279" s="1">
        <v>2021</v>
      </c>
      <c r="E279" s="1" t="s">
        <v>16</v>
      </c>
      <c r="F279" s="1" t="s">
        <v>17</v>
      </c>
      <c r="G279" s="1" t="s">
        <v>18</v>
      </c>
      <c r="H279" s="1" t="s">
        <v>19</v>
      </c>
      <c r="I279" s="1" t="s">
        <v>20</v>
      </c>
      <c r="J279" s="1">
        <v>70</v>
      </c>
      <c r="K279" s="1" t="str">
        <f>VLOOKUP(Table2[[#This Row],[Status]], rubric[], 2, FALSE)</f>
        <v>Pemberdayaan atau Aksi Kemanusiaan</v>
      </c>
      <c r="L279" s="1" t="str">
        <f>CLEAN(TRIM(Table2[[#This Row],[Status]] &amp; "|" &amp; Table2[[#This Row],[Level]] &amp; "|" &amp; Table2[[#This Row],[Participant As]]))</f>
        <v>Relawan|External Regional|Team</v>
      </c>
      <c r="M27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80" spans="1:13" ht="14.25" hidden="1" customHeight="1" x14ac:dyDescent="0.35">
      <c r="A280" s="1" t="s">
        <v>477</v>
      </c>
      <c r="B280" s="1" t="s">
        <v>478</v>
      </c>
      <c r="C280" s="1" t="s">
        <v>15</v>
      </c>
      <c r="D280" s="1">
        <v>2021</v>
      </c>
      <c r="E280" s="1" t="s">
        <v>89</v>
      </c>
      <c r="F280" s="1" t="s">
        <v>90</v>
      </c>
      <c r="G280" s="1" t="s">
        <v>91</v>
      </c>
      <c r="H280" s="1" t="s">
        <v>66</v>
      </c>
      <c r="I280" s="1" t="s">
        <v>25</v>
      </c>
      <c r="J280" s="1">
        <v>500</v>
      </c>
      <c r="K280" s="1" t="str">
        <f>VLOOKUP(Table2[[#This Row],[Status]], rubric[], 2, FALSE)</f>
        <v>Pengakuan</v>
      </c>
      <c r="L280" s="1" t="str">
        <f>CLEAN(TRIM(Table2[[#This Row],[Status]] &amp; "|" &amp; Table2[[#This Row],[Level]] &amp; "|" &amp; Table2[[#This Row],[Participant As]]))</f>
        <v>Narasumber/Pembicara|External International|Individual</v>
      </c>
      <c r="M28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281" spans="1:13" ht="14.25" hidden="1" customHeight="1" x14ac:dyDescent="0.35">
      <c r="A281" s="1" t="s">
        <v>480</v>
      </c>
      <c r="B281" s="1" t="s">
        <v>481</v>
      </c>
      <c r="C281" s="1" t="s">
        <v>15</v>
      </c>
      <c r="D281" s="1">
        <v>2021</v>
      </c>
      <c r="E281" s="1" t="s">
        <v>149</v>
      </c>
      <c r="F281" s="1" t="s">
        <v>150</v>
      </c>
      <c r="G281" s="1" t="s">
        <v>18</v>
      </c>
      <c r="H281" s="1" t="s">
        <v>19</v>
      </c>
      <c r="I281" s="1" t="s">
        <v>20</v>
      </c>
      <c r="J281" s="1">
        <v>28</v>
      </c>
      <c r="K281" s="1" t="str">
        <f>VLOOKUP(Table2[[#This Row],[Status]], rubric[], 2, FALSE)</f>
        <v>Pemberdayaan atau Aksi Kemanusiaan</v>
      </c>
      <c r="L281" s="1" t="str">
        <f>CLEAN(TRIM(Table2[[#This Row],[Status]] &amp; "|" &amp; Table2[[#This Row],[Level]] &amp; "|" &amp; Table2[[#This Row],[Participant As]]))</f>
        <v>Relawan|External Regional|Team</v>
      </c>
      <c r="M28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82" spans="1:13" ht="14.25" hidden="1" customHeight="1" x14ac:dyDescent="0.35">
      <c r="A282" s="1" t="s">
        <v>482</v>
      </c>
      <c r="B282" s="1" t="s">
        <v>483</v>
      </c>
      <c r="C282" s="1" t="s">
        <v>15</v>
      </c>
      <c r="D282" s="1">
        <v>2021</v>
      </c>
      <c r="E282" s="1" t="s">
        <v>232</v>
      </c>
      <c r="F282" s="1" t="s">
        <v>484</v>
      </c>
      <c r="G282" s="1" t="s">
        <v>18</v>
      </c>
      <c r="H282" s="1" t="s">
        <v>19</v>
      </c>
      <c r="I282" s="1" t="s">
        <v>25</v>
      </c>
      <c r="J282" s="1">
        <v>20</v>
      </c>
      <c r="K282" s="1" t="str">
        <f>VLOOKUP(Table2[[#This Row],[Status]], rubric[], 2, FALSE)</f>
        <v>Pemberdayaan atau Aksi Kemanusiaan</v>
      </c>
      <c r="L282" s="1" t="str">
        <f>CLEAN(TRIM(Table2[[#This Row],[Status]] &amp; "|" &amp; Table2[[#This Row],[Level]] &amp; "|" &amp; Table2[[#This Row],[Participant As]]))</f>
        <v>Relawan|External Regional|Individual</v>
      </c>
      <c r="M28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83" spans="1:13" ht="14.25" hidden="1" customHeight="1" x14ac:dyDescent="0.35">
      <c r="A283" s="1" t="s">
        <v>482</v>
      </c>
      <c r="B283" s="1" t="s">
        <v>483</v>
      </c>
      <c r="C283" s="1" t="s">
        <v>15</v>
      </c>
      <c r="D283" s="1">
        <v>2021</v>
      </c>
      <c r="E283" s="1" t="s">
        <v>485</v>
      </c>
      <c r="F283" s="1" t="s">
        <v>486</v>
      </c>
      <c r="G283" s="1" t="s">
        <v>35</v>
      </c>
      <c r="H283" s="1" t="s">
        <v>48</v>
      </c>
      <c r="I283" s="1" t="s">
        <v>20</v>
      </c>
      <c r="J283" s="1">
        <v>30</v>
      </c>
      <c r="K283" s="1" t="str">
        <f>VLOOKUP(Table2[[#This Row],[Status]], rubric[], 2, FALSE)</f>
        <v>Kompetisi</v>
      </c>
      <c r="L283" s="1" t="str">
        <f>CLEAN(TRIM(Table2[[#This Row],[Status]] &amp; "|" &amp; Table2[[#This Row],[Level]] &amp; "|" &amp; Table2[[#This Row],[Participant As]]))</f>
        <v>Juara 1|External National|Team</v>
      </c>
      <c r="M28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84" spans="1:13" ht="14.25" hidden="1" customHeight="1" x14ac:dyDescent="0.35">
      <c r="A284" s="1" t="s">
        <v>487</v>
      </c>
      <c r="B284" s="1" t="s">
        <v>488</v>
      </c>
      <c r="C284" s="1" t="s">
        <v>15</v>
      </c>
      <c r="D284" s="1">
        <v>2021</v>
      </c>
      <c r="E284" s="1" t="s">
        <v>489</v>
      </c>
      <c r="F284" s="1" t="s">
        <v>490</v>
      </c>
      <c r="G284" s="1" t="s">
        <v>35</v>
      </c>
      <c r="H284" s="1" t="s">
        <v>48</v>
      </c>
      <c r="I284" s="1" t="s">
        <v>20</v>
      </c>
      <c r="J284" s="1">
        <v>81</v>
      </c>
      <c r="K284" s="1" t="str">
        <f>VLOOKUP(Table2[[#This Row],[Status]], rubric[], 2, FALSE)</f>
        <v>Kompetisi</v>
      </c>
      <c r="L284" s="1" t="str">
        <f>CLEAN(TRIM(Table2[[#This Row],[Status]] &amp; "|" &amp; Table2[[#This Row],[Level]] &amp; "|" &amp; Table2[[#This Row],[Participant As]]))</f>
        <v>Juara 1|External National|Team</v>
      </c>
      <c r="M28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85" spans="1:13" ht="14.25" hidden="1" customHeight="1" x14ac:dyDescent="0.35">
      <c r="A285" s="1" t="s">
        <v>491</v>
      </c>
      <c r="B285" s="1" t="s">
        <v>492</v>
      </c>
      <c r="C285" s="1" t="s">
        <v>15</v>
      </c>
      <c r="D285" s="1">
        <v>2021</v>
      </c>
      <c r="E285" s="1" t="s">
        <v>371</v>
      </c>
      <c r="F285" s="1" t="s">
        <v>31</v>
      </c>
      <c r="G285" s="1" t="s">
        <v>35</v>
      </c>
      <c r="H285" s="1" t="s">
        <v>48</v>
      </c>
      <c r="I285" s="1" t="s">
        <v>20</v>
      </c>
      <c r="K285" t="str">
        <f>VLOOKUP(Table2[[#This Row],[Status]], rubric[], 2, FALSE)</f>
        <v>Kompetisi</v>
      </c>
      <c r="L285" s="1" t="str">
        <f>CLEAN(TRIM(Table2[[#This Row],[Status]] &amp; "|" &amp; Table2[[#This Row],[Level]] &amp; "|" &amp; Table2[[#This Row],[Participant As]]))</f>
        <v>Juara 1|External National|Team</v>
      </c>
      <c r="M28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86" spans="1:13" ht="14.25" hidden="1" customHeight="1" x14ac:dyDescent="0.35">
      <c r="A286" s="1" t="s">
        <v>493</v>
      </c>
      <c r="B286" s="1" t="s">
        <v>494</v>
      </c>
      <c r="C286" s="1" t="s">
        <v>15</v>
      </c>
      <c r="D286" s="1">
        <v>2021</v>
      </c>
      <c r="E286" s="1" t="s">
        <v>73</v>
      </c>
      <c r="F286" s="1" t="s">
        <v>495</v>
      </c>
      <c r="G286" s="1" t="s">
        <v>74</v>
      </c>
      <c r="H286" s="1" t="s">
        <v>48</v>
      </c>
      <c r="I286" s="1" t="s">
        <v>20</v>
      </c>
      <c r="J286" s="1">
        <v>54</v>
      </c>
      <c r="K286" s="1" t="str">
        <f>VLOOKUP(Table2[[#This Row],[Status]], rubric[], 2, FALSE)</f>
        <v>Kompetisi</v>
      </c>
      <c r="L286" s="1" t="str">
        <f>CLEAN(TRIM(Table2[[#This Row],[Status]] &amp; "|" &amp; Table2[[#This Row],[Level]] &amp; "|" &amp; Table2[[#This Row],[Participant As]]))</f>
        <v>Juara 3|External National|Team</v>
      </c>
      <c r="M28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287" spans="1:13" ht="14.25" hidden="1" customHeight="1" x14ac:dyDescent="0.35">
      <c r="A287" s="1" t="s">
        <v>496</v>
      </c>
      <c r="B287" s="1" t="s">
        <v>497</v>
      </c>
      <c r="C287" s="1" t="s">
        <v>15</v>
      </c>
      <c r="D287" s="1">
        <v>2021</v>
      </c>
      <c r="E287" s="1" t="s">
        <v>498</v>
      </c>
      <c r="F287" s="1" t="s">
        <v>499</v>
      </c>
      <c r="G287" s="1" t="s">
        <v>35</v>
      </c>
      <c r="H287" s="1" t="s">
        <v>48</v>
      </c>
      <c r="I287" s="1" t="s">
        <v>25</v>
      </c>
      <c r="J287" s="1">
        <v>35</v>
      </c>
      <c r="K287" s="1" t="str">
        <f>VLOOKUP(Table2[[#This Row],[Status]], rubric[], 2, FALSE)</f>
        <v>Kompetisi</v>
      </c>
      <c r="L287" s="1" t="str">
        <f>CLEAN(TRIM(Table2[[#This Row],[Status]] &amp; "|" &amp; Table2[[#This Row],[Level]] &amp; "|" &amp; Table2[[#This Row],[Participant As]]))</f>
        <v>Juara 1|External National|Individual</v>
      </c>
      <c r="M28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288" spans="1:13" ht="14.25" hidden="1" customHeight="1" x14ac:dyDescent="0.35">
      <c r="A288" s="1" t="s">
        <v>496</v>
      </c>
      <c r="B288" s="1" t="s">
        <v>497</v>
      </c>
      <c r="C288" s="1" t="s">
        <v>15</v>
      </c>
      <c r="D288" s="1">
        <v>2021</v>
      </c>
      <c r="E288" s="1" t="s">
        <v>500</v>
      </c>
      <c r="F288" s="1" t="s">
        <v>500</v>
      </c>
      <c r="G288" s="1" t="s">
        <v>35</v>
      </c>
      <c r="H288" s="1" t="s">
        <v>48</v>
      </c>
      <c r="I288" s="1" t="s">
        <v>20</v>
      </c>
      <c r="J288" s="1">
        <v>2</v>
      </c>
      <c r="K288" s="1" t="str">
        <f>VLOOKUP(Table2[[#This Row],[Status]], rubric[], 2, FALSE)</f>
        <v>Kompetisi</v>
      </c>
      <c r="L288" s="1" t="str">
        <f>CLEAN(TRIM(Table2[[#This Row],[Status]] &amp; "|" &amp; Table2[[#This Row],[Level]] &amp; "|" &amp; Table2[[#This Row],[Participant As]]))</f>
        <v>Juara 1|External National|Team</v>
      </c>
      <c r="M28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89" spans="1:13" ht="14.25" hidden="1" customHeight="1" x14ac:dyDescent="0.35">
      <c r="A289" s="1" t="s">
        <v>496</v>
      </c>
      <c r="B289" s="1" t="s">
        <v>497</v>
      </c>
      <c r="C289" s="1" t="s">
        <v>15</v>
      </c>
      <c r="D289" s="1">
        <v>2021</v>
      </c>
      <c r="E289" s="1" t="s">
        <v>345</v>
      </c>
      <c r="F289" s="1" t="s">
        <v>346</v>
      </c>
      <c r="G289" s="1" t="s">
        <v>32</v>
      </c>
      <c r="H289" s="1" t="s">
        <v>48</v>
      </c>
      <c r="I289" s="1" t="s">
        <v>20</v>
      </c>
      <c r="J289" s="1">
        <v>2</v>
      </c>
      <c r="K289" s="1" t="str">
        <f>VLOOKUP(Table2[[#This Row],[Status]], rubric[], 2, FALSE)</f>
        <v>Kompetisi</v>
      </c>
      <c r="L289" s="1" t="str">
        <f>CLEAN(TRIM(Table2[[#This Row],[Status]] &amp; "|" &amp; Table2[[#This Row],[Level]] &amp; "|" &amp; Table2[[#This Row],[Participant As]]))</f>
        <v>Juara 2|External National|Team</v>
      </c>
      <c r="M28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290" spans="1:13" ht="14.25" hidden="1" customHeight="1" x14ac:dyDescent="0.35">
      <c r="A290" s="1" t="s">
        <v>501</v>
      </c>
      <c r="B290" s="1" t="s">
        <v>502</v>
      </c>
      <c r="C290" s="1" t="s">
        <v>15</v>
      </c>
      <c r="D290" s="1">
        <v>2021</v>
      </c>
      <c r="E290" s="1" t="s">
        <v>16</v>
      </c>
      <c r="F290" s="1" t="s">
        <v>17</v>
      </c>
      <c r="G290" s="1" t="s">
        <v>18</v>
      </c>
      <c r="H290" s="1" t="s">
        <v>19</v>
      </c>
      <c r="I290" s="1" t="s">
        <v>20</v>
      </c>
      <c r="J290" s="1">
        <v>70</v>
      </c>
      <c r="K290" s="1" t="str">
        <f>VLOOKUP(Table2[[#This Row],[Status]], rubric[], 2, FALSE)</f>
        <v>Pemberdayaan atau Aksi Kemanusiaan</v>
      </c>
      <c r="L290" s="1" t="str">
        <f>CLEAN(TRIM(Table2[[#This Row],[Status]] &amp; "|" &amp; Table2[[#This Row],[Level]] &amp; "|" &amp; Table2[[#This Row],[Participant As]]))</f>
        <v>Relawan|External Regional|Team</v>
      </c>
      <c r="M29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91" spans="1:13" ht="14.25" hidden="1" customHeight="1" x14ac:dyDescent="0.35">
      <c r="A291" s="1" t="s">
        <v>503</v>
      </c>
      <c r="B291" s="1" t="s">
        <v>504</v>
      </c>
      <c r="C291" s="1" t="s">
        <v>15</v>
      </c>
      <c r="D291" s="1">
        <v>2021</v>
      </c>
      <c r="E291" s="1" t="s">
        <v>505</v>
      </c>
      <c r="F291" s="1" t="s">
        <v>506</v>
      </c>
      <c r="G291" s="1" t="s">
        <v>32</v>
      </c>
      <c r="H291" s="1" t="s">
        <v>48</v>
      </c>
      <c r="I291" s="1" t="s">
        <v>25</v>
      </c>
      <c r="J291" s="1">
        <v>96</v>
      </c>
      <c r="K291" s="1" t="str">
        <f>VLOOKUP(Table2[[#This Row],[Status]], rubric[], 2, FALSE)</f>
        <v>Kompetisi</v>
      </c>
      <c r="L291" s="1" t="str">
        <f>CLEAN(TRIM(Table2[[#This Row],[Status]] &amp; "|" &amp; Table2[[#This Row],[Level]] &amp; "|" &amp; Table2[[#This Row],[Participant As]]))</f>
        <v>Juara 2|External National|Individual</v>
      </c>
      <c r="M29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292" spans="1:13" ht="14.25" hidden="1" customHeight="1" x14ac:dyDescent="0.35">
      <c r="A292" s="1" t="s">
        <v>503</v>
      </c>
      <c r="B292" s="1" t="s">
        <v>504</v>
      </c>
      <c r="C292" s="1" t="s">
        <v>15</v>
      </c>
      <c r="D292" s="1">
        <v>2021</v>
      </c>
      <c r="E292" s="1" t="s">
        <v>234</v>
      </c>
      <c r="F292" s="1" t="s">
        <v>507</v>
      </c>
      <c r="G292" s="1" t="s">
        <v>74</v>
      </c>
      <c r="H292" s="1" t="s">
        <v>48</v>
      </c>
      <c r="I292" s="1" t="s">
        <v>25</v>
      </c>
      <c r="J292" s="1">
        <v>108</v>
      </c>
      <c r="K292" s="1" t="str">
        <f>VLOOKUP(Table2[[#This Row],[Status]], rubric[], 2, FALSE)</f>
        <v>Kompetisi</v>
      </c>
      <c r="L292" s="1" t="str">
        <f>CLEAN(TRIM(Table2[[#This Row],[Status]] &amp; "|" &amp; Table2[[#This Row],[Level]] &amp; "|" &amp; Table2[[#This Row],[Participant As]]))</f>
        <v>Juara 3|External National|Individual</v>
      </c>
      <c r="M29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93" spans="1:13" ht="14.25" hidden="1" customHeight="1" x14ac:dyDescent="0.35">
      <c r="A293" s="1" t="s">
        <v>508</v>
      </c>
      <c r="B293" s="1" t="s">
        <v>509</v>
      </c>
      <c r="C293" s="1" t="s">
        <v>15</v>
      </c>
      <c r="D293" s="1">
        <v>2021</v>
      </c>
      <c r="E293" s="1" t="s">
        <v>122</v>
      </c>
      <c r="F293" s="1" t="s">
        <v>123</v>
      </c>
      <c r="G293" s="1" t="s">
        <v>40</v>
      </c>
      <c r="H293" s="1" t="s">
        <v>41</v>
      </c>
      <c r="I293" s="1" t="s">
        <v>25</v>
      </c>
      <c r="K293" t="str">
        <f>VLOOKUP(Table2[[#This Row],[Status]], rubric[], 2, FALSE)</f>
        <v>Karir Organisasi</v>
      </c>
      <c r="L293" s="1" t="str">
        <f>CLEAN(TRIM(Table2[[#This Row],[Status]] &amp; "|" &amp; Table2[[#This Row],[Level]] &amp; "|" &amp; Table2[[#This Row],[Participant As]]))</f>
        <v>Satu Tingkat Dibawah Pengurus Harian|Kab/Kota/PT|Individual</v>
      </c>
      <c r="M29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</v>
      </c>
    </row>
    <row r="294" spans="1:13" ht="14.25" hidden="1" customHeight="1" x14ac:dyDescent="0.35">
      <c r="A294" s="1" t="s">
        <v>508</v>
      </c>
      <c r="B294" s="1" t="s">
        <v>509</v>
      </c>
      <c r="C294" s="1" t="s">
        <v>15</v>
      </c>
      <c r="D294" s="1">
        <v>2021</v>
      </c>
      <c r="E294" s="1" t="s">
        <v>124</v>
      </c>
      <c r="F294" s="1" t="s">
        <v>125</v>
      </c>
      <c r="G294" s="1" t="s">
        <v>40</v>
      </c>
      <c r="H294" s="1" t="s">
        <v>41</v>
      </c>
      <c r="I294" s="1" t="s">
        <v>25</v>
      </c>
      <c r="K294" t="str">
        <f>VLOOKUP(Table2[[#This Row],[Status]], rubric[], 2, FALSE)</f>
        <v>Karir Organisasi</v>
      </c>
      <c r="L294" s="1" t="str">
        <f>CLEAN(TRIM(Table2[[#This Row],[Status]] &amp; "|" &amp; Table2[[#This Row],[Level]] &amp; "|" &amp; Table2[[#This Row],[Participant As]]))</f>
        <v>Satu Tingkat Dibawah Pengurus Harian|Kab/Kota/PT|Individual</v>
      </c>
      <c r="M29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</v>
      </c>
    </row>
    <row r="295" spans="1:13" ht="14.25" hidden="1" customHeight="1" x14ac:dyDescent="0.35">
      <c r="A295" s="1" t="s">
        <v>510</v>
      </c>
      <c r="B295" s="1" t="s">
        <v>511</v>
      </c>
      <c r="C295" s="1" t="s">
        <v>15</v>
      </c>
      <c r="D295" s="1">
        <v>2021</v>
      </c>
      <c r="E295" s="1" t="s">
        <v>512</v>
      </c>
      <c r="F295" s="1" t="s">
        <v>512</v>
      </c>
      <c r="G295" s="1" t="s">
        <v>74</v>
      </c>
      <c r="H295" s="1" t="s">
        <v>19</v>
      </c>
      <c r="I295" s="1" t="s">
        <v>20</v>
      </c>
      <c r="J295" s="1">
        <v>64</v>
      </c>
      <c r="K295" s="1" t="str">
        <f>VLOOKUP(Table2[[#This Row],[Status]], rubric[], 2, FALSE)</f>
        <v>Kompetisi</v>
      </c>
      <c r="L295" s="1" t="str">
        <f>CLEAN(TRIM(Table2[[#This Row],[Status]] &amp; "|" &amp; Table2[[#This Row],[Level]] &amp; "|" &amp; Table2[[#This Row],[Participant As]]))</f>
        <v>Juara 3|External Regional|Team</v>
      </c>
      <c r="M29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96" spans="1:13" ht="14.25" hidden="1" customHeight="1" x14ac:dyDescent="0.35">
      <c r="A296" s="1" t="s">
        <v>513</v>
      </c>
      <c r="B296" s="1" t="s">
        <v>514</v>
      </c>
      <c r="C296" s="1" t="s">
        <v>15</v>
      </c>
      <c r="D296" s="1">
        <v>2021</v>
      </c>
      <c r="E296" s="1" t="s">
        <v>158</v>
      </c>
      <c r="F296" s="1" t="s">
        <v>159</v>
      </c>
      <c r="G296" s="1" t="s">
        <v>18</v>
      </c>
      <c r="H296" s="1" t="s">
        <v>19</v>
      </c>
      <c r="I296" s="1" t="s">
        <v>20</v>
      </c>
      <c r="J296" s="1">
        <v>51</v>
      </c>
      <c r="K296" s="1" t="str">
        <f>VLOOKUP(Table2[[#This Row],[Status]], rubric[], 2, FALSE)</f>
        <v>Pemberdayaan atau Aksi Kemanusiaan</v>
      </c>
      <c r="L296" s="1" t="str">
        <f>CLEAN(TRIM(Table2[[#This Row],[Status]] &amp; "|" &amp; Table2[[#This Row],[Level]] &amp; "|" &amp; Table2[[#This Row],[Participant As]]))</f>
        <v>Relawan|External Regional|Team</v>
      </c>
      <c r="M29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97" spans="1:13" ht="14.25" hidden="1" customHeight="1" x14ac:dyDescent="0.35">
      <c r="A297" s="1" t="s">
        <v>515</v>
      </c>
      <c r="B297" s="1" t="s">
        <v>516</v>
      </c>
      <c r="C297" s="1" t="s">
        <v>517</v>
      </c>
      <c r="D297" s="1">
        <v>2021</v>
      </c>
      <c r="E297" s="1" t="s">
        <v>518</v>
      </c>
      <c r="F297" s="1" t="s">
        <v>518</v>
      </c>
      <c r="G297" s="1" t="s">
        <v>18</v>
      </c>
      <c r="H297" s="1" t="s">
        <v>19</v>
      </c>
      <c r="I297" s="1" t="s">
        <v>25</v>
      </c>
      <c r="J297" s="1">
        <v>6</v>
      </c>
      <c r="K297" s="1" t="str">
        <f>VLOOKUP(Table2[[#This Row],[Status]], rubric[], 2, FALSE)</f>
        <v>Pemberdayaan atau Aksi Kemanusiaan</v>
      </c>
      <c r="L297" s="1" t="str">
        <f>CLEAN(TRIM(Table2[[#This Row],[Status]] &amp; "|" &amp; Table2[[#This Row],[Level]] &amp; "|" &amp; Table2[[#This Row],[Participant As]]))</f>
        <v>Relawan|External Regional|Individual</v>
      </c>
      <c r="M29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98" spans="1:13" ht="14.25" hidden="1" customHeight="1" x14ac:dyDescent="0.35">
      <c r="A298" s="1" t="s">
        <v>519</v>
      </c>
      <c r="B298" s="1" t="s">
        <v>520</v>
      </c>
      <c r="C298" s="1" t="s">
        <v>517</v>
      </c>
      <c r="D298" s="1">
        <v>2021</v>
      </c>
      <c r="E298" s="1" t="s">
        <v>521</v>
      </c>
      <c r="F298" s="1" t="s">
        <v>257</v>
      </c>
      <c r="G298" s="1" t="s">
        <v>35</v>
      </c>
      <c r="H298" s="1" t="s">
        <v>48</v>
      </c>
      <c r="I298" s="1" t="s">
        <v>20</v>
      </c>
      <c r="J298" s="1">
        <v>35</v>
      </c>
      <c r="K298" s="1" t="str">
        <f>VLOOKUP(Table2[[#This Row],[Status]], rubric[], 2, FALSE)</f>
        <v>Kompetisi</v>
      </c>
      <c r="L298" s="1" t="str">
        <f>CLEAN(TRIM(Table2[[#This Row],[Status]] &amp; "|" &amp; Table2[[#This Row],[Level]] &amp; "|" &amp; Table2[[#This Row],[Participant As]]))</f>
        <v>Juara 1|External National|Team</v>
      </c>
      <c r="M29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299" spans="1:13" ht="14.25" hidden="1" customHeight="1" x14ac:dyDescent="0.35">
      <c r="A299" s="1" t="s">
        <v>519</v>
      </c>
      <c r="B299" s="1" t="s">
        <v>520</v>
      </c>
      <c r="C299" s="1" t="s">
        <v>517</v>
      </c>
      <c r="D299" s="1">
        <v>2021</v>
      </c>
      <c r="E299" s="1" t="s">
        <v>257</v>
      </c>
      <c r="F299" s="1" t="s">
        <v>257</v>
      </c>
      <c r="G299" s="1" t="s">
        <v>35</v>
      </c>
      <c r="H299" s="1" t="s">
        <v>48</v>
      </c>
      <c r="I299" s="1" t="s">
        <v>20</v>
      </c>
      <c r="J299" s="1">
        <v>43</v>
      </c>
      <c r="K299" s="1" t="str">
        <f>VLOOKUP(Table2[[#This Row],[Status]], rubric[], 2, FALSE)</f>
        <v>Kompetisi</v>
      </c>
      <c r="L299" s="1" t="str">
        <f>CLEAN(TRIM(Table2[[#This Row],[Status]] &amp; "|" &amp; Table2[[#This Row],[Level]] &amp; "|" &amp; Table2[[#This Row],[Participant As]]))</f>
        <v>Juara 1|External National|Team</v>
      </c>
      <c r="M29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300" spans="1:13" ht="14.25" hidden="1" customHeight="1" x14ac:dyDescent="0.35">
      <c r="A300" s="1" t="s">
        <v>522</v>
      </c>
      <c r="B300" s="1" t="s">
        <v>523</v>
      </c>
      <c r="C300" s="1" t="s">
        <v>517</v>
      </c>
      <c r="D300" s="1">
        <v>2021</v>
      </c>
      <c r="E300" s="1" t="s">
        <v>524</v>
      </c>
      <c r="F300" s="1" t="s">
        <v>524</v>
      </c>
      <c r="G300" s="1" t="s">
        <v>32</v>
      </c>
      <c r="H300" s="1" t="s">
        <v>19</v>
      </c>
      <c r="I300" s="1" t="s">
        <v>20</v>
      </c>
      <c r="J300" s="1">
        <v>115</v>
      </c>
      <c r="K300" s="1" t="str">
        <f>VLOOKUP(Table2[[#This Row],[Status]], rubric[], 2, FALSE)</f>
        <v>Kompetisi</v>
      </c>
      <c r="L300" s="1" t="str">
        <f>CLEAN(TRIM(Table2[[#This Row],[Status]] &amp; "|" &amp; Table2[[#This Row],[Level]] &amp; "|" &amp; Table2[[#This Row],[Participant As]]))</f>
        <v>Juara 2|External Regional|Team</v>
      </c>
      <c r="M30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301" spans="1:13" ht="14.25" hidden="1" customHeight="1" x14ac:dyDescent="0.35">
      <c r="A301" s="1" t="s">
        <v>525</v>
      </c>
      <c r="B301" s="1" t="s">
        <v>526</v>
      </c>
      <c r="C301" s="1" t="s">
        <v>517</v>
      </c>
      <c r="D301" s="1">
        <v>2021</v>
      </c>
      <c r="E301" s="1" t="s">
        <v>38</v>
      </c>
      <c r="F301" s="1" t="s">
        <v>39</v>
      </c>
      <c r="G301" s="1" t="s">
        <v>40</v>
      </c>
      <c r="H301" s="1" t="s">
        <v>41</v>
      </c>
      <c r="I301" s="1" t="s">
        <v>25</v>
      </c>
      <c r="K301" t="str">
        <f>VLOOKUP(Table2[[#This Row],[Status]], rubric[], 2, FALSE)</f>
        <v>Karir Organisasi</v>
      </c>
      <c r="L301" s="1" t="str">
        <f>CLEAN(TRIM(Table2[[#This Row],[Status]] &amp; "|" &amp; Table2[[#This Row],[Level]] &amp; "|" &amp; Table2[[#This Row],[Participant As]]))</f>
        <v>Satu Tingkat Dibawah Pengurus Harian|Kab/Kota/PT|Individual</v>
      </c>
      <c r="M30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</v>
      </c>
    </row>
    <row r="302" spans="1:13" ht="14.25" hidden="1" customHeight="1" x14ac:dyDescent="0.35">
      <c r="A302" s="1" t="s">
        <v>527</v>
      </c>
      <c r="B302" s="1" t="s">
        <v>528</v>
      </c>
      <c r="C302" s="1" t="s">
        <v>517</v>
      </c>
      <c r="D302" s="1">
        <v>2021</v>
      </c>
      <c r="E302" s="1" t="s">
        <v>529</v>
      </c>
      <c r="F302" s="1" t="s">
        <v>530</v>
      </c>
      <c r="G302" s="1" t="s">
        <v>18</v>
      </c>
      <c r="H302" s="1" t="s">
        <v>19</v>
      </c>
      <c r="I302" s="1" t="s">
        <v>20</v>
      </c>
      <c r="J302" s="1">
        <v>4</v>
      </c>
      <c r="K302" s="1" t="str">
        <f>VLOOKUP(Table2[[#This Row],[Status]], rubric[], 2, FALSE)</f>
        <v>Pemberdayaan atau Aksi Kemanusiaan</v>
      </c>
      <c r="L302" s="1" t="str">
        <f>CLEAN(TRIM(Table2[[#This Row],[Status]] &amp; "|" &amp; Table2[[#This Row],[Level]] &amp; "|" &amp; Table2[[#This Row],[Participant As]]))</f>
        <v>Relawan|External Regional|Team</v>
      </c>
      <c r="M30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303" spans="1:13" ht="14.25" hidden="1" customHeight="1" x14ac:dyDescent="0.35">
      <c r="A303" s="1" t="s">
        <v>531</v>
      </c>
      <c r="B303" s="1" t="s">
        <v>532</v>
      </c>
      <c r="C303" s="1" t="s">
        <v>517</v>
      </c>
      <c r="D303" s="1">
        <v>2021</v>
      </c>
      <c r="E303" s="1" t="s">
        <v>533</v>
      </c>
      <c r="F303" s="1" t="s">
        <v>533</v>
      </c>
      <c r="G303" s="1" t="s">
        <v>55</v>
      </c>
      <c r="H303" s="1" t="s">
        <v>48</v>
      </c>
      <c r="I303" s="1" t="s">
        <v>20</v>
      </c>
      <c r="J303" s="1">
        <v>3</v>
      </c>
      <c r="K303" s="1" t="str">
        <f>VLOOKUP(Table2[[#This Row],[Status]], rubric[], 2, FALSE)</f>
        <v>Hasil Karya</v>
      </c>
      <c r="L303" s="1" t="str">
        <f>CLEAN(TRIM(Table2[[#This Row],[Status]] &amp; "|" &amp; Table2[[#This Row],[Level]] &amp; "|" &amp; Table2[[#This Row],[Participant As]]))</f>
        <v>Hak Cipta|External National|Team</v>
      </c>
      <c r="M30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304" spans="1:13" ht="14.25" hidden="1" customHeight="1" x14ac:dyDescent="0.35">
      <c r="A304" s="1" t="s">
        <v>531</v>
      </c>
      <c r="B304" s="1" t="s">
        <v>532</v>
      </c>
      <c r="C304" s="1" t="s">
        <v>517</v>
      </c>
      <c r="D304" s="1">
        <v>2021</v>
      </c>
      <c r="E304" s="1" t="s">
        <v>533</v>
      </c>
      <c r="F304" s="1" t="s">
        <v>533</v>
      </c>
      <c r="G304" s="1" t="s">
        <v>55</v>
      </c>
      <c r="H304" s="1" t="s">
        <v>48</v>
      </c>
      <c r="I304" s="1" t="s">
        <v>20</v>
      </c>
      <c r="J304" s="1">
        <v>3</v>
      </c>
      <c r="K304" s="1" t="str">
        <f>VLOOKUP(Table2[[#This Row],[Status]], rubric[], 2, FALSE)</f>
        <v>Hasil Karya</v>
      </c>
      <c r="L304" s="1" t="str">
        <f>CLEAN(TRIM(Table2[[#This Row],[Status]] &amp; "|" &amp; Table2[[#This Row],[Level]] &amp; "|" &amp; Table2[[#This Row],[Participant As]]))</f>
        <v>Hak Cipta|External National|Team</v>
      </c>
      <c r="M30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305" spans="1:13" ht="14.25" hidden="1" customHeight="1" x14ac:dyDescent="0.35">
      <c r="A305" s="1" t="s">
        <v>531</v>
      </c>
      <c r="B305" s="1" t="s">
        <v>532</v>
      </c>
      <c r="C305" s="1" t="s">
        <v>517</v>
      </c>
      <c r="D305" s="1">
        <v>2021</v>
      </c>
      <c r="E305" s="1" t="s">
        <v>533</v>
      </c>
      <c r="F305" s="1" t="s">
        <v>533</v>
      </c>
      <c r="G305" s="1" t="s">
        <v>55</v>
      </c>
      <c r="H305" s="1" t="s">
        <v>48</v>
      </c>
      <c r="I305" s="1" t="s">
        <v>20</v>
      </c>
      <c r="J305" s="1">
        <v>3</v>
      </c>
      <c r="K305" s="1" t="str">
        <f>VLOOKUP(Table2[[#This Row],[Status]], rubric[], 2, FALSE)</f>
        <v>Hasil Karya</v>
      </c>
      <c r="L305" s="1" t="str">
        <f>CLEAN(TRIM(Table2[[#This Row],[Status]] &amp; "|" &amp; Table2[[#This Row],[Level]] &amp; "|" &amp; Table2[[#This Row],[Participant As]]))</f>
        <v>Hak Cipta|External National|Team</v>
      </c>
      <c r="M30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306" spans="1:13" ht="14.25" hidden="1" customHeight="1" x14ac:dyDescent="0.35">
      <c r="A306" s="1" t="s">
        <v>534</v>
      </c>
      <c r="B306" s="1" t="s">
        <v>535</v>
      </c>
      <c r="C306" s="1" t="s">
        <v>517</v>
      </c>
      <c r="D306" s="1">
        <v>2021</v>
      </c>
      <c r="E306" s="1" t="s">
        <v>38</v>
      </c>
      <c r="F306" s="1" t="s">
        <v>39</v>
      </c>
      <c r="G306" s="1" t="s">
        <v>102</v>
      </c>
      <c r="H306" s="1" t="s">
        <v>41</v>
      </c>
      <c r="I306" s="1" t="s">
        <v>25</v>
      </c>
      <c r="K306" t="str">
        <f>VLOOKUP(Table2[[#This Row],[Status]], rubric[], 2, FALSE)</f>
        <v>Karir Organisasi</v>
      </c>
      <c r="L306" s="1" t="str">
        <f>CLEAN(TRIM(Table2[[#This Row],[Status]] &amp; "|" &amp; Table2[[#This Row],[Level]] &amp; "|" &amp; Table2[[#This Row],[Participant As]]))</f>
        <v>Sekretaris|Kab/Kota/PT|Individual</v>
      </c>
      <c r="M30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6</v>
      </c>
    </row>
    <row r="307" spans="1:13" ht="14.25" hidden="1" customHeight="1" x14ac:dyDescent="0.35">
      <c r="A307" s="1" t="s">
        <v>534</v>
      </c>
      <c r="B307" s="1" t="s">
        <v>535</v>
      </c>
      <c r="C307" s="1" t="s">
        <v>517</v>
      </c>
      <c r="D307" s="1">
        <v>2021</v>
      </c>
      <c r="E307" s="1" t="s">
        <v>42</v>
      </c>
      <c r="F307" s="1" t="s">
        <v>43</v>
      </c>
      <c r="G307" s="1" t="s">
        <v>102</v>
      </c>
      <c r="H307" s="1" t="s">
        <v>41</v>
      </c>
      <c r="I307" s="1" t="s">
        <v>25</v>
      </c>
      <c r="K307" t="str">
        <f>VLOOKUP(Table2[[#This Row],[Status]], rubric[], 2, FALSE)</f>
        <v>Karir Organisasi</v>
      </c>
      <c r="L307" s="1" t="str">
        <f>CLEAN(TRIM(Table2[[#This Row],[Status]] &amp; "|" &amp; Table2[[#This Row],[Level]] &amp; "|" &amp; Table2[[#This Row],[Participant As]]))</f>
        <v>Sekretaris|Kab/Kota/PT|Individual</v>
      </c>
      <c r="M30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6</v>
      </c>
    </row>
    <row r="308" spans="1:13" ht="14.25" hidden="1" customHeight="1" x14ac:dyDescent="0.35">
      <c r="A308" s="1" t="s">
        <v>536</v>
      </c>
      <c r="B308" s="1" t="s">
        <v>537</v>
      </c>
      <c r="C308" s="1" t="s">
        <v>517</v>
      </c>
      <c r="D308" s="1">
        <v>2021</v>
      </c>
      <c r="E308" s="1" t="s">
        <v>538</v>
      </c>
      <c r="F308" s="1" t="s">
        <v>539</v>
      </c>
      <c r="G308" s="1" t="s">
        <v>35</v>
      </c>
      <c r="H308" s="1" t="s">
        <v>48</v>
      </c>
      <c r="I308" s="1" t="s">
        <v>25</v>
      </c>
      <c r="J308" s="1">
        <v>21</v>
      </c>
      <c r="K308" s="1" t="str">
        <f>VLOOKUP(Table2[[#This Row],[Status]], rubric[], 2, FALSE)</f>
        <v>Kompetisi</v>
      </c>
      <c r="L308" s="1" t="str">
        <f>CLEAN(TRIM(Table2[[#This Row],[Status]] &amp; "|" &amp; Table2[[#This Row],[Level]] &amp; "|" &amp; Table2[[#This Row],[Participant As]]))</f>
        <v>Juara 1|External National|Individual</v>
      </c>
      <c r="M30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309" spans="1:13" ht="14.25" hidden="1" customHeight="1" x14ac:dyDescent="0.35">
      <c r="A309" s="1" t="s">
        <v>540</v>
      </c>
      <c r="B309" s="1" t="s">
        <v>541</v>
      </c>
      <c r="C309" s="1" t="s">
        <v>517</v>
      </c>
      <c r="D309" s="1">
        <v>2021</v>
      </c>
      <c r="E309" s="1" t="s">
        <v>518</v>
      </c>
      <c r="F309" s="1" t="s">
        <v>518</v>
      </c>
      <c r="G309" s="1" t="s">
        <v>542</v>
      </c>
      <c r="H309" s="1" t="s">
        <v>48</v>
      </c>
      <c r="I309" s="1" t="s">
        <v>25</v>
      </c>
      <c r="J309" s="1">
        <v>131</v>
      </c>
      <c r="K309" s="1" t="str">
        <f>VLOOKUP(Table2[[#This Row],[Status]], rubric[], 2, FALSE)</f>
        <v>Hasil Karya</v>
      </c>
      <c r="L309" s="1" t="str">
        <f>CLEAN(TRIM(Table2[[#This Row],[Status]] &amp; "|" &amp; Table2[[#This Row],[Level]] &amp; "|" &amp; Table2[[#This Row],[Participant As]]))</f>
        <v>Penulis Utama/korespondensi karya ilmiah di journal yg bereputasi dan diakui|External National|Individual</v>
      </c>
      <c r="M30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30</v>
      </c>
    </row>
    <row r="310" spans="1:13" ht="14.25" hidden="1" customHeight="1" x14ac:dyDescent="0.35">
      <c r="A310" s="1" t="s">
        <v>540</v>
      </c>
      <c r="B310" s="1" t="s">
        <v>541</v>
      </c>
      <c r="C310" s="1" t="s">
        <v>517</v>
      </c>
      <c r="D310" s="1">
        <v>2021</v>
      </c>
      <c r="E310" s="1" t="s">
        <v>518</v>
      </c>
      <c r="F310" s="1" t="s">
        <v>518</v>
      </c>
      <c r="G310" s="1" t="s">
        <v>18</v>
      </c>
      <c r="H310" s="1" t="s">
        <v>19</v>
      </c>
      <c r="I310" s="1" t="s">
        <v>20</v>
      </c>
      <c r="J310" s="1">
        <v>131</v>
      </c>
      <c r="K310" s="1" t="str">
        <f>VLOOKUP(Table2[[#This Row],[Status]], rubric[], 2, FALSE)</f>
        <v>Pemberdayaan atau Aksi Kemanusiaan</v>
      </c>
      <c r="L310" s="1" t="str">
        <f>CLEAN(TRIM(Table2[[#This Row],[Status]] &amp; "|" &amp; Table2[[#This Row],[Level]] &amp; "|" &amp; Table2[[#This Row],[Participant As]]))</f>
        <v>Relawan|External Regional|Team</v>
      </c>
      <c r="M31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311" spans="1:13" ht="14.25" hidden="1" customHeight="1" x14ac:dyDescent="0.35">
      <c r="A311" s="1" t="s">
        <v>543</v>
      </c>
      <c r="B311" s="1" t="s">
        <v>544</v>
      </c>
      <c r="C311" s="1" t="s">
        <v>517</v>
      </c>
      <c r="D311" s="1">
        <v>2021</v>
      </c>
      <c r="E311" s="1" t="s">
        <v>245</v>
      </c>
      <c r="F311" s="1" t="s">
        <v>545</v>
      </c>
      <c r="G311" s="1" t="s">
        <v>74</v>
      </c>
      <c r="H311" s="1" t="s">
        <v>48</v>
      </c>
      <c r="I311" s="1" t="s">
        <v>25</v>
      </c>
      <c r="K311" t="str">
        <f>VLOOKUP(Table2[[#This Row],[Status]], rubric[], 2, FALSE)</f>
        <v>Kompetisi</v>
      </c>
      <c r="L311" s="1" t="str">
        <f>CLEAN(TRIM(Table2[[#This Row],[Status]] &amp; "|" &amp; Table2[[#This Row],[Level]] &amp; "|" &amp; Table2[[#This Row],[Participant As]]))</f>
        <v>Juara 3|External National|Individual</v>
      </c>
      <c r="M31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312" spans="1:13" ht="14.25" hidden="1" customHeight="1" x14ac:dyDescent="0.35">
      <c r="A312" s="1" t="s">
        <v>546</v>
      </c>
      <c r="B312" s="1" t="s">
        <v>547</v>
      </c>
      <c r="C312" s="1" t="s">
        <v>517</v>
      </c>
      <c r="D312" s="1">
        <v>2021</v>
      </c>
      <c r="E312" s="1" t="s">
        <v>529</v>
      </c>
      <c r="F312" s="1" t="s">
        <v>548</v>
      </c>
      <c r="G312" s="1" t="s">
        <v>18</v>
      </c>
      <c r="H312" s="1" t="s">
        <v>19</v>
      </c>
      <c r="I312" s="1" t="s">
        <v>25</v>
      </c>
      <c r="J312" s="1">
        <v>4</v>
      </c>
      <c r="K312" s="1" t="str">
        <f>VLOOKUP(Table2[[#This Row],[Status]], rubric[], 2, FALSE)</f>
        <v>Pemberdayaan atau Aksi Kemanusiaan</v>
      </c>
      <c r="L312" s="1" t="str">
        <f>CLEAN(TRIM(Table2[[#This Row],[Status]] &amp; "|" &amp; Table2[[#This Row],[Level]] &amp; "|" &amp; Table2[[#This Row],[Participant As]]))</f>
        <v>Relawan|External Regional|Individual</v>
      </c>
      <c r="M31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313" spans="1:13" ht="14.25" hidden="1" customHeight="1" x14ac:dyDescent="0.35">
      <c r="A313" s="1" t="s">
        <v>549</v>
      </c>
      <c r="B313" s="1" t="s">
        <v>550</v>
      </c>
      <c r="C313" s="1" t="s">
        <v>517</v>
      </c>
      <c r="D313" s="1">
        <v>2021</v>
      </c>
      <c r="E313" s="1" t="s">
        <v>111</v>
      </c>
      <c r="F313" s="1" t="s">
        <v>334</v>
      </c>
      <c r="G313" s="1" t="s">
        <v>542</v>
      </c>
      <c r="H313" s="1" t="s">
        <v>48</v>
      </c>
      <c r="I313" s="1" t="s">
        <v>25</v>
      </c>
      <c r="J313" s="1">
        <v>3</v>
      </c>
      <c r="K313" s="1" t="str">
        <f>VLOOKUP(Table2[[#This Row],[Status]], rubric[], 2, FALSE)</f>
        <v>Hasil Karya</v>
      </c>
      <c r="L313" s="1" t="str">
        <f>CLEAN(TRIM(Table2[[#This Row],[Status]] &amp; "|" &amp; Table2[[#This Row],[Level]] &amp; "|" &amp; Table2[[#This Row],[Participant As]]))</f>
        <v>Penulis Utama/korespondensi karya ilmiah di journal yg bereputasi dan diakui|External National|Individual</v>
      </c>
      <c r="M31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30</v>
      </c>
    </row>
    <row r="314" spans="1:13" ht="14.25" hidden="1" customHeight="1" x14ac:dyDescent="0.35">
      <c r="A314" s="1" t="s">
        <v>549</v>
      </c>
      <c r="B314" s="1" t="s">
        <v>550</v>
      </c>
      <c r="C314" s="1" t="s">
        <v>517</v>
      </c>
      <c r="D314" s="1">
        <v>2021</v>
      </c>
      <c r="E314" s="1" t="s">
        <v>551</v>
      </c>
      <c r="F314" s="1" t="s">
        <v>552</v>
      </c>
      <c r="G314" s="1" t="s">
        <v>18</v>
      </c>
      <c r="H314" s="1" t="s">
        <v>19</v>
      </c>
      <c r="I314" s="1" t="s">
        <v>25</v>
      </c>
      <c r="J314" s="1">
        <v>24</v>
      </c>
      <c r="K314" s="1" t="str">
        <f>VLOOKUP(Table2[[#This Row],[Status]], rubric[], 2, FALSE)</f>
        <v>Pemberdayaan atau Aksi Kemanusiaan</v>
      </c>
      <c r="L314" s="1" t="str">
        <f>CLEAN(TRIM(Table2[[#This Row],[Status]] &amp; "|" &amp; Table2[[#This Row],[Level]] &amp; "|" &amp; Table2[[#This Row],[Participant As]]))</f>
        <v>Relawan|External Regional|Individual</v>
      </c>
      <c r="M31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315" spans="1:13" ht="14.25" hidden="1" customHeight="1" x14ac:dyDescent="0.35">
      <c r="A315" s="1" t="s">
        <v>549</v>
      </c>
      <c r="B315" s="1" t="s">
        <v>550</v>
      </c>
      <c r="C315" s="1" t="s">
        <v>517</v>
      </c>
      <c r="D315" s="1">
        <v>2021</v>
      </c>
      <c r="E315" s="1" t="s">
        <v>553</v>
      </c>
      <c r="F315" s="1" t="s">
        <v>554</v>
      </c>
      <c r="G315" s="1" t="s">
        <v>542</v>
      </c>
      <c r="H315" s="1" t="s">
        <v>48</v>
      </c>
      <c r="I315" s="1" t="s">
        <v>25</v>
      </c>
      <c r="J315" s="1">
        <v>3</v>
      </c>
      <c r="K315" s="1" t="str">
        <f>VLOOKUP(Table2[[#This Row],[Status]], rubric[], 2, FALSE)</f>
        <v>Hasil Karya</v>
      </c>
      <c r="L315" s="1" t="str">
        <f>CLEAN(TRIM(Table2[[#This Row],[Status]] &amp; "|" &amp; Table2[[#This Row],[Level]] &amp; "|" &amp; Table2[[#This Row],[Participant As]]))</f>
        <v>Penulis Utama/korespondensi karya ilmiah di journal yg bereputasi dan diakui|External National|Individual</v>
      </c>
      <c r="M31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30</v>
      </c>
    </row>
    <row r="316" spans="1:13" ht="14.25" hidden="1" customHeight="1" x14ac:dyDescent="0.35">
      <c r="A316" s="1" t="s">
        <v>555</v>
      </c>
      <c r="B316" s="1" t="s">
        <v>556</v>
      </c>
      <c r="C316" s="1" t="s">
        <v>517</v>
      </c>
      <c r="D316" s="1">
        <v>2021</v>
      </c>
      <c r="E316" s="1" t="s">
        <v>332</v>
      </c>
      <c r="F316" s="1" t="s">
        <v>332</v>
      </c>
      <c r="G316" s="1" t="s">
        <v>74</v>
      </c>
      <c r="H316" s="1" t="s">
        <v>48</v>
      </c>
      <c r="I316" s="1" t="s">
        <v>20</v>
      </c>
      <c r="K316" t="str">
        <f>VLOOKUP(Table2[[#This Row],[Status]], rubric[], 2, FALSE)</f>
        <v>Kompetisi</v>
      </c>
      <c r="L316" s="1" t="str">
        <f>CLEAN(TRIM(Table2[[#This Row],[Status]] &amp; "|" &amp; Table2[[#This Row],[Level]] &amp; "|" &amp; Table2[[#This Row],[Participant As]]))</f>
        <v>Juara 3|External National|Team</v>
      </c>
      <c r="M31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317" spans="1:13" ht="14.25" hidden="1" customHeight="1" x14ac:dyDescent="0.35">
      <c r="A317" s="1" t="s">
        <v>557</v>
      </c>
      <c r="B317" s="1" t="s">
        <v>558</v>
      </c>
      <c r="C317" s="1" t="s">
        <v>517</v>
      </c>
      <c r="D317" s="1">
        <v>2021</v>
      </c>
      <c r="E317" s="1" t="s">
        <v>559</v>
      </c>
      <c r="F317" s="1" t="s">
        <v>560</v>
      </c>
      <c r="G317" s="1" t="s">
        <v>32</v>
      </c>
      <c r="H317" s="1" t="s">
        <v>48</v>
      </c>
      <c r="I317" s="1" t="s">
        <v>25</v>
      </c>
      <c r="J317" s="1">
        <v>1000</v>
      </c>
      <c r="K317" s="1" t="str">
        <f>VLOOKUP(Table2[[#This Row],[Status]], rubric[], 2, FALSE)</f>
        <v>Kompetisi</v>
      </c>
      <c r="L317" s="1" t="str">
        <f>CLEAN(TRIM(Table2[[#This Row],[Status]] &amp; "|" &amp; Table2[[#This Row],[Level]] &amp; "|" &amp; Table2[[#This Row],[Participant As]]))</f>
        <v>Juara 2|External National|Individual</v>
      </c>
      <c r="M31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318" spans="1:13" ht="14.25" hidden="1" customHeight="1" x14ac:dyDescent="0.35">
      <c r="A318" s="1" t="s">
        <v>561</v>
      </c>
      <c r="B318" s="1" t="s">
        <v>562</v>
      </c>
      <c r="C318" s="1" t="s">
        <v>517</v>
      </c>
      <c r="D318" s="1">
        <v>2021</v>
      </c>
      <c r="E318" s="1" t="s">
        <v>518</v>
      </c>
      <c r="F318" s="1" t="s">
        <v>563</v>
      </c>
      <c r="G318" s="1" t="s">
        <v>18</v>
      </c>
      <c r="H318" s="1" t="s">
        <v>19</v>
      </c>
      <c r="I318" s="1" t="s">
        <v>20</v>
      </c>
      <c r="J318" s="1">
        <v>131</v>
      </c>
      <c r="K318" s="1" t="str">
        <f>VLOOKUP(Table2[[#This Row],[Status]], rubric[], 2, FALSE)</f>
        <v>Pemberdayaan atau Aksi Kemanusiaan</v>
      </c>
      <c r="L318" s="1" t="str">
        <f>CLEAN(TRIM(Table2[[#This Row],[Status]] &amp; "|" &amp; Table2[[#This Row],[Level]] &amp; "|" &amp; Table2[[#This Row],[Participant As]]))</f>
        <v>Relawan|External Regional|Team</v>
      </c>
      <c r="M31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319" spans="1:13" ht="14.25" hidden="1" customHeight="1" x14ac:dyDescent="0.35">
      <c r="A319" s="1" t="s">
        <v>564</v>
      </c>
      <c r="B319" s="1" t="s">
        <v>565</v>
      </c>
      <c r="C319" s="1" t="s">
        <v>517</v>
      </c>
      <c r="D319" s="1">
        <v>2021</v>
      </c>
      <c r="E319" s="1" t="s">
        <v>566</v>
      </c>
      <c r="F319" s="1" t="s">
        <v>257</v>
      </c>
      <c r="G319" s="1" t="s">
        <v>35</v>
      </c>
      <c r="H319" s="1" t="s">
        <v>48</v>
      </c>
      <c r="I319" s="1" t="s">
        <v>20</v>
      </c>
      <c r="J319" s="1">
        <v>80</v>
      </c>
      <c r="K319" s="1" t="str">
        <f>VLOOKUP(Table2[[#This Row],[Status]], rubric[], 2, FALSE)</f>
        <v>Kompetisi</v>
      </c>
      <c r="L319" s="1" t="str">
        <f>CLEAN(TRIM(Table2[[#This Row],[Status]] &amp; "|" &amp; Table2[[#This Row],[Level]] &amp; "|" &amp; Table2[[#This Row],[Participant As]]))</f>
        <v>Juara 1|External National|Team</v>
      </c>
      <c r="M31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320" spans="1:13" ht="14.25" hidden="1" customHeight="1" x14ac:dyDescent="0.35">
      <c r="A320" s="1" t="s">
        <v>567</v>
      </c>
      <c r="B320" s="1" t="s">
        <v>568</v>
      </c>
      <c r="C320" s="1" t="s">
        <v>517</v>
      </c>
      <c r="D320" s="1">
        <v>2021</v>
      </c>
      <c r="E320" s="1" t="s">
        <v>559</v>
      </c>
      <c r="F320" s="1" t="s">
        <v>560</v>
      </c>
      <c r="G320" s="1" t="s">
        <v>32</v>
      </c>
      <c r="H320" s="1" t="s">
        <v>48</v>
      </c>
      <c r="I320" s="1" t="s">
        <v>25</v>
      </c>
      <c r="J320" s="1">
        <v>1000</v>
      </c>
      <c r="K320" s="1" t="str">
        <f>VLOOKUP(Table2[[#This Row],[Status]], rubric[], 2, FALSE)</f>
        <v>Kompetisi</v>
      </c>
      <c r="L320" s="1" t="str">
        <f>CLEAN(TRIM(Table2[[#This Row],[Status]] &amp; "|" &amp; Table2[[#This Row],[Level]] &amp; "|" &amp; Table2[[#This Row],[Participant As]]))</f>
        <v>Juara 2|External National|Individual</v>
      </c>
      <c r="M32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321" spans="1:13" ht="14.25" hidden="1" customHeight="1" x14ac:dyDescent="0.35">
      <c r="A321" s="1" t="s">
        <v>569</v>
      </c>
      <c r="B321" s="1" t="s">
        <v>570</v>
      </c>
      <c r="C321" s="1" t="s">
        <v>517</v>
      </c>
      <c r="D321" s="1">
        <v>2021</v>
      </c>
      <c r="E321" s="1" t="s">
        <v>571</v>
      </c>
      <c r="F321" s="1" t="s">
        <v>572</v>
      </c>
      <c r="G321" s="1" t="s">
        <v>318</v>
      </c>
      <c r="H321" s="1" t="s">
        <v>48</v>
      </c>
      <c r="I321" s="1" t="s">
        <v>20</v>
      </c>
      <c r="J321" s="1">
        <v>3</v>
      </c>
      <c r="K321" s="1" t="str">
        <f>VLOOKUP(Table2[[#This Row],[Status]], rubric[], 2, FALSE)</f>
        <v>Hasil Karya</v>
      </c>
      <c r="L321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32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322" spans="1:13" ht="14.25" hidden="1" customHeight="1" x14ac:dyDescent="0.35">
      <c r="A322" s="1" t="s">
        <v>569</v>
      </c>
      <c r="B322" s="1" t="s">
        <v>570</v>
      </c>
      <c r="C322" s="1" t="s">
        <v>517</v>
      </c>
      <c r="D322" s="1">
        <v>2021</v>
      </c>
      <c r="E322" s="1" t="s">
        <v>573</v>
      </c>
      <c r="F322" s="1" t="s">
        <v>574</v>
      </c>
      <c r="G322" s="1" t="s">
        <v>542</v>
      </c>
      <c r="H322" s="1" t="s">
        <v>48</v>
      </c>
      <c r="I322" s="1" t="s">
        <v>25</v>
      </c>
      <c r="J322" s="1">
        <v>3</v>
      </c>
      <c r="K322" s="1" t="str">
        <f>VLOOKUP(Table2[[#This Row],[Status]], rubric[], 2, FALSE)</f>
        <v>Hasil Karya</v>
      </c>
      <c r="L322" s="1" t="str">
        <f>CLEAN(TRIM(Table2[[#This Row],[Status]] &amp; "|" &amp; Table2[[#This Row],[Level]] &amp; "|" &amp; Table2[[#This Row],[Participant As]]))</f>
        <v>Penulis Utama/korespondensi karya ilmiah di journal yg bereputasi dan diakui|External National|Individual</v>
      </c>
      <c r="M32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30</v>
      </c>
    </row>
    <row r="323" spans="1:13" ht="14.25" hidden="1" customHeight="1" x14ac:dyDescent="0.35">
      <c r="A323" s="1" t="s">
        <v>575</v>
      </c>
      <c r="B323" s="1" t="s">
        <v>576</v>
      </c>
      <c r="C323" s="1" t="s">
        <v>517</v>
      </c>
      <c r="D323" s="1">
        <v>2021</v>
      </c>
      <c r="E323" s="1" t="s">
        <v>571</v>
      </c>
      <c r="F323" s="1" t="s">
        <v>572</v>
      </c>
      <c r="G323" s="1" t="s">
        <v>318</v>
      </c>
      <c r="H323" s="1" t="s">
        <v>48</v>
      </c>
      <c r="I323" s="1" t="s">
        <v>20</v>
      </c>
      <c r="J323" s="1">
        <v>3</v>
      </c>
      <c r="K323" s="1" t="str">
        <f>VLOOKUP(Table2[[#This Row],[Status]], rubric[], 2, FALSE)</f>
        <v>Hasil Karya</v>
      </c>
      <c r="L323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32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324" spans="1:13" ht="14.25" hidden="1" customHeight="1" x14ac:dyDescent="0.35">
      <c r="A324" s="1" t="s">
        <v>575</v>
      </c>
      <c r="B324" s="1" t="s">
        <v>576</v>
      </c>
      <c r="C324" s="1" t="s">
        <v>517</v>
      </c>
      <c r="D324" s="1">
        <v>2021</v>
      </c>
      <c r="E324" s="1" t="s">
        <v>573</v>
      </c>
      <c r="F324" s="1" t="s">
        <v>574</v>
      </c>
      <c r="G324" s="1" t="s">
        <v>318</v>
      </c>
      <c r="H324" s="1" t="s">
        <v>48</v>
      </c>
      <c r="I324" s="1" t="s">
        <v>20</v>
      </c>
      <c r="J324" s="1">
        <v>3</v>
      </c>
      <c r="K324" s="1" t="str">
        <f>VLOOKUP(Table2[[#This Row],[Status]], rubric[], 2, FALSE)</f>
        <v>Hasil Karya</v>
      </c>
      <c r="L324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32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325" spans="1:13" ht="14.25" hidden="1" customHeight="1" x14ac:dyDescent="0.35">
      <c r="A325" s="1" t="s">
        <v>577</v>
      </c>
      <c r="B325" s="1" t="s">
        <v>578</v>
      </c>
      <c r="C325" s="1" t="s">
        <v>517</v>
      </c>
      <c r="D325" s="1">
        <v>2021</v>
      </c>
      <c r="E325" s="1" t="s">
        <v>579</v>
      </c>
      <c r="F325" s="1" t="s">
        <v>334</v>
      </c>
      <c r="G325" s="1" t="s">
        <v>542</v>
      </c>
      <c r="H325" s="1" t="s">
        <v>48</v>
      </c>
      <c r="I325" s="1" t="s">
        <v>25</v>
      </c>
      <c r="J325" s="1">
        <v>3</v>
      </c>
      <c r="K325" s="1" t="str">
        <f>VLOOKUP(Table2[[#This Row],[Status]], rubric[], 2, FALSE)</f>
        <v>Hasil Karya</v>
      </c>
      <c r="L325" s="1" t="str">
        <f>CLEAN(TRIM(Table2[[#This Row],[Status]] &amp; "|" &amp; Table2[[#This Row],[Level]] &amp; "|" &amp; Table2[[#This Row],[Participant As]]))</f>
        <v>Penulis Utama/korespondensi karya ilmiah di journal yg bereputasi dan diakui|External National|Individual</v>
      </c>
      <c r="M32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30</v>
      </c>
    </row>
    <row r="326" spans="1:13" ht="14.25" hidden="1" customHeight="1" x14ac:dyDescent="0.35">
      <c r="A326" s="1" t="s">
        <v>577</v>
      </c>
      <c r="B326" s="1" t="s">
        <v>578</v>
      </c>
      <c r="C326" s="1" t="s">
        <v>517</v>
      </c>
      <c r="D326" s="1">
        <v>2021</v>
      </c>
      <c r="E326" s="1" t="s">
        <v>580</v>
      </c>
      <c r="F326" s="1" t="s">
        <v>581</v>
      </c>
      <c r="G326" s="1" t="s">
        <v>318</v>
      </c>
      <c r="H326" s="1" t="s">
        <v>48</v>
      </c>
      <c r="I326" s="1" t="s">
        <v>20</v>
      </c>
      <c r="J326" s="1">
        <v>3</v>
      </c>
      <c r="K326" s="1" t="str">
        <f>VLOOKUP(Table2[[#This Row],[Status]], rubric[], 2, FALSE)</f>
        <v>Hasil Karya</v>
      </c>
      <c r="L326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32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327" spans="1:13" ht="14.25" hidden="1" customHeight="1" x14ac:dyDescent="0.35">
      <c r="A327" s="1" t="s">
        <v>582</v>
      </c>
      <c r="B327" s="1" t="s">
        <v>583</v>
      </c>
      <c r="C327" s="1" t="s">
        <v>517</v>
      </c>
      <c r="D327" s="1">
        <v>2021</v>
      </c>
      <c r="E327" s="1" t="s">
        <v>518</v>
      </c>
      <c r="F327" s="1" t="s">
        <v>518</v>
      </c>
      <c r="G327" s="1" t="s">
        <v>18</v>
      </c>
      <c r="H327" s="1" t="s">
        <v>19</v>
      </c>
      <c r="I327" s="1" t="s">
        <v>25</v>
      </c>
      <c r="J327" s="1">
        <v>131</v>
      </c>
      <c r="K327" s="1" t="str">
        <f>VLOOKUP(Table2[[#This Row],[Status]], rubric[], 2, FALSE)</f>
        <v>Pemberdayaan atau Aksi Kemanusiaan</v>
      </c>
      <c r="L327" s="1" t="str">
        <f>CLEAN(TRIM(Table2[[#This Row],[Status]] &amp; "|" &amp; Table2[[#This Row],[Level]] &amp; "|" &amp; Table2[[#This Row],[Participant As]]))</f>
        <v>Relawan|External Regional|Individual</v>
      </c>
      <c r="M32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328" spans="1:13" ht="14.25" hidden="1" customHeight="1" x14ac:dyDescent="0.35">
      <c r="A328" s="1" t="s">
        <v>584</v>
      </c>
      <c r="B328" s="1" t="s">
        <v>585</v>
      </c>
      <c r="C328" s="1" t="s">
        <v>517</v>
      </c>
      <c r="D328" s="1">
        <v>2021</v>
      </c>
      <c r="E328" s="1" t="s">
        <v>200</v>
      </c>
      <c r="F328" s="1" t="s">
        <v>200</v>
      </c>
      <c r="G328" s="1" t="s">
        <v>91</v>
      </c>
      <c r="H328" s="1" t="s">
        <v>19</v>
      </c>
      <c r="I328" s="1" t="s">
        <v>25</v>
      </c>
      <c r="J328" s="1">
        <v>16</v>
      </c>
      <c r="K328" s="1" t="str">
        <f>VLOOKUP(Table2[[#This Row],[Status]], rubric[], 2, FALSE)</f>
        <v>Pengakuan</v>
      </c>
      <c r="L328" s="1" t="str">
        <f>CLEAN(TRIM(Table2[[#This Row],[Status]] &amp; "|" &amp; Table2[[#This Row],[Level]] &amp; "|" &amp; Table2[[#This Row],[Participant As]]))</f>
        <v>Narasumber/Pembicara|External Regional|Individual</v>
      </c>
      <c r="M32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329" spans="1:13" ht="14.25" hidden="1" customHeight="1" x14ac:dyDescent="0.35">
      <c r="A329" s="1" t="s">
        <v>586</v>
      </c>
      <c r="B329" s="1" t="s">
        <v>587</v>
      </c>
      <c r="C329" s="1" t="s">
        <v>517</v>
      </c>
      <c r="D329" s="1">
        <v>2021</v>
      </c>
      <c r="E329" s="1" t="s">
        <v>551</v>
      </c>
      <c r="F329" s="1" t="s">
        <v>552</v>
      </c>
      <c r="G329" s="1" t="s">
        <v>18</v>
      </c>
      <c r="H329" s="1" t="s">
        <v>19</v>
      </c>
      <c r="I329" s="1" t="s">
        <v>20</v>
      </c>
      <c r="J329" s="1">
        <v>24</v>
      </c>
      <c r="K329" s="1" t="str">
        <f>VLOOKUP(Table2[[#This Row],[Status]], rubric[], 2, FALSE)</f>
        <v>Pemberdayaan atau Aksi Kemanusiaan</v>
      </c>
      <c r="L329" s="1" t="str">
        <f>CLEAN(TRIM(Table2[[#This Row],[Status]] &amp; "|" &amp; Table2[[#This Row],[Level]] &amp; "|" &amp; Table2[[#This Row],[Participant As]]))</f>
        <v>Relawan|External Regional|Team</v>
      </c>
      <c r="M32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330" spans="1:13" ht="14.25" hidden="1" customHeight="1" x14ac:dyDescent="0.35">
      <c r="A330" s="1" t="s">
        <v>588</v>
      </c>
      <c r="B330" s="1" t="s">
        <v>589</v>
      </c>
      <c r="C330" s="1" t="s">
        <v>517</v>
      </c>
      <c r="D330" s="1">
        <v>2021</v>
      </c>
      <c r="E330" s="1" t="s">
        <v>217</v>
      </c>
      <c r="F330" s="1" t="s">
        <v>217</v>
      </c>
      <c r="G330" s="1" t="s">
        <v>18</v>
      </c>
      <c r="H330" s="1" t="s">
        <v>19</v>
      </c>
      <c r="I330" s="1" t="s">
        <v>25</v>
      </c>
      <c r="J330" s="1">
        <v>65</v>
      </c>
      <c r="K330" s="1" t="str">
        <f>VLOOKUP(Table2[[#This Row],[Status]], rubric[], 2, FALSE)</f>
        <v>Pemberdayaan atau Aksi Kemanusiaan</v>
      </c>
      <c r="L330" s="1" t="str">
        <f>CLEAN(TRIM(Table2[[#This Row],[Status]] &amp; "|" &amp; Table2[[#This Row],[Level]] &amp; "|" &amp; Table2[[#This Row],[Participant As]]))</f>
        <v>Relawan|External Regional|Individual</v>
      </c>
      <c r="M33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331" spans="1:13" ht="14.25" hidden="1" customHeight="1" x14ac:dyDescent="0.35">
      <c r="A331" s="1" t="s">
        <v>588</v>
      </c>
      <c r="B331" s="1" t="s">
        <v>589</v>
      </c>
      <c r="C331" s="1" t="s">
        <v>517</v>
      </c>
      <c r="D331" s="1">
        <v>2021</v>
      </c>
      <c r="E331" s="1" t="s">
        <v>590</v>
      </c>
      <c r="F331" s="1" t="s">
        <v>590</v>
      </c>
      <c r="G331" s="1" t="s">
        <v>32</v>
      </c>
      <c r="H331" s="1" t="s">
        <v>19</v>
      </c>
      <c r="I331" s="1" t="s">
        <v>20</v>
      </c>
      <c r="J331" s="1">
        <v>50</v>
      </c>
      <c r="K331" s="1" t="str">
        <f>VLOOKUP(Table2[[#This Row],[Status]], rubric[], 2, FALSE)</f>
        <v>Kompetisi</v>
      </c>
      <c r="L331" s="1" t="str">
        <f>CLEAN(TRIM(Table2[[#This Row],[Status]] &amp; "|" &amp; Table2[[#This Row],[Level]] &amp; "|" &amp; Table2[[#This Row],[Participant As]]))</f>
        <v>Juara 2|External Regional|Team</v>
      </c>
      <c r="M33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332" spans="1:13" ht="14.25" hidden="1" customHeight="1" x14ac:dyDescent="0.35">
      <c r="A332" s="1" t="s">
        <v>591</v>
      </c>
      <c r="B332" s="1" t="s">
        <v>592</v>
      </c>
      <c r="C332" s="1" t="s">
        <v>517</v>
      </c>
      <c r="D332" s="1">
        <v>2021</v>
      </c>
      <c r="E332" s="1" t="s">
        <v>551</v>
      </c>
      <c r="F332" s="1" t="s">
        <v>552</v>
      </c>
      <c r="G332" s="1" t="s">
        <v>18</v>
      </c>
      <c r="H332" s="1" t="s">
        <v>19</v>
      </c>
      <c r="I332" s="1" t="s">
        <v>20</v>
      </c>
      <c r="J332" s="1">
        <v>90</v>
      </c>
      <c r="K332" s="1" t="str">
        <f>VLOOKUP(Table2[[#This Row],[Status]], rubric[], 2, FALSE)</f>
        <v>Pemberdayaan atau Aksi Kemanusiaan</v>
      </c>
      <c r="L332" s="1" t="str">
        <f>CLEAN(TRIM(Table2[[#This Row],[Status]] &amp; "|" &amp; Table2[[#This Row],[Level]] &amp; "|" &amp; Table2[[#This Row],[Participant As]]))</f>
        <v>Relawan|External Regional|Team</v>
      </c>
      <c r="M33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333" spans="1:13" ht="14.25" hidden="1" customHeight="1" x14ac:dyDescent="0.35">
      <c r="A333" s="1" t="s">
        <v>591</v>
      </c>
      <c r="B333" s="1" t="s">
        <v>592</v>
      </c>
      <c r="C333" s="1" t="s">
        <v>517</v>
      </c>
      <c r="D333" s="1">
        <v>2021</v>
      </c>
      <c r="E333" s="1" t="s">
        <v>593</v>
      </c>
      <c r="F333" s="1" t="s">
        <v>593</v>
      </c>
      <c r="G333" s="1" t="s">
        <v>18</v>
      </c>
      <c r="H333" s="1" t="s">
        <v>19</v>
      </c>
      <c r="I333" s="1" t="s">
        <v>20</v>
      </c>
      <c r="J333" s="1">
        <v>75</v>
      </c>
      <c r="K333" s="1" t="str">
        <f>VLOOKUP(Table2[[#This Row],[Status]], rubric[], 2, FALSE)</f>
        <v>Pemberdayaan atau Aksi Kemanusiaan</v>
      </c>
      <c r="L333" s="1" t="str">
        <f>CLEAN(TRIM(Table2[[#This Row],[Status]] &amp; "|" &amp; Table2[[#This Row],[Level]] &amp; "|" &amp; Table2[[#This Row],[Participant As]]))</f>
        <v>Relawan|External Regional|Team</v>
      </c>
      <c r="M33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334" spans="1:13" ht="14.25" hidden="1" customHeight="1" x14ac:dyDescent="0.35">
      <c r="A334" s="1" t="s">
        <v>594</v>
      </c>
      <c r="B334" s="1" t="s">
        <v>595</v>
      </c>
      <c r="C334" s="1" t="s">
        <v>517</v>
      </c>
      <c r="D334" s="1">
        <v>2021</v>
      </c>
      <c r="E334" s="1" t="s">
        <v>596</v>
      </c>
      <c r="F334" s="1" t="s">
        <v>596</v>
      </c>
      <c r="G334" s="1" t="s">
        <v>32</v>
      </c>
      <c r="H334" s="1" t="s">
        <v>19</v>
      </c>
      <c r="I334" s="1" t="s">
        <v>20</v>
      </c>
      <c r="J334" s="1">
        <v>30</v>
      </c>
      <c r="K334" s="1" t="str">
        <f>VLOOKUP(Table2[[#This Row],[Status]], rubric[], 2, FALSE)</f>
        <v>Kompetisi</v>
      </c>
      <c r="L334" s="1" t="str">
        <f>CLEAN(TRIM(Table2[[#This Row],[Status]] &amp; "|" &amp; Table2[[#This Row],[Level]] &amp; "|" &amp; Table2[[#This Row],[Participant As]]))</f>
        <v>Juara 2|External Regional|Team</v>
      </c>
      <c r="M33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335" spans="1:13" ht="14.25" hidden="1" customHeight="1" x14ac:dyDescent="0.35">
      <c r="A335" s="1" t="s">
        <v>597</v>
      </c>
      <c r="B335" s="1" t="s">
        <v>598</v>
      </c>
      <c r="C335" s="1" t="s">
        <v>517</v>
      </c>
      <c r="D335" s="1">
        <v>2021</v>
      </c>
      <c r="E335" s="1" t="s">
        <v>599</v>
      </c>
      <c r="F335" s="1" t="s">
        <v>599</v>
      </c>
      <c r="G335" s="1" t="s">
        <v>18</v>
      </c>
      <c r="H335" s="1" t="s">
        <v>19</v>
      </c>
      <c r="I335" s="1" t="s">
        <v>20</v>
      </c>
      <c r="J335" s="1">
        <v>5</v>
      </c>
      <c r="K335" s="1" t="str">
        <f>VLOOKUP(Table2[[#This Row],[Status]], rubric[], 2, FALSE)</f>
        <v>Pemberdayaan atau Aksi Kemanusiaan</v>
      </c>
      <c r="L335" s="1" t="str">
        <f>CLEAN(TRIM(Table2[[#This Row],[Status]] &amp; "|" &amp; Table2[[#This Row],[Level]] &amp; "|" &amp; Table2[[#This Row],[Participant As]]))</f>
        <v>Relawan|External Regional|Team</v>
      </c>
      <c r="M33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336" spans="1:13" ht="14.25" hidden="1" customHeight="1" x14ac:dyDescent="0.35">
      <c r="A336" s="1" t="s">
        <v>600</v>
      </c>
      <c r="B336" s="1" t="s">
        <v>601</v>
      </c>
      <c r="C336" s="1" t="s">
        <v>602</v>
      </c>
      <c r="D336" s="1">
        <v>2021</v>
      </c>
      <c r="E336" s="1" t="s">
        <v>603</v>
      </c>
      <c r="F336" s="1" t="s">
        <v>603</v>
      </c>
      <c r="G336" s="1" t="s">
        <v>55</v>
      </c>
      <c r="H336" s="1" t="s">
        <v>48</v>
      </c>
      <c r="I336" s="1" t="s">
        <v>25</v>
      </c>
      <c r="J336" s="1">
        <v>1</v>
      </c>
      <c r="K336" s="1" t="str">
        <f>VLOOKUP(Table2[[#This Row],[Status]], rubric[], 2, FALSE)</f>
        <v>Hasil Karya</v>
      </c>
      <c r="L336" s="1" t="str">
        <f>CLEAN(TRIM(Table2[[#This Row],[Status]] &amp; "|" &amp; Table2[[#This Row],[Level]] &amp; "|" &amp; Table2[[#This Row],[Participant As]]))</f>
        <v>Hak Cipta|External National|Individual</v>
      </c>
      <c r="M33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337" spans="1:13" ht="14.25" hidden="1" customHeight="1" x14ac:dyDescent="0.35">
      <c r="A337" s="1" t="s">
        <v>604</v>
      </c>
      <c r="B337" s="1" t="s">
        <v>605</v>
      </c>
      <c r="C337" s="1" t="s">
        <v>602</v>
      </c>
      <c r="D337" s="1">
        <v>2021</v>
      </c>
      <c r="E337" s="1" t="s">
        <v>606</v>
      </c>
      <c r="F337" s="1" t="s">
        <v>606</v>
      </c>
      <c r="G337" s="1" t="s">
        <v>55</v>
      </c>
      <c r="H337" s="1" t="s">
        <v>48</v>
      </c>
      <c r="I337" s="1" t="s">
        <v>25</v>
      </c>
      <c r="J337" s="1">
        <v>3</v>
      </c>
      <c r="K337" s="1" t="str">
        <f>VLOOKUP(Table2[[#This Row],[Status]], rubric[], 2, FALSE)</f>
        <v>Hasil Karya</v>
      </c>
      <c r="L337" s="1" t="str">
        <f>CLEAN(TRIM(Table2[[#This Row],[Status]] &amp; "|" &amp; Table2[[#This Row],[Level]] &amp; "|" &amp; Table2[[#This Row],[Participant As]]))</f>
        <v>Hak Cipta|External National|Individual</v>
      </c>
      <c r="M33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338" spans="1:13" ht="14.25" hidden="1" customHeight="1" x14ac:dyDescent="0.35">
      <c r="A338" s="1" t="s">
        <v>604</v>
      </c>
      <c r="B338" s="1" t="s">
        <v>605</v>
      </c>
      <c r="C338" s="1" t="s">
        <v>602</v>
      </c>
      <c r="D338" s="1">
        <v>2021</v>
      </c>
      <c r="E338" s="1" t="s">
        <v>606</v>
      </c>
      <c r="F338" s="1" t="s">
        <v>606</v>
      </c>
      <c r="G338" s="1" t="s">
        <v>55</v>
      </c>
      <c r="H338" s="1" t="s">
        <v>48</v>
      </c>
      <c r="I338" s="1" t="s">
        <v>25</v>
      </c>
      <c r="J338" s="1">
        <v>3</v>
      </c>
      <c r="K338" s="1" t="str">
        <f>VLOOKUP(Table2[[#This Row],[Status]], rubric[], 2, FALSE)</f>
        <v>Hasil Karya</v>
      </c>
      <c r="L338" s="1" t="str">
        <f>CLEAN(TRIM(Table2[[#This Row],[Status]] &amp; "|" &amp; Table2[[#This Row],[Level]] &amp; "|" &amp; Table2[[#This Row],[Participant As]]))</f>
        <v>Hak Cipta|External National|Individual</v>
      </c>
      <c r="M33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339" spans="1:13" ht="14.25" hidden="1" customHeight="1" x14ac:dyDescent="0.35">
      <c r="A339" s="1" t="s">
        <v>604</v>
      </c>
      <c r="B339" s="1" t="s">
        <v>605</v>
      </c>
      <c r="C339" s="1" t="s">
        <v>602</v>
      </c>
      <c r="D339" s="1">
        <v>2021</v>
      </c>
      <c r="E339" s="1" t="s">
        <v>606</v>
      </c>
      <c r="F339" s="1" t="s">
        <v>606</v>
      </c>
      <c r="G339" s="1" t="s">
        <v>55</v>
      </c>
      <c r="H339" s="1" t="s">
        <v>48</v>
      </c>
      <c r="I339" s="1" t="s">
        <v>25</v>
      </c>
      <c r="J339" s="1">
        <v>3</v>
      </c>
      <c r="K339" s="1" t="str">
        <f>VLOOKUP(Table2[[#This Row],[Status]], rubric[], 2, FALSE)</f>
        <v>Hasil Karya</v>
      </c>
      <c r="L339" s="1" t="str">
        <f>CLEAN(TRIM(Table2[[#This Row],[Status]] &amp; "|" &amp; Table2[[#This Row],[Level]] &amp; "|" &amp; Table2[[#This Row],[Participant As]]))</f>
        <v>Hak Cipta|External National|Individual</v>
      </c>
      <c r="M33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340" spans="1:13" ht="14.25" hidden="1" customHeight="1" x14ac:dyDescent="0.35">
      <c r="A340" s="1" t="s">
        <v>607</v>
      </c>
      <c r="B340" s="1" t="s">
        <v>608</v>
      </c>
      <c r="C340" s="1" t="s">
        <v>602</v>
      </c>
      <c r="D340" s="1">
        <v>2021</v>
      </c>
      <c r="E340" s="1" t="s">
        <v>609</v>
      </c>
      <c r="F340" s="1" t="s">
        <v>410</v>
      </c>
      <c r="G340" s="1" t="s">
        <v>102</v>
      </c>
      <c r="H340" s="1" t="s">
        <v>41</v>
      </c>
      <c r="I340" s="1" t="s">
        <v>25</v>
      </c>
      <c r="K340" t="str">
        <f>VLOOKUP(Table2[[#This Row],[Status]], rubric[], 2, FALSE)</f>
        <v>Karir Organisasi</v>
      </c>
      <c r="L340" s="1" t="str">
        <f>CLEAN(TRIM(Table2[[#This Row],[Status]] &amp; "|" &amp; Table2[[#This Row],[Level]] &amp; "|" &amp; Table2[[#This Row],[Participant As]]))</f>
        <v>Sekretaris|Kab/Kota/PT|Individual</v>
      </c>
      <c r="M34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6</v>
      </c>
    </row>
    <row r="341" spans="1:13" ht="14.25" hidden="1" customHeight="1" x14ac:dyDescent="0.35">
      <c r="A341" s="1" t="s">
        <v>607</v>
      </c>
      <c r="B341" s="1" t="s">
        <v>608</v>
      </c>
      <c r="C341" s="1" t="s">
        <v>602</v>
      </c>
      <c r="D341" s="1">
        <v>2021</v>
      </c>
      <c r="E341" s="1" t="s">
        <v>223</v>
      </c>
      <c r="F341" s="1" t="s">
        <v>85</v>
      </c>
      <c r="G341" s="1" t="s">
        <v>18</v>
      </c>
      <c r="H341" s="1" t="s">
        <v>19</v>
      </c>
      <c r="I341" s="1" t="s">
        <v>25</v>
      </c>
      <c r="J341" s="1">
        <v>7</v>
      </c>
      <c r="K341" s="1" t="str">
        <f>VLOOKUP(Table2[[#This Row],[Status]], rubric[], 2, FALSE)</f>
        <v>Pemberdayaan atau Aksi Kemanusiaan</v>
      </c>
      <c r="L341" s="1" t="str">
        <f>CLEAN(TRIM(Table2[[#This Row],[Status]] &amp; "|" &amp; Table2[[#This Row],[Level]] &amp; "|" &amp; Table2[[#This Row],[Participant As]]))</f>
        <v>Relawan|External Regional|Individual</v>
      </c>
      <c r="M34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342" spans="1:13" ht="14.25" hidden="1" customHeight="1" x14ac:dyDescent="0.35">
      <c r="A342" s="1" t="s">
        <v>607</v>
      </c>
      <c r="B342" s="1" t="s">
        <v>608</v>
      </c>
      <c r="C342" s="1" t="s">
        <v>602</v>
      </c>
      <c r="D342" s="1">
        <v>2021</v>
      </c>
      <c r="E342" s="1" t="s">
        <v>610</v>
      </c>
      <c r="F342" s="1" t="s">
        <v>610</v>
      </c>
      <c r="G342" s="1" t="s">
        <v>318</v>
      </c>
      <c r="H342" s="1" t="s">
        <v>48</v>
      </c>
      <c r="I342" s="1" t="s">
        <v>20</v>
      </c>
      <c r="J342" s="1">
        <v>4</v>
      </c>
      <c r="K342" s="1" t="str">
        <f>VLOOKUP(Table2[[#This Row],[Status]], rubric[], 2, FALSE)</f>
        <v>Hasil Karya</v>
      </c>
      <c r="L342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34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343" spans="1:13" ht="14.25" hidden="1" customHeight="1" x14ac:dyDescent="0.35">
      <c r="A343" s="1" t="s">
        <v>611</v>
      </c>
      <c r="B343" s="1" t="s">
        <v>612</v>
      </c>
      <c r="C343" s="1" t="s">
        <v>602</v>
      </c>
      <c r="D343" s="1">
        <v>2021</v>
      </c>
      <c r="E343" s="1" t="s">
        <v>613</v>
      </c>
      <c r="F343" s="1" t="s">
        <v>614</v>
      </c>
      <c r="G343" s="1" t="s">
        <v>18</v>
      </c>
      <c r="H343" s="1" t="s">
        <v>66</v>
      </c>
      <c r="I343" s="1" t="s">
        <v>25</v>
      </c>
      <c r="J343" s="1">
        <v>50</v>
      </c>
      <c r="K343" s="1" t="str">
        <f>VLOOKUP(Table2[[#This Row],[Status]], rubric[], 2, FALSE)</f>
        <v>Pemberdayaan atau Aksi Kemanusiaan</v>
      </c>
      <c r="L343" s="1" t="str">
        <f>CLEAN(TRIM(Table2[[#This Row],[Status]] &amp; "|" &amp; Table2[[#This Row],[Level]] &amp; "|" &amp; Table2[[#This Row],[Participant As]]))</f>
        <v>Relawan|External International|Individual</v>
      </c>
      <c r="M34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344" spans="1:13" ht="14.25" hidden="1" customHeight="1" x14ac:dyDescent="0.35">
      <c r="A344" s="1" t="s">
        <v>615</v>
      </c>
      <c r="B344" s="1" t="s">
        <v>616</v>
      </c>
      <c r="C344" s="1" t="s">
        <v>602</v>
      </c>
      <c r="D344" s="1">
        <v>2021</v>
      </c>
      <c r="E344" s="1" t="s">
        <v>406</v>
      </c>
      <c r="F344" s="1" t="s">
        <v>407</v>
      </c>
      <c r="G344" s="1" t="s">
        <v>35</v>
      </c>
      <c r="H344" s="1" t="s">
        <v>19</v>
      </c>
      <c r="I344" s="1" t="s">
        <v>20</v>
      </c>
      <c r="J344" s="1">
        <v>1000</v>
      </c>
      <c r="K344" s="1" t="str">
        <f>VLOOKUP(Table2[[#This Row],[Status]], rubric[], 2, FALSE)</f>
        <v>Kompetisi</v>
      </c>
      <c r="L344" s="1" t="str">
        <f>CLEAN(TRIM(Table2[[#This Row],[Status]] &amp; "|" &amp; Table2[[#This Row],[Level]] &amp; "|" &amp; Table2[[#This Row],[Participant As]]))</f>
        <v>Juara 1|External Regional|Team</v>
      </c>
      <c r="M34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345" spans="1:13" ht="14.25" hidden="1" customHeight="1" x14ac:dyDescent="0.35">
      <c r="A345" s="1" t="s">
        <v>617</v>
      </c>
      <c r="B345" s="1" t="s">
        <v>618</v>
      </c>
      <c r="C345" s="1" t="s">
        <v>602</v>
      </c>
      <c r="D345" s="1">
        <v>2021</v>
      </c>
      <c r="E345" s="1" t="s">
        <v>619</v>
      </c>
      <c r="F345" s="1" t="s">
        <v>620</v>
      </c>
      <c r="G345" s="1" t="s">
        <v>35</v>
      </c>
      <c r="H345" s="1" t="s">
        <v>48</v>
      </c>
      <c r="I345" s="1" t="s">
        <v>25</v>
      </c>
      <c r="J345" s="1">
        <v>57</v>
      </c>
      <c r="K345" s="1" t="str">
        <f>VLOOKUP(Table2[[#This Row],[Status]], rubric[], 2, FALSE)</f>
        <v>Kompetisi</v>
      </c>
      <c r="L345" s="1" t="str">
        <f>CLEAN(TRIM(Table2[[#This Row],[Status]] &amp; "|" &amp; Table2[[#This Row],[Level]] &amp; "|" &amp; Table2[[#This Row],[Participant As]]))</f>
        <v>Juara 1|External National|Individual</v>
      </c>
      <c r="M34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346" spans="1:13" ht="14.25" hidden="1" customHeight="1" x14ac:dyDescent="0.35">
      <c r="A346" s="1" t="s">
        <v>621</v>
      </c>
      <c r="B346" s="1" t="s">
        <v>622</v>
      </c>
      <c r="C346" s="1" t="s">
        <v>602</v>
      </c>
      <c r="D346" s="1">
        <v>2021</v>
      </c>
      <c r="E346" s="1" t="s">
        <v>223</v>
      </c>
      <c r="F346" s="1" t="s">
        <v>273</v>
      </c>
      <c r="G346" s="1" t="s">
        <v>18</v>
      </c>
      <c r="H346" s="1" t="s">
        <v>48</v>
      </c>
      <c r="I346" s="1" t="s">
        <v>25</v>
      </c>
      <c r="J346" s="1">
        <v>1000</v>
      </c>
      <c r="K346" s="1" t="str">
        <f>VLOOKUP(Table2[[#This Row],[Status]], rubric[], 2, FALSE)</f>
        <v>Pemberdayaan atau Aksi Kemanusiaan</v>
      </c>
      <c r="L346" s="1" t="str">
        <f>CLEAN(TRIM(Table2[[#This Row],[Status]] &amp; "|" &amp; Table2[[#This Row],[Level]] &amp; "|" &amp; Table2[[#This Row],[Participant As]]))</f>
        <v>Relawan|External National|Individual</v>
      </c>
      <c r="M34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347" spans="1:13" ht="14.25" hidden="1" customHeight="1" x14ac:dyDescent="0.35">
      <c r="A347" s="1" t="s">
        <v>621</v>
      </c>
      <c r="B347" s="1" t="s">
        <v>622</v>
      </c>
      <c r="C347" s="1" t="s">
        <v>602</v>
      </c>
      <c r="D347" s="1">
        <v>2021</v>
      </c>
      <c r="E347" s="1" t="s">
        <v>274</v>
      </c>
      <c r="F347" s="1" t="s">
        <v>165</v>
      </c>
      <c r="G347" s="1" t="s">
        <v>35</v>
      </c>
      <c r="H347" s="1" t="s">
        <v>48</v>
      </c>
      <c r="I347" s="1" t="s">
        <v>20</v>
      </c>
      <c r="J347" s="1">
        <v>1000</v>
      </c>
      <c r="K347" s="1" t="str">
        <f>VLOOKUP(Table2[[#This Row],[Status]], rubric[], 2, FALSE)</f>
        <v>Kompetisi</v>
      </c>
      <c r="L347" s="1" t="str">
        <f>CLEAN(TRIM(Table2[[#This Row],[Status]] &amp; "|" &amp; Table2[[#This Row],[Level]] &amp; "|" &amp; Table2[[#This Row],[Participant As]]))</f>
        <v>Juara 1|External National|Team</v>
      </c>
      <c r="M34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348" spans="1:13" ht="14.25" hidden="1" customHeight="1" x14ac:dyDescent="0.35">
      <c r="A348" s="1" t="s">
        <v>621</v>
      </c>
      <c r="B348" s="1" t="s">
        <v>622</v>
      </c>
      <c r="C348" s="1" t="s">
        <v>602</v>
      </c>
      <c r="D348" s="1">
        <v>2021</v>
      </c>
      <c r="E348" s="1" t="s">
        <v>86</v>
      </c>
      <c r="F348" s="1" t="s">
        <v>86</v>
      </c>
      <c r="G348" s="1" t="s">
        <v>318</v>
      </c>
      <c r="H348" s="1" t="s">
        <v>48</v>
      </c>
      <c r="I348" s="1" t="s">
        <v>20</v>
      </c>
      <c r="J348" s="1">
        <v>4</v>
      </c>
      <c r="K348" s="1" t="str">
        <f>VLOOKUP(Table2[[#This Row],[Status]], rubric[], 2, FALSE)</f>
        <v>Hasil Karya</v>
      </c>
      <c r="L348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34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349" spans="1:13" ht="14.25" hidden="1" customHeight="1" x14ac:dyDescent="0.35">
      <c r="A349" s="1" t="s">
        <v>621</v>
      </c>
      <c r="B349" s="1" t="s">
        <v>622</v>
      </c>
      <c r="C349" s="1" t="s">
        <v>602</v>
      </c>
      <c r="D349" s="1">
        <v>2021</v>
      </c>
      <c r="E349" s="1" t="s">
        <v>623</v>
      </c>
      <c r="F349" s="1" t="s">
        <v>559</v>
      </c>
      <c r="G349" s="1" t="s">
        <v>542</v>
      </c>
      <c r="H349" s="1" t="s">
        <v>48</v>
      </c>
      <c r="I349" s="1" t="s">
        <v>25</v>
      </c>
      <c r="J349" s="1">
        <v>20</v>
      </c>
      <c r="K349" s="1" t="str">
        <f>VLOOKUP(Table2[[#This Row],[Status]], rubric[], 2, FALSE)</f>
        <v>Hasil Karya</v>
      </c>
      <c r="L349" s="1" t="str">
        <f>CLEAN(TRIM(Table2[[#This Row],[Status]] &amp; "|" &amp; Table2[[#This Row],[Level]] &amp; "|" &amp; Table2[[#This Row],[Participant As]]))</f>
        <v>Penulis Utama/korespondensi karya ilmiah di journal yg bereputasi dan diakui|External National|Individual</v>
      </c>
      <c r="M34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30</v>
      </c>
    </row>
    <row r="350" spans="1:13" ht="14.25" hidden="1" customHeight="1" x14ac:dyDescent="0.35">
      <c r="A350" s="1" t="s">
        <v>621</v>
      </c>
      <c r="B350" s="1" t="s">
        <v>622</v>
      </c>
      <c r="C350" s="1" t="s">
        <v>602</v>
      </c>
      <c r="D350" s="1">
        <v>2021</v>
      </c>
      <c r="E350" s="1" t="s">
        <v>236</v>
      </c>
      <c r="F350" s="1" t="s">
        <v>236</v>
      </c>
      <c r="G350" s="1" t="s">
        <v>55</v>
      </c>
      <c r="H350" s="1" t="s">
        <v>48</v>
      </c>
      <c r="I350" s="1" t="s">
        <v>20</v>
      </c>
      <c r="J350" s="1">
        <v>5</v>
      </c>
      <c r="K350" s="1" t="str">
        <f>VLOOKUP(Table2[[#This Row],[Status]], rubric[], 2, FALSE)</f>
        <v>Hasil Karya</v>
      </c>
      <c r="L350" s="1" t="str">
        <f>CLEAN(TRIM(Table2[[#This Row],[Status]] &amp; "|" &amp; Table2[[#This Row],[Level]] &amp; "|" &amp; Table2[[#This Row],[Participant As]]))</f>
        <v>Hak Cipta|External National|Team</v>
      </c>
      <c r="M35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351" spans="1:13" ht="14.25" hidden="1" customHeight="1" x14ac:dyDescent="0.35">
      <c r="A351" s="1" t="s">
        <v>624</v>
      </c>
      <c r="B351" s="1" t="s">
        <v>625</v>
      </c>
      <c r="C351" s="1" t="s">
        <v>602</v>
      </c>
      <c r="D351" s="1">
        <v>2021</v>
      </c>
      <c r="E351" s="1" t="s">
        <v>73</v>
      </c>
      <c r="F351" s="1" t="s">
        <v>73</v>
      </c>
      <c r="G351" s="1" t="s">
        <v>74</v>
      </c>
      <c r="H351" s="1" t="s">
        <v>19</v>
      </c>
      <c r="I351" s="1" t="s">
        <v>20</v>
      </c>
      <c r="J351" s="1">
        <v>27</v>
      </c>
      <c r="K351" s="1" t="str">
        <f>VLOOKUP(Table2[[#This Row],[Status]], rubric[], 2, FALSE)</f>
        <v>Kompetisi</v>
      </c>
      <c r="L351" s="1" t="str">
        <f>CLEAN(TRIM(Table2[[#This Row],[Status]] &amp; "|" &amp; Table2[[#This Row],[Level]] &amp; "|" &amp; Table2[[#This Row],[Participant As]]))</f>
        <v>Juara 3|External Regional|Team</v>
      </c>
      <c r="M35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352" spans="1:13" ht="14.25" hidden="1" customHeight="1" x14ac:dyDescent="0.35">
      <c r="A352" s="1" t="s">
        <v>624</v>
      </c>
      <c r="B352" s="1" t="s">
        <v>625</v>
      </c>
      <c r="C352" s="1" t="s">
        <v>602</v>
      </c>
      <c r="D352" s="1">
        <v>2021</v>
      </c>
      <c r="E352" s="1" t="s">
        <v>124</v>
      </c>
      <c r="F352" s="1" t="s">
        <v>125</v>
      </c>
      <c r="G352" s="1" t="s">
        <v>40</v>
      </c>
      <c r="H352" s="1" t="s">
        <v>41</v>
      </c>
      <c r="I352" s="1" t="s">
        <v>25</v>
      </c>
      <c r="K352" t="str">
        <f>VLOOKUP(Table2[[#This Row],[Status]], rubric[], 2, FALSE)</f>
        <v>Karir Organisasi</v>
      </c>
      <c r="L352" s="1" t="str">
        <f>CLEAN(TRIM(Table2[[#This Row],[Status]] &amp; "|" &amp; Table2[[#This Row],[Level]] &amp; "|" &amp; Table2[[#This Row],[Participant As]]))</f>
        <v>Satu Tingkat Dibawah Pengurus Harian|Kab/Kota/PT|Individual</v>
      </c>
      <c r="M35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</v>
      </c>
    </row>
    <row r="353" spans="1:13" ht="14.25" hidden="1" customHeight="1" x14ac:dyDescent="0.35">
      <c r="A353" s="1" t="s">
        <v>624</v>
      </c>
      <c r="B353" s="1" t="s">
        <v>625</v>
      </c>
      <c r="C353" s="1" t="s">
        <v>602</v>
      </c>
      <c r="D353" s="1">
        <v>2021</v>
      </c>
      <c r="E353" s="1" t="s">
        <v>26</v>
      </c>
      <c r="F353" s="1" t="s">
        <v>626</v>
      </c>
      <c r="G353" s="1" t="s">
        <v>18</v>
      </c>
      <c r="H353" s="1" t="s">
        <v>19</v>
      </c>
      <c r="I353" s="1" t="s">
        <v>25</v>
      </c>
      <c r="J353" s="1">
        <v>30</v>
      </c>
      <c r="K353" s="1" t="str">
        <f>VLOOKUP(Table2[[#This Row],[Status]], rubric[], 2, FALSE)</f>
        <v>Pemberdayaan atau Aksi Kemanusiaan</v>
      </c>
      <c r="L353" s="1" t="str">
        <f>CLEAN(TRIM(Table2[[#This Row],[Status]] &amp; "|" &amp; Table2[[#This Row],[Level]] &amp; "|" &amp; Table2[[#This Row],[Participant As]]))</f>
        <v>Relawan|External Regional|Individual</v>
      </c>
      <c r="M35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354" spans="1:13" ht="14.25" hidden="1" customHeight="1" x14ac:dyDescent="0.35">
      <c r="A354" s="1" t="s">
        <v>627</v>
      </c>
      <c r="B354" s="1" t="s">
        <v>628</v>
      </c>
      <c r="C354" s="1" t="s">
        <v>602</v>
      </c>
      <c r="D354" s="1">
        <v>2021</v>
      </c>
      <c r="E354" s="1" t="s">
        <v>26</v>
      </c>
      <c r="F354" s="1" t="s">
        <v>626</v>
      </c>
      <c r="G354" s="1" t="s">
        <v>18</v>
      </c>
      <c r="H354" s="1" t="s">
        <v>19</v>
      </c>
      <c r="I354" s="1" t="s">
        <v>25</v>
      </c>
      <c r="J354" s="1">
        <v>30</v>
      </c>
      <c r="K354" s="1" t="str">
        <f>VLOOKUP(Table2[[#This Row],[Status]], rubric[], 2, FALSE)</f>
        <v>Pemberdayaan atau Aksi Kemanusiaan</v>
      </c>
      <c r="L354" s="1" t="str">
        <f>CLEAN(TRIM(Table2[[#This Row],[Status]] &amp; "|" &amp; Table2[[#This Row],[Level]] &amp; "|" &amp; Table2[[#This Row],[Participant As]]))</f>
        <v>Relawan|External Regional|Individual</v>
      </c>
      <c r="M35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355" spans="1:13" ht="14.25" hidden="1" customHeight="1" x14ac:dyDescent="0.35">
      <c r="A355" s="1" t="s">
        <v>627</v>
      </c>
      <c r="B355" s="1" t="s">
        <v>628</v>
      </c>
      <c r="C355" s="1" t="s">
        <v>602</v>
      </c>
      <c r="D355" s="1">
        <v>2021</v>
      </c>
      <c r="E355" s="1" t="s">
        <v>629</v>
      </c>
      <c r="F355" s="1" t="s">
        <v>630</v>
      </c>
      <c r="G355" s="1" t="s">
        <v>55</v>
      </c>
      <c r="H355" s="1" t="s">
        <v>48</v>
      </c>
      <c r="I355" s="1" t="s">
        <v>25</v>
      </c>
      <c r="J355" s="1">
        <v>5</v>
      </c>
      <c r="K355" s="1" t="str">
        <f>VLOOKUP(Table2[[#This Row],[Status]], rubric[], 2, FALSE)</f>
        <v>Hasil Karya</v>
      </c>
      <c r="L355" s="1" t="str">
        <f>CLEAN(TRIM(Table2[[#This Row],[Status]] &amp; "|" &amp; Table2[[#This Row],[Level]] &amp; "|" &amp; Table2[[#This Row],[Participant As]]))</f>
        <v>Hak Cipta|External National|Individual</v>
      </c>
      <c r="M35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356" spans="1:13" ht="14.25" hidden="1" customHeight="1" x14ac:dyDescent="0.35">
      <c r="A356" s="1" t="s">
        <v>627</v>
      </c>
      <c r="B356" s="1" t="s">
        <v>628</v>
      </c>
      <c r="C356" s="1" t="s">
        <v>602</v>
      </c>
      <c r="D356" s="1">
        <v>2021</v>
      </c>
      <c r="E356" s="1" t="s">
        <v>631</v>
      </c>
      <c r="F356" s="1" t="s">
        <v>632</v>
      </c>
      <c r="G356" s="1" t="s">
        <v>542</v>
      </c>
      <c r="H356" s="1" t="s">
        <v>48</v>
      </c>
      <c r="I356" s="1" t="s">
        <v>25</v>
      </c>
      <c r="J356" s="1">
        <v>10</v>
      </c>
      <c r="K356" s="1" t="str">
        <f>VLOOKUP(Table2[[#This Row],[Status]], rubric[], 2, FALSE)</f>
        <v>Hasil Karya</v>
      </c>
      <c r="L356" s="1" t="str">
        <f>CLEAN(TRIM(Table2[[#This Row],[Status]] &amp; "|" &amp; Table2[[#This Row],[Level]] &amp; "|" &amp; Table2[[#This Row],[Participant As]]))</f>
        <v>Penulis Utama/korespondensi karya ilmiah di journal yg bereputasi dan diakui|External National|Individual</v>
      </c>
      <c r="M35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30</v>
      </c>
    </row>
    <row r="357" spans="1:13" ht="14.25" hidden="1" customHeight="1" x14ac:dyDescent="0.35">
      <c r="A357" s="1" t="s">
        <v>633</v>
      </c>
      <c r="B357" s="1" t="s">
        <v>634</v>
      </c>
      <c r="C357" s="1" t="s">
        <v>602</v>
      </c>
      <c r="D357" s="1">
        <v>2021</v>
      </c>
      <c r="E357" s="1" t="s">
        <v>223</v>
      </c>
      <c r="F357" s="1" t="s">
        <v>85</v>
      </c>
      <c r="G357" s="1" t="s">
        <v>18</v>
      </c>
      <c r="H357" s="1" t="s">
        <v>19</v>
      </c>
      <c r="I357" s="1" t="s">
        <v>25</v>
      </c>
      <c r="J357" s="1">
        <v>7</v>
      </c>
      <c r="K357" s="1" t="str">
        <f>VLOOKUP(Table2[[#This Row],[Status]], rubric[], 2, FALSE)</f>
        <v>Pemberdayaan atau Aksi Kemanusiaan</v>
      </c>
      <c r="L357" s="1" t="str">
        <f>CLEAN(TRIM(Table2[[#This Row],[Status]] &amp; "|" &amp; Table2[[#This Row],[Level]] &amp; "|" &amp; Table2[[#This Row],[Participant As]]))</f>
        <v>Relawan|External Regional|Individual</v>
      </c>
      <c r="M35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358" spans="1:13" ht="14.25" hidden="1" customHeight="1" x14ac:dyDescent="0.35">
      <c r="A358" s="1" t="s">
        <v>633</v>
      </c>
      <c r="B358" s="1" t="s">
        <v>634</v>
      </c>
      <c r="C358" s="1" t="s">
        <v>602</v>
      </c>
      <c r="D358" s="1">
        <v>2021</v>
      </c>
      <c r="E358" s="1" t="s">
        <v>237</v>
      </c>
      <c r="F358" s="1" t="s">
        <v>630</v>
      </c>
      <c r="G358" s="1" t="s">
        <v>55</v>
      </c>
      <c r="H358" s="1" t="s">
        <v>48</v>
      </c>
      <c r="I358" s="1" t="s">
        <v>20</v>
      </c>
      <c r="J358" s="1">
        <v>5</v>
      </c>
      <c r="K358" s="1" t="str">
        <f>VLOOKUP(Table2[[#This Row],[Status]], rubric[], 2, FALSE)</f>
        <v>Hasil Karya</v>
      </c>
      <c r="L358" s="1" t="str">
        <f>CLEAN(TRIM(Table2[[#This Row],[Status]] &amp; "|" &amp; Table2[[#This Row],[Level]] &amp; "|" &amp; Table2[[#This Row],[Participant As]]))</f>
        <v>Hak Cipta|External National|Team</v>
      </c>
      <c r="M35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359" spans="1:13" ht="14.25" hidden="1" customHeight="1" x14ac:dyDescent="0.35">
      <c r="A359" s="1" t="s">
        <v>633</v>
      </c>
      <c r="B359" s="1" t="s">
        <v>634</v>
      </c>
      <c r="C359" s="1" t="s">
        <v>602</v>
      </c>
      <c r="D359" s="1">
        <v>2021</v>
      </c>
      <c r="E359" s="1" t="s">
        <v>518</v>
      </c>
      <c r="F359" s="1" t="s">
        <v>518</v>
      </c>
      <c r="G359" s="1" t="s">
        <v>18</v>
      </c>
      <c r="H359" s="1" t="s">
        <v>66</v>
      </c>
      <c r="I359" s="1" t="s">
        <v>25</v>
      </c>
      <c r="J359" s="1">
        <v>50</v>
      </c>
      <c r="K359" s="1" t="str">
        <f>VLOOKUP(Table2[[#This Row],[Status]], rubric[], 2, FALSE)</f>
        <v>Pemberdayaan atau Aksi Kemanusiaan</v>
      </c>
      <c r="L359" s="1" t="str">
        <f>CLEAN(TRIM(Table2[[#This Row],[Status]] &amp; "|" &amp; Table2[[#This Row],[Level]] &amp; "|" &amp; Table2[[#This Row],[Participant As]]))</f>
        <v>Relawan|External International|Individual</v>
      </c>
      <c r="M35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360" spans="1:13" ht="14.25" hidden="1" customHeight="1" x14ac:dyDescent="0.35">
      <c r="A360" s="1" t="s">
        <v>635</v>
      </c>
      <c r="B360" s="1" t="s">
        <v>636</v>
      </c>
      <c r="C360" s="1" t="s">
        <v>602</v>
      </c>
      <c r="D360" s="1">
        <v>2021</v>
      </c>
      <c r="E360" s="1" t="s">
        <v>223</v>
      </c>
      <c r="F360" s="1" t="s">
        <v>85</v>
      </c>
      <c r="G360" s="1" t="s">
        <v>18</v>
      </c>
      <c r="H360" s="1" t="s">
        <v>19</v>
      </c>
      <c r="I360" s="1" t="s">
        <v>25</v>
      </c>
      <c r="J360" s="1">
        <v>7</v>
      </c>
      <c r="K360" s="1" t="str">
        <f>VLOOKUP(Table2[[#This Row],[Status]], rubric[], 2, FALSE)</f>
        <v>Pemberdayaan atau Aksi Kemanusiaan</v>
      </c>
      <c r="L360" s="1" t="str">
        <f>CLEAN(TRIM(Table2[[#This Row],[Status]] &amp; "|" &amp; Table2[[#This Row],[Level]] &amp; "|" &amp; Table2[[#This Row],[Participant As]]))</f>
        <v>Relawan|External Regional|Individual</v>
      </c>
      <c r="M36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361" spans="1:13" ht="14.25" hidden="1" customHeight="1" x14ac:dyDescent="0.35">
      <c r="A361" s="1" t="s">
        <v>635</v>
      </c>
      <c r="B361" s="1" t="s">
        <v>636</v>
      </c>
      <c r="C361" s="1" t="s">
        <v>602</v>
      </c>
      <c r="D361" s="1">
        <v>2021</v>
      </c>
      <c r="E361" s="1" t="s">
        <v>613</v>
      </c>
      <c r="F361" s="1" t="s">
        <v>614</v>
      </c>
      <c r="G361" s="1" t="s">
        <v>18</v>
      </c>
      <c r="H361" s="1" t="s">
        <v>66</v>
      </c>
      <c r="I361" s="1" t="s">
        <v>25</v>
      </c>
      <c r="J361" s="1">
        <v>30</v>
      </c>
      <c r="K361" s="1" t="str">
        <f>VLOOKUP(Table2[[#This Row],[Status]], rubric[], 2, FALSE)</f>
        <v>Pemberdayaan atau Aksi Kemanusiaan</v>
      </c>
      <c r="L361" s="1" t="str">
        <f>CLEAN(TRIM(Table2[[#This Row],[Status]] &amp; "|" &amp; Table2[[#This Row],[Level]] &amp; "|" &amp; Table2[[#This Row],[Participant As]]))</f>
        <v>Relawan|External International|Individual</v>
      </c>
      <c r="M36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362" spans="1:13" ht="14.25" hidden="1" customHeight="1" x14ac:dyDescent="0.35">
      <c r="A362" s="1" t="s">
        <v>635</v>
      </c>
      <c r="B362" s="1" t="s">
        <v>636</v>
      </c>
      <c r="C362" s="1" t="s">
        <v>602</v>
      </c>
      <c r="D362" s="1">
        <v>2021</v>
      </c>
      <c r="E362" s="1" t="s">
        <v>237</v>
      </c>
      <c r="F362" s="1" t="s">
        <v>630</v>
      </c>
      <c r="G362" s="1" t="s">
        <v>55</v>
      </c>
      <c r="H362" s="1" t="s">
        <v>48</v>
      </c>
      <c r="I362" s="1" t="s">
        <v>25</v>
      </c>
      <c r="J362" s="1">
        <v>5</v>
      </c>
      <c r="K362" s="1" t="str">
        <f>VLOOKUP(Table2[[#This Row],[Status]], rubric[], 2, FALSE)</f>
        <v>Hasil Karya</v>
      </c>
      <c r="L362" s="1" t="str">
        <f>CLEAN(TRIM(Table2[[#This Row],[Status]] &amp; "|" &amp; Table2[[#This Row],[Level]] &amp; "|" &amp; Table2[[#This Row],[Participant As]]))</f>
        <v>Hak Cipta|External National|Individual</v>
      </c>
      <c r="M36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363" spans="1:13" ht="14.25" hidden="1" customHeight="1" x14ac:dyDescent="0.35">
      <c r="A363" s="1" t="s">
        <v>637</v>
      </c>
      <c r="B363" s="1" t="s">
        <v>638</v>
      </c>
      <c r="C363" s="1" t="s">
        <v>602</v>
      </c>
      <c r="D363" s="1">
        <v>2021</v>
      </c>
      <c r="E363" s="1" t="s">
        <v>639</v>
      </c>
      <c r="F363" s="1" t="s">
        <v>639</v>
      </c>
      <c r="G363" s="1" t="s">
        <v>55</v>
      </c>
      <c r="H363" s="1" t="s">
        <v>48</v>
      </c>
      <c r="I363" s="1" t="s">
        <v>20</v>
      </c>
      <c r="J363" s="1">
        <v>5</v>
      </c>
      <c r="K363" s="1" t="str">
        <f>VLOOKUP(Table2[[#This Row],[Status]], rubric[], 2, FALSE)</f>
        <v>Hasil Karya</v>
      </c>
      <c r="L363" s="1" t="str">
        <f>CLEAN(TRIM(Table2[[#This Row],[Status]] &amp; "|" &amp; Table2[[#This Row],[Level]] &amp; "|" &amp; Table2[[#This Row],[Participant As]]))</f>
        <v>Hak Cipta|External National|Team</v>
      </c>
      <c r="M36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364" spans="1:13" ht="14.25" hidden="1" customHeight="1" x14ac:dyDescent="0.35">
      <c r="A364" s="1" t="s">
        <v>637</v>
      </c>
      <c r="B364" s="1" t="s">
        <v>638</v>
      </c>
      <c r="C364" s="1" t="s">
        <v>602</v>
      </c>
      <c r="D364" s="1">
        <v>2021</v>
      </c>
      <c r="E364" s="1" t="s">
        <v>639</v>
      </c>
      <c r="F364" s="1" t="s">
        <v>563</v>
      </c>
      <c r="G364" s="1" t="s">
        <v>55</v>
      </c>
      <c r="H364" s="1" t="s">
        <v>48</v>
      </c>
      <c r="I364" s="1" t="s">
        <v>20</v>
      </c>
      <c r="J364" s="1">
        <v>5</v>
      </c>
      <c r="K364" s="1" t="str">
        <f>VLOOKUP(Table2[[#This Row],[Status]], rubric[], 2, FALSE)</f>
        <v>Hasil Karya</v>
      </c>
      <c r="L364" s="1" t="str">
        <f>CLEAN(TRIM(Table2[[#This Row],[Status]] &amp; "|" &amp; Table2[[#This Row],[Level]] &amp; "|" &amp; Table2[[#This Row],[Participant As]]))</f>
        <v>Hak Cipta|External National|Team</v>
      </c>
      <c r="M36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365" spans="1:13" ht="14.25" hidden="1" customHeight="1" x14ac:dyDescent="0.35">
      <c r="A365" s="1" t="s">
        <v>640</v>
      </c>
      <c r="B365" s="1" t="s">
        <v>641</v>
      </c>
      <c r="C365" s="1" t="s">
        <v>602</v>
      </c>
      <c r="D365" s="1">
        <v>2021</v>
      </c>
      <c r="E365" s="1" t="s">
        <v>199</v>
      </c>
      <c r="F365" s="1" t="s">
        <v>411</v>
      </c>
      <c r="G365" s="1" t="s">
        <v>32</v>
      </c>
      <c r="H365" s="1" t="s">
        <v>48</v>
      </c>
      <c r="I365" s="1" t="s">
        <v>25</v>
      </c>
      <c r="J365" s="1">
        <v>68</v>
      </c>
      <c r="K365" s="1" t="str">
        <f>VLOOKUP(Table2[[#This Row],[Status]], rubric[], 2, FALSE)</f>
        <v>Kompetisi</v>
      </c>
      <c r="L365" s="1" t="str">
        <f>CLEAN(TRIM(Table2[[#This Row],[Status]] &amp; "|" &amp; Table2[[#This Row],[Level]] &amp; "|" &amp; Table2[[#This Row],[Participant As]]))</f>
        <v>Juara 2|External National|Individual</v>
      </c>
      <c r="M36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366" spans="1:13" ht="14.25" hidden="1" customHeight="1" x14ac:dyDescent="0.35">
      <c r="A366" s="1" t="s">
        <v>642</v>
      </c>
      <c r="B366" s="1" t="s">
        <v>643</v>
      </c>
      <c r="C366" s="1" t="s">
        <v>602</v>
      </c>
      <c r="D366" s="1">
        <v>2021</v>
      </c>
      <c r="E366" s="1" t="s">
        <v>644</v>
      </c>
      <c r="F366" s="1" t="s">
        <v>644</v>
      </c>
      <c r="G366" s="1" t="s">
        <v>55</v>
      </c>
      <c r="H366" s="1" t="s">
        <v>48</v>
      </c>
      <c r="I366" s="1" t="s">
        <v>25</v>
      </c>
      <c r="J366" s="1">
        <v>5</v>
      </c>
      <c r="K366" s="1" t="str">
        <f>VLOOKUP(Table2[[#This Row],[Status]], rubric[], 2, FALSE)</f>
        <v>Hasil Karya</v>
      </c>
      <c r="L366" s="1" t="str">
        <f>CLEAN(TRIM(Table2[[#This Row],[Status]] &amp; "|" &amp; Table2[[#This Row],[Level]] &amp; "|" &amp; Table2[[#This Row],[Participant As]]))</f>
        <v>Hak Cipta|External National|Individual</v>
      </c>
      <c r="M36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367" spans="1:13" ht="14.25" hidden="1" customHeight="1" x14ac:dyDescent="0.35">
      <c r="A367" s="1" t="s">
        <v>642</v>
      </c>
      <c r="B367" s="1" t="s">
        <v>643</v>
      </c>
      <c r="C367" s="1" t="s">
        <v>602</v>
      </c>
      <c r="D367" s="1">
        <v>2021</v>
      </c>
      <c r="E367" s="1" t="s">
        <v>644</v>
      </c>
      <c r="F367" s="1" t="s">
        <v>644</v>
      </c>
      <c r="G367" s="1" t="s">
        <v>55</v>
      </c>
      <c r="H367" s="1" t="s">
        <v>48</v>
      </c>
      <c r="I367" s="1" t="s">
        <v>25</v>
      </c>
      <c r="J367" s="1">
        <v>5</v>
      </c>
      <c r="K367" s="1" t="str">
        <f>VLOOKUP(Table2[[#This Row],[Status]], rubric[], 2, FALSE)</f>
        <v>Hasil Karya</v>
      </c>
      <c r="L367" s="1" t="str">
        <f>CLEAN(TRIM(Table2[[#This Row],[Status]] &amp; "|" &amp; Table2[[#This Row],[Level]] &amp; "|" &amp; Table2[[#This Row],[Participant As]]))</f>
        <v>Hak Cipta|External National|Individual</v>
      </c>
      <c r="M36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368" spans="1:13" ht="14.25" hidden="1" customHeight="1" x14ac:dyDescent="0.35">
      <c r="A368" s="1" t="s">
        <v>645</v>
      </c>
      <c r="B368" s="1" t="s">
        <v>646</v>
      </c>
      <c r="C368" s="1" t="s">
        <v>602</v>
      </c>
      <c r="D368" s="1">
        <v>2021</v>
      </c>
      <c r="E368" s="1" t="s">
        <v>647</v>
      </c>
      <c r="F368" s="1" t="s">
        <v>648</v>
      </c>
      <c r="G368" s="1" t="s">
        <v>55</v>
      </c>
      <c r="H368" s="1" t="s">
        <v>48</v>
      </c>
      <c r="I368" s="1" t="s">
        <v>20</v>
      </c>
      <c r="J368" s="1">
        <v>350</v>
      </c>
      <c r="K368" s="1" t="str">
        <f>VLOOKUP(Table2[[#This Row],[Status]], rubric[], 2, FALSE)</f>
        <v>Hasil Karya</v>
      </c>
      <c r="L368" s="1" t="str">
        <f>CLEAN(TRIM(Table2[[#This Row],[Status]] &amp; "|" &amp; Table2[[#This Row],[Level]] &amp; "|" &amp; Table2[[#This Row],[Participant As]]))</f>
        <v>Hak Cipta|External National|Team</v>
      </c>
      <c r="M36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369" spans="1:13" ht="14.25" hidden="1" customHeight="1" x14ac:dyDescent="0.35">
      <c r="A369" s="1" t="s">
        <v>645</v>
      </c>
      <c r="B369" s="1" t="s">
        <v>646</v>
      </c>
      <c r="C369" s="1" t="s">
        <v>602</v>
      </c>
      <c r="D369" s="1">
        <v>2021</v>
      </c>
      <c r="E369" s="1" t="s">
        <v>647</v>
      </c>
      <c r="F369" s="1" t="s">
        <v>648</v>
      </c>
      <c r="G369" s="1" t="s">
        <v>55</v>
      </c>
      <c r="H369" s="1" t="s">
        <v>48</v>
      </c>
      <c r="I369" s="1" t="s">
        <v>20</v>
      </c>
      <c r="J369" s="1">
        <v>10</v>
      </c>
      <c r="K369" s="1" t="str">
        <f>VLOOKUP(Table2[[#This Row],[Status]], rubric[], 2, FALSE)</f>
        <v>Hasil Karya</v>
      </c>
      <c r="L369" s="1" t="str">
        <f>CLEAN(TRIM(Table2[[#This Row],[Status]] &amp; "|" &amp; Table2[[#This Row],[Level]] &amp; "|" &amp; Table2[[#This Row],[Participant As]]))</f>
        <v>Hak Cipta|External National|Team</v>
      </c>
      <c r="M36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370" spans="1:13" ht="14.25" hidden="1" customHeight="1" x14ac:dyDescent="0.35">
      <c r="A370" s="1" t="s">
        <v>645</v>
      </c>
      <c r="B370" s="1" t="s">
        <v>646</v>
      </c>
      <c r="C370" s="1" t="s">
        <v>602</v>
      </c>
      <c r="D370" s="1">
        <v>2021</v>
      </c>
      <c r="E370" s="1" t="s">
        <v>237</v>
      </c>
      <c r="F370" s="1" t="s">
        <v>630</v>
      </c>
      <c r="G370" s="1" t="s">
        <v>55</v>
      </c>
      <c r="H370" s="1" t="s">
        <v>48</v>
      </c>
      <c r="I370" s="1" t="s">
        <v>20</v>
      </c>
      <c r="J370" s="1">
        <v>5</v>
      </c>
      <c r="K370" s="1" t="str">
        <f>VLOOKUP(Table2[[#This Row],[Status]], rubric[], 2, FALSE)</f>
        <v>Hasil Karya</v>
      </c>
      <c r="L370" s="1" t="str">
        <f>CLEAN(TRIM(Table2[[#This Row],[Status]] &amp; "|" &amp; Table2[[#This Row],[Level]] &amp; "|" &amp; Table2[[#This Row],[Participant As]]))</f>
        <v>Hak Cipta|External National|Team</v>
      </c>
      <c r="M37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371" spans="1:13" ht="14.25" hidden="1" customHeight="1" x14ac:dyDescent="0.35">
      <c r="A371" s="1" t="s">
        <v>649</v>
      </c>
      <c r="B371" s="1" t="s">
        <v>650</v>
      </c>
      <c r="C371" s="1" t="s">
        <v>602</v>
      </c>
      <c r="D371" s="1">
        <v>2021</v>
      </c>
      <c r="E371" s="1" t="s">
        <v>181</v>
      </c>
      <c r="F371" s="1" t="s">
        <v>181</v>
      </c>
      <c r="G371" s="1" t="s">
        <v>18</v>
      </c>
      <c r="H371" s="1" t="s">
        <v>19</v>
      </c>
      <c r="I371" s="1" t="s">
        <v>20</v>
      </c>
      <c r="J371" s="1">
        <v>210</v>
      </c>
      <c r="K371" s="1" t="str">
        <f>VLOOKUP(Table2[[#This Row],[Status]], rubric[], 2, FALSE)</f>
        <v>Pemberdayaan atau Aksi Kemanusiaan</v>
      </c>
      <c r="L371" s="1" t="str">
        <f>CLEAN(TRIM(Table2[[#This Row],[Status]] &amp; "|" &amp; Table2[[#This Row],[Level]] &amp; "|" &amp; Table2[[#This Row],[Participant As]]))</f>
        <v>Relawan|External Regional|Team</v>
      </c>
      <c r="M37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372" spans="1:13" ht="14.25" hidden="1" customHeight="1" x14ac:dyDescent="0.35">
      <c r="A372" s="1" t="s">
        <v>649</v>
      </c>
      <c r="B372" s="1" t="s">
        <v>650</v>
      </c>
      <c r="C372" s="1" t="s">
        <v>602</v>
      </c>
      <c r="D372" s="1">
        <v>2021</v>
      </c>
      <c r="E372" s="1" t="s">
        <v>158</v>
      </c>
      <c r="F372" s="1" t="s">
        <v>159</v>
      </c>
      <c r="G372" s="1" t="s">
        <v>55</v>
      </c>
      <c r="H372" s="1" t="s">
        <v>48</v>
      </c>
      <c r="I372" s="1" t="s">
        <v>25</v>
      </c>
      <c r="J372" s="1">
        <v>100</v>
      </c>
      <c r="K372" s="1" t="str">
        <f>VLOOKUP(Table2[[#This Row],[Status]], rubric[], 2, FALSE)</f>
        <v>Hasil Karya</v>
      </c>
      <c r="L372" s="1" t="str">
        <f>CLEAN(TRIM(Table2[[#This Row],[Status]] &amp; "|" &amp; Table2[[#This Row],[Level]] &amp; "|" &amp; Table2[[#This Row],[Participant As]]))</f>
        <v>Hak Cipta|External National|Individual</v>
      </c>
      <c r="M37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373" spans="1:13" ht="14.25" hidden="1" customHeight="1" x14ac:dyDescent="0.35">
      <c r="A373" s="1" t="s">
        <v>651</v>
      </c>
      <c r="B373" s="1" t="s">
        <v>652</v>
      </c>
      <c r="C373" s="1" t="s">
        <v>602</v>
      </c>
      <c r="D373" s="1">
        <v>2021</v>
      </c>
      <c r="E373" s="1" t="s">
        <v>223</v>
      </c>
      <c r="F373" s="1" t="s">
        <v>85</v>
      </c>
      <c r="G373" s="1" t="s">
        <v>18</v>
      </c>
      <c r="H373" s="1" t="s">
        <v>19</v>
      </c>
      <c r="I373" s="1" t="s">
        <v>25</v>
      </c>
      <c r="J373" s="1">
        <v>7</v>
      </c>
      <c r="K373" s="1" t="str">
        <f>VLOOKUP(Table2[[#This Row],[Status]], rubric[], 2, FALSE)</f>
        <v>Pemberdayaan atau Aksi Kemanusiaan</v>
      </c>
      <c r="L373" s="1" t="str">
        <f>CLEAN(TRIM(Table2[[#This Row],[Status]] &amp; "|" &amp; Table2[[#This Row],[Level]] &amp; "|" &amp; Table2[[#This Row],[Participant As]]))</f>
        <v>Relawan|External Regional|Individual</v>
      </c>
      <c r="M37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374" spans="1:13" ht="14.25" hidden="1" customHeight="1" x14ac:dyDescent="0.35">
      <c r="A374" s="1" t="s">
        <v>651</v>
      </c>
      <c r="B374" s="1" t="s">
        <v>652</v>
      </c>
      <c r="C374" s="1" t="s">
        <v>602</v>
      </c>
      <c r="D374" s="1">
        <v>2021</v>
      </c>
      <c r="E374" s="1" t="s">
        <v>122</v>
      </c>
      <c r="F374" s="1" t="s">
        <v>123</v>
      </c>
      <c r="G374" s="1" t="s">
        <v>40</v>
      </c>
      <c r="H374" s="1" t="s">
        <v>41</v>
      </c>
      <c r="I374" s="1" t="s">
        <v>25</v>
      </c>
      <c r="K374" t="str">
        <f>VLOOKUP(Table2[[#This Row],[Status]], rubric[], 2, FALSE)</f>
        <v>Karir Organisasi</v>
      </c>
      <c r="L374" s="1" t="str">
        <f>CLEAN(TRIM(Table2[[#This Row],[Status]] &amp; "|" &amp; Table2[[#This Row],[Level]] &amp; "|" &amp; Table2[[#This Row],[Participant As]]))</f>
        <v>Satu Tingkat Dibawah Pengurus Harian|Kab/Kota/PT|Individual</v>
      </c>
      <c r="M37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</v>
      </c>
    </row>
    <row r="375" spans="1:13" ht="14.25" hidden="1" customHeight="1" x14ac:dyDescent="0.35">
      <c r="A375" s="1" t="s">
        <v>651</v>
      </c>
      <c r="B375" s="1" t="s">
        <v>652</v>
      </c>
      <c r="C375" s="1" t="s">
        <v>602</v>
      </c>
      <c r="D375" s="1">
        <v>2021</v>
      </c>
      <c r="E375" s="1" t="s">
        <v>124</v>
      </c>
      <c r="F375" s="1" t="s">
        <v>125</v>
      </c>
      <c r="G375" s="1" t="s">
        <v>40</v>
      </c>
      <c r="H375" s="1" t="s">
        <v>41</v>
      </c>
      <c r="I375" s="1" t="s">
        <v>25</v>
      </c>
      <c r="K375" t="str">
        <f>VLOOKUP(Table2[[#This Row],[Status]], rubric[], 2, FALSE)</f>
        <v>Karir Organisasi</v>
      </c>
      <c r="L375" s="1" t="str">
        <f>CLEAN(TRIM(Table2[[#This Row],[Status]] &amp; "|" &amp; Table2[[#This Row],[Level]] &amp; "|" &amp; Table2[[#This Row],[Participant As]]))</f>
        <v>Satu Tingkat Dibawah Pengurus Harian|Kab/Kota/PT|Individual</v>
      </c>
      <c r="M37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</v>
      </c>
    </row>
    <row r="376" spans="1:13" ht="14.25" hidden="1" customHeight="1" x14ac:dyDescent="0.35">
      <c r="A376" s="1" t="s">
        <v>653</v>
      </c>
      <c r="B376" s="1" t="s">
        <v>654</v>
      </c>
      <c r="C376" s="1" t="s">
        <v>602</v>
      </c>
      <c r="D376" s="1">
        <v>2021</v>
      </c>
      <c r="E376" s="1" t="s">
        <v>655</v>
      </c>
      <c r="F376" s="1" t="s">
        <v>656</v>
      </c>
      <c r="G376" s="1" t="s">
        <v>32</v>
      </c>
      <c r="H376" s="1" t="s">
        <v>48</v>
      </c>
      <c r="I376" s="1" t="s">
        <v>20</v>
      </c>
      <c r="J376" s="1">
        <v>2</v>
      </c>
      <c r="K376" s="1" t="str">
        <f>VLOOKUP(Table2[[#This Row],[Status]], rubric[], 2, FALSE)</f>
        <v>Kompetisi</v>
      </c>
      <c r="L376" s="1" t="str">
        <f>CLEAN(TRIM(Table2[[#This Row],[Status]] &amp; "|" &amp; Table2[[#This Row],[Level]] &amp; "|" &amp; Table2[[#This Row],[Participant As]]))</f>
        <v>Juara 2|External National|Team</v>
      </c>
      <c r="M37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377" spans="1:13" ht="14.25" hidden="1" customHeight="1" x14ac:dyDescent="0.35">
      <c r="A377" s="1" t="s">
        <v>653</v>
      </c>
      <c r="B377" s="1" t="s">
        <v>654</v>
      </c>
      <c r="C377" s="1" t="s">
        <v>602</v>
      </c>
      <c r="D377" s="1">
        <v>2021</v>
      </c>
      <c r="E377" s="1" t="s">
        <v>223</v>
      </c>
      <c r="F377" s="1" t="s">
        <v>85</v>
      </c>
      <c r="G377" s="1" t="s">
        <v>18</v>
      </c>
      <c r="H377" s="1" t="s">
        <v>19</v>
      </c>
      <c r="I377" s="1" t="s">
        <v>25</v>
      </c>
      <c r="J377" s="1">
        <v>7</v>
      </c>
      <c r="K377" s="1" t="str">
        <f>VLOOKUP(Table2[[#This Row],[Status]], rubric[], 2, FALSE)</f>
        <v>Pemberdayaan atau Aksi Kemanusiaan</v>
      </c>
      <c r="L377" s="1" t="str">
        <f>CLEAN(TRIM(Table2[[#This Row],[Status]] &amp; "|" &amp; Table2[[#This Row],[Level]] &amp; "|" &amp; Table2[[#This Row],[Participant As]]))</f>
        <v>Relawan|External Regional|Individual</v>
      </c>
      <c r="M37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378" spans="1:13" ht="14.25" hidden="1" customHeight="1" x14ac:dyDescent="0.35">
      <c r="A378" s="1" t="s">
        <v>653</v>
      </c>
      <c r="B378" s="1" t="s">
        <v>654</v>
      </c>
      <c r="C378" s="1" t="s">
        <v>602</v>
      </c>
      <c r="D378" s="1">
        <v>2021</v>
      </c>
      <c r="E378" s="1" t="s">
        <v>657</v>
      </c>
      <c r="F378" s="1" t="s">
        <v>658</v>
      </c>
      <c r="G378" s="1" t="s">
        <v>32</v>
      </c>
      <c r="H378" s="1" t="s">
        <v>48</v>
      </c>
      <c r="I378" s="1" t="s">
        <v>20</v>
      </c>
      <c r="J378" s="1">
        <v>35</v>
      </c>
      <c r="K378" s="1" t="str">
        <f>VLOOKUP(Table2[[#This Row],[Status]], rubric[], 2, FALSE)</f>
        <v>Kompetisi</v>
      </c>
      <c r="L378" s="1" t="str">
        <f>CLEAN(TRIM(Table2[[#This Row],[Status]] &amp; "|" &amp; Table2[[#This Row],[Level]] &amp; "|" &amp; Table2[[#This Row],[Participant As]]))</f>
        <v>Juara 2|External National|Team</v>
      </c>
      <c r="M37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379" spans="1:13" ht="14.25" hidden="1" customHeight="1" x14ac:dyDescent="0.35">
      <c r="A379" s="1" t="s">
        <v>653</v>
      </c>
      <c r="B379" s="1" t="s">
        <v>654</v>
      </c>
      <c r="C379" s="1" t="s">
        <v>602</v>
      </c>
      <c r="D379" s="1">
        <v>2021</v>
      </c>
      <c r="E379" s="1" t="s">
        <v>657</v>
      </c>
      <c r="F379" s="1" t="s">
        <v>658</v>
      </c>
      <c r="G379" s="1" t="s">
        <v>35</v>
      </c>
      <c r="H379" s="1" t="s">
        <v>48</v>
      </c>
      <c r="I379" s="1" t="s">
        <v>20</v>
      </c>
      <c r="J379" s="1">
        <v>30</v>
      </c>
      <c r="K379" s="1" t="str">
        <f>VLOOKUP(Table2[[#This Row],[Status]], rubric[], 2, FALSE)</f>
        <v>Kompetisi</v>
      </c>
      <c r="L379" s="1" t="str">
        <f>CLEAN(TRIM(Table2[[#This Row],[Status]] &amp; "|" &amp; Table2[[#This Row],[Level]] &amp; "|" &amp; Table2[[#This Row],[Participant As]]))</f>
        <v>Juara 1|External National|Team</v>
      </c>
      <c r="M37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380" spans="1:13" ht="14.25" hidden="1" customHeight="1" x14ac:dyDescent="0.35">
      <c r="A380" s="1" t="s">
        <v>653</v>
      </c>
      <c r="B380" s="1" t="s">
        <v>654</v>
      </c>
      <c r="C380" s="1" t="s">
        <v>602</v>
      </c>
      <c r="D380" s="1">
        <v>2021</v>
      </c>
      <c r="E380" s="1" t="s">
        <v>659</v>
      </c>
      <c r="F380" s="1" t="s">
        <v>107</v>
      </c>
      <c r="G380" s="1" t="s">
        <v>35</v>
      </c>
      <c r="H380" s="1" t="s">
        <v>48</v>
      </c>
      <c r="I380" s="1" t="s">
        <v>20</v>
      </c>
      <c r="J380" s="1">
        <v>40</v>
      </c>
      <c r="K380" s="1" t="str">
        <f>VLOOKUP(Table2[[#This Row],[Status]], rubric[], 2, FALSE)</f>
        <v>Kompetisi</v>
      </c>
      <c r="L380" s="1" t="str">
        <f>CLEAN(TRIM(Table2[[#This Row],[Status]] &amp; "|" &amp; Table2[[#This Row],[Level]] &amp; "|" &amp; Table2[[#This Row],[Participant As]]))</f>
        <v>Juara 1|External National|Team</v>
      </c>
      <c r="M38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381" spans="1:13" ht="14.25" hidden="1" customHeight="1" x14ac:dyDescent="0.35">
      <c r="A381" s="1" t="s">
        <v>653</v>
      </c>
      <c r="B381" s="1" t="s">
        <v>654</v>
      </c>
      <c r="C381" s="1" t="s">
        <v>602</v>
      </c>
      <c r="D381" s="1">
        <v>2021</v>
      </c>
      <c r="E381" s="1" t="s">
        <v>16</v>
      </c>
      <c r="F381" s="1" t="s">
        <v>423</v>
      </c>
      <c r="G381" s="1" t="s">
        <v>55</v>
      </c>
      <c r="H381" s="1" t="s">
        <v>48</v>
      </c>
      <c r="I381" s="1" t="s">
        <v>25</v>
      </c>
      <c r="J381" s="1">
        <v>65</v>
      </c>
      <c r="K381" s="1" t="str">
        <f>VLOOKUP(Table2[[#This Row],[Status]], rubric[], 2, FALSE)</f>
        <v>Hasil Karya</v>
      </c>
      <c r="L381" s="1" t="str">
        <f>CLEAN(TRIM(Table2[[#This Row],[Status]] &amp; "|" &amp; Table2[[#This Row],[Level]] &amp; "|" &amp; Table2[[#This Row],[Participant As]]))</f>
        <v>Hak Cipta|External National|Individual</v>
      </c>
      <c r="M38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382" spans="1:13" ht="14.25" hidden="1" customHeight="1" x14ac:dyDescent="0.35">
      <c r="A382" s="1" t="s">
        <v>653</v>
      </c>
      <c r="B382" s="1" t="s">
        <v>654</v>
      </c>
      <c r="C382" s="1" t="s">
        <v>602</v>
      </c>
      <c r="D382" s="1">
        <v>2021</v>
      </c>
      <c r="E382" s="1" t="s">
        <v>660</v>
      </c>
      <c r="F382" s="1" t="s">
        <v>661</v>
      </c>
      <c r="G382" s="1" t="s">
        <v>55</v>
      </c>
      <c r="H382" s="1" t="s">
        <v>48</v>
      </c>
      <c r="I382" s="1" t="s">
        <v>25</v>
      </c>
      <c r="J382" s="1">
        <v>65</v>
      </c>
      <c r="K382" s="1" t="str">
        <f>VLOOKUP(Table2[[#This Row],[Status]], rubric[], 2, FALSE)</f>
        <v>Hasil Karya</v>
      </c>
      <c r="L382" s="1" t="str">
        <f>CLEAN(TRIM(Table2[[#This Row],[Status]] &amp; "|" &amp; Table2[[#This Row],[Level]] &amp; "|" &amp; Table2[[#This Row],[Participant As]]))</f>
        <v>Hak Cipta|External National|Individual</v>
      </c>
      <c r="M38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383" spans="1:13" ht="14.25" hidden="1" customHeight="1" x14ac:dyDescent="0.35">
      <c r="A383" s="1" t="s">
        <v>653</v>
      </c>
      <c r="B383" s="1" t="s">
        <v>654</v>
      </c>
      <c r="C383" s="1" t="s">
        <v>602</v>
      </c>
      <c r="D383" s="1">
        <v>2021</v>
      </c>
      <c r="E383" s="1" t="s">
        <v>662</v>
      </c>
      <c r="F383" s="1" t="s">
        <v>662</v>
      </c>
      <c r="G383" s="1" t="s">
        <v>55</v>
      </c>
      <c r="H383" s="1" t="s">
        <v>48</v>
      </c>
      <c r="I383" s="1" t="s">
        <v>25</v>
      </c>
      <c r="J383" s="1">
        <v>65</v>
      </c>
      <c r="K383" s="1" t="str">
        <f>VLOOKUP(Table2[[#This Row],[Status]], rubric[], 2, FALSE)</f>
        <v>Hasil Karya</v>
      </c>
      <c r="L383" s="1" t="str">
        <f>CLEAN(TRIM(Table2[[#This Row],[Status]] &amp; "|" &amp; Table2[[#This Row],[Level]] &amp; "|" &amp; Table2[[#This Row],[Participant As]]))</f>
        <v>Hak Cipta|External National|Individual</v>
      </c>
      <c r="M38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384" spans="1:13" ht="14.25" hidden="1" customHeight="1" x14ac:dyDescent="0.35">
      <c r="A384" s="1" t="s">
        <v>653</v>
      </c>
      <c r="B384" s="1" t="s">
        <v>654</v>
      </c>
      <c r="C384" s="1" t="s">
        <v>602</v>
      </c>
      <c r="D384" s="1">
        <v>2021</v>
      </c>
      <c r="E384" s="1" t="s">
        <v>181</v>
      </c>
      <c r="F384" s="1" t="s">
        <v>181</v>
      </c>
      <c r="G384" s="1" t="s">
        <v>55</v>
      </c>
      <c r="H384" s="1" t="s">
        <v>48</v>
      </c>
      <c r="I384" s="1" t="s">
        <v>25</v>
      </c>
      <c r="J384" s="1">
        <v>2</v>
      </c>
      <c r="K384" s="1" t="str">
        <f>VLOOKUP(Table2[[#This Row],[Status]], rubric[], 2, FALSE)</f>
        <v>Hasil Karya</v>
      </c>
      <c r="L384" s="1" t="str">
        <f>CLEAN(TRIM(Table2[[#This Row],[Status]] &amp; "|" &amp; Table2[[#This Row],[Level]] &amp; "|" &amp; Table2[[#This Row],[Participant As]]))</f>
        <v>Hak Cipta|External National|Individual</v>
      </c>
      <c r="M38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385" spans="1:13" ht="14.25" hidden="1" customHeight="1" x14ac:dyDescent="0.35">
      <c r="A385" s="1" t="s">
        <v>653</v>
      </c>
      <c r="B385" s="1" t="s">
        <v>654</v>
      </c>
      <c r="C385" s="1" t="s">
        <v>602</v>
      </c>
      <c r="D385" s="1">
        <v>2021</v>
      </c>
      <c r="E385" s="1" t="s">
        <v>181</v>
      </c>
      <c r="F385" s="1" t="s">
        <v>181</v>
      </c>
      <c r="G385" s="1" t="s">
        <v>18</v>
      </c>
      <c r="H385" s="1" t="s">
        <v>48</v>
      </c>
      <c r="I385" s="1" t="s">
        <v>25</v>
      </c>
      <c r="J385" s="1">
        <v>210</v>
      </c>
      <c r="K385" s="1" t="str">
        <f>VLOOKUP(Table2[[#This Row],[Status]], rubric[], 2, FALSE)</f>
        <v>Pemberdayaan atau Aksi Kemanusiaan</v>
      </c>
      <c r="L385" s="1" t="str">
        <f>CLEAN(TRIM(Table2[[#This Row],[Status]] &amp; "|" &amp; Table2[[#This Row],[Level]] &amp; "|" &amp; Table2[[#This Row],[Participant As]]))</f>
        <v>Relawan|External National|Individual</v>
      </c>
      <c r="M38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386" spans="1:13" ht="14.25" hidden="1" customHeight="1" x14ac:dyDescent="0.35">
      <c r="A386" s="1" t="s">
        <v>653</v>
      </c>
      <c r="B386" s="1" t="s">
        <v>654</v>
      </c>
      <c r="C386" s="1" t="s">
        <v>602</v>
      </c>
      <c r="D386" s="1">
        <v>2021</v>
      </c>
      <c r="E386" s="1" t="s">
        <v>663</v>
      </c>
      <c r="F386" s="1" t="s">
        <v>664</v>
      </c>
      <c r="G386" s="1" t="s">
        <v>74</v>
      </c>
      <c r="H386" s="1" t="s">
        <v>48</v>
      </c>
      <c r="I386" s="1" t="s">
        <v>20</v>
      </c>
      <c r="K386" t="str">
        <f>VLOOKUP(Table2[[#This Row],[Status]], rubric[], 2, FALSE)</f>
        <v>Kompetisi</v>
      </c>
      <c r="L386" s="1" t="str">
        <f>CLEAN(TRIM(Table2[[#This Row],[Status]] &amp; "|" &amp; Table2[[#This Row],[Level]] &amp; "|" &amp; Table2[[#This Row],[Participant As]]))</f>
        <v>Juara 3|External National|Team</v>
      </c>
      <c r="M38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387" spans="1:13" ht="14.25" hidden="1" customHeight="1" x14ac:dyDescent="0.35">
      <c r="A387" s="1" t="s">
        <v>665</v>
      </c>
      <c r="B387" s="1" t="s">
        <v>666</v>
      </c>
      <c r="C387" s="1" t="s">
        <v>602</v>
      </c>
      <c r="D387" s="1">
        <v>2021</v>
      </c>
      <c r="E387" s="1" t="s">
        <v>647</v>
      </c>
      <c r="F387" s="1" t="s">
        <v>648</v>
      </c>
      <c r="G387" s="1" t="s">
        <v>55</v>
      </c>
      <c r="H387" s="1" t="s">
        <v>48</v>
      </c>
      <c r="I387" s="1" t="s">
        <v>20</v>
      </c>
      <c r="J387" s="1">
        <v>10</v>
      </c>
      <c r="K387" s="1" t="str">
        <f>VLOOKUP(Table2[[#This Row],[Status]], rubric[], 2, FALSE)</f>
        <v>Hasil Karya</v>
      </c>
      <c r="L387" s="1" t="str">
        <f>CLEAN(TRIM(Table2[[#This Row],[Status]] &amp; "|" &amp; Table2[[#This Row],[Level]] &amp; "|" &amp; Table2[[#This Row],[Participant As]]))</f>
        <v>Hak Cipta|External National|Team</v>
      </c>
      <c r="M38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388" spans="1:13" ht="14.25" hidden="1" customHeight="1" x14ac:dyDescent="0.35">
      <c r="A388" s="1" t="s">
        <v>665</v>
      </c>
      <c r="B388" s="1" t="s">
        <v>666</v>
      </c>
      <c r="C388" s="1" t="s">
        <v>602</v>
      </c>
      <c r="D388" s="1">
        <v>2021</v>
      </c>
      <c r="E388" s="1" t="s">
        <v>667</v>
      </c>
      <c r="F388" s="1" t="s">
        <v>667</v>
      </c>
      <c r="G388" s="1" t="s">
        <v>35</v>
      </c>
      <c r="H388" s="1" t="s">
        <v>48</v>
      </c>
      <c r="I388" s="1" t="s">
        <v>20</v>
      </c>
      <c r="J388" s="1">
        <v>15</v>
      </c>
      <c r="K388" s="1" t="str">
        <f>VLOOKUP(Table2[[#This Row],[Status]], rubric[], 2, FALSE)</f>
        <v>Kompetisi</v>
      </c>
      <c r="L388" s="1" t="str">
        <f>CLEAN(TRIM(Table2[[#This Row],[Status]] &amp; "|" &amp; Table2[[#This Row],[Level]] &amp; "|" &amp; Table2[[#This Row],[Participant As]]))</f>
        <v>Juara 1|External National|Team</v>
      </c>
      <c r="M38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389" spans="1:13" ht="14.25" hidden="1" customHeight="1" x14ac:dyDescent="0.35">
      <c r="A389" s="1" t="s">
        <v>665</v>
      </c>
      <c r="B389" s="1" t="s">
        <v>666</v>
      </c>
      <c r="C389" s="1" t="s">
        <v>602</v>
      </c>
      <c r="D389" s="1">
        <v>2021</v>
      </c>
      <c r="E389" s="1" t="s">
        <v>626</v>
      </c>
      <c r="F389" s="1" t="s">
        <v>626</v>
      </c>
      <c r="G389" s="1" t="s">
        <v>18</v>
      </c>
      <c r="H389" s="1" t="s">
        <v>66</v>
      </c>
      <c r="I389" s="1" t="s">
        <v>25</v>
      </c>
      <c r="J389" s="1">
        <v>30</v>
      </c>
      <c r="K389" s="1" t="str">
        <f>VLOOKUP(Table2[[#This Row],[Status]], rubric[], 2, FALSE)</f>
        <v>Pemberdayaan atau Aksi Kemanusiaan</v>
      </c>
      <c r="L389" s="1" t="str">
        <f>CLEAN(TRIM(Table2[[#This Row],[Status]] &amp; "|" &amp; Table2[[#This Row],[Level]] &amp; "|" &amp; Table2[[#This Row],[Participant As]]))</f>
        <v>Relawan|External International|Individual</v>
      </c>
      <c r="M38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390" spans="1:13" ht="14.25" hidden="1" customHeight="1" x14ac:dyDescent="0.35">
      <c r="A390" s="1" t="s">
        <v>668</v>
      </c>
      <c r="B390" s="1" t="s">
        <v>669</v>
      </c>
      <c r="C390" s="1" t="s">
        <v>602</v>
      </c>
      <c r="D390" s="1">
        <v>2021</v>
      </c>
      <c r="E390" s="1" t="s">
        <v>571</v>
      </c>
      <c r="F390" s="1" t="s">
        <v>150</v>
      </c>
      <c r="G390" s="1" t="s">
        <v>318</v>
      </c>
      <c r="H390" s="1" t="s">
        <v>48</v>
      </c>
      <c r="I390" s="1" t="s">
        <v>20</v>
      </c>
      <c r="J390" s="1">
        <v>2</v>
      </c>
      <c r="K390" s="1" t="str">
        <f>VLOOKUP(Table2[[#This Row],[Status]], rubric[], 2, FALSE)</f>
        <v>Hasil Karya</v>
      </c>
      <c r="L390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39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391" spans="1:13" ht="14.25" hidden="1" customHeight="1" x14ac:dyDescent="0.35">
      <c r="A391" s="1" t="s">
        <v>670</v>
      </c>
      <c r="B391" s="1" t="s">
        <v>671</v>
      </c>
      <c r="C391" s="1" t="s">
        <v>602</v>
      </c>
      <c r="D391" s="1">
        <v>2021</v>
      </c>
      <c r="E391" s="1" t="s">
        <v>223</v>
      </c>
      <c r="F391" s="1" t="s">
        <v>85</v>
      </c>
      <c r="G391" s="1" t="s">
        <v>18</v>
      </c>
      <c r="H391" s="1" t="s">
        <v>19</v>
      </c>
      <c r="I391" s="1" t="s">
        <v>25</v>
      </c>
      <c r="J391" s="1">
        <v>7</v>
      </c>
      <c r="K391" s="1" t="str">
        <f>VLOOKUP(Table2[[#This Row],[Status]], rubric[], 2, FALSE)</f>
        <v>Pemberdayaan atau Aksi Kemanusiaan</v>
      </c>
      <c r="L391" s="1" t="str">
        <f>CLEAN(TRIM(Table2[[#This Row],[Status]] &amp; "|" &amp; Table2[[#This Row],[Level]] &amp; "|" &amp; Table2[[#This Row],[Participant As]]))</f>
        <v>Relawan|External Regional|Individual</v>
      </c>
      <c r="M39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392" spans="1:13" ht="14.25" hidden="1" customHeight="1" x14ac:dyDescent="0.35">
      <c r="A392" s="1" t="s">
        <v>670</v>
      </c>
      <c r="B392" s="1" t="s">
        <v>671</v>
      </c>
      <c r="C392" s="1" t="s">
        <v>602</v>
      </c>
      <c r="D392" s="1">
        <v>2021</v>
      </c>
      <c r="E392" s="1" t="s">
        <v>672</v>
      </c>
      <c r="F392" s="1" t="s">
        <v>672</v>
      </c>
      <c r="G392" s="1" t="s">
        <v>35</v>
      </c>
      <c r="H392" s="1" t="s">
        <v>48</v>
      </c>
      <c r="I392" s="1" t="s">
        <v>20</v>
      </c>
      <c r="J392" s="1">
        <v>30</v>
      </c>
      <c r="K392" s="1" t="str">
        <f>VLOOKUP(Table2[[#This Row],[Status]], rubric[], 2, FALSE)</f>
        <v>Kompetisi</v>
      </c>
      <c r="L392" s="1" t="str">
        <f>CLEAN(TRIM(Table2[[#This Row],[Status]] &amp; "|" &amp; Table2[[#This Row],[Level]] &amp; "|" &amp; Table2[[#This Row],[Participant As]]))</f>
        <v>Juara 1|External National|Team</v>
      </c>
      <c r="M39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393" spans="1:13" ht="14.25" hidden="1" customHeight="1" x14ac:dyDescent="0.35">
      <c r="A393" s="1" t="s">
        <v>670</v>
      </c>
      <c r="B393" s="1" t="s">
        <v>671</v>
      </c>
      <c r="C393" s="1" t="s">
        <v>602</v>
      </c>
      <c r="D393" s="1">
        <v>2021</v>
      </c>
      <c r="E393" s="1" t="s">
        <v>200</v>
      </c>
      <c r="F393" s="1" t="s">
        <v>200</v>
      </c>
      <c r="G393" s="1" t="s">
        <v>91</v>
      </c>
      <c r="H393" s="1" t="s">
        <v>19</v>
      </c>
      <c r="I393" s="1" t="s">
        <v>25</v>
      </c>
      <c r="J393" s="1">
        <v>16</v>
      </c>
      <c r="K393" s="1" t="str">
        <f>VLOOKUP(Table2[[#This Row],[Status]], rubric[], 2, FALSE)</f>
        <v>Pengakuan</v>
      </c>
      <c r="L393" s="1" t="str">
        <f>CLEAN(TRIM(Table2[[#This Row],[Status]] &amp; "|" &amp; Table2[[#This Row],[Level]] &amp; "|" &amp; Table2[[#This Row],[Participant As]]))</f>
        <v>Narasumber/Pembicara|External Regional|Individual</v>
      </c>
      <c r="M39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394" spans="1:13" ht="14.25" hidden="1" customHeight="1" x14ac:dyDescent="0.35">
      <c r="A394" s="1" t="s">
        <v>673</v>
      </c>
      <c r="B394" s="1" t="s">
        <v>674</v>
      </c>
      <c r="C394" s="1" t="s">
        <v>602</v>
      </c>
      <c r="D394" s="1">
        <v>2021</v>
      </c>
      <c r="E394" s="1" t="s">
        <v>223</v>
      </c>
      <c r="F394" s="1" t="s">
        <v>85</v>
      </c>
      <c r="G394" s="1" t="s">
        <v>18</v>
      </c>
      <c r="H394" s="1" t="s">
        <v>19</v>
      </c>
      <c r="I394" s="1" t="s">
        <v>25</v>
      </c>
      <c r="J394" s="1">
        <v>7</v>
      </c>
      <c r="K394" s="1" t="str">
        <f>VLOOKUP(Table2[[#This Row],[Status]], rubric[], 2, FALSE)</f>
        <v>Pemberdayaan atau Aksi Kemanusiaan</v>
      </c>
      <c r="L394" s="1" t="str">
        <f>CLEAN(TRIM(Table2[[#This Row],[Status]] &amp; "|" &amp; Table2[[#This Row],[Level]] &amp; "|" &amp; Table2[[#This Row],[Participant As]]))</f>
        <v>Relawan|External Regional|Individual</v>
      </c>
      <c r="M39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395" spans="1:13" ht="14.25" hidden="1" customHeight="1" x14ac:dyDescent="0.35">
      <c r="A395" s="1" t="s">
        <v>673</v>
      </c>
      <c r="B395" s="1" t="s">
        <v>674</v>
      </c>
      <c r="C395" s="1" t="s">
        <v>602</v>
      </c>
      <c r="D395" s="1">
        <v>2021</v>
      </c>
      <c r="E395" s="1" t="s">
        <v>659</v>
      </c>
      <c r="F395" s="1" t="s">
        <v>107</v>
      </c>
      <c r="G395" s="1" t="s">
        <v>35</v>
      </c>
      <c r="H395" s="1" t="s">
        <v>48</v>
      </c>
      <c r="I395" s="1" t="s">
        <v>20</v>
      </c>
      <c r="J395" s="1">
        <v>40</v>
      </c>
      <c r="K395" s="1" t="str">
        <f>VLOOKUP(Table2[[#This Row],[Status]], rubric[], 2, FALSE)</f>
        <v>Kompetisi</v>
      </c>
      <c r="L395" s="1" t="str">
        <f>CLEAN(TRIM(Table2[[#This Row],[Status]] &amp; "|" &amp; Table2[[#This Row],[Level]] &amp; "|" &amp; Table2[[#This Row],[Participant As]]))</f>
        <v>Juara 1|External National|Team</v>
      </c>
      <c r="M39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396" spans="1:13" ht="14.25" hidden="1" customHeight="1" x14ac:dyDescent="0.35">
      <c r="A396" s="1" t="s">
        <v>673</v>
      </c>
      <c r="B396" s="1" t="s">
        <v>674</v>
      </c>
      <c r="C396" s="1" t="s">
        <v>602</v>
      </c>
      <c r="D396" s="1">
        <v>2021</v>
      </c>
      <c r="E396" s="1" t="s">
        <v>198</v>
      </c>
      <c r="F396" s="1" t="s">
        <v>423</v>
      </c>
      <c r="G396" s="1" t="s">
        <v>18</v>
      </c>
      <c r="H396" s="1" t="s">
        <v>66</v>
      </c>
      <c r="I396" s="1" t="s">
        <v>25</v>
      </c>
      <c r="J396" s="1">
        <v>71</v>
      </c>
      <c r="K396" s="1" t="str">
        <f>VLOOKUP(Table2[[#This Row],[Status]], rubric[], 2, FALSE)</f>
        <v>Pemberdayaan atau Aksi Kemanusiaan</v>
      </c>
      <c r="L396" s="1" t="str">
        <f>CLEAN(TRIM(Table2[[#This Row],[Status]] &amp; "|" &amp; Table2[[#This Row],[Level]] &amp; "|" &amp; Table2[[#This Row],[Participant As]]))</f>
        <v>Relawan|External International|Individual</v>
      </c>
      <c r="M39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397" spans="1:13" ht="14.25" hidden="1" customHeight="1" x14ac:dyDescent="0.35">
      <c r="A397" s="1" t="s">
        <v>673</v>
      </c>
      <c r="B397" s="1" t="s">
        <v>674</v>
      </c>
      <c r="C397" s="1" t="s">
        <v>602</v>
      </c>
      <c r="D397" s="1">
        <v>2021</v>
      </c>
      <c r="E397" s="1" t="s">
        <v>237</v>
      </c>
      <c r="F397" s="1" t="s">
        <v>237</v>
      </c>
      <c r="G397" s="1" t="s">
        <v>55</v>
      </c>
      <c r="H397" s="1" t="s">
        <v>48</v>
      </c>
      <c r="I397" s="1" t="s">
        <v>20</v>
      </c>
      <c r="J397" s="1">
        <v>4</v>
      </c>
      <c r="K397" s="1" t="str">
        <f>VLOOKUP(Table2[[#This Row],[Status]], rubric[], 2, FALSE)</f>
        <v>Hasil Karya</v>
      </c>
      <c r="L397" s="1" t="str">
        <f>CLEAN(TRIM(Table2[[#This Row],[Status]] &amp; "|" &amp; Table2[[#This Row],[Level]] &amp; "|" &amp; Table2[[#This Row],[Participant As]]))</f>
        <v>Hak Cipta|External National|Team</v>
      </c>
      <c r="M39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398" spans="1:13" ht="14.25" hidden="1" customHeight="1" x14ac:dyDescent="0.35">
      <c r="A398" s="1" t="s">
        <v>673</v>
      </c>
      <c r="B398" s="1" t="s">
        <v>674</v>
      </c>
      <c r="C398" s="1" t="s">
        <v>602</v>
      </c>
      <c r="D398" s="1">
        <v>2021</v>
      </c>
      <c r="E398" s="1" t="s">
        <v>630</v>
      </c>
      <c r="F398" s="1" t="s">
        <v>630</v>
      </c>
      <c r="G398" s="1" t="s">
        <v>55</v>
      </c>
      <c r="H398" s="1" t="s">
        <v>48</v>
      </c>
      <c r="I398" s="1" t="s">
        <v>20</v>
      </c>
      <c r="J398" s="1">
        <v>5</v>
      </c>
      <c r="K398" s="1" t="str">
        <f>VLOOKUP(Table2[[#This Row],[Status]], rubric[], 2, FALSE)</f>
        <v>Hasil Karya</v>
      </c>
      <c r="L398" s="1" t="str">
        <f>CLEAN(TRIM(Table2[[#This Row],[Status]] &amp; "|" &amp; Table2[[#This Row],[Level]] &amp; "|" &amp; Table2[[#This Row],[Participant As]]))</f>
        <v>Hak Cipta|External National|Team</v>
      </c>
      <c r="M39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399" spans="1:13" ht="14.25" hidden="1" customHeight="1" x14ac:dyDescent="0.35">
      <c r="A399" s="1" t="s">
        <v>673</v>
      </c>
      <c r="B399" s="1" t="s">
        <v>674</v>
      </c>
      <c r="C399" s="1" t="s">
        <v>602</v>
      </c>
      <c r="D399" s="1">
        <v>2021</v>
      </c>
      <c r="E399" s="1" t="s">
        <v>663</v>
      </c>
      <c r="F399" s="1" t="s">
        <v>664</v>
      </c>
      <c r="G399" s="1" t="s">
        <v>74</v>
      </c>
      <c r="H399" s="1" t="s">
        <v>48</v>
      </c>
      <c r="I399" s="1" t="s">
        <v>20</v>
      </c>
      <c r="K399" t="str">
        <f>VLOOKUP(Table2[[#This Row],[Status]], rubric[], 2, FALSE)</f>
        <v>Kompetisi</v>
      </c>
      <c r="L399" s="1" t="str">
        <f>CLEAN(TRIM(Table2[[#This Row],[Status]] &amp; "|" &amp; Table2[[#This Row],[Level]] &amp; "|" &amp; Table2[[#This Row],[Participant As]]))</f>
        <v>Juara 3|External National|Team</v>
      </c>
      <c r="M39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400" spans="1:13" ht="14.25" hidden="1" customHeight="1" x14ac:dyDescent="0.35">
      <c r="A400" s="1" t="s">
        <v>673</v>
      </c>
      <c r="B400" s="1" t="s">
        <v>674</v>
      </c>
      <c r="C400" s="1" t="s">
        <v>602</v>
      </c>
      <c r="D400" s="1">
        <v>2021</v>
      </c>
      <c r="E400" s="1" t="s">
        <v>675</v>
      </c>
      <c r="F400" s="1" t="s">
        <v>675</v>
      </c>
      <c r="G400" s="1" t="s">
        <v>542</v>
      </c>
      <c r="H400" s="1" t="s">
        <v>48</v>
      </c>
      <c r="I400" s="1" t="s">
        <v>25</v>
      </c>
      <c r="J400" s="1">
        <v>2</v>
      </c>
      <c r="K400" s="1" t="str">
        <f>VLOOKUP(Table2[[#This Row],[Status]], rubric[], 2, FALSE)</f>
        <v>Hasil Karya</v>
      </c>
      <c r="L400" s="1" t="str">
        <f>CLEAN(TRIM(Table2[[#This Row],[Status]] &amp; "|" &amp; Table2[[#This Row],[Level]] &amp; "|" &amp; Table2[[#This Row],[Participant As]]))</f>
        <v>Penulis Utama/korespondensi karya ilmiah di journal yg bereputasi dan diakui|External National|Individual</v>
      </c>
      <c r="M40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30</v>
      </c>
    </row>
    <row r="401" spans="1:13" ht="14.25" hidden="1" customHeight="1" x14ac:dyDescent="0.35">
      <c r="A401" s="1" t="s">
        <v>676</v>
      </c>
      <c r="B401" s="1" t="s">
        <v>677</v>
      </c>
      <c r="C401" s="1" t="s">
        <v>602</v>
      </c>
      <c r="D401" s="1">
        <v>2021</v>
      </c>
      <c r="E401" s="1" t="s">
        <v>89</v>
      </c>
      <c r="F401" s="1" t="s">
        <v>31</v>
      </c>
      <c r="G401" s="1" t="s">
        <v>32</v>
      </c>
      <c r="H401" s="1" t="s">
        <v>19</v>
      </c>
      <c r="I401" s="1" t="s">
        <v>20</v>
      </c>
      <c r="K401" t="str">
        <f>VLOOKUP(Table2[[#This Row],[Status]], rubric[], 2, FALSE)</f>
        <v>Kompetisi</v>
      </c>
      <c r="L401" s="1" t="str">
        <f>CLEAN(TRIM(Table2[[#This Row],[Status]] &amp; "|" &amp; Table2[[#This Row],[Level]] &amp; "|" &amp; Table2[[#This Row],[Participant As]]))</f>
        <v>Juara 2|External Regional|Team</v>
      </c>
      <c r="M40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402" spans="1:13" ht="14.25" hidden="1" customHeight="1" x14ac:dyDescent="0.35">
      <c r="A402" s="1" t="s">
        <v>676</v>
      </c>
      <c r="B402" s="1" t="s">
        <v>677</v>
      </c>
      <c r="C402" s="1" t="s">
        <v>602</v>
      </c>
      <c r="D402" s="1">
        <v>2021</v>
      </c>
      <c r="E402" s="1" t="s">
        <v>180</v>
      </c>
      <c r="F402" s="1" t="s">
        <v>678</v>
      </c>
      <c r="G402" s="1" t="s">
        <v>74</v>
      </c>
      <c r="H402" s="1" t="s">
        <v>48</v>
      </c>
      <c r="I402" s="1" t="s">
        <v>20</v>
      </c>
      <c r="K402" t="str">
        <f>VLOOKUP(Table2[[#This Row],[Status]], rubric[], 2, FALSE)</f>
        <v>Kompetisi</v>
      </c>
      <c r="L402" s="1" t="str">
        <f>CLEAN(TRIM(Table2[[#This Row],[Status]] &amp; "|" &amp; Table2[[#This Row],[Level]] &amp; "|" &amp; Table2[[#This Row],[Participant As]]))</f>
        <v>Juara 3|External National|Team</v>
      </c>
      <c r="M40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403" spans="1:13" ht="14.25" hidden="1" customHeight="1" x14ac:dyDescent="0.35">
      <c r="A403" s="1" t="s">
        <v>676</v>
      </c>
      <c r="B403" s="1" t="s">
        <v>677</v>
      </c>
      <c r="C403" s="1" t="s">
        <v>602</v>
      </c>
      <c r="D403" s="1">
        <v>2021</v>
      </c>
      <c r="E403" s="1" t="s">
        <v>679</v>
      </c>
      <c r="F403" s="1" t="s">
        <v>679</v>
      </c>
      <c r="G403" s="1" t="s">
        <v>35</v>
      </c>
      <c r="H403" s="1" t="s">
        <v>19</v>
      </c>
      <c r="I403" s="1" t="s">
        <v>20</v>
      </c>
      <c r="K403" t="str">
        <f>VLOOKUP(Table2[[#This Row],[Status]], rubric[], 2, FALSE)</f>
        <v>Kompetisi</v>
      </c>
      <c r="L403" s="1" t="str">
        <f>CLEAN(TRIM(Table2[[#This Row],[Status]] &amp; "|" &amp; Table2[[#This Row],[Level]] &amp; "|" &amp; Table2[[#This Row],[Participant As]]))</f>
        <v>Juara 1|External Regional|Team</v>
      </c>
      <c r="M40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404" spans="1:13" ht="14.25" hidden="1" customHeight="1" x14ac:dyDescent="0.35">
      <c r="A404" s="1" t="s">
        <v>680</v>
      </c>
      <c r="B404" s="1" t="s">
        <v>681</v>
      </c>
      <c r="C404" s="1" t="s">
        <v>602</v>
      </c>
      <c r="D404" s="1">
        <v>2021</v>
      </c>
      <c r="E404" s="1" t="s">
        <v>682</v>
      </c>
      <c r="F404" s="1" t="s">
        <v>683</v>
      </c>
      <c r="G404" s="1" t="s">
        <v>32</v>
      </c>
      <c r="H404" s="1" t="s">
        <v>19</v>
      </c>
      <c r="I404" s="1" t="s">
        <v>25</v>
      </c>
      <c r="J404" s="1">
        <v>41</v>
      </c>
      <c r="K404" s="1" t="str">
        <f>VLOOKUP(Table2[[#This Row],[Status]], rubric[], 2, FALSE)</f>
        <v>Kompetisi</v>
      </c>
      <c r="L404" s="1" t="str">
        <f>CLEAN(TRIM(Table2[[#This Row],[Status]] &amp; "|" &amp; Table2[[#This Row],[Level]] &amp; "|" &amp; Table2[[#This Row],[Participant As]]))</f>
        <v>Juara 2|External Regional|Individual</v>
      </c>
      <c r="M40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30</v>
      </c>
    </row>
    <row r="405" spans="1:13" ht="14.25" hidden="1" customHeight="1" x14ac:dyDescent="0.35">
      <c r="A405" s="1" t="s">
        <v>680</v>
      </c>
      <c r="B405" s="1" t="s">
        <v>681</v>
      </c>
      <c r="C405" s="1" t="s">
        <v>602</v>
      </c>
      <c r="D405" s="1">
        <v>2021</v>
      </c>
      <c r="E405" s="1" t="s">
        <v>661</v>
      </c>
      <c r="F405" s="1" t="s">
        <v>661</v>
      </c>
      <c r="G405" s="1" t="s">
        <v>18</v>
      </c>
      <c r="H405" s="1" t="s">
        <v>66</v>
      </c>
      <c r="I405" s="1" t="s">
        <v>25</v>
      </c>
      <c r="J405" s="1">
        <v>67</v>
      </c>
      <c r="K405" s="1" t="str">
        <f>VLOOKUP(Table2[[#This Row],[Status]], rubric[], 2, FALSE)</f>
        <v>Pemberdayaan atau Aksi Kemanusiaan</v>
      </c>
      <c r="L405" s="1" t="str">
        <f>CLEAN(TRIM(Table2[[#This Row],[Status]] &amp; "|" &amp; Table2[[#This Row],[Level]] &amp; "|" &amp; Table2[[#This Row],[Participant As]]))</f>
        <v>Relawan|External International|Individual</v>
      </c>
      <c r="M40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406" spans="1:13" ht="14.25" hidden="1" customHeight="1" x14ac:dyDescent="0.35">
      <c r="A406" s="1" t="s">
        <v>680</v>
      </c>
      <c r="B406" s="1" t="s">
        <v>681</v>
      </c>
      <c r="C406" s="1" t="s">
        <v>602</v>
      </c>
      <c r="D406" s="1">
        <v>2021</v>
      </c>
      <c r="E406" s="1" t="s">
        <v>661</v>
      </c>
      <c r="F406" s="1" t="s">
        <v>661</v>
      </c>
      <c r="G406" s="1" t="s">
        <v>18</v>
      </c>
      <c r="H406" s="1" t="s">
        <v>66</v>
      </c>
      <c r="I406" s="1" t="s">
        <v>20</v>
      </c>
      <c r="J406" s="1">
        <v>67</v>
      </c>
      <c r="K406" s="1" t="str">
        <f>VLOOKUP(Table2[[#This Row],[Status]], rubric[], 2, FALSE)</f>
        <v>Pemberdayaan atau Aksi Kemanusiaan</v>
      </c>
      <c r="L406" s="1" t="str">
        <f>CLEAN(TRIM(Table2[[#This Row],[Status]] &amp; "|" &amp; Table2[[#This Row],[Level]] &amp; "|" &amp; Table2[[#This Row],[Participant As]]))</f>
        <v>Relawan|External International|Team</v>
      </c>
      <c r="M40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407" spans="1:13" ht="14.25" hidden="1" customHeight="1" x14ac:dyDescent="0.35">
      <c r="A407" s="1" t="s">
        <v>680</v>
      </c>
      <c r="B407" s="1" t="s">
        <v>681</v>
      </c>
      <c r="C407" s="1" t="s">
        <v>602</v>
      </c>
      <c r="D407" s="1">
        <v>2021</v>
      </c>
      <c r="E407" s="1" t="s">
        <v>181</v>
      </c>
      <c r="F407" s="1" t="s">
        <v>181</v>
      </c>
      <c r="G407" s="1" t="s">
        <v>18</v>
      </c>
      <c r="H407" s="1" t="s">
        <v>48</v>
      </c>
      <c r="I407" s="1" t="s">
        <v>20</v>
      </c>
      <c r="J407" s="1">
        <v>210</v>
      </c>
      <c r="K407" s="1" t="str">
        <f>VLOOKUP(Table2[[#This Row],[Status]], rubric[], 2, FALSE)</f>
        <v>Pemberdayaan atau Aksi Kemanusiaan</v>
      </c>
      <c r="L407" s="1" t="str">
        <f>CLEAN(TRIM(Table2[[#This Row],[Status]] &amp; "|" &amp; Table2[[#This Row],[Level]] &amp; "|" &amp; Table2[[#This Row],[Participant As]]))</f>
        <v>Relawan|External National|Team</v>
      </c>
      <c r="M40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408" spans="1:13" ht="14.25" hidden="1" customHeight="1" x14ac:dyDescent="0.35">
      <c r="A408" s="1" t="s">
        <v>684</v>
      </c>
      <c r="B408" s="1" t="s">
        <v>685</v>
      </c>
      <c r="C408" s="1" t="s">
        <v>602</v>
      </c>
      <c r="D408" s="1">
        <v>2021</v>
      </c>
      <c r="E408" s="1" t="s">
        <v>559</v>
      </c>
      <c r="F408" s="1" t="s">
        <v>560</v>
      </c>
      <c r="G408" s="1" t="s">
        <v>32</v>
      </c>
      <c r="H408" s="1" t="s">
        <v>48</v>
      </c>
      <c r="I408" s="1" t="s">
        <v>25</v>
      </c>
      <c r="J408" s="1">
        <v>1000</v>
      </c>
      <c r="K408" s="1" t="str">
        <f>VLOOKUP(Table2[[#This Row],[Status]], rubric[], 2, FALSE)</f>
        <v>Kompetisi</v>
      </c>
      <c r="L408" s="1" t="str">
        <f>CLEAN(TRIM(Table2[[#This Row],[Status]] &amp; "|" &amp; Table2[[#This Row],[Level]] &amp; "|" &amp; Table2[[#This Row],[Participant As]]))</f>
        <v>Juara 2|External National|Individual</v>
      </c>
      <c r="M40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409" spans="1:13" ht="14.25" hidden="1" customHeight="1" x14ac:dyDescent="0.35">
      <c r="A409" s="1" t="s">
        <v>684</v>
      </c>
      <c r="B409" s="1" t="s">
        <v>685</v>
      </c>
      <c r="C409" s="1" t="s">
        <v>602</v>
      </c>
      <c r="D409" s="1">
        <v>2021</v>
      </c>
      <c r="E409" s="1" t="s">
        <v>626</v>
      </c>
      <c r="F409" s="1" t="s">
        <v>626</v>
      </c>
      <c r="G409" s="1" t="s">
        <v>18</v>
      </c>
      <c r="H409" s="1" t="s">
        <v>66</v>
      </c>
      <c r="I409" s="1" t="s">
        <v>25</v>
      </c>
      <c r="J409" s="1">
        <v>30</v>
      </c>
      <c r="K409" s="1" t="str">
        <f>VLOOKUP(Table2[[#This Row],[Status]], rubric[], 2, FALSE)</f>
        <v>Pemberdayaan atau Aksi Kemanusiaan</v>
      </c>
      <c r="L409" s="1" t="str">
        <f>CLEAN(TRIM(Table2[[#This Row],[Status]] &amp; "|" &amp; Table2[[#This Row],[Level]] &amp; "|" &amp; Table2[[#This Row],[Participant As]]))</f>
        <v>Relawan|External International|Individual</v>
      </c>
      <c r="M40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410" spans="1:13" ht="14.25" hidden="1" customHeight="1" x14ac:dyDescent="0.35">
      <c r="A410" s="1" t="s">
        <v>686</v>
      </c>
      <c r="B410" s="1" t="s">
        <v>687</v>
      </c>
      <c r="C410" s="1" t="s">
        <v>688</v>
      </c>
      <c r="D410" s="1">
        <v>2021</v>
      </c>
      <c r="E410" s="1" t="s">
        <v>689</v>
      </c>
      <c r="F410" s="1" t="s">
        <v>118</v>
      </c>
      <c r="G410" s="1" t="s">
        <v>18</v>
      </c>
      <c r="H410" s="1" t="s">
        <v>19</v>
      </c>
      <c r="I410" s="1" t="s">
        <v>20</v>
      </c>
      <c r="J410" s="1">
        <v>3</v>
      </c>
      <c r="K410" s="1" t="str">
        <f>VLOOKUP(Table2[[#This Row],[Status]], rubric[], 2, FALSE)</f>
        <v>Pemberdayaan atau Aksi Kemanusiaan</v>
      </c>
      <c r="L410" s="1" t="str">
        <f>CLEAN(TRIM(Table2[[#This Row],[Status]] &amp; "|" &amp; Table2[[#This Row],[Level]] &amp; "|" &amp; Table2[[#This Row],[Participant As]]))</f>
        <v>Relawan|External Regional|Team</v>
      </c>
      <c r="M41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411" spans="1:13" ht="14.25" hidden="1" customHeight="1" x14ac:dyDescent="0.35">
      <c r="A411" s="1" t="s">
        <v>690</v>
      </c>
      <c r="B411" s="1" t="s">
        <v>691</v>
      </c>
      <c r="C411" s="1" t="s">
        <v>688</v>
      </c>
      <c r="D411" s="1">
        <v>2021</v>
      </c>
      <c r="E411" s="1" t="s">
        <v>692</v>
      </c>
      <c r="F411" s="1" t="s">
        <v>693</v>
      </c>
      <c r="G411" s="1" t="s">
        <v>55</v>
      </c>
      <c r="H411" s="1" t="s">
        <v>48</v>
      </c>
      <c r="I411" s="1" t="s">
        <v>20</v>
      </c>
      <c r="J411" s="1">
        <v>3</v>
      </c>
      <c r="K411" s="1" t="str">
        <f>VLOOKUP(Table2[[#This Row],[Status]], rubric[], 2, FALSE)</f>
        <v>Hasil Karya</v>
      </c>
      <c r="L411" s="1" t="str">
        <f>CLEAN(TRIM(Table2[[#This Row],[Status]] &amp; "|" &amp; Table2[[#This Row],[Level]] &amp; "|" &amp; Table2[[#This Row],[Participant As]]))</f>
        <v>Hak Cipta|External National|Team</v>
      </c>
      <c r="M41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412" spans="1:13" ht="14.25" hidden="1" customHeight="1" x14ac:dyDescent="0.35">
      <c r="A412" s="1" t="s">
        <v>690</v>
      </c>
      <c r="B412" s="1" t="s">
        <v>691</v>
      </c>
      <c r="C412" s="1" t="s">
        <v>688</v>
      </c>
      <c r="D412" s="1">
        <v>2021</v>
      </c>
      <c r="E412" s="1" t="s">
        <v>89</v>
      </c>
      <c r="F412" s="1" t="s">
        <v>90</v>
      </c>
      <c r="G412" s="1" t="s">
        <v>91</v>
      </c>
      <c r="H412" s="1" t="s">
        <v>66</v>
      </c>
      <c r="I412" s="1" t="s">
        <v>25</v>
      </c>
      <c r="J412" s="1">
        <v>500</v>
      </c>
      <c r="K412" s="1" t="str">
        <f>VLOOKUP(Table2[[#This Row],[Status]], rubric[], 2, FALSE)</f>
        <v>Pengakuan</v>
      </c>
      <c r="L412" s="1" t="str">
        <f>CLEAN(TRIM(Table2[[#This Row],[Status]] &amp; "|" &amp; Table2[[#This Row],[Level]] &amp; "|" &amp; Table2[[#This Row],[Participant As]]))</f>
        <v>Narasumber/Pembicara|External International|Individual</v>
      </c>
      <c r="M41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413" spans="1:13" ht="14.25" hidden="1" customHeight="1" x14ac:dyDescent="0.35">
      <c r="A413" s="1" t="s">
        <v>694</v>
      </c>
      <c r="B413" s="1" t="s">
        <v>695</v>
      </c>
      <c r="C413" s="1" t="s">
        <v>688</v>
      </c>
      <c r="D413" s="1">
        <v>2021</v>
      </c>
      <c r="E413" s="1" t="s">
        <v>122</v>
      </c>
      <c r="F413" s="1" t="s">
        <v>693</v>
      </c>
      <c r="G413" s="1" t="s">
        <v>55</v>
      </c>
      <c r="H413" s="1" t="s">
        <v>48</v>
      </c>
      <c r="I413" s="1" t="s">
        <v>25</v>
      </c>
      <c r="J413" s="1">
        <v>3</v>
      </c>
      <c r="K413" s="1" t="str">
        <f>VLOOKUP(Table2[[#This Row],[Status]], rubric[], 2, FALSE)</f>
        <v>Hasil Karya</v>
      </c>
      <c r="L413" s="1" t="str">
        <f>CLEAN(TRIM(Table2[[#This Row],[Status]] &amp; "|" &amp; Table2[[#This Row],[Level]] &amp; "|" &amp; Table2[[#This Row],[Participant As]]))</f>
        <v>Hak Cipta|External National|Individual</v>
      </c>
      <c r="M41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414" spans="1:13" ht="14.25" hidden="1" customHeight="1" x14ac:dyDescent="0.35">
      <c r="A414" s="1" t="s">
        <v>694</v>
      </c>
      <c r="B414" s="1" t="s">
        <v>695</v>
      </c>
      <c r="C414" s="1" t="s">
        <v>688</v>
      </c>
      <c r="D414" s="1">
        <v>2021</v>
      </c>
      <c r="E414" s="1" t="s">
        <v>26</v>
      </c>
      <c r="F414" s="1" t="s">
        <v>696</v>
      </c>
      <c r="G414" s="1" t="s">
        <v>18</v>
      </c>
      <c r="H414" s="1" t="s">
        <v>19</v>
      </c>
      <c r="I414" s="1" t="s">
        <v>20</v>
      </c>
      <c r="J414" s="1">
        <v>6</v>
      </c>
      <c r="K414" s="1" t="str">
        <f>VLOOKUP(Table2[[#This Row],[Status]], rubric[], 2, FALSE)</f>
        <v>Pemberdayaan atau Aksi Kemanusiaan</v>
      </c>
      <c r="L414" s="1" t="str">
        <f>CLEAN(TRIM(Table2[[#This Row],[Status]] &amp; "|" &amp; Table2[[#This Row],[Level]] &amp; "|" &amp; Table2[[#This Row],[Participant As]]))</f>
        <v>Relawan|External Regional|Team</v>
      </c>
      <c r="M41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415" spans="1:13" ht="14.25" hidden="1" customHeight="1" x14ac:dyDescent="0.35">
      <c r="A415" s="1" t="s">
        <v>694</v>
      </c>
      <c r="B415" s="1" t="s">
        <v>695</v>
      </c>
      <c r="C415" s="1" t="s">
        <v>688</v>
      </c>
      <c r="D415" s="1">
        <v>2021</v>
      </c>
      <c r="E415" s="1" t="s">
        <v>89</v>
      </c>
      <c r="F415" s="1" t="s">
        <v>90</v>
      </c>
      <c r="G415" s="1" t="s">
        <v>91</v>
      </c>
      <c r="H415" s="1" t="s">
        <v>66</v>
      </c>
      <c r="I415" s="1" t="s">
        <v>25</v>
      </c>
      <c r="J415" s="1">
        <v>500</v>
      </c>
      <c r="K415" s="1" t="str">
        <f>VLOOKUP(Table2[[#This Row],[Status]], rubric[], 2, FALSE)</f>
        <v>Pengakuan</v>
      </c>
      <c r="L415" s="1" t="str">
        <f>CLEAN(TRIM(Table2[[#This Row],[Status]] &amp; "|" &amp; Table2[[#This Row],[Level]] &amp; "|" &amp; Table2[[#This Row],[Participant As]]))</f>
        <v>Narasumber/Pembicara|External International|Individual</v>
      </c>
      <c r="M41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416" spans="1:13" ht="14.25" hidden="1" customHeight="1" x14ac:dyDescent="0.35">
      <c r="A416" s="1" t="s">
        <v>697</v>
      </c>
      <c r="B416" s="1" t="s">
        <v>698</v>
      </c>
      <c r="C416" s="1" t="s">
        <v>688</v>
      </c>
      <c r="D416" s="1">
        <v>2021</v>
      </c>
      <c r="E416" s="1" t="s">
        <v>689</v>
      </c>
      <c r="F416" s="1" t="s">
        <v>118</v>
      </c>
      <c r="G416" s="1" t="s">
        <v>18</v>
      </c>
      <c r="H416" s="1" t="s">
        <v>48</v>
      </c>
      <c r="I416" s="1" t="s">
        <v>25</v>
      </c>
      <c r="J416" s="1">
        <v>8</v>
      </c>
      <c r="K416" s="1" t="str">
        <f>VLOOKUP(Table2[[#This Row],[Status]], rubric[], 2, FALSE)</f>
        <v>Pemberdayaan atau Aksi Kemanusiaan</v>
      </c>
      <c r="L416" s="1" t="str">
        <f>CLEAN(TRIM(Table2[[#This Row],[Status]] &amp; "|" &amp; Table2[[#This Row],[Level]] &amp; "|" &amp; Table2[[#This Row],[Participant As]]))</f>
        <v>Relawan|External National|Individual</v>
      </c>
      <c r="M41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417" spans="1:13" ht="14.25" hidden="1" customHeight="1" x14ac:dyDescent="0.35">
      <c r="A417" s="1" t="s">
        <v>697</v>
      </c>
      <c r="B417" s="1" t="s">
        <v>698</v>
      </c>
      <c r="C417" s="1" t="s">
        <v>688</v>
      </c>
      <c r="D417" s="1">
        <v>2021</v>
      </c>
      <c r="E417" s="1" t="s">
        <v>699</v>
      </c>
      <c r="F417" s="1" t="s">
        <v>610</v>
      </c>
      <c r="G417" s="1" t="s">
        <v>55</v>
      </c>
      <c r="H417" s="1" t="s">
        <v>48</v>
      </c>
      <c r="I417" s="1" t="s">
        <v>25</v>
      </c>
      <c r="J417" s="1">
        <v>4</v>
      </c>
      <c r="K417" s="1" t="str">
        <f>VLOOKUP(Table2[[#This Row],[Status]], rubric[], 2, FALSE)</f>
        <v>Hasil Karya</v>
      </c>
      <c r="L417" s="1" t="str">
        <f>CLEAN(TRIM(Table2[[#This Row],[Status]] &amp; "|" &amp; Table2[[#This Row],[Level]] &amp; "|" &amp; Table2[[#This Row],[Participant As]]))</f>
        <v>Hak Cipta|External National|Individual</v>
      </c>
      <c r="M41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418" spans="1:13" ht="14.25" hidden="1" customHeight="1" x14ac:dyDescent="0.35">
      <c r="A418" s="1" t="s">
        <v>697</v>
      </c>
      <c r="B418" s="1" t="s">
        <v>698</v>
      </c>
      <c r="C418" s="1" t="s">
        <v>688</v>
      </c>
      <c r="D418" s="1">
        <v>2021</v>
      </c>
      <c r="E418" s="1" t="s">
        <v>89</v>
      </c>
      <c r="F418" s="1" t="s">
        <v>90</v>
      </c>
      <c r="G418" s="1" t="s">
        <v>91</v>
      </c>
      <c r="H418" s="1" t="s">
        <v>66</v>
      </c>
      <c r="I418" s="1" t="s">
        <v>25</v>
      </c>
      <c r="J418" s="1">
        <v>500</v>
      </c>
      <c r="K418" s="1" t="str">
        <f>VLOOKUP(Table2[[#This Row],[Status]], rubric[], 2, FALSE)</f>
        <v>Pengakuan</v>
      </c>
      <c r="L418" s="1" t="str">
        <f>CLEAN(TRIM(Table2[[#This Row],[Status]] &amp; "|" &amp; Table2[[#This Row],[Level]] &amp; "|" &amp; Table2[[#This Row],[Participant As]]))</f>
        <v>Narasumber/Pembicara|External International|Individual</v>
      </c>
      <c r="M41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419" spans="1:13" ht="14.25" hidden="1" customHeight="1" x14ac:dyDescent="0.35">
      <c r="A419" s="1" t="s">
        <v>697</v>
      </c>
      <c r="B419" s="1" t="s">
        <v>698</v>
      </c>
      <c r="C419" s="1" t="s">
        <v>688</v>
      </c>
      <c r="D419" s="1">
        <v>2021</v>
      </c>
      <c r="E419" s="1" t="s">
        <v>180</v>
      </c>
      <c r="F419" s="1" t="s">
        <v>700</v>
      </c>
      <c r="G419" s="1" t="s">
        <v>35</v>
      </c>
      <c r="H419" s="1" t="s">
        <v>66</v>
      </c>
      <c r="I419" s="1" t="s">
        <v>25</v>
      </c>
      <c r="K419" t="str">
        <f>VLOOKUP(Table2[[#This Row],[Status]], rubric[], 2, FALSE)</f>
        <v>Kompetisi</v>
      </c>
      <c r="L419" s="1" t="str">
        <f>CLEAN(TRIM(Table2[[#This Row],[Status]] &amp; "|" &amp; Table2[[#This Row],[Level]] &amp; "|" &amp; Table2[[#This Row],[Participant As]]))</f>
        <v>Juara 1|External International|Individual</v>
      </c>
      <c r="M41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55</v>
      </c>
    </row>
    <row r="420" spans="1:13" ht="14.25" hidden="1" customHeight="1" x14ac:dyDescent="0.35">
      <c r="A420" s="1" t="s">
        <v>697</v>
      </c>
      <c r="B420" s="1" t="s">
        <v>698</v>
      </c>
      <c r="C420" s="1" t="s">
        <v>688</v>
      </c>
      <c r="D420" s="1">
        <v>2021</v>
      </c>
      <c r="E420" s="1" t="s">
        <v>180</v>
      </c>
      <c r="F420" s="1" t="s">
        <v>700</v>
      </c>
      <c r="G420" s="1" t="s">
        <v>91</v>
      </c>
      <c r="H420" s="1" t="s">
        <v>66</v>
      </c>
      <c r="I420" s="1" t="s">
        <v>25</v>
      </c>
      <c r="J420" s="1">
        <v>70</v>
      </c>
      <c r="K420" s="1" t="str">
        <f>VLOOKUP(Table2[[#This Row],[Status]], rubric[], 2, FALSE)</f>
        <v>Pengakuan</v>
      </c>
      <c r="L420" s="1" t="str">
        <f>CLEAN(TRIM(Table2[[#This Row],[Status]] &amp; "|" &amp; Table2[[#This Row],[Level]] &amp; "|" &amp; Table2[[#This Row],[Participant As]]))</f>
        <v>Narasumber/Pembicara|External International|Individual</v>
      </c>
      <c r="M42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421" spans="1:13" ht="14.25" hidden="1" customHeight="1" x14ac:dyDescent="0.35">
      <c r="A421" s="1" t="s">
        <v>697</v>
      </c>
      <c r="B421" s="1" t="s">
        <v>698</v>
      </c>
      <c r="C421" s="1" t="s">
        <v>688</v>
      </c>
      <c r="D421" s="1">
        <v>2021</v>
      </c>
      <c r="E421" s="1" t="s">
        <v>701</v>
      </c>
      <c r="F421" s="1" t="s">
        <v>702</v>
      </c>
      <c r="G421" s="1" t="s">
        <v>32</v>
      </c>
      <c r="H421" s="1" t="s">
        <v>48</v>
      </c>
      <c r="I421" s="1" t="s">
        <v>25</v>
      </c>
      <c r="K421" t="str">
        <f>VLOOKUP(Table2[[#This Row],[Status]], rubric[], 2, FALSE)</f>
        <v>Kompetisi</v>
      </c>
      <c r="L421" s="1" t="str">
        <f>CLEAN(TRIM(Table2[[#This Row],[Status]] &amp; "|" &amp; Table2[[#This Row],[Level]] &amp; "|" &amp; Table2[[#This Row],[Participant As]]))</f>
        <v>Juara 2|External National|Individual</v>
      </c>
      <c r="M42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422" spans="1:13" ht="14.25" hidden="1" customHeight="1" x14ac:dyDescent="0.35">
      <c r="A422" s="1" t="s">
        <v>703</v>
      </c>
      <c r="B422" s="1" t="s">
        <v>704</v>
      </c>
      <c r="C422" s="1" t="s">
        <v>688</v>
      </c>
      <c r="D422" s="1">
        <v>2021</v>
      </c>
      <c r="E422" s="1" t="s">
        <v>26</v>
      </c>
      <c r="F422" s="1" t="s">
        <v>57</v>
      </c>
      <c r="G422" s="1" t="s">
        <v>18</v>
      </c>
      <c r="H422" s="1" t="s">
        <v>48</v>
      </c>
      <c r="I422" s="1" t="s">
        <v>25</v>
      </c>
      <c r="J422" s="1">
        <v>60</v>
      </c>
      <c r="K422" s="1" t="str">
        <f>VLOOKUP(Table2[[#This Row],[Status]], rubric[], 2, FALSE)</f>
        <v>Pemberdayaan atau Aksi Kemanusiaan</v>
      </c>
      <c r="L422" s="1" t="str">
        <f>CLEAN(TRIM(Table2[[#This Row],[Status]] &amp; "|" &amp; Table2[[#This Row],[Level]] &amp; "|" &amp; Table2[[#This Row],[Participant As]]))</f>
        <v>Relawan|External National|Individual</v>
      </c>
      <c r="M42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423" spans="1:13" ht="14.25" hidden="1" customHeight="1" x14ac:dyDescent="0.35">
      <c r="A423" s="1" t="s">
        <v>703</v>
      </c>
      <c r="B423" s="1" t="s">
        <v>704</v>
      </c>
      <c r="C423" s="1" t="s">
        <v>688</v>
      </c>
      <c r="D423" s="1">
        <v>2021</v>
      </c>
      <c r="E423" s="1" t="s">
        <v>38</v>
      </c>
      <c r="F423" s="1" t="s">
        <v>39</v>
      </c>
      <c r="G423" s="1" t="s">
        <v>40</v>
      </c>
      <c r="H423" s="1" t="s">
        <v>41</v>
      </c>
      <c r="I423" s="1" t="s">
        <v>25</v>
      </c>
      <c r="K423" t="str">
        <f>VLOOKUP(Table2[[#This Row],[Status]], rubric[], 2, FALSE)</f>
        <v>Karir Organisasi</v>
      </c>
      <c r="L423" s="1" t="str">
        <f>CLEAN(TRIM(Table2[[#This Row],[Status]] &amp; "|" &amp; Table2[[#This Row],[Level]] &amp; "|" &amp; Table2[[#This Row],[Participant As]]))</f>
        <v>Satu Tingkat Dibawah Pengurus Harian|Kab/Kota/PT|Individual</v>
      </c>
      <c r="M42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</v>
      </c>
    </row>
    <row r="424" spans="1:13" ht="14.25" hidden="1" customHeight="1" x14ac:dyDescent="0.35">
      <c r="A424" s="1" t="s">
        <v>705</v>
      </c>
      <c r="B424" s="1" t="s">
        <v>706</v>
      </c>
      <c r="C424" s="1" t="s">
        <v>688</v>
      </c>
      <c r="D424" s="1">
        <v>2021</v>
      </c>
      <c r="E424" s="1" t="s">
        <v>38</v>
      </c>
      <c r="F424" s="1" t="s">
        <v>39</v>
      </c>
      <c r="G424" s="1" t="s">
        <v>40</v>
      </c>
      <c r="H424" s="1" t="s">
        <v>41</v>
      </c>
      <c r="I424" s="1" t="s">
        <v>25</v>
      </c>
      <c r="K424" t="str">
        <f>VLOOKUP(Table2[[#This Row],[Status]], rubric[], 2, FALSE)</f>
        <v>Karir Organisasi</v>
      </c>
      <c r="L424" s="1" t="str">
        <f>CLEAN(TRIM(Table2[[#This Row],[Status]] &amp; "|" &amp; Table2[[#This Row],[Level]] &amp; "|" &amp; Table2[[#This Row],[Participant As]]))</f>
        <v>Satu Tingkat Dibawah Pengurus Harian|Kab/Kota/PT|Individual</v>
      </c>
      <c r="M42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</v>
      </c>
    </row>
    <row r="425" spans="1:13" ht="14.25" hidden="1" customHeight="1" x14ac:dyDescent="0.35">
      <c r="A425" s="1" t="s">
        <v>707</v>
      </c>
      <c r="B425" s="1" t="s">
        <v>708</v>
      </c>
      <c r="C425" s="1" t="s">
        <v>688</v>
      </c>
      <c r="D425" s="1">
        <v>2021</v>
      </c>
      <c r="E425" s="1" t="s">
        <v>709</v>
      </c>
      <c r="F425" s="1" t="s">
        <v>116</v>
      </c>
      <c r="G425" s="1" t="s">
        <v>35</v>
      </c>
      <c r="H425" s="1" t="s">
        <v>48</v>
      </c>
      <c r="I425" s="1" t="s">
        <v>25</v>
      </c>
      <c r="J425" s="1">
        <v>100</v>
      </c>
      <c r="K425" s="1" t="str">
        <f>VLOOKUP(Table2[[#This Row],[Status]], rubric[], 2, FALSE)</f>
        <v>Kompetisi</v>
      </c>
      <c r="L425" s="1" t="str">
        <f>CLEAN(TRIM(Table2[[#This Row],[Status]] &amp; "|" &amp; Table2[[#This Row],[Level]] &amp; "|" &amp; Table2[[#This Row],[Participant As]]))</f>
        <v>Juara 1|External National|Individual</v>
      </c>
      <c r="M42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426" spans="1:13" ht="14.25" hidden="1" customHeight="1" x14ac:dyDescent="0.35">
      <c r="A426" s="1" t="s">
        <v>707</v>
      </c>
      <c r="B426" s="1" t="s">
        <v>708</v>
      </c>
      <c r="C426" s="1" t="s">
        <v>688</v>
      </c>
      <c r="D426" s="1">
        <v>2021</v>
      </c>
      <c r="E426" s="1" t="s">
        <v>174</v>
      </c>
      <c r="F426" s="1" t="s">
        <v>710</v>
      </c>
      <c r="G426" s="1" t="s">
        <v>32</v>
      </c>
      <c r="H426" s="1" t="s">
        <v>66</v>
      </c>
      <c r="I426" s="1" t="s">
        <v>20</v>
      </c>
      <c r="J426" s="1">
        <v>300</v>
      </c>
      <c r="K426" s="1" t="str">
        <f>VLOOKUP(Table2[[#This Row],[Status]], rubric[], 2, FALSE)</f>
        <v>Kompetisi</v>
      </c>
      <c r="L426" s="1" t="str">
        <f>CLEAN(TRIM(Table2[[#This Row],[Status]] &amp; "|" &amp; Table2[[#This Row],[Level]] &amp; "|" &amp; Table2[[#This Row],[Participant As]]))</f>
        <v>Juara 2|External International|Team</v>
      </c>
      <c r="M42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30</v>
      </c>
    </row>
    <row r="427" spans="1:13" ht="14.25" hidden="1" customHeight="1" x14ac:dyDescent="0.35">
      <c r="A427" s="1" t="s">
        <v>707</v>
      </c>
      <c r="B427" s="1" t="s">
        <v>708</v>
      </c>
      <c r="C427" s="1" t="s">
        <v>688</v>
      </c>
      <c r="D427" s="1">
        <v>2021</v>
      </c>
      <c r="E427" s="1" t="s">
        <v>499</v>
      </c>
      <c r="F427" s="1" t="s">
        <v>711</v>
      </c>
      <c r="G427" s="1" t="s">
        <v>35</v>
      </c>
      <c r="H427" s="1" t="s">
        <v>48</v>
      </c>
      <c r="I427" s="1" t="s">
        <v>25</v>
      </c>
      <c r="J427" s="1">
        <v>270</v>
      </c>
      <c r="K427" s="1" t="str">
        <f>VLOOKUP(Table2[[#This Row],[Status]], rubric[], 2, FALSE)</f>
        <v>Kompetisi</v>
      </c>
      <c r="L427" s="1" t="str">
        <f>CLEAN(TRIM(Table2[[#This Row],[Status]] &amp; "|" &amp; Table2[[#This Row],[Level]] &amp; "|" &amp; Table2[[#This Row],[Participant As]]))</f>
        <v>Juara 1|External National|Individual</v>
      </c>
      <c r="M42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428" spans="1:13" ht="14.25" hidden="1" customHeight="1" x14ac:dyDescent="0.35">
      <c r="A428" s="1" t="s">
        <v>707</v>
      </c>
      <c r="B428" s="1" t="s">
        <v>708</v>
      </c>
      <c r="C428" s="1" t="s">
        <v>688</v>
      </c>
      <c r="D428" s="1">
        <v>2021</v>
      </c>
      <c r="E428" s="1" t="s">
        <v>85</v>
      </c>
      <c r="F428" s="1" t="s">
        <v>659</v>
      </c>
      <c r="G428" s="1" t="s">
        <v>18</v>
      </c>
      <c r="H428" s="1" t="s">
        <v>19</v>
      </c>
      <c r="I428" s="1" t="s">
        <v>25</v>
      </c>
      <c r="J428" s="1">
        <v>11</v>
      </c>
      <c r="K428" s="1" t="str">
        <f>VLOOKUP(Table2[[#This Row],[Status]], rubric[], 2, FALSE)</f>
        <v>Pemberdayaan atau Aksi Kemanusiaan</v>
      </c>
      <c r="L428" s="1" t="str">
        <f>CLEAN(TRIM(Table2[[#This Row],[Status]] &amp; "|" &amp; Table2[[#This Row],[Level]] &amp; "|" &amp; Table2[[#This Row],[Participant As]]))</f>
        <v>Relawan|External Regional|Individual</v>
      </c>
      <c r="M42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429" spans="1:13" ht="14.25" hidden="1" customHeight="1" x14ac:dyDescent="0.35">
      <c r="A429" s="1" t="s">
        <v>707</v>
      </c>
      <c r="B429" s="1" t="s">
        <v>708</v>
      </c>
      <c r="C429" s="1" t="s">
        <v>688</v>
      </c>
      <c r="D429" s="1">
        <v>2021</v>
      </c>
      <c r="E429" s="1" t="s">
        <v>122</v>
      </c>
      <c r="F429" s="1" t="s">
        <v>123</v>
      </c>
      <c r="G429" s="1" t="s">
        <v>40</v>
      </c>
      <c r="H429" s="1" t="s">
        <v>41</v>
      </c>
      <c r="I429" s="1" t="s">
        <v>25</v>
      </c>
      <c r="K429" t="str">
        <f>VLOOKUP(Table2[[#This Row],[Status]], rubric[], 2, FALSE)</f>
        <v>Karir Organisasi</v>
      </c>
      <c r="L429" s="1" t="str">
        <f>CLEAN(TRIM(Table2[[#This Row],[Status]] &amp; "|" &amp; Table2[[#This Row],[Level]] &amp; "|" &amp; Table2[[#This Row],[Participant As]]))</f>
        <v>Satu Tingkat Dibawah Pengurus Harian|Kab/Kota/PT|Individual</v>
      </c>
      <c r="M42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</v>
      </c>
    </row>
    <row r="430" spans="1:13" ht="14.25" hidden="1" customHeight="1" x14ac:dyDescent="0.35">
      <c r="A430" s="1" t="s">
        <v>707</v>
      </c>
      <c r="B430" s="1" t="s">
        <v>708</v>
      </c>
      <c r="C430" s="1" t="s">
        <v>688</v>
      </c>
      <c r="D430" s="1">
        <v>2021</v>
      </c>
      <c r="E430" s="1" t="s">
        <v>124</v>
      </c>
      <c r="F430" s="1" t="s">
        <v>125</v>
      </c>
      <c r="G430" s="1" t="s">
        <v>40</v>
      </c>
      <c r="H430" s="1" t="s">
        <v>41</v>
      </c>
      <c r="I430" s="1" t="s">
        <v>25</v>
      </c>
      <c r="K430" t="str">
        <f>VLOOKUP(Table2[[#This Row],[Status]], rubric[], 2, FALSE)</f>
        <v>Karir Organisasi</v>
      </c>
      <c r="L430" s="1" t="str">
        <f>CLEAN(TRIM(Table2[[#This Row],[Status]] &amp; "|" &amp; Table2[[#This Row],[Level]] &amp; "|" &amp; Table2[[#This Row],[Participant As]]))</f>
        <v>Satu Tingkat Dibawah Pengurus Harian|Kab/Kota/PT|Individual</v>
      </c>
      <c r="M43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</v>
      </c>
    </row>
    <row r="431" spans="1:13" ht="14.25" hidden="1" customHeight="1" x14ac:dyDescent="0.35">
      <c r="A431" s="1" t="s">
        <v>707</v>
      </c>
      <c r="B431" s="1" t="s">
        <v>708</v>
      </c>
      <c r="C431" s="1" t="s">
        <v>688</v>
      </c>
      <c r="D431" s="1">
        <v>2021</v>
      </c>
      <c r="E431" s="1" t="s">
        <v>26</v>
      </c>
      <c r="F431" s="1" t="s">
        <v>712</v>
      </c>
      <c r="G431" s="1" t="s">
        <v>318</v>
      </c>
      <c r="H431" s="1" t="s">
        <v>48</v>
      </c>
      <c r="I431" s="1" t="s">
        <v>20</v>
      </c>
      <c r="J431" s="1">
        <v>4</v>
      </c>
      <c r="K431" s="1" t="str">
        <f>VLOOKUP(Table2[[#This Row],[Status]], rubric[], 2, FALSE)</f>
        <v>Hasil Karya</v>
      </c>
      <c r="L431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43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432" spans="1:13" ht="14.25" hidden="1" customHeight="1" x14ac:dyDescent="0.35">
      <c r="A432" s="1" t="s">
        <v>707</v>
      </c>
      <c r="B432" s="1" t="s">
        <v>708</v>
      </c>
      <c r="C432" s="1" t="s">
        <v>688</v>
      </c>
      <c r="D432" s="1">
        <v>2021</v>
      </c>
      <c r="E432" s="1" t="s">
        <v>79</v>
      </c>
      <c r="F432" s="1" t="s">
        <v>713</v>
      </c>
      <c r="G432" s="1" t="s">
        <v>18</v>
      </c>
      <c r="H432" s="1" t="s">
        <v>19</v>
      </c>
      <c r="I432" s="1" t="s">
        <v>25</v>
      </c>
      <c r="J432" s="1">
        <v>11</v>
      </c>
      <c r="K432" s="1" t="str">
        <f>VLOOKUP(Table2[[#This Row],[Status]], rubric[], 2, FALSE)</f>
        <v>Pemberdayaan atau Aksi Kemanusiaan</v>
      </c>
      <c r="L432" s="1" t="str">
        <f>CLEAN(TRIM(Table2[[#This Row],[Status]] &amp; "|" &amp; Table2[[#This Row],[Level]] &amp; "|" &amp; Table2[[#This Row],[Participant As]]))</f>
        <v>Relawan|External Regional|Individual</v>
      </c>
      <c r="M43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433" spans="1:13" ht="14.25" hidden="1" customHeight="1" x14ac:dyDescent="0.35">
      <c r="A433" s="1" t="s">
        <v>707</v>
      </c>
      <c r="B433" s="1" t="s">
        <v>708</v>
      </c>
      <c r="C433" s="1" t="s">
        <v>688</v>
      </c>
      <c r="D433" s="1">
        <v>2021</v>
      </c>
      <c r="E433" s="1" t="s">
        <v>79</v>
      </c>
      <c r="F433" s="1" t="s">
        <v>713</v>
      </c>
      <c r="G433" s="1" t="s">
        <v>18</v>
      </c>
      <c r="H433" s="1" t="s">
        <v>19</v>
      </c>
      <c r="I433" s="1" t="s">
        <v>25</v>
      </c>
      <c r="J433" s="1">
        <v>11</v>
      </c>
      <c r="K433" s="1" t="str">
        <f>VLOOKUP(Table2[[#This Row],[Status]], rubric[], 2, FALSE)</f>
        <v>Pemberdayaan atau Aksi Kemanusiaan</v>
      </c>
      <c r="L433" s="1" t="str">
        <f>CLEAN(TRIM(Table2[[#This Row],[Status]] &amp; "|" &amp; Table2[[#This Row],[Level]] &amp; "|" &amp; Table2[[#This Row],[Participant As]]))</f>
        <v>Relawan|External Regional|Individual</v>
      </c>
      <c r="M43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434" spans="1:13" ht="14.25" hidden="1" customHeight="1" x14ac:dyDescent="0.35">
      <c r="A434" s="1" t="s">
        <v>714</v>
      </c>
      <c r="B434" s="1" t="s">
        <v>715</v>
      </c>
      <c r="C434" s="1" t="s">
        <v>688</v>
      </c>
      <c r="D434" s="1">
        <v>2021</v>
      </c>
      <c r="E434" s="1" t="s">
        <v>716</v>
      </c>
      <c r="F434" s="1" t="s">
        <v>717</v>
      </c>
      <c r="G434" s="1" t="s">
        <v>35</v>
      </c>
      <c r="H434" s="1" t="s">
        <v>19</v>
      </c>
      <c r="I434" s="1" t="s">
        <v>25</v>
      </c>
      <c r="J434" s="1">
        <v>300</v>
      </c>
      <c r="K434" s="1" t="str">
        <f>VLOOKUP(Table2[[#This Row],[Status]], rubric[], 2, FALSE)</f>
        <v>Kompetisi</v>
      </c>
      <c r="L434" s="1" t="str">
        <f>CLEAN(TRIM(Table2[[#This Row],[Status]] &amp; "|" &amp; Table2[[#This Row],[Level]] &amp; "|" &amp; Table2[[#This Row],[Participant As]]))</f>
        <v>Juara 1|External Regional|Individual</v>
      </c>
      <c r="M43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35</v>
      </c>
    </row>
    <row r="435" spans="1:13" ht="14.25" hidden="1" customHeight="1" x14ac:dyDescent="0.35">
      <c r="A435" s="1" t="s">
        <v>714</v>
      </c>
      <c r="B435" s="1" t="s">
        <v>715</v>
      </c>
      <c r="C435" s="1" t="s">
        <v>688</v>
      </c>
      <c r="D435" s="1">
        <v>2021</v>
      </c>
      <c r="E435" s="1" t="s">
        <v>205</v>
      </c>
      <c r="F435" s="1" t="s">
        <v>718</v>
      </c>
      <c r="G435" s="1" t="s">
        <v>35</v>
      </c>
      <c r="H435" s="1" t="s">
        <v>48</v>
      </c>
      <c r="I435" s="1" t="s">
        <v>20</v>
      </c>
      <c r="J435" s="1">
        <v>6</v>
      </c>
      <c r="K435" s="1" t="str">
        <f>VLOOKUP(Table2[[#This Row],[Status]], rubric[], 2, FALSE)</f>
        <v>Kompetisi</v>
      </c>
      <c r="L435" s="1" t="str">
        <f>CLEAN(TRIM(Table2[[#This Row],[Status]] &amp; "|" &amp; Table2[[#This Row],[Level]] &amp; "|" &amp; Table2[[#This Row],[Participant As]]))</f>
        <v>Juara 1|External National|Team</v>
      </c>
      <c r="M43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436" spans="1:13" ht="14.25" hidden="1" customHeight="1" x14ac:dyDescent="0.35">
      <c r="A436" s="1" t="s">
        <v>714</v>
      </c>
      <c r="B436" s="1" t="s">
        <v>715</v>
      </c>
      <c r="C436" s="1" t="s">
        <v>688</v>
      </c>
      <c r="D436" s="1">
        <v>2021</v>
      </c>
      <c r="E436" s="1" t="s">
        <v>719</v>
      </c>
      <c r="F436" s="1" t="s">
        <v>720</v>
      </c>
      <c r="G436" s="1" t="s">
        <v>32</v>
      </c>
      <c r="H436" s="1" t="s">
        <v>19</v>
      </c>
      <c r="I436" s="1" t="s">
        <v>20</v>
      </c>
      <c r="J436" s="1">
        <v>5</v>
      </c>
      <c r="K436" s="1" t="str">
        <f>VLOOKUP(Table2[[#This Row],[Status]], rubric[], 2, FALSE)</f>
        <v>Kompetisi</v>
      </c>
      <c r="L436" s="1" t="str">
        <f>CLEAN(TRIM(Table2[[#This Row],[Status]] &amp; "|" &amp; Table2[[#This Row],[Level]] &amp; "|" &amp; Table2[[#This Row],[Participant As]]))</f>
        <v>Juara 2|External Regional|Team</v>
      </c>
      <c r="M43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437" spans="1:13" ht="14.25" hidden="1" customHeight="1" x14ac:dyDescent="0.35">
      <c r="A437" s="1" t="s">
        <v>714</v>
      </c>
      <c r="B437" s="1" t="s">
        <v>715</v>
      </c>
      <c r="C437" s="1" t="s">
        <v>688</v>
      </c>
      <c r="D437" s="1">
        <v>2021</v>
      </c>
      <c r="E437" s="1" t="s">
        <v>406</v>
      </c>
      <c r="F437" s="1" t="s">
        <v>407</v>
      </c>
      <c r="G437" s="1" t="s">
        <v>35</v>
      </c>
      <c r="H437" s="1" t="s">
        <v>19</v>
      </c>
      <c r="I437" s="1" t="s">
        <v>20</v>
      </c>
      <c r="J437" s="1">
        <v>1000</v>
      </c>
      <c r="K437" s="1" t="str">
        <f>VLOOKUP(Table2[[#This Row],[Status]], rubric[], 2, FALSE)</f>
        <v>Kompetisi</v>
      </c>
      <c r="L437" s="1" t="str">
        <f>CLEAN(TRIM(Table2[[#This Row],[Status]] &amp; "|" &amp; Table2[[#This Row],[Level]] &amp; "|" &amp; Table2[[#This Row],[Participant As]]))</f>
        <v>Juara 1|External Regional|Team</v>
      </c>
      <c r="M43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438" spans="1:13" ht="14.25" hidden="1" customHeight="1" x14ac:dyDescent="0.35">
      <c r="A438" s="1" t="s">
        <v>714</v>
      </c>
      <c r="B438" s="1" t="s">
        <v>715</v>
      </c>
      <c r="C438" s="1" t="s">
        <v>688</v>
      </c>
      <c r="D438" s="1">
        <v>2021</v>
      </c>
      <c r="E438" s="1" t="s">
        <v>486</v>
      </c>
      <c r="F438" s="1" t="s">
        <v>721</v>
      </c>
      <c r="G438" s="1" t="s">
        <v>35</v>
      </c>
      <c r="H438" s="1" t="s">
        <v>19</v>
      </c>
      <c r="I438" s="1" t="s">
        <v>20</v>
      </c>
      <c r="J438" s="1">
        <v>6</v>
      </c>
      <c r="K438" s="1" t="str">
        <f>VLOOKUP(Table2[[#This Row],[Status]], rubric[], 2, FALSE)</f>
        <v>Kompetisi</v>
      </c>
      <c r="L438" s="1" t="str">
        <f>CLEAN(TRIM(Table2[[#This Row],[Status]] &amp; "|" &amp; Table2[[#This Row],[Level]] &amp; "|" &amp; Table2[[#This Row],[Participant As]]))</f>
        <v>Juara 1|External Regional|Team</v>
      </c>
      <c r="M43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439" spans="1:13" ht="14.25" hidden="1" customHeight="1" x14ac:dyDescent="0.35">
      <c r="A439" s="1" t="s">
        <v>714</v>
      </c>
      <c r="B439" s="1" t="s">
        <v>715</v>
      </c>
      <c r="C439" s="1" t="s">
        <v>688</v>
      </c>
      <c r="D439" s="1">
        <v>2021</v>
      </c>
      <c r="E439" s="1" t="s">
        <v>168</v>
      </c>
      <c r="F439" s="1" t="s">
        <v>168</v>
      </c>
      <c r="G439" s="1" t="s">
        <v>18</v>
      </c>
      <c r="H439" s="1" t="s">
        <v>19</v>
      </c>
      <c r="I439" s="1" t="s">
        <v>25</v>
      </c>
      <c r="J439" s="1">
        <v>6</v>
      </c>
      <c r="K439" s="1" t="str">
        <f>VLOOKUP(Table2[[#This Row],[Status]], rubric[], 2, FALSE)</f>
        <v>Pemberdayaan atau Aksi Kemanusiaan</v>
      </c>
      <c r="L439" s="1" t="str">
        <f>CLEAN(TRIM(Table2[[#This Row],[Status]] &amp; "|" &amp; Table2[[#This Row],[Level]] &amp; "|" &amp; Table2[[#This Row],[Participant As]]))</f>
        <v>Relawan|External Regional|Individual</v>
      </c>
      <c r="M43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440" spans="1:13" ht="14.25" hidden="1" customHeight="1" x14ac:dyDescent="0.35">
      <c r="A440" s="1" t="s">
        <v>714</v>
      </c>
      <c r="B440" s="1" t="s">
        <v>715</v>
      </c>
      <c r="C440" s="1" t="s">
        <v>688</v>
      </c>
      <c r="D440" s="1">
        <v>2021</v>
      </c>
      <c r="E440" s="1" t="s">
        <v>722</v>
      </c>
      <c r="F440" s="1" t="s">
        <v>722</v>
      </c>
      <c r="G440" s="1" t="s">
        <v>35</v>
      </c>
      <c r="H440" s="1" t="s">
        <v>48</v>
      </c>
      <c r="I440" s="1" t="s">
        <v>25</v>
      </c>
      <c r="J440" s="1">
        <v>192</v>
      </c>
      <c r="K440" s="1" t="str">
        <f>VLOOKUP(Table2[[#This Row],[Status]], rubric[], 2, FALSE)</f>
        <v>Kompetisi</v>
      </c>
      <c r="L440" s="1" t="str">
        <f>CLEAN(TRIM(Table2[[#This Row],[Status]] &amp; "|" &amp; Table2[[#This Row],[Level]] &amp; "|" &amp; Table2[[#This Row],[Participant As]]))</f>
        <v>Juara 1|External National|Individual</v>
      </c>
      <c r="M44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441" spans="1:13" ht="14.25" hidden="1" customHeight="1" x14ac:dyDescent="0.35">
      <c r="A441" s="1" t="s">
        <v>714</v>
      </c>
      <c r="B441" s="1" t="s">
        <v>715</v>
      </c>
      <c r="C441" s="1" t="s">
        <v>688</v>
      </c>
      <c r="D441" s="1">
        <v>2021</v>
      </c>
      <c r="E441" s="1" t="s">
        <v>722</v>
      </c>
      <c r="F441" s="1" t="s">
        <v>722</v>
      </c>
      <c r="G441" s="1" t="s">
        <v>35</v>
      </c>
      <c r="H441" s="1" t="s">
        <v>48</v>
      </c>
      <c r="I441" s="1" t="s">
        <v>20</v>
      </c>
      <c r="J441" s="1">
        <v>8</v>
      </c>
      <c r="K441" s="1" t="str">
        <f>VLOOKUP(Table2[[#This Row],[Status]], rubric[], 2, FALSE)</f>
        <v>Kompetisi</v>
      </c>
      <c r="L441" s="1" t="str">
        <f>CLEAN(TRIM(Table2[[#This Row],[Status]] &amp; "|" &amp; Table2[[#This Row],[Level]] &amp; "|" &amp; Table2[[#This Row],[Participant As]]))</f>
        <v>Juara 1|External National|Team</v>
      </c>
      <c r="M44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442" spans="1:13" ht="14.25" hidden="1" customHeight="1" x14ac:dyDescent="0.35">
      <c r="A442" s="1" t="s">
        <v>714</v>
      </c>
      <c r="B442" s="1" t="s">
        <v>715</v>
      </c>
      <c r="C442" s="1" t="s">
        <v>688</v>
      </c>
      <c r="D442" s="1">
        <v>2021</v>
      </c>
      <c r="E442" s="1" t="s">
        <v>454</v>
      </c>
      <c r="F442" s="1" t="s">
        <v>454</v>
      </c>
      <c r="G442" s="1" t="s">
        <v>74</v>
      </c>
      <c r="H442" s="1" t="s">
        <v>19</v>
      </c>
      <c r="I442" s="1" t="s">
        <v>20</v>
      </c>
      <c r="J442" s="1">
        <v>5</v>
      </c>
      <c r="K442" s="1" t="str">
        <f>VLOOKUP(Table2[[#This Row],[Status]], rubric[], 2, FALSE)</f>
        <v>Kompetisi</v>
      </c>
      <c r="L442" s="1" t="str">
        <f>CLEAN(TRIM(Table2[[#This Row],[Status]] &amp; "|" &amp; Table2[[#This Row],[Level]] &amp; "|" &amp; Table2[[#This Row],[Participant As]]))</f>
        <v>Juara 3|External Regional|Team</v>
      </c>
      <c r="M44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443" spans="1:13" ht="14.25" hidden="1" customHeight="1" x14ac:dyDescent="0.35">
      <c r="A443" s="1" t="s">
        <v>714</v>
      </c>
      <c r="B443" s="1" t="s">
        <v>715</v>
      </c>
      <c r="C443" s="1" t="s">
        <v>688</v>
      </c>
      <c r="D443" s="1">
        <v>2021</v>
      </c>
      <c r="E443" s="1" t="s">
        <v>454</v>
      </c>
      <c r="F443" s="1" t="s">
        <v>454</v>
      </c>
      <c r="G443" s="1" t="s">
        <v>32</v>
      </c>
      <c r="H443" s="1" t="s">
        <v>19</v>
      </c>
      <c r="I443" s="1" t="s">
        <v>20</v>
      </c>
      <c r="J443" s="1">
        <v>16</v>
      </c>
      <c r="K443" s="1" t="str">
        <f>VLOOKUP(Table2[[#This Row],[Status]], rubric[], 2, FALSE)</f>
        <v>Kompetisi</v>
      </c>
      <c r="L443" s="1" t="str">
        <f>CLEAN(TRIM(Table2[[#This Row],[Status]] &amp; "|" &amp; Table2[[#This Row],[Level]] &amp; "|" &amp; Table2[[#This Row],[Participant As]]))</f>
        <v>Juara 2|External Regional|Team</v>
      </c>
      <c r="M44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444" spans="1:13" ht="14.25" hidden="1" customHeight="1" x14ac:dyDescent="0.35">
      <c r="A444" s="1" t="s">
        <v>714</v>
      </c>
      <c r="B444" s="1" t="s">
        <v>715</v>
      </c>
      <c r="C444" s="1" t="s">
        <v>688</v>
      </c>
      <c r="D444" s="1">
        <v>2021</v>
      </c>
      <c r="E444" s="1" t="s">
        <v>723</v>
      </c>
      <c r="F444" s="1" t="s">
        <v>723</v>
      </c>
      <c r="G444" s="1" t="s">
        <v>35</v>
      </c>
      <c r="H444" s="1" t="s">
        <v>19</v>
      </c>
      <c r="I444" s="1" t="s">
        <v>25</v>
      </c>
      <c r="J444" s="1">
        <v>32</v>
      </c>
      <c r="K444" s="1" t="str">
        <f>VLOOKUP(Table2[[#This Row],[Status]], rubric[], 2, FALSE)</f>
        <v>Kompetisi</v>
      </c>
      <c r="L444" s="1" t="str">
        <f>CLEAN(TRIM(Table2[[#This Row],[Status]] &amp; "|" &amp; Table2[[#This Row],[Level]] &amp; "|" &amp; Table2[[#This Row],[Participant As]]))</f>
        <v>Juara 1|External Regional|Individual</v>
      </c>
      <c r="M44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35</v>
      </c>
    </row>
    <row r="445" spans="1:13" ht="14.25" hidden="1" customHeight="1" x14ac:dyDescent="0.35">
      <c r="A445" s="1" t="s">
        <v>714</v>
      </c>
      <c r="B445" s="1" t="s">
        <v>715</v>
      </c>
      <c r="C445" s="1" t="s">
        <v>688</v>
      </c>
      <c r="D445" s="1">
        <v>2021</v>
      </c>
      <c r="E445" s="1" t="s">
        <v>457</v>
      </c>
      <c r="F445" s="1" t="s">
        <v>724</v>
      </c>
      <c r="G445" s="1" t="s">
        <v>35</v>
      </c>
      <c r="H445" s="1" t="s">
        <v>19</v>
      </c>
      <c r="I445" s="1" t="s">
        <v>25</v>
      </c>
      <c r="J445" s="1">
        <v>12</v>
      </c>
      <c r="K445" s="1" t="str">
        <f>VLOOKUP(Table2[[#This Row],[Status]], rubric[], 2, FALSE)</f>
        <v>Kompetisi</v>
      </c>
      <c r="L445" s="1" t="str">
        <f>CLEAN(TRIM(Table2[[#This Row],[Status]] &amp; "|" &amp; Table2[[#This Row],[Level]] &amp; "|" &amp; Table2[[#This Row],[Participant As]]))</f>
        <v>Juara 1|External Regional|Individual</v>
      </c>
      <c r="M44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35</v>
      </c>
    </row>
    <row r="446" spans="1:13" ht="14.25" hidden="1" customHeight="1" x14ac:dyDescent="0.35">
      <c r="A446" s="1" t="s">
        <v>714</v>
      </c>
      <c r="B446" s="1" t="s">
        <v>715</v>
      </c>
      <c r="C446" s="1" t="s">
        <v>688</v>
      </c>
      <c r="D446" s="1">
        <v>2021</v>
      </c>
      <c r="E446" s="1" t="s">
        <v>79</v>
      </c>
      <c r="F446" s="1" t="s">
        <v>713</v>
      </c>
      <c r="G446" s="1" t="s">
        <v>18</v>
      </c>
      <c r="H446" s="1" t="s">
        <v>19</v>
      </c>
      <c r="I446" s="1" t="s">
        <v>25</v>
      </c>
      <c r="J446" s="1">
        <v>11</v>
      </c>
      <c r="K446" s="1" t="str">
        <f>VLOOKUP(Table2[[#This Row],[Status]], rubric[], 2, FALSE)</f>
        <v>Pemberdayaan atau Aksi Kemanusiaan</v>
      </c>
      <c r="L446" s="1" t="str">
        <f>CLEAN(TRIM(Table2[[#This Row],[Status]] &amp; "|" &amp; Table2[[#This Row],[Level]] &amp; "|" &amp; Table2[[#This Row],[Participant As]]))</f>
        <v>Relawan|External Regional|Individual</v>
      </c>
      <c r="M44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447" spans="1:13" ht="14.25" hidden="1" customHeight="1" x14ac:dyDescent="0.35">
      <c r="A447" s="1" t="s">
        <v>714</v>
      </c>
      <c r="B447" s="1" t="s">
        <v>715</v>
      </c>
      <c r="C447" s="1" t="s">
        <v>688</v>
      </c>
      <c r="D447" s="1">
        <v>2021</v>
      </c>
      <c r="E447" s="1" t="s">
        <v>79</v>
      </c>
      <c r="F447" s="1" t="s">
        <v>713</v>
      </c>
      <c r="G447" s="1" t="s">
        <v>18</v>
      </c>
      <c r="H447" s="1" t="s">
        <v>19</v>
      </c>
      <c r="I447" s="1" t="s">
        <v>25</v>
      </c>
      <c r="J447" s="1">
        <v>11</v>
      </c>
      <c r="K447" s="1" t="str">
        <f>VLOOKUP(Table2[[#This Row],[Status]], rubric[], 2, FALSE)</f>
        <v>Pemberdayaan atau Aksi Kemanusiaan</v>
      </c>
      <c r="L447" s="1" t="str">
        <f>CLEAN(TRIM(Table2[[#This Row],[Status]] &amp; "|" &amp; Table2[[#This Row],[Level]] &amp; "|" &amp; Table2[[#This Row],[Participant As]]))</f>
        <v>Relawan|External Regional|Individual</v>
      </c>
      <c r="M44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448" spans="1:13" ht="14.25" hidden="1" customHeight="1" x14ac:dyDescent="0.35">
      <c r="A448" s="1" t="s">
        <v>725</v>
      </c>
      <c r="B448" s="1" t="s">
        <v>726</v>
      </c>
      <c r="C448" s="1" t="s">
        <v>688</v>
      </c>
      <c r="D448" s="1">
        <v>2021</v>
      </c>
      <c r="E448" s="1" t="s">
        <v>85</v>
      </c>
      <c r="F448" s="1" t="s">
        <v>659</v>
      </c>
      <c r="G448" s="1" t="s">
        <v>18</v>
      </c>
      <c r="H448" s="1" t="s">
        <v>19</v>
      </c>
      <c r="I448" s="1" t="s">
        <v>25</v>
      </c>
      <c r="J448" s="1">
        <v>11</v>
      </c>
      <c r="K448" s="1" t="str">
        <f>VLOOKUP(Table2[[#This Row],[Status]], rubric[], 2, FALSE)</f>
        <v>Pemberdayaan atau Aksi Kemanusiaan</v>
      </c>
      <c r="L448" s="1" t="str">
        <f>CLEAN(TRIM(Table2[[#This Row],[Status]] &amp; "|" &amp; Table2[[#This Row],[Level]] &amp; "|" &amp; Table2[[#This Row],[Participant As]]))</f>
        <v>Relawan|External Regional|Individual</v>
      </c>
      <c r="M44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449" spans="1:13" ht="14.25" hidden="1" customHeight="1" x14ac:dyDescent="0.35">
      <c r="A449" s="1" t="s">
        <v>725</v>
      </c>
      <c r="B449" s="1" t="s">
        <v>726</v>
      </c>
      <c r="C449" s="1" t="s">
        <v>688</v>
      </c>
      <c r="D449" s="1">
        <v>2021</v>
      </c>
      <c r="E449" s="1" t="s">
        <v>26</v>
      </c>
      <c r="F449" s="1" t="s">
        <v>712</v>
      </c>
      <c r="G449" s="1" t="s">
        <v>318</v>
      </c>
      <c r="H449" s="1" t="s">
        <v>48</v>
      </c>
      <c r="I449" s="1" t="s">
        <v>20</v>
      </c>
      <c r="J449" s="1">
        <v>4</v>
      </c>
      <c r="K449" s="1" t="str">
        <f>VLOOKUP(Table2[[#This Row],[Status]], rubric[], 2, FALSE)</f>
        <v>Hasil Karya</v>
      </c>
      <c r="L449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44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450" spans="1:13" ht="14.25" hidden="1" customHeight="1" x14ac:dyDescent="0.35">
      <c r="A450" s="1" t="s">
        <v>725</v>
      </c>
      <c r="B450" s="1" t="s">
        <v>726</v>
      </c>
      <c r="C450" s="1" t="s">
        <v>688</v>
      </c>
      <c r="D450" s="1">
        <v>2021</v>
      </c>
      <c r="E450" s="1" t="s">
        <v>79</v>
      </c>
      <c r="F450" s="1" t="s">
        <v>713</v>
      </c>
      <c r="G450" s="1" t="s">
        <v>18</v>
      </c>
      <c r="H450" s="1" t="s">
        <v>19</v>
      </c>
      <c r="I450" s="1" t="s">
        <v>25</v>
      </c>
      <c r="J450" s="1">
        <v>11</v>
      </c>
      <c r="K450" s="1" t="str">
        <f>VLOOKUP(Table2[[#This Row],[Status]], rubric[], 2, FALSE)</f>
        <v>Pemberdayaan atau Aksi Kemanusiaan</v>
      </c>
      <c r="L450" s="1" t="str">
        <f>CLEAN(TRIM(Table2[[#This Row],[Status]] &amp; "|" &amp; Table2[[#This Row],[Level]] &amp; "|" &amp; Table2[[#This Row],[Participant As]]))</f>
        <v>Relawan|External Regional|Individual</v>
      </c>
      <c r="M45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451" spans="1:13" ht="14.25" hidden="1" customHeight="1" x14ac:dyDescent="0.35">
      <c r="A451" s="1" t="s">
        <v>725</v>
      </c>
      <c r="B451" s="1" t="s">
        <v>726</v>
      </c>
      <c r="C451" s="1" t="s">
        <v>688</v>
      </c>
      <c r="D451" s="1">
        <v>2021</v>
      </c>
      <c r="E451" s="1" t="s">
        <v>79</v>
      </c>
      <c r="F451" s="1" t="s">
        <v>713</v>
      </c>
      <c r="G451" s="1" t="s">
        <v>18</v>
      </c>
      <c r="H451" s="1" t="s">
        <v>19</v>
      </c>
      <c r="I451" s="1" t="s">
        <v>25</v>
      </c>
      <c r="J451" s="1">
        <v>11</v>
      </c>
      <c r="K451" s="1" t="str">
        <f>VLOOKUP(Table2[[#This Row],[Status]], rubric[], 2, FALSE)</f>
        <v>Pemberdayaan atau Aksi Kemanusiaan</v>
      </c>
      <c r="L451" s="1" t="str">
        <f>CLEAN(TRIM(Table2[[#This Row],[Status]] &amp; "|" &amp; Table2[[#This Row],[Level]] &amp; "|" &amp; Table2[[#This Row],[Participant As]]))</f>
        <v>Relawan|External Regional|Individual</v>
      </c>
      <c r="M45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452" spans="1:13" ht="14.25" hidden="1" customHeight="1" x14ac:dyDescent="0.35">
      <c r="A452" s="1" t="s">
        <v>727</v>
      </c>
      <c r="B452" s="1" t="s">
        <v>728</v>
      </c>
      <c r="C452" s="1" t="s">
        <v>688</v>
      </c>
      <c r="D452" s="1">
        <v>2021</v>
      </c>
      <c r="E452" s="1" t="s">
        <v>122</v>
      </c>
      <c r="F452" s="1" t="s">
        <v>693</v>
      </c>
      <c r="G452" s="1" t="s">
        <v>55</v>
      </c>
      <c r="H452" s="1" t="s">
        <v>48</v>
      </c>
      <c r="I452" s="1" t="s">
        <v>20</v>
      </c>
      <c r="J452" s="1">
        <v>14</v>
      </c>
      <c r="K452" s="1" t="str">
        <f>VLOOKUP(Table2[[#This Row],[Status]], rubric[], 2, FALSE)</f>
        <v>Hasil Karya</v>
      </c>
      <c r="L452" s="1" t="str">
        <f>CLEAN(TRIM(Table2[[#This Row],[Status]] &amp; "|" &amp; Table2[[#This Row],[Level]] &amp; "|" &amp; Table2[[#This Row],[Participant As]]))</f>
        <v>Hak Cipta|External National|Team</v>
      </c>
      <c r="M45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453" spans="1:13" ht="14.25" hidden="1" customHeight="1" x14ac:dyDescent="0.35">
      <c r="A453" s="1" t="s">
        <v>727</v>
      </c>
      <c r="B453" s="1" t="s">
        <v>728</v>
      </c>
      <c r="C453" s="1" t="s">
        <v>688</v>
      </c>
      <c r="D453" s="1">
        <v>2021</v>
      </c>
      <c r="E453" s="1" t="s">
        <v>729</v>
      </c>
      <c r="F453" s="1" t="s">
        <v>729</v>
      </c>
      <c r="G453" s="1" t="s">
        <v>18</v>
      </c>
      <c r="H453" s="1" t="s">
        <v>19</v>
      </c>
      <c r="I453" s="1" t="s">
        <v>20</v>
      </c>
      <c r="J453" s="1">
        <v>9</v>
      </c>
      <c r="K453" s="1" t="str">
        <f>VLOOKUP(Table2[[#This Row],[Status]], rubric[], 2, FALSE)</f>
        <v>Pemberdayaan atau Aksi Kemanusiaan</v>
      </c>
      <c r="L453" s="1" t="str">
        <f>CLEAN(TRIM(Table2[[#This Row],[Status]] &amp; "|" &amp; Table2[[#This Row],[Level]] &amp; "|" &amp; Table2[[#This Row],[Participant As]]))</f>
        <v>Relawan|External Regional|Team</v>
      </c>
      <c r="M45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454" spans="1:13" ht="14.25" hidden="1" customHeight="1" x14ac:dyDescent="0.35">
      <c r="A454" s="1" t="s">
        <v>727</v>
      </c>
      <c r="B454" s="1" t="s">
        <v>728</v>
      </c>
      <c r="C454" s="1" t="s">
        <v>688</v>
      </c>
      <c r="D454" s="1">
        <v>2021</v>
      </c>
      <c r="E454" s="1" t="s">
        <v>38</v>
      </c>
      <c r="F454" s="1" t="s">
        <v>39</v>
      </c>
      <c r="G454" s="1" t="s">
        <v>102</v>
      </c>
      <c r="H454" s="1" t="s">
        <v>41</v>
      </c>
      <c r="I454" s="1" t="s">
        <v>25</v>
      </c>
      <c r="K454" t="str">
        <f>VLOOKUP(Table2[[#This Row],[Status]], rubric[], 2, FALSE)</f>
        <v>Karir Organisasi</v>
      </c>
      <c r="L454" s="1" t="str">
        <f>CLEAN(TRIM(Table2[[#This Row],[Status]] &amp; "|" &amp; Table2[[#This Row],[Level]] &amp; "|" &amp; Table2[[#This Row],[Participant As]]))</f>
        <v>Sekretaris|Kab/Kota/PT|Individual</v>
      </c>
      <c r="M45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6</v>
      </c>
    </row>
    <row r="455" spans="1:13" ht="14.25" hidden="1" customHeight="1" x14ac:dyDescent="0.35">
      <c r="A455" s="1" t="s">
        <v>727</v>
      </c>
      <c r="B455" s="1" t="s">
        <v>728</v>
      </c>
      <c r="C455" s="1" t="s">
        <v>688</v>
      </c>
      <c r="D455" s="1">
        <v>2021</v>
      </c>
      <c r="E455" s="1" t="s">
        <v>42</v>
      </c>
      <c r="F455" s="1" t="s">
        <v>43</v>
      </c>
      <c r="G455" s="1" t="s">
        <v>102</v>
      </c>
      <c r="H455" s="1" t="s">
        <v>41</v>
      </c>
      <c r="I455" s="1" t="s">
        <v>25</v>
      </c>
      <c r="K455" t="str">
        <f>VLOOKUP(Table2[[#This Row],[Status]], rubric[], 2, FALSE)</f>
        <v>Karir Organisasi</v>
      </c>
      <c r="L455" s="1" t="str">
        <f>CLEAN(TRIM(Table2[[#This Row],[Status]] &amp; "|" &amp; Table2[[#This Row],[Level]] &amp; "|" &amp; Table2[[#This Row],[Participant As]]))</f>
        <v>Sekretaris|Kab/Kota/PT|Individual</v>
      </c>
      <c r="M45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6</v>
      </c>
    </row>
    <row r="456" spans="1:13" ht="14.25" hidden="1" customHeight="1" x14ac:dyDescent="0.35">
      <c r="A456" s="1" t="s">
        <v>730</v>
      </c>
      <c r="B456" s="1" t="s">
        <v>731</v>
      </c>
      <c r="C456" s="1" t="s">
        <v>688</v>
      </c>
      <c r="D456" s="1">
        <v>2021</v>
      </c>
      <c r="E456" s="1" t="s">
        <v>85</v>
      </c>
      <c r="F456" s="1" t="s">
        <v>659</v>
      </c>
      <c r="G456" s="1" t="s">
        <v>18</v>
      </c>
      <c r="H456" s="1" t="s">
        <v>19</v>
      </c>
      <c r="I456" s="1" t="s">
        <v>25</v>
      </c>
      <c r="J456" s="1">
        <v>11</v>
      </c>
      <c r="K456" s="1" t="str">
        <f>VLOOKUP(Table2[[#This Row],[Status]], rubric[], 2, FALSE)</f>
        <v>Pemberdayaan atau Aksi Kemanusiaan</v>
      </c>
      <c r="L456" s="1" t="str">
        <f>CLEAN(TRIM(Table2[[#This Row],[Status]] &amp; "|" &amp; Table2[[#This Row],[Level]] &amp; "|" &amp; Table2[[#This Row],[Participant As]]))</f>
        <v>Relawan|External Regional|Individual</v>
      </c>
      <c r="M45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457" spans="1:13" ht="14.25" hidden="1" customHeight="1" x14ac:dyDescent="0.35">
      <c r="A457" s="1" t="s">
        <v>730</v>
      </c>
      <c r="B457" s="1" t="s">
        <v>731</v>
      </c>
      <c r="C457" s="1" t="s">
        <v>688</v>
      </c>
      <c r="D457" s="1">
        <v>2021</v>
      </c>
      <c r="E457" s="1" t="s">
        <v>26</v>
      </c>
      <c r="F457" s="1" t="s">
        <v>712</v>
      </c>
      <c r="G457" s="1" t="s">
        <v>318</v>
      </c>
      <c r="H457" s="1" t="s">
        <v>48</v>
      </c>
      <c r="I457" s="1" t="s">
        <v>20</v>
      </c>
      <c r="J457" s="1">
        <v>4</v>
      </c>
      <c r="K457" s="1" t="str">
        <f>VLOOKUP(Table2[[#This Row],[Status]], rubric[], 2, FALSE)</f>
        <v>Hasil Karya</v>
      </c>
      <c r="L457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45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458" spans="1:13" ht="14.25" hidden="1" customHeight="1" x14ac:dyDescent="0.35">
      <c r="A458" s="1" t="s">
        <v>730</v>
      </c>
      <c r="B458" s="1" t="s">
        <v>731</v>
      </c>
      <c r="C458" s="1" t="s">
        <v>688</v>
      </c>
      <c r="D458" s="1">
        <v>2021</v>
      </c>
      <c r="E458" s="1" t="s">
        <v>79</v>
      </c>
      <c r="F458" s="1" t="s">
        <v>713</v>
      </c>
      <c r="G458" s="1" t="s">
        <v>18</v>
      </c>
      <c r="H458" s="1" t="s">
        <v>19</v>
      </c>
      <c r="I458" s="1" t="s">
        <v>25</v>
      </c>
      <c r="J458" s="1">
        <v>11</v>
      </c>
      <c r="K458" s="1" t="str">
        <f>VLOOKUP(Table2[[#This Row],[Status]], rubric[], 2, FALSE)</f>
        <v>Pemberdayaan atau Aksi Kemanusiaan</v>
      </c>
      <c r="L458" s="1" t="str">
        <f>CLEAN(TRIM(Table2[[#This Row],[Status]] &amp; "|" &amp; Table2[[#This Row],[Level]] &amp; "|" &amp; Table2[[#This Row],[Participant As]]))</f>
        <v>Relawan|External Regional|Individual</v>
      </c>
      <c r="M45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459" spans="1:13" ht="14.25" hidden="1" customHeight="1" x14ac:dyDescent="0.35">
      <c r="A459" s="1" t="s">
        <v>730</v>
      </c>
      <c r="B459" s="1" t="s">
        <v>731</v>
      </c>
      <c r="C459" s="1" t="s">
        <v>688</v>
      </c>
      <c r="D459" s="1">
        <v>2021</v>
      </c>
      <c r="E459" s="1" t="s">
        <v>79</v>
      </c>
      <c r="F459" s="1" t="s">
        <v>713</v>
      </c>
      <c r="G459" s="1" t="s">
        <v>18</v>
      </c>
      <c r="H459" s="1" t="s">
        <v>19</v>
      </c>
      <c r="I459" s="1" t="s">
        <v>25</v>
      </c>
      <c r="J459" s="1">
        <v>11</v>
      </c>
      <c r="K459" s="1" t="str">
        <f>VLOOKUP(Table2[[#This Row],[Status]], rubric[], 2, FALSE)</f>
        <v>Pemberdayaan atau Aksi Kemanusiaan</v>
      </c>
      <c r="L459" s="1" t="str">
        <f>CLEAN(TRIM(Table2[[#This Row],[Status]] &amp; "|" &amp; Table2[[#This Row],[Level]] &amp; "|" &amp; Table2[[#This Row],[Participant As]]))</f>
        <v>Relawan|External Regional|Individual</v>
      </c>
      <c r="M45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460" spans="1:13" ht="14.25" hidden="1" customHeight="1" x14ac:dyDescent="0.35">
      <c r="A460" s="1" t="s">
        <v>732</v>
      </c>
      <c r="B460" s="1" t="s">
        <v>733</v>
      </c>
      <c r="C460" s="1" t="s">
        <v>688</v>
      </c>
      <c r="D460" s="1">
        <v>2021</v>
      </c>
      <c r="E460" s="1" t="s">
        <v>89</v>
      </c>
      <c r="F460" s="1" t="s">
        <v>90</v>
      </c>
      <c r="G460" s="1" t="s">
        <v>91</v>
      </c>
      <c r="H460" s="1" t="s">
        <v>66</v>
      </c>
      <c r="I460" s="1" t="s">
        <v>25</v>
      </c>
      <c r="J460" s="1">
        <v>500</v>
      </c>
      <c r="K460" s="1" t="str">
        <f>VLOOKUP(Table2[[#This Row],[Status]], rubric[], 2, FALSE)</f>
        <v>Pengakuan</v>
      </c>
      <c r="L460" s="1" t="str">
        <f>CLEAN(TRIM(Table2[[#This Row],[Status]] &amp; "|" &amp; Table2[[#This Row],[Level]] &amp; "|" &amp; Table2[[#This Row],[Participant As]]))</f>
        <v>Narasumber/Pembicara|External International|Individual</v>
      </c>
      <c r="M46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461" spans="1:13" ht="14.25" hidden="1" customHeight="1" x14ac:dyDescent="0.35">
      <c r="A461" s="1" t="s">
        <v>734</v>
      </c>
      <c r="B461" s="1" t="s">
        <v>735</v>
      </c>
      <c r="C461" s="1" t="s">
        <v>688</v>
      </c>
      <c r="D461" s="1">
        <v>2021</v>
      </c>
      <c r="E461" s="1" t="s">
        <v>85</v>
      </c>
      <c r="F461" s="1" t="s">
        <v>659</v>
      </c>
      <c r="G461" s="1" t="s">
        <v>18</v>
      </c>
      <c r="H461" s="1" t="s">
        <v>19</v>
      </c>
      <c r="I461" s="1" t="s">
        <v>25</v>
      </c>
      <c r="J461" s="1">
        <v>11</v>
      </c>
      <c r="K461" s="1" t="str">
        <f>VLOOKUP(Table2[[#This Row],[Status]], rubric[], 2, FALSE)</f>
        <v>Pemberdayaan atau Aksi Kemanusiaan</v>
      </c>
      <c r="L461" s="1" t="str">
        <f>CLEAN(TRIM(Table2[[#This Row],[Status]] &amp; "|" &amp; Table2[[#This Row],[Level]] &amp; "|" &amp; Table2[[#This Row],[Participant As]]))</f>
        <v>Relawan|External Regional|Individual</v>
      </c>
      <c r="M46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462" spans="1:13" ht="14.25" hidden="1" customHeight="1" x14ac:dyDescent="0.35">
      <c r="A462" s="1" t="s">
        <v>736</v>
      </c>
      <c r="B462" s="1" t="s">
        <v>737</v>
      </c>
      <c r="C462" s="1" t="s">
        <v>688</v>
      </c>
      <c r="D462" s="1">
        <v>2021</v>
      </c>
      <c r="E462" s="1" t="s">
        <v>89</v>
      </c>
      <c r="F462" s="1" t="s">
        <v>90</v>
      </c>
      <c r="G462" s="1" t="s">
        <v>91</v>
      </c>
      <c r="H462" s="1" t="s">
        <v>66</v>
      </c>
      <c r="I462" s="1" t="s">
        <v>25</v>
      </c>
      <c r="J462" s="1">
        <v>500</v>
      </c>
      <c r="K462" s="1" t="str">
        <f>VLOOKUP(Table2[[#This Row],[Status]], rubric[], 2, FALSE)</f>
        <v>Pengakuan</v>
      </c>
      <c r="L462" s="1" t="str">
        <f>CLEAN(TRIM(Table2[[#This Row],[Status]] &amp; "|" &amp; Table2[[#This Row],[Level]] &amp; "|" &amp; Table2[[#This Row],[Participant As]]))</f>
        <v>Narasumber/Pembicara|External International|Individual</v>
      </c>
      <c r="M46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463" spans="1:13" ht="14.25" hidden="1" customHeight="1" x14ac:dyDescent="0.35">
      <c r="A463" s="1" t="s">
        <v>738</v>
      </c>
      <c r="B463" s="1" t="s">
        <v>739</v>
      </c>
      <c r="C463" s="1" t="s">
        <v>688</v>
      </c>
      <c r="D463" s="1">
        <v>2021</v>
      </c>
      <c r="E463" s="1" t="s">
        <v>257</v>
      </c>
      <c r="F463" s="1" t="s">
        <v>257</v>
      </c>
      <c r="G463" s="1" t="s">
        <v>35</v>
      </c>
      <c r="H463" s="1" t="s">
        <v>19</v>
      </c>
      <c r="I463" s="1" t="s">
        <v>20</v>
      </c>
      <c r="J463" s="1">
        <v>3</v>
      </c>
      <c r="K463" s="1" t="str">
        <f>VLOOKUP(Table2[[#This Row],[Status]], rubric[], 2, FALSE)</f>
        <v>Kompetisi</v>
      </c>
      <c r="L463" s="1" t="str">
        <f>CLEAN(TRIM(Table2[[#This Row],[Status]] &amp; "|" &amp; Table2[[#This Row],[Level]] &amp; "|" &amp; Table2[[#This Row],[Participant As]]))</f>
        <v>Juara 1|External Regional|Team</v>
      </c>
      <c r="M46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464" spans="1:13" ht="14.25" hidden="1" customHeight="1" x14ac:dyDescent="0.35">
      <c r="A464" s="1" t="s">
        <v>740</v>
      </c>
      <c r="B464" s="1" t="s">
        <v>741</v>
      </c>
      <c r="C464" s="1" t="s">
        <v>688</v>
      </c>
      <c r="D464" s="1">
        <v>2021</v>
      </c>
      <c r="E464" s="1" t="s">
        <v>89</v>
      </c>
      <c r="F464" s="1" t="s">
        <v>90</v>
      </c>
      <c r="G464" s="1" t="s">
        <v>91</v>
      </c>
      <c r="H464" s="1" t="s">
        <v>66</v>
      </c>
      <c r="I464" s="1" t="s">
        <v>25</v>
      </c>
      <c r="J464" s="1">
        <v>500</v>
      </c>
      <c r="K464" s="1" t="str">
        <f>VLOOKUP(Table2[[#This Row],[Status]], rubric[], 2, FALSE)</f>
        <v>Pengakuan</v>
      </c>
      <c r="L464" s="1" t="str">
        <f>CLEAN(TRIM(Table2[[#This Row],[Status]] &amp; "|" &amp; Table2[[#This Row],[Level]] &amp; "|" &amp; Table2[[#This Row],[Participant As]]))</f>
        <v>Narasumber/Pembicara|External International|Individual</v>
      </c>
      <c r="M46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465" spans="1:13" ht="14.25" hidden="1" customHeight="1" x14ac:dyDescent="0.35">
      <c r="A465" s="1" t="s">
        <v>742</v>
      </c>
      <c r="B465" s="1" t="s">
        <v>743</v>
      </c>
      <c r="C465" s="1" t="s">
        <v>688</v>
      </c>
      <c r="D465" s="1">
        <v>2021</v>
      </c>
      <c r="E465" s="1" t="s">
        <v>85</v>
      </c>
      <c r="F465" s="1" t="s">
        <v>659</v>
      </c>
      <c r="G465" s="1" t="s">
        <v>18</v>
      </c>
      <c r="H465" s="1" t="s">
        <v>19</v>
      </c>
      <c r="I465" s="1" t="s">
        <v>25</v>
      </c>
      <c r="J465" s="1">
        <v>11</v>
      </c>
      <c r="K465" s="1" t="str">
        <f>VLOOKUP(Table2[[#This Row],[Status]], rubric[], 2, FALSE)</f>
        <v>Pemberdayaan atau Aksi Kemanusiaan</v>
      </c>
      <c r="L465" s="1" t="str">
        <f>CLEAN(TRIM(Table2[[#This Row],[Status]] &amp; "|" &amp; Table2[[#This Row],[Level]] &amp; "|" &amp; Table2[[#This Row],[Participant As]]))</f>
        <v>Relawan|External Regional|Individual</v>
      </c>
      <c r="M46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466" spans="1:13" ht="14.25" hidden="1" customHeight="1" x14ac:dyDescent="0.35">
      <c r="A466" s="1" t="s">
        <v>744</v>
      </c>
      <c r="B466" s="1" t="s">
        <v>745</v>
      </c>
      <c r="C466" s="1" t="s">
        <v>688</v>
      </c>
      <c r="D466" s="1">
        <v>2021</v>
      </c>
      <c r="E466" s="1" t="s">
        <v>89</v>
      </c>
      <c r="F466" s="1" t="s">
        <v>90</v>
      </c>
      <c r="G466" s="1" t="s">
        <v>91</v>
      </c>
      <c r="H466" s="1" t="s">
        <v>66</v>
      </c>
      <c r="I466" s="1" t="s">
        <v>25</v>
      </c>
      <c r="J466" s="1">
        <v>500</v>
      </c>
      <c r="K466" s="1" t="str">
        <f>VLOOKUP(Table2[[#This Row],[Status]], rubric[], 2, FALSE)</f>
        <v>Pengakuan</v>
      </c>
      <c r="L466" s="1" t="str">
        <f>CLEAN(TRIM(Table2[[#This Row],[Status]] &amp; "|" &amp; Table2[[#This Row],[Level]] &amp; "|" &amp; Table2[[#This Row],[Participant As]]))</f>
        <v>Narasumber/Pembicara|External International|Individual</v>
      </c>
      <c r="M46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467" spans="1:13" ht="14.25" hidden="1" customHeight="1" x14ac:dyDescent="0.35">
      <c r="A467" s="1" t="s">
        <v>746</v>
      </c>
      <c r="B467" s="1" t="s">
        <v>747</v>
      </c>
      <c r="C467" s="1" t="s">
        <v>688</v>
      </c>
      <c r="D467" s="1">
        <v>2021</v>
      </c>
      <c r="E467" s="1" t="s">
        <v>89</v>
      </c>
      <c r="F467" s="1" t="s">
        <v>90</v>
      </c>
      <c r="G467" s="1" t="s">
        <v>91</v>
      </c>
      <c r="H467" s="1" t="s">
        <v>66</v>
      </c>
      <c r="I467" s="1" t="s">
        <v>25</v>
      </c>
      <c r="J467" s="1">
        <v>500</v>
      </c>
      <c r="K467" s="1" t="str">
        <f>VLOOKUP(Table2[[#This Row],[Status]], rubric[], 2, FALSE)</f>
        <v>Pengakuan</v>
      </c>
      <c r="L467" s="1" t="str">
        <f>CLEAN(TRIM(Table2[[#This Row],[Status]] &amp; "|" &amp; Table2[[#This Row],[Level]] &amp; "|" &amp; Table2[[#This Row],[Participant As]]))</f>
        <v>Narasumber/Pembicara|External International|Individual</v>
      </c>
      <c r="M46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468" spans="1:13" ht="14.25" hidden="1" customHeight="1" x14ac:dyDescent="0.35">
      <c r="A468" s="1" t="s">
        <v>748</v>
      </c>
      <c r="B468" s="1" t="s">
        <v>749</v>
      </c>
      <c r="C468" s="1" t="s">
        <v>688</v>
      </c>
      <c r="D468" s="1">
        <v>2021</v>
      </c>
      <c r="E468" s="1" t="s">
        <v>85</v>
      </c>
      <c r="F468" s="1" t="s">
        <v>659</v>
      </c>
      <c r="G468" s="1" t="s">
        <v>18</v>
      </c>
      <c r="H468" s="1" t="s">
        <v>19</v>
      </c>
      <c r="I468" s="1" t="s">
        <v>25</v>
      </c>
      <c r="J468" s="1">
        <v>11</v>
      </c>
      <c r="K468" s="1" t="str">
        <f>VLOOKUP(Table2[[#This Row],[Status]], rubric[], 2, FALSE)</f>
        <v>Pemberdayaan atau Aksi Kemanusiaan</v>
      </c>
      <c r="L468" s="1" t="str">
        <f>CLEAN(TRIM(Table2[[#This Row],[Status]] &amp; "|" &amp; Table2[[#This Row],[Level]] &amp; "|" &amp; Table2[[#This Row],[Participant As]]))</f>
        <v>Relawan|External Regional|Individual</v>
      </c>
      <c r="M46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469" spans="1:13" ht="14.25" hidden="1" customHeight="1" x14ac:dyDescent="0.35">
      <c r="A469" s="1" t="s">
        <v>748</v>
      </c>
      <c r="B469" s="1" t="s">
        <v>749</v>
      </c>
      <c r="C469" s="1" t="s">
        <v>688</v>
      </c>
      <c r="D469" s="1">
        <v>2021</v>
      </c>
      <c r="E469" s="1" t="s">
        <v>79</v>
      </c>
      <c r="F469" s="1" t="s">
        <v>713</v>
      </c>
      <c r="G469" s="1" t="s">
        <v>18</v>
      </c>
      <c r="H469" s="1" t="s">
        <v>19</v>
      </c>
      <c r="I469" s="1" t="s">
        <v>25</v>
      </c>
      <c r="J469" s="1">
        <v>11</v>
      </c>
      <c r="K469" s="1" t="str">
        <f>VLOOKUP(Table2[[#This Row],[Status]], rubric[], 2, FALSE)</f>
        <v>Pemberdayaan atau Aksi Kemanusiaan</v>
      </c>
      <c r="L469" s="1" t="str">
        <f>CLEAN(TRIM(Table2[[#This Row],[Status]] &amp; "|" &amp; Table2[[#This Row],[Level]] &amp; "|" &amp; Table2[[#This Row],[Participant As]]))</f>
        <v>Relawan|External Regional|Individual</v>
      </c>
      <c r="M46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470" spans="1:13" ht="14.25" hidden="1" customHeight="1" x14ac:dyDescent="0.35">
      <c r="A470" s="1" t="s">
        <v>748</v>
      </c>
      <c r="B470" s="1" t="s">
        <v>749</v>
      </c>
      <c r="C470" s="1" t="s">
        <v>688</v>
      </c>
      <c r="D470" s="1">
        <v>2021</v>
      </c>
      <c r="E470" s="1" t="s">
        <v>79</v>
      </c>
      <c r="F470" s="1" t="s">
        <v>713</v>
      </c>
      <c r="G470" s="1" t="s">
        <v>18</v>
      </c>
      <c r="H470" s="1" t="s">
        <v>19</v>
      </c>
      <c r="I470" s="1" t="s">
        <v>25</v>
      </c>
      <c r="J470" s="1">
        <v>11</v>
      </c>
      <c r="K470" s="1" t="str">
        <f>VLOOKUP(Table2[[#This Row],[Status]], rubric[], 2, FALSE)</f>
        <v>Pemberdayaan atau Aksi Kemanusiaan</v>
      </c>
      <c r="L470" s="1" t="str">
        <f>CLEAN(TRIM(Table2[[#This Row],[Status]] &amp; "|" &amp; Table2[[#This Row],[Level]] &amp; "|" &amp; Table2[[#This Row],[Participant As]]))</f>
        <v>Relawan|External Regional|Individual</v>
      </c>
      <c r="M47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471" spans="1:13" ht="14.25" hidden="1" customHeight="1" x14ac:dyDescent="0.35">
      <c r="A471" s="1" t="s">
        <v>750</v>
      </c>
      <c r="B471" s="1" t="s">
        <v>751</v>
      </c>
      <c r="C471" s="1" t="s">
        <v>688</v>
      </c>
      <c r="D471" s="1">
        <v>2021</v>
      </c>
      <c r="E471" s="1" t="s">
        <v>79</v>
      </c>
      <c r="F471" s="1" t="s">
        <v>713</v>
      </c>
      <c r="G471" s="1" t="s">
        <v>18</v>
      </c>
      <c r="H471" s="1" t="s">
        <v>19</v>
      </c>
      <c r="I471" s="1" t="s">
        <v>25</v>
      </c>
      <c r="J471" s="1">
        <v>11</v>
      </c>
      <c r="K471" s="1" t="str">
        <f>VLOOKUP(Table2[[#This Row],[Status]], rubric[], 2, FALSE)</f>
        <v>Pemberdayaan atau Aksi Kemanusiaan</v>
      </c>
      <c r="L471" s="1" t="str">
        <f>CLEAN(TRIM(Table2[[#This Row],[Status]] &amp; "|" &amp; Table2[[#This Row],[Level]] &amp; "|" &amp; Table2[[#This Row],[Participant As]]))</f>
        <v>Relawan|External Regional|Individual</v>
      </c>
      <c r="M47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472" spans="1:13" ht="14.25" hidden="1" customHeight="1" x14ac:dyDescent="0.35">
      <c r="A472" s="1" t="s">
        <v>750</v>
      </c>
      <c r="B472" s="1" t="s">
        <v>751</v>
      </c>
      <c r="C472" s="1" t="s">
        <v>688</v>
      </c>
      <c r="D472" s="1">
        <v>2021</v>
      </c>
      <c r="E472" s="1" t="s">
        <v>79</v>
      </c>
      <c r="F472" s="1" t="s">
        <v>713</v>
      </c>
      <c r="G472" s="1" t="s">
        <v>18</v>
      </c>
      <c r="H472" s="1" t="s">
        <v>19</v>
      </c>
      <c r="I472" s="1" t="s">
        <v>25</v>
      </c>
      <c r="J472" s="1">
        <v>11</v>
      </c>
      <c r="K472" s="1" t="str">
        <f>VLOOKUP(Table2[[#This Row],[Status]], rubric[], 2, FALSE)</f>
        <v>Pemberdayaan atau Aksi Kemanusiaan</v>
      </c>
      <c r="L472" s="1" t="str">
        <f>CLEAN(TRIM(Table2[[#This Row],[Status]] &amp; "|" &amp; Table2[[#This Row],[Level]] &amp; "|" &amp; Table2[[#This Row],[Participant As]]))</f>
        <v>Relawan|External Regional|Individual</v>
      </c>
      <c r="M47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473" spans="1:13" ht="14.25" hidden="1" customHeight="1" x14ac:dyDescent="0.35">
      <c r="A473" s="1" t="s">
        <v>750</v>
      </c>
      <c r="B473" s="1" t="s">
        <v>751</v>
      </c>
      <c r="C473" s="1" t="s">
        <v>688</v>
      </c>
      <c r="D473" s="1">
        <v>2021</v>
      </c>
      <c r="E473" s="1" t="s">
        <v>752</v>
      </c>
      <c r="F473" s="1" t="s">
        <v>158</v>
      </c>
      <c r="G473" s="1" t="s">
        <v>74</v>
      </c>
      <c r="H473" s="1" t="s">
        <v>48</v>
      </c>
      <c r="I473" s="1" t="s">
        <v>20</v>
      </c>
      <c r="K473" t="str">
        <f>VLOOKUP(Table2[[#This Row],[Status]], rubric[], 2, FALSE)</f>
        <v>Kompetisi</v>
      </c>
      <c r="L473" s="1" t="str">
        <f>CLEAN(TRIM(Table2[[#This Row],[Status]] &amp; "|" &amp; Table2[[#This Row],[Level]] &amp; "|" &amp; Table2[[#This Row],[Participant As]]))</f>
        <v>Juara 3|External National|Team</v>
      </c>
      <c r="M47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474" spans="1:13" ht="14.25" hidden="1" customHeight="1" x14ac:dyDescent="0.35">
      <c r="A474" s="1" t="s">
        <v>750</v>
      </c>
      <c r="B474" s="1" t="s">
        <v>751</v>
      </c>
      <c r="C474" s="1" t="s">
        <v>688</v>
      </c>
      <c r="D474" s="1">
        <v>2021</v>
      </c>
      <c r="E474" s="1" t="s">
        <v>281</v>
      </c>
      <c r="F474" s="1" t="s">
        <v>281</v>
      </c>
      <c r="G474" s="1" t="s">
        <v>18</v>
      </c>
      <c r="H474" s="1" t="s">
        <v>19</v>
      </c>
      <c r="I474" s="1" t="s">
        <v>20</v>
      </c>
      <c r="J474" s="1">
        <v>30</v>
      </c>
      <c r="K474" s="1" t="str">
        <f>VLOOKUP(Table2[[#This Row],[Status]], rubric[], 2, FALSE)</f>
        <v>Pemberdayaan atau Aksi Kemanusiaan</v>
      </c>
      <c r="L474" s="1" t="str">
        <f>CLEAN(TRIM(Table2[[#This Row],[Status]] &amp; "|" &amp; Table2[[#This Row],[Level]] &amp; "|" &amp; Table2[[#This Row],[Participant As]]))</f>
        <v>Relawan|External Regional|Team</v>
      </c>
      <c r="M47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475" spans="1:13" ht="14.25" hidden="1" customHeight="1" x14ac:dyDescent="0.35">
      <c r="A475" s="1" t="s">
        <v>753</v>
      </c>
      <c r="B475" s="1" t="s">
        <v>754</v>
      </c>
      <c r="C475" s="1" t="s">
        <v>688</v>
      </c>
      <c r="D475" s="1">
        <v>2021</v>
      </c>
      <c r="E475" s="1" t="s">
        <v>26</v>
      </c>
      <c r="F475" s="1" t="s">
        <v>57</v>
      </c>
      <c r="G475" s="1" t="s">
        <v>18</v>
      </c>
      <c r="H475" s="1" t="s">
        <v>19</v>
      </c>
      <c r="I475" s="1" t="s">
        <v>25</v>
      </c>
      <c r="J475" s="1">
        <v>60</v>
      </c>
      <c r="K475" s="1" t="str">
        <f>VLOOKUP(Table2[[#This Row],[Status]], rubric[], 2, FALSE)</f>
        <v>Pemberdayaan atau Aksi Kemanusiaan</v>
      </c>
      <c r="L475" s="1" t="str">
        <f>CLEAN(TRIM(Table2[[#This Row],[Status]] &amp; "|" &amp; Table2[[#This Row],[Level]] &amp; "|" &amp; Table2[[#This Row],[Participant As]]))</f>
        <v>Relawan|External Regional|Individual</v>
      </c>
      <c r="M47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476" spans="1:13" ht="14.25" hidden="1" customHeight="1" x14ac:dyDescent="0.35">
      <c r="A476" s="1" t="s">
        <v>755</v>
      </c>
      <c r="B476" s="1" t="s">
        <v>756</v>
      </c>
      <c r="C476" s="1" t="s">
        <v>688</v>
      </c>
      <c r="D476" s="1">
        <v>2021</v>
      </c>
      <c r="E476" s="1" t="s">
        <v>217</v>
      </c>
      <c r="F476" s="1" t="s">
        <v>217</v>
      </c>
      <c r="G476" s="1" t="s">
        <v>18</v>
      </c>
      <c r="H476" s="1" t="s">
        <v>19</v>
      </c>
      <c r="I476" s="1" t="s">
        <v>25</v>
      </c>
      <c r="J476" s="1">
        <v>65</v>
      </c>
      <c r="K476" s="1" t="str">
        <f>VLOOKUP(Table2[[#This Row],[Status]], rubric[], 2, FALSE)</f>
        <v>Pemberdayaan atau Aksi Kemanusiaan</v>
      </c>
      <c r="L476" s="1" t="str">
        <f>CLEAN(TRIM(Table2[[#This Row],[Status]] &amp; "|" &amp; Table2[[#This Row],[Level]] &amp; "|" &amp; Table2[[#This Row],[Participant As]]))</f>
        <v>Relawan|External Regional|Individual</v>
      </c>
      <c r="M47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477" spans="1:13" ht="14.25" hidden="1" customHeight="1" x14ac:dyDescent="0.35">
      <c r="A477" s="1" t="s">
        <v>755</v>
      </c>
      <c r="B477" s="1" t="s">
        <v>756</v>
      </c>
      <c r="C477" s="1" t="s">
        <v>688</v>
      </c>
      <c r="D477" s="1">
        <v>2021</v>
      </c>
      <c r="E477" s="1" t="s">
        <v>85</v>
      </c>
      <c r="F477" s="1" t="s">
        <v>614</v>
      </c>
      <c r="G477" s="1" t="s">
        <v>102</v>
      </c>
      <c r="H477" s="1" t="s">
        <v>41</v>
      </c>
      <c r="I477" s="1" t="s">
        <v>25</v>
      </c>
      <c r="J477" s="1">
        <v>35</v>
      </c>
      <c r="K477" s="1" t="str">
        <f>VLOOKUP(Table2[[#This Row],[Status]], rubric[], 2, FALSE)</f>
        <v>Karir Organisasi</v>
      </c>
      <c r="L477" s="1" t="str">
        <f>CLEAN(TRIM(Table2[[#This Row],[Status]] &amp; "|" &amp; Table2[[#This Row],[Level]] &amp; "|" &amp; Table2[[#This Row],[Participant As]]))</f>
        <v>Sekretaris|Kab/Kota/PT|Individual</v>
      </c>
      <c r="M47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6</v>
      </c>
    </row>
    <row r="478" spans="1:13" ht="14.25" hidden="1" customHeight="1" x14ac:dyDescent="0.35">
      <c r="A478" s="1" t="s">
        <v>755</v>
      </c>
      <c r="B478" s="1" t="s">
        <v>756</v>
      </c>
      <c r="C478" s="1" t="s">
        <v>688</v>
      </c>
      <c r="D478" s="1">
        <v>2021</v>
      </c>
      <c r="E478" s="1" t="s">
        <v>757</v>
      </c>
      <c r="F478" s="1" t="s">
        <v>693</v>
      </c>
      <c r="G478" s="1" t="s">
        <v>55</v>
      </c>
      <c r="H478" s="1" t="s">
        <v>48</v>
      </c>
      <c r="I478" s="1" t="s">
        <v>20</v>
      </c>
      <c r="J478" s="1">
        <v>14</v>
      </c>
      <c r="K478" s="1" t="str">
        <f>VLOOKUP(Table2[[#This Row],[Status]], rubric[], 2, FALSE)</f>
        <v>Hasil Karya</v>
      </c>
      <c r="L478" s="1" t="str">
        <f>CLEAN(TRIM(Table2[[#This Row],[Status]] &amp; "|" &amp; Table2[[#This Row],[Level]] &amp; "|" &amp; Table2[[#This Row],[Participant As]]))</f>
        <v>Hak Cipta|External National|Team</v>
      </c>
      <c r="M47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479" spans="1:13" ht="14.25" hidden="1" customHeight="1" x14ac:dyDescent="0.35">
      <c r="A479" s="1" t="s">
        <v>758</v>
      </c>
      <c r="B479" s="1" t="s">
        <v>759</v>
      </c>
      <c r="C479" s="1" t="s">
        <v>688</v>
      </c>
      <c r="D479" s="1">
        <v>2021</v>
      </c>
      <c r="E479" s="1" t="s">
        <v>760</v>
      </c>
      <c r="F479" s="1" t="s">
        <v>760</v>
      </c>
      <c r="G479" s="1" t="s">
        <v>55</v>
      </c>
      <c r="H479" s="1" t="s">
        <v>48</v>
      </c>
      <c r="I479" s="1" t="s">
        <v>20</v>
      </c>
      <c r="J479" s="1">
        <v>5</v>
      </c>
      <c r="K479" s="1" t="str">
        <f>VLOOKUP(Table2[[#This Row],[Status]], rubric[], 2, FALSE)</f>
        <v>Hasil Karya</v>
      </c>
      <c r="L479" s="1" t="str">
        <f>CLEAN(TRIM(Table2[[#This Row],[Status]] &amp; "|" &amp; Table2[[#This Row],[Level]] &amp; "|" &amp; Table2[[#This Row],[Participant As]]))</f>
        <v>Hak Cipta|External National|Team</v>
      </c>
      <c r="M47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480" spans="1:13" ht="14.25" hidden="1" customHeight="1" x14ac:dyDescent="0.35">
      <c r="A480" s="1" t="s">
        <v>758</v>
      </c>
      <c r="B480" s="1" t="s">
        <v>759</v>
      </c>
      <c r="C480" s="1" t="s">
        <v>688</v>
      </c>
      <c r="D480" s="1">
        <v>2021</v>
      </c>
      <c r="E480" s="1" t="s">
        <v>79</v>
      </c>
      <c r="F480" s="1" t="s">
        <v>713</v>
      </c>
      <c r="G480" s="1" t="s">
        <v>18</v>
      </c>
      <c r="H480" s="1" t="s">
        <v>19</v>
      </c>
      <c r="I480" s="1" t="s">
        <v>25</v>
      </c>
      <c r="J480" s="1">
        <v>11</v>
      </c>
      <c r="K480" s="1" t="str">
        <f>VLOOKUP(Table2[[#This Row],[Status]], rubric[], 2, FALSE)</f>
        <v>Pemberdayaan atau Aksi Kemanusiaan</v>
      </c>
      <c r="L480" s="1" t="str">
        <f>CLEAN(TRIM(Table2[[#This Row],[Status]] &amp; "|" &amp; Table2[[#This Row],[Level]] &amp; "|" &amp; Table2[[#This Row],[Participant As]]))</f>
        <v>Relawan|External Regional|Individual</v>
      </c>
      <c r="M48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481" spans="1:13" ht="14.25" hidden="1" customHeight="1" x14ac:dyDescent="0.35">
      <c r="A481" s="1" t="s">
        <v>758</v>
      </c>
      <c r="B481" s="1" t="s">
        <v>759</v>
      </c>
      <c r="C481" s="1" t="s">
        <v>688</v>
      </c>
      <c r="D481" s="1">
        <v>2021</v>
      </c>
      <c r="E481" s="1" t="s">
        <v>79</v>
      </c>
      <c r="F481" s="1" t="s">
        <v>713</v>
      </c>
      <c r="G481" s="1" t="s">
        <v>18</v>
      </c>
      <c r="H481" s="1" t="s">
        <v>19</v>
      </c>
      <c r="I481" s="1" t="s">
        <v>25</v>
      </c>
      <c r="J481" s="1">
        <v>11</v>
      </c>
      <c r="K481" s="1" t="str">
        <f>VLOOKUP(Table2[[#This Row],[Status]], rubric[], 2, FALSE)</f>
        <v>Pemberdayaan atau Aksi Kemanusiaan</v>
      </c>
      <c r="L481" s="1" t="str">
        <f>CLEAN(TRIM(Table2[[#This Row],[Status]] &amp; "|" &amp; Table2[[#This Row],[Level]] &amp; "|" &amp; Table2[[#This Row],[Participant As]]))</f>
        <v>Relawan|External Regional|Individual</v>
      </c>
      <c r="M48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482" spans="1:13" ht="14.25" hidden="1" customHeight="1" x14ac:dyDescent="0.35">
      <c r="A482" s="1" t="s">
        <v>761</v>
      </c>
      <c r="B482" s="1" t="s">
        <v>762</v>
      </c>
      <c r="C482" s="1" t="s">
        <v>688</v>
      </c>
      <c r="D482" s="1">
        <v>2021</v>
      </c>
      <c r="E482" s="1" t="s">
        <v>79</v>
      </c>
      <c r="F482" s="1" t="s">
        <v>713</v>
      </c>
      <c r="G482" s="1" t="s">
        <v>18</v>
      </c>
      <c r="H482" s="1" t="s">
        <v>19</v>
      </c>
      <c r="I482" s="1" t="s">
        <v>25</v>
      </c>
      <c r="J482" s="1">
        <v>11</v>
      </c>
      <c r="K482" s="1" t="str">
        <f>VLOOKUP(Table2[[#This Row],[Status]], rubric[], 2, FALSE)</f>
        <v>Pemberdayaan atau Aksi Kemanusiaan</v>
      </c>
      <c r="L482" s="1" t="str">
        <f>CLEAN(TRIM(Table2[[#This Row],[Status]] &amp; "|" &amp; Table2[[#This Row],[Level]] &amp; "|" &amp; Table2[[#This Row],[Participant As]]))</f>
        <v>Relawan|External Regional|Individual</v>
      </c>
      <c r="M48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483" spans="1:13" ht="14.25" hidden="1" customHeight="1" x14ac:dyDescent="0.35">
      <c r="A483" s="1" t="s">
        <v>761</v>
      </c>
      <c r="B483" s="1" t="s">
        <v>762</v>
      </c>
      <c r="C483" s="1" t="s">
        <v>688</v>
      </c>
      <c r="D483" s="1">
        <v>2021</v>
      </c>
      <c r="E483" s="1" t="s">
        <v>79</v>
      </c>
      <c r="F483" s="1" t="s">
        <v>713</v>
      </c>
      <c r="G483" s="1" t="s">
        <v>18</v>
      </c>
      <c r="H483" s="1" t="s">
        <v>19</v>
      </c>
      <c r="I483" s="1" t="s">
        <v>25</v>
      </c>
      <c r="J483" s="1">
        <v>11</v>
      </c>
      <c r="K483" s="1" t="str">
        <f>VLOOKUP(Table2[[#This Row],[Status]], rubric[], 2, FALSE)</f>
        <v>Pemberdayaan atau Aksi Kemanusiaan</v>
      </c>
      <c r="L483" s="1" t="str">
        <f>CLEAN(TRIM(Table2[[#This Row],[Status]] &amp; "|" &amp; Table2[[#This Row],[Level]] &amp; "|" &amp; Table2[[#This Row],[Participant As]]))</f>
        <v>Relawan|External Regional|Individual</v>
      </c>
      <c r="M48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484" spans="1:13" ht="14.25" hidden="1" customHeight="1" x14ac:dyDescent="0.35">
      <c r="A484" s="1" t="s">
        <v>763</v>
      </c>
      <c r="B484" s="1" t="s">
        <v>764</v>
      </c>
      <c r="C484" s="1" t="s">
        <v>688</v>
      </c>
      <c r="D484" s="1">
        <v>2021</v>
      </c>
      <c r="E484" s="1" t="s">
        <v>26</v>
      </c>
      <c r="F484" s="1" t="s">
        <v>57</v>
      </c>
      <c r="G484" s="1" t="s">
        <v>18</v>
      </c>
      <c r="H484" s="1" t="s">
        <v>48</v>
      </c>
      <c r="I484" s="1" t="s">
        <v>25</v>
      </c>
      <c r="J484" s="1">
        <v>55</v>
      </c>
      <c r="K484" s="1" t="str">
        <f>VLOOKUP(Table2[[#This Row],[Status]], rubric[], 2, FALSE)</f>
        <v>Pemberdayaan atau Aksi Kemanusiaan</v>
      </c>
      <c r="L484" s="1" t="str">
        <f>CLEAN(TRIM(Table2[[#This Row],[Status]] &amp; "|" &amp; Table2[[#This Row],[Level]] &amp; "|" &amp; Table2[[#This Row],[Participant As]]))</f>
        <v>Relawan|External National|Individual</v>
      </c>
      <c r="M48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485" spans="1:13" ht="14.25" hidden="1" customHeight="1" x14ac:dyDescent="0.35">
      <c r="A485" s="1" t="s">
        <v>763</v>
      </c>
      <c r="B485" s="1" t="s">
        <v>764</v>
      </c>
      <c r="C485" s="1" t="s">
        <v>688</v>
      </c>
      <c r="D485" s="1">
        <v>2021</v>
      </c>
      <c r="E485" s="1" t="s">
        <v>79</v>
      </c>
      <c r="F485" s="1" t="s">
        <v>713</v>
      </c>
      <c r="G485" s="1" t="s">
        <v>18</v>
      </c>
      <c r="H485" s="1" t="s">
        <v>19</v>
      </c>
      <c r="I485" s="1" t="s">
        <v>25</v>
      </c>
      <c r="J485" s="1">
        <v>11</v>
      </c>
      <c r="K485" s="1" t="str">
        <f>VLOOKUP(Table2[[#This Row],[Status]], rubric[], 2, FALSE)</f>
        <v>Pemberdayaan atau Aksi Kemanusiaan</v>
      </c>
      <c r="L485" s="1" t="str">
        <f>CLEAN(TRIM(Table2[[#This Row],[Status]] &amp; "|" &amp; Table2[[#This Row],[Level]] &amp; "|" &amp; Table2[[#This Row],[Participant As]]))</f>
        <v>Relawan|External Regional|Individual</v>
      </c>
      <c r="M48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486" spans="1:13" ht="14.25" hidden="1" customHeight="1" x14ac:dyDescent="0.35">
      <c r="A486" s="1" t="s">
        <v>763</v>
      </c>
      <c r="B486" s="1" t="s">
        <v>764</v>
      </c>
      <c r="C486" s="1" t="s">
        <v>688</v>
      </c>
      <c r="D486" s="1">
        <v>2021</v>
      </c>
      <c r="E486" s="1" t="s">
        <v>79</v>
      </c>
      <c r="F486" s="1" t="s">
        <v>713</v>
      </c>
      <c r="G486" s="1" t="s">
        <v>18</v>
      </c>
      <c r="H486" s="1" t="s">
        <v>19</v>
      </c>
      <c r="I486" s="1" t="s">
        <v>25</v>
      </c>
      <c r="J486" s="1">
        <v>11</v>
      </c>
      <c r="K486" s="1" t="str">
        <f>VLOOKUP(Table2[[#This Row],[Status]], rubric[], 2, FALSE)</f>
        <v>Pemberdayaan atau Aksi Kemanusiaan</v>
      </c>
      <c r="L486" s="1" t="str">
        <f>CLEAN(TRIM(Table2[[#This Row],[Status]] &amp; "|" &amp; Table2[[#This Row],[Level]] &amp; "|" &amp; Table2[[#This Row],[Participant As]]))</f>
        <v>Relawan|External Regional|Individual</v>
      </c>
      <c r="M48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487" spans="1:13" ht="14.25" hidden="1" customHeight="1" x14ac:dyDescent="0.35">
      <c r="A487" s="1" t="s">
        <v>765</v>
      </c>
      <c r="B487" s="1" t="s">
        <v>766</v>
      </c>
      <c r="C487" s="1" t="s">
        <v>688</v>
      </c>
      <c r="D487" s="1">
        <v>2021</v>
      </c>
      <c r="E487" s="1" t="s">
        <v>79</v>
      </c>
      <c r="F487" s="1" t="s">
        <v>713</v>
      </c>
      <c r="G487" s="1" t="s">
        <v>18</v>
      </c>
      <c r="H487" s="1" t="s">
        <v>19</v>
      </c>
      <c r="I487" s="1" t="s">
        <v>25</v>
      </c>
      <c r="J487" s="1">
        <v>11</v>
      </c>
      <c r="K487" s="1" t="str">
        <f>VLOOKUP(Table2[[#This Row],[Status]], rubric[], 2, FALSE)</f>
        <v>Pemberdayaan atau Aksi Kemanusiaan</v>
      </c>
      <c r="L487" s="1" t="str">
        <f>CLEAN(TRIM(Table2[[#This Row],[Status]] &amp; "|" &amp; Table2[[#This Row],[Level]] &amp; "|" &amp; Table2[[#This Row],[Participant As]]))</f>
        <v>Relawan|External Regional|Individual</v>
      </c>
      <c r="M48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488" spans="1:13" ht="14.25" hidden="1" customHeight="1" x14ac:dyDescent="0.35">
      <c r="A488" s="1" t="s">
        <v>765</v>
      </c>
      <c r="B488" s="1" t="s">
        <v>766</v>
      </c>
      <c r="C488" s="1" t="s">
        <v>688</v>
      </c>
      <c r="D488" s="1">
        <v>2021</v>
      </c>
      <c r="E488" s="1" t="s">
        <v>79</v>
      </c>
      <c r="F488" s="1" t="s">
        <v>713</v>
      </c>
      <c r="G488" s="1" t="s">
        <v>18</v>
      </c>
      <c r="H488" s="1" t="s">
        <v>19</v>
      </c>
      <c r="I488" s="1" t="s">
        <v>25</v>
      </c>
      <c r="J488" s="1">
        <v>11</v>
      </c>
      <c r="K488" s="1" t="str">
        <f>VLOOKUP(Table2[[#This Row],[Status]], rubric[], 2, FALSE)</f>
        <v>Pemberdayaan atau Aksi Kemanusiaan</v>
      </c>
      <c r="L488" s="1" t="str">
        <f>CLEAN(TRIM(Table2[[#This Row],[Status]] &amp; "|" &amp; Table2[[#This Row],[Level]] &amp; "|" &amp; Table2[[#This Row],[Participant As]]))</f>
        <v>Relawan|External Regional|Individual</v>
      </c>
      <c r="M48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489" spans="1:13" ht="14.25" hidden="1" customHeight="1" x14ac:dyDescent="0.35">
      <c r="A489" s="1" t="s">
        <v>767</v>
      </c>
      <c r="B489" s="1" t="s">
        <v>768</v>
      </c>
      <c r="C489" s="1" t="s">
        <v>688</v>
      </c>
      <c r="D489" s="1">
        <v>2021</v>
      </c>
      <c r="E489" s="1" t="s">
        <v>79</v>
      </c>
      <c r="F489" s="1" t="s">
        <v>713</v>
      </c>
      <c r="G489" s="1" t="s">
        <v>18</v>
      </c>
      <c r="H489" s="1" t="s">
        <v>19</v>
      </c>
      <c r="I489" s="1" t="s">
        <v>25</v>
      </c>
      <c r="J489" s="1">
        <v>11</v>
      </c>
      <c r="K489" s="1" t="str">
        <f>VLOOKUP(Table2[[#This Row],[Status]], rubric[], 2, FALSE)</f>
        <v>Pemberdayaan atau Aksi Kemanusiaan</v>
      </c>
      <c r="L489" s="1" t="str">
        <f>CLEAN(TRIM(Table2[[#This Row],[Status]] &amp; "|" &amp; Table2[[#This Row],[Level]] &amp; "|" &amp; Table2[[#This Row],[Participant As]]))</f>
        <v>Relawan|External Regional|Individual</v>
      </c>
      <c r="M48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490" spans="1:13" ht="14.25" hidden="1" customHeight="1" x14ac:dyDescent="0.35">
      <c r="A490" s="1" t="s">
        <v>767</v>
      </c>
      <c r="B490" s="1" t="s">
        <v>768</v>
      </c>
      <c r="C490" s="1" t="s">
        <v>688</v>
      </c>
      <c r="D490" s="1">
        <v>2021</v>
      </c>
      <c r="E490" s="1" t="s">
        <v>79</v>
      </c>
      <c r="F490" s="1" t="s">
        <v>713</v>
      </c>
      <c r="G490" s="1" t="s">
        <v>18</v>
      </c>
      <c r="H490" s="1" t="s">
        <v>19</v>
      </c>
      <c r="I490" s="1" t="s">
        <v>25</v>
      </c>
      <c r="J490" s="1">
        <v>11</v>
      </c>
      <c r="K490" s="1" t="str">
        <f>VLOOKUP(Table2[[#This Row],[Status]], rubric[], 2, FALSE)</f>
        <v>Pemberdayaan atau Aksi Kemanusiaan</v>
      </c>
      <c r="L490" s="1" t="str">
        <f>CLEAN(TRIM(Table2[[#This Row],[Status]] &amp; "|" &amp; Table2[[#This Row],[Level]] &amp; "|" &amp; Table2[[#This Row],[Participant As]]))</f>
        <v>Relawan|External Regional|Individual</v>
      </c>
      <c r="M49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491" spans="1:13" ht="14.25" hidden="1" customHeight="1" x14ac:dyDescent="0.35">
      <c r="A491" s="1" t="s">
        <v>767</v>
      </c>
      <c r="B491" s="1" t="s">
        <v>768</v>
      </c>
      <c r="C491" s="1" t="s">
        <v>688</v>
      </c>
      <c r="D491" s="1">
        <v>2021</v>
      </c>
      <c r="E491" s="1" t="s">
        <v>752</v>
      </c>
      <c r="F491" s="1" t="s">
        <v>158</v>
      </c>
      <c r="G491" s="1" t="s">
        <v>74</v>
      </c>
      <c r="H491" s="1" t="s">
        <v>48</v>
      </c>
      <c r="I491" s="1" t="s">
        <v>20</v>
      </c>
      <c r="K491" t="str">
        <f>VLOOKUP(Table2[[#This Row],[Status]], rubric[], 2, FALSE)</f>
        <v>Kompetisi</v>
      </c>
      <c r="L491" s="1" t="str">
        <f>CLEAN(TRIM(Table2[[#This Row],[Status]] &amp; "|" &amp; Table2[[#This Row],[Level]] &amp; "|" &amp; Table2[[#This Row],[Participant As]]))</f>
        <v>Juara 3|External National|Team</v>
      </c>
      <c r="M49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492" spans="1:13" ht="14.25" hidden="1" customHeight="1" x14ac:dyDescent="0.35">
      <c r="A492" s="1" t="s">
        <v>769</v>
      </c>
      <c r="B492" s="1" t="s">
        <v>770</v>
      </c>
      <c r="C492" s="1" t="s">
        <v>688</v>
      </c>
      <c r="D492" s="1">
        <v>2021</v>
      </c>
      <c r="E492" s="1" t="s">
        <v>486</v>
      </c>
      <c r="F492" s="1" t="s">
        <v>771</v>
      </c>
      <c r="G492" s="1" t="s">
        <v>35</v>
      </c>
      <c r="H492" s="1" t="s">
        <v>19</v>
      </c>
      <c r="I492" s="1" t="s">
        <v>20</v>
      </c>
      <c r="J492" s="1">
        <v>1000</v>
      </c>
      <c r="K492" s="1" t="str">
        <f>VLOOKUP(Table2[[#This Row],[Status]], rubric[], 2, FALSE)</f>
        <v>Kompetisi</v>
      </c>
      <c r="L492" s="1" t="str">
        <f>CLEAN(TRIM(Table2[[#This Row],[Status]] &amp; "|" &amp; Table2[[#This Row],[Level]] &amp; "|" &amp; Table2[[#This Row],[Participant As]]))</f>
        <v>Juara 1|External Regional|Team</v>
      </c>
      <c r="M49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493" spans="1:13" ht="14.25" hidden="1" customHeight="1" x14ac:dyDescent="0.35">
      <c r="A493" s="1" t="s">
        <v>769</v>
      </c>
      <c r="B493" s="1" t="s">
        <v>770</v>
      </c>
      <c r="C493" s="1" t="s">
        <v>688</v>
      </c>
      <c r="D493" s="1">
        <v>2021</v>
      </c>
      <c r="E493" s="1" t="s">
        <v>772</v>
      </c>
      <c r="F493" s="1" t="s">
        <v>773</v>
      </c>
      <c r="G493" s="1" t="s">
        <v>18</v>
      </c>
      <c r="H493" s="1" t="s">
        <v>19</v>
      </c>
      <c r="I493" s="1" t="s">
        <v>25</v>
      </c>
      <c r="J493" s="1">
        <v>5</v>
      </c>
      <c r="K493" s="1" t="str">
        <f>VLOOKUP(Table2[[#This Row],[Status]], rubric[], 2, FALSE)</f>
        <v>Pemberdayaan atau Aksi Kemanusiaan</v>
      </c>
      <c r="L493" s="1" t="str">
        <f>CLEAN(TRIM(Table2[[#This Row],[Status]] &amp; "|" &amp; Table2[[#This Row],[Level]] &amp; "|" &amp; Table2[[#This Row],[Participant As]]))</f>
        <v>Relawan|External Regional|Individual</v>
      </c>
      <c r="M49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494" spans="1:13" ht="14.25" hidden="1" customHeight="1" x14ac:dyDescent="0.35">
      <c r="A494" s="1" t="s">
        <v>769</v>
      </c>
      <c r="B494" s="1" t="s">
        <v>770</v>
      </c>
      <c r="C494" s="1" t="s">
        <v>688</v>
      </c>
      <c r="D494" s="1">
        <v>2021</v>
      </c>
      <c r="E494" s="1" t="s">
        <v>89</v>
      </c>
      <c r="F494" s="1" t="s">
        <v>90</v>
      </c>
      <c r="G494" s="1" t="s">
        <v>91</v>
      </c>
      <c r="H494" s="1" t="s">
        <v>66</v>
      </c>
      <c r="I494" s="1" t="s">
        <v>25</v>
      </c>
      <c r="J494" s="1">
        <v>500</v>
      </c>
      <c r="K494" s="1" t="str">
        <f>VLOOKUP(Table2[[#This Row],[Status]], rubric[], 2, FALSE)</f>
        <v>Pengakuan</v>
      </c>
      <c r="L494" s="1" t="str">
        <f>CLEAN(TRIM(Table2[[#This Row],[Status]] &amp; "|" &amp; Table2[[#This Row],[Level]] &amp; "|" &amp; Table2[[#This Row],[Participant As]]))</f>
        <v>Narasumber/Pembicara|External International|Individual</v>
      </c>
      <c r="M49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495" spans="1:13" ht="14.25" hidden="1" customHeight="1" x14ac:dyDescent="0.35">
      <c r="A495" s="1" t="s">
        <v>774</v>
      </c>
      <c r="B495" s="1" t="s">
        <v>775</v>
      </c>
      <c r="C495" s="1" t="s">
        <v>688</v>
      </c>
      <c r="D495" s="1">
        <v>2021</v>
      </c>
      <c r="E495" s="1" t="s">
        <v>89</v>
      </c>
      <c r="F495" s="1" t="s">
        <v>90</v>
      </c>
      <c r="G495" s="1" t="s">
        <v>91</v>
      </c>
      <c r="H495" s="1" t="s">
        <v>66</v>
      </c>
      <c r="I495" s="1" t="s">
        <v>25</v>
      </c>
      <c r="J495" s="1">
        <v>500</v>
      </c>
      <c r="K495" s="1" t="str">
        <f>VLOOKUP(Table2[[#This Row],[Status]], rubric[], 2, FALSE)</f>
        <v>Pengakuan</v>
      </c>
      <c r="L495" s="1" t="str">
        <f>CLEAN(TRIM(Table2[[#This Row],[Status]] &amp; "|" &amp; Table2[[#This Row],[Level]] &amp; "|" &amp; Table2[[#This Row],[Participant As]]))</f>
        <v>Narasumber/Pembicara|External International|Individual</v>
      </c>
      <c r="M49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496" spans="1:13" ht="14.25" hidden="1" customHeight="1" x14ac:dyDescent="0.35">
      <c r="A496" s="1" t="s">
        <v>776</v>
      </c>
      <c r="B496" s="1" t="s">
        <v>777</v>
      </c>
      <c r="C496" s="1" t="s">
        <v>688</v>
      </c>
      <c r="D496" s="1">
        <v>2021</v>
      </c>
      <c r="E496" s="1" t="s">
        <v>85</v>
      </c>
      <c r="F496" s="1" t="s">
        <v>659</v>
      </c>
      <c r="G496" s="1" t="s">
        <v>18</v>
      </c>
      <c r="H496" s="1" t="s">
        <v>19</v>
      </c>
      <c r="I496" s="1" t="s">
        <v>25</v>
      </c>
      <c r="J496" s="1">
        <v>11</v>
      </c>
      <c r="K496" s="1" t="str">
        <f>VLOOKUP(Table2[[#This Row],[Status]], rubric[], 2, FALSE)</f>
        <v>Pemberdayaan atau Aksi Kemanusiaan</v>
      </c>
      <c r="L496" s="1" t="str">
        <f>CLEAN(TRIM(Table2[[#This Row],[Status]] &amp; "|" &amp; Table2[[#This Row],[Level]] &amp; "|" &amp; Table2[[#This Row],[Participant As]]))</f>
        <v>Relawan|External Regional|Individual</v>
      </c>
      <c r="M49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497" spans="1:13" ht="14.25" hidden="1" customHeight="1" x14ac:dyDescent="0.35">
      <c r="A497" s="1" t="s">
        <v>776</v>
      </c>
      <c r="B497" s="1" t="s">
        <v>777</v>
      </c>
      <c r="C497" s="1" t="s">
        <v>688</v>
      </c>
      <c r="D497" s="1">
        <v>2021</v>
      </c>
      <c r="E497" s="1" t="s">
        <v>89</v>
      </c>
      <c r="F497" s="1" t="s">
        <v>90</v>
      </c>
      <c r="G497" s="1" t="s">
        <v>91</v>
      </c>
      <c r="H497" s="1" t="s">
        <v>66</v>
      </c>
      <c r="I497" s="1" t="s">
        <v>25</v>
      </c>
      <c r="J497" s="1">
        <v>500</v>
      </c>
      <c r="K497" s="1" t="str">
        <f>VLOOKUP(Table2[[#This Row],[Status]], rubric[], 2, FALSE)</f>
        <v>Pengakuan</v>
      </c>
      <c r="L497" s="1" t="str">
        <f>CLEAN(TRIM(Table2[[#This Row],[Status]] &amp; "|" &amp; Table2[[#This Row],[Level]] &amp; "|" &amp; Table2[[#This Row],[Participant As]]))</f>
        <v>Narasumber/Pembicara|External International|Individual</v>
      </c>
      <c r="M49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498" spans="1:13" ht="14.25" hidden="1" customHeight="1" x14ac:dyDescent="0.35">
      <c r="A498" s="1" t="s">
        <v>776</v>
      </c>
      <c r="B498" s="1" t="s">
        <v>777</v>
      </c>
      <c r="C498" s="1" t="s">
        <v>688</v>
      </c>
      <c r="D498" s="1">
        <v>2021</v>
      </c>
      <c r="E498" s="1" t="s">
        <v>42</v>
      </c>
      <c r="F498" s="1" t="s">
        <v>150</v>
      </c>
      <c r="G498" s="1" t="s">
        <v>32</v>
      </c>
      <c r="H498" s="1" t="s">
        <v>48</v>
      </c>
      <c r="I498" s="1" t="s">
        <v>20</v>
      </c>
      <c r="K498" t="str">
        <f>VLOOKUP(Table2[[#This Row],[Status]], rubric[], 2, FALSE)</f>
        <v>Kompetisi</v>
      </c>
      <c r="L498" s="1" t="str">
        <f>CLEAN(TRIM(Table2[[#This Row],[Status]] &amp; "|" &amp; Table2[[#This Row],[Level]] &amp; "|" &amp; Table2[[#This Row],[Participant As]]))</f>
        <v>Juara 2|External National|Team</v>
      </c>
      <c r="M49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499" spans="1:13" ht="14.25" hidden="1" customHeight="1" x14ac:dyDescent="0.35">
      <c r="A499" s="1" t="s">
        <v>778</v>
      </c>
      <c r="B499" s="1" t="s">
        <v>779</v>
      </c>
      <c r="C499" s="1" t="s">
        <v>688</v>
      </c>
      <c r="D499" s="1">
        <v>2021</v>
      </c>
      <c r="E499" s="1" t="s">
        <v>89</v>
      </c>
      <c r="F499" s="1" t="s">
        <v>90</v>
      </c>
      <c r="G499" s="1" t="s">
        <v>91</v>
      </c>
      <c r="H499" s="1" t="s">
        <v>66</v>
      </c>
      <c r="I499" s="1" t="s">
        <v>25</v>
      </c>
      <c r="J499" s="1">
        <v>500</v>
      </c>
      <c r="K499" s="1" t="str">
        <f>VLOOKUP(Table2[[#This Row],[Status]], rubric[], 2, FALSE)</f>
        <v>Pengakuan</v>
      </c>
      <c r="L499" s="1" t="str">
        <f>CLEAN(TRIM(Table2[[#This Row],[Status]] &amp; "|" &amp; Table2[[#This Row],[Level]] &amp; "|" &amp; Table2[[#This Row],[Participant As]]))</f>
        <v>Narasumber/Pembicara|External International|Individual</v>
      </c>
      <c r="M49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500" spans="1:13" ht="14.25" hidden="1" customHeight="1" x14ac:dyDescent="0.35">
      <c r="A500" s="1" t="s">
        <v>780</v>
      </c>
      <c r="B500" s="1" t="s">
        <v>781</v>
      </c>
      <c r="C500" s="1" t="s">
        <v>782</v>
      </c>
      <c r="D500" s="1">
        <v>2021</v>
      </c>
      <c r="E500" s="1" t="s">
        <v>596</v>
      </c>
      <c r="F500" s="1" t="s">
        <v>783</v>
      </c>
      <c r="G500" s="1" t="s">
        <v>32</v>
      </c>
      <c r="H500" s="1" t="s">
        <v>66</v>
      </c>
      <c r="I500" s="1" t="s">
        <v>20</v>
      </c>
      <c r="J500" s="1">
        <v>99</v>
      </c>
      <c r="K500" s="1" t="str">
        <f>VLOOKUP(Table2[[#This Row],[Status]], rubric[], 2, FALSE)</f>
        <v>Kompetisi</v>
      </c>
      <c r="L500" s="1" t="str">
        <f>CLEAN(TRIM(Table2[[#This Row],[Status]] &amp; "|" &amp; Table2[[#This Row],[Level]] &amp; "|" &amp; Table2[[#This Row],[Participant As]]))</f>
        <v>Juara 2|External International|Team</v>
      </c>
      <c r="M50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30</v>
      </c>
    </row>
    <row r="501" spans="1:13" ht="14.25" hidden="1" customHeight="1" x14ac:dyDescent="0.35">
      <c r="A501" s="1" t="s">
        <v>784</v>
      </c>
      <c r="B501" s="1" t="s">
        <v>785</v>
      </c>
      <c r="C501" s="1" t="s">
        <v>782</v>
      </c>
      <c r="D501" s="1">
        <v>2021</v>
      </c>
      <c r="E501" s="1" t="s">
        <v>786</v>
      </c>
      <c r="F501" s="1" t="s">
        <v>693</v>
      </c>
      <c r="G501" s="1" t="s">
        <v>32</v>
      </c>
      <c r="H501" s="1" t="s">
        <v>66</v>
      </c>
      <c r="I501" s="1" t="s">
        <v>20</v>
      </c>
      <c r="J501" s="1">
        <v>99</v>
      </c>
      <c r="K501" s="1" t="str">
        <f>VLOOKUP(Table2[[#This Row],[Status]], rubric[], 2, FALSE)</f>
        <v>Kompetisi</v>
      </c>
      <c r="L501" s="1" t="str">
        <f>CLEAN(TRIM(Table2[[#This Row],[Status]] &amp; "|" &amp; Table2[[#This Row],[Level]] &amp; "|" &amp; Table2[[#This Row],[Participant As]]))</f>
        <v>Juara 2|External International|Team</v>
      </c>
      <c r="M50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30</v>
      </c>
    </row>
    <row r="502" spans="1:13" ht="14.25" hidden="1" customHeight="1" x14ac:dyDescent="0.35">
      <c r="A502" s="1" t="s">
        <v>787</v>
      </c>
      <c r="B502" s="1" t="s">
        <v>788</v>
      </c>
      <c r="C502" s="1" t="s">
        <v>782</v>
      </c>
      <c r="D502" s="1">
        <v>2021</v>
      </c>
      <c r="E502" s="1" t="s">
        <v>596</v>
      </c>
      <c r="F502" s="1" t="s">
        <v>789</v>
      </c>
      <c r="G502" s="1" t="s">
        <v>35</v>
      </c>
      <c r="H502" s="1" t="s">
        <v>66</v>
      </c>
      <c r="I502" s="1" t="s">
        <v>20</v>
      </c>
      <c r="J502" s="1">
        <v>99</v>
      </c>
      <c r="K502" s="1" t="str">
        <f>VLOOKUP(Table2[[#This Row],[Status]], rubric[], 2, FALSE)</f>
        <v>Kompetisi</v>
      </c>
      <c r="L502" s="1" t="str">
        <f>CLEAN(TRIM(Table2[[#This Row],[Status]] &amp; "|" &amp; Table2[[#This Row],[Level]] &amp; "|" &amp; Table2[[#This Row],[Participant As]]))</f>
        <v>Juara 1|External International|Team</v>
      </c>
      <c r="M50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35</v>
      </c>
    </row>
    <row r="503" spans="1:13" ht="14.25" hidden="1" customHeight="1" x14ac:dyDescent="0.35">
      <c r="A503" s="1" t="s">
        <v>787</v>
      </c>
      <c r="B503" s="1" t="s">
        <v>788</v>
      </c>
      <c r="C503" s="1" t="s">
        <v>782</v>
      </c>
      <c r="D503" s="1">
        <v>2021</v>
      </c>
      <c r="E503" s="1" t="s">
        <v>149</v>
      </c>
      <c r="F503" s="1" t="s">
        <v>150</v>
      </c>
      <c r="G503" s="1" t="s">
        <v>18</v>
      </c>
      <c r="H503" s="1" t="s">
        <v>19</v>
      </c>
      <c r="I503" s="1" t="s">
        <v>25</v>
      </c>
      <c r="J503" s="1">
        <v>7</v>
      </c>
      <c r="K503" s="1" t="str">
        <f>VLOOKUP(Table2[[#This Row],[Status]], rubric[], 2, FALSE)</f>
        <v>Pemberdayaan atau Aksi Kemanusiaan</v>
      </c>
      <c r="L503" s="1" t="str">
        <f>CLEAN(TRIM(Table2[[#This Row],[Status]] &amp; "|" &amp; Table2[[#This Row],[Level]] &amp; "|" &amp; Table2[[#This Row],[Participant As]]))</f>
        <v>Relawan|External Regional|Individual</v>
      </c>
      <c r="M50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504" spans="1:13" ht="14.25" hidden="1" customHeight="1" x14ac:dyDescent="0.35">
      <c r="A504" s="1" t="s">
        <v>790</v>
      </c>
      <c r="B504" s="1" t="s">
        <v>791</v>
      </c>
      <c r="C504" s="1" t="s">
        <v>782</v>
      </c>
      <c r="D504" s="1">
        <v>2021</v>
      </c>
      <c r="E504" s="1" t="s">
        <v>792</v>
      </c>
      <c r="F504" s="1" t="s">
        <v>559</v>
      </c>
      <c r="G504" s="1" t="s">
        <v>18</v>
      </c>
      <c r="H504" s="1" t="s">
        <v>19</v>
      </c>
      <c r="I504" s="1" t="s">
        <v>25</v>
      </c>
      <c r="J504" s="1">
        <v>100</v>
      </c>
      <c r="K504" s="1" t="str">
        <f>VLOOKUP(Table2[[#This Row],[Status]], rubric[], 2, FALSE)</f>
        <v>Pemberdayaan atau Aksi Kemanusiaan</v>
      </c>
      <c r="L504" s="1" t="str">
        <f>CLEAN(TRIM(Table2[[#This Row],[Status]] &amp; "|" &amp; Table2[[#This Row],[Level]] &amp; "|" &amp; Table2[[#This Row],[Participant As]]))</f>
        <v>Relawan|External Regional|Individual</v>
      </c>
      <c r="M50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505" spans="1:13" ht="14.25" hidden="1" customHeight="1" x14ac:dyDescent="0.35">
      <c r="A505" s="1" t="s">
        <v>790</v>
      </c>
      <c r="B505" s="1" t="s">
        <v>791</v>
      </c>
      <c r="C505" s="1" t="s">
        <v>782</v>
      </c>
      <c r="D505" s="1">
        <v>2021</v>
      </c>
      <c r="E505" s="1" t="s">
        <v>620</v>
      </c>
      <c r="F505" s="1" t="s">
        <v>264</v>
      </c>
      <c r="G505" s="1" t="s">
        <v>18</v>
      </c>
      <c r="H505" s="1" t="s">
        <v>19</v>
      </c>
      <c r="I505" s="1" t="s">
        <v>20</v>
      </c>
      <c r="J505" s="1">
        <v>42</v>
      </c>
      <c r="K505" s="1" t="str">
        <f>VLOOKUP(Table2[[#This Row],[Status]], rubric[], 2, FALSE)</f>
        <v>Pemberdayaan atau Aksi Kemanusiaan</v>
      </c>
      <c r="L505" s="1" t="str">
        <f>CLEAN(TRIM(Table2[[#This Row],[Status]] &amp; "|" &amp; Table2[[#This Row],[Level]] &amp; "|" &amp; Table2[[#This Row],[Participant As]]))</f>
        <v>Relawan|External Regional|Team</v>
      </c>
      <c r="M50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506" spans="1:13" ht="14.25" hidden="1" customHeight="1" x14ac:dyDescent="0.35">
      <c r="A506" s="1" t="s">
        <v>790</v>
      </c>
      <c r="B506" s="1" t="s">
        <v>791</v>
      </c>
      <c r="C506" s="1" t="s">
        <v>782</v>
      </c>
      <c r="D506" s="1">
        <v>2021</v>
      </c>
      <c r="E506" s="1" t="s">
        <v>38</v>
      </c>
      <c r="F506" s="1" t="s">
        <v>39</v>
      </c>
      <c r="G506" s="1" t="s">
        <v>164</v>
      </c>
      <c r="H506" s="1" t="s">
        <v>41</v>
      </c>
      <c r="I506" s="1" t="s">
        <v>25</v>
      </c>
      <c r="K506" t="str">
        <f>VLOOKUP(Table2[[#This Row],[Status]], rubric[], 2, FALSE)</f>
        <v>Karir Organisasi</v>
      </c>
      <c r="L506" s="1" t="str">
        <f>CLEAN(TRIM(Table2[[#This Row],[Status]] &amp; "|" &amp; Table2[[#This Row],[Level]] &amp; "|" &amp; Table2[[#This Row],[Participant As]]))</f>
        <v>Wakil Ketua|Kab/Kota/PT|Individual</v>
      </c>
      <c r="M50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507" spans="1:13" ht="14.25" hidden="1" customHeight="1" x14ac:dyDescent="0.35">
      <c r="A507" s="1" t="s">
        <v>790</v>
      </c>
      <c r="B507" s="1" t="s">
        <v>791</v>
      </c>
      <c r="C507" s="1" t="s">
        <v>782</v>
      </c>
      <c r="D507" s="1">
        <v>2021</v>
      </c>
      <c r="E507" s="1" t="s">
        <v>42</v>
      </c>
      <c r="F507" s="1" t="s">
        <v>43</v>
      </c>
      <c r="G507" s="1" t="s">
        <v>164</v>
      </c>
      <c r="H507" s="1" t="s">
        <v>41</v>
      </c>
      <c r="I507" s="1" t="s">
        <v>25</v>
      </c>
      <c r="K507" t="str">
        <f>VLOOKUP(Table2[[#This Row],[Status]], rubric[], 2, FALSE)</f>
        <v>Karir Organisasi</v>
      </c>
      <c r="L507" s="1" t="str">
        <f>CLEAN(TRIM(Table2[[#This Row],[Status]] &amp; "|" &amp; Table2[[#This Row],[Level]] &amp; "|" &amp; Table2[[#This Row],[Participant As]]))</f>
        <v>Wakil Ketua|Kab/Kota/PT|Individual</v>
      </c>
      <c r="M50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508" spans="1:13" ht="14.25" hidden="1" customHeight="1" x14ac:dyDescent="0.35">
      <c r="A508" s="1" t="s">
        <v>793</v>
      </c>
      <c r="B508" s="1" t="s">
        <v>794</v>
      </c>
      <c r="C508" s="1" t="s">
        <v>782</v>
      </c>
      <c r="D508" s="1">
        <v>2021</v>
      </c>
      <c r="E508" s="1" t="s">
        <v>795</v>
      </c>
      <c r="F508" s="1" t="s">
        <v>223</v>
      </c>
      <c r="G508" s="1" t="s">
        <v>35</v>
      </c>
      <c r="H508" s="1" t="s">
        <v>19</v>
      </c>
      <c r="I508" s="1" t="s">
        <v>25</v>
      </c>
      <c r="J508" s="1">
        <v>1</v>
      </c>
      <c r="K508" s="1" t="str">
        <f>VLOOKUP(Table2[[#This Row],[Status]], rubric[], 2, FALSE)</f>
        <v>Kompetisi</v>
      </c>
      <c r="L508" s="1" t="str">
        <f>CLEAN(TRIM(Table2[[#This Row],[Status]] &amp; "|" &amp; Table2[[#This Row],[Level]] &amp; "|" &amp; Table2[[#This Row],[Participant As]]))</f>
        <v>Juara 1|External Regional|Individual</v>
      </c>
      <c r="M50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35</v>
      </c>
    </row>
    <row r="509" spans="1:13" ht="14.25" hidden="1" customHeight="1" x14ac:dyDescent="0.35">
      <c r="A509" s="1" t="s">
        <v>796</v>
      </c>
      <c r="B509" s="1" t="s">
        <v>797</v>
      </c>
      <c r="C509" s="1" t="s">
        <v>782</v>
      </c>
      <c r="D509" s="1">
        <v>2021</v>
      </c>
      <c r="E509" s="1" t="s">
        <v>798</v>
      </c>
      <c r="F509" s="1" t="s">
        <v>798</v>
      </c>
      <c r="G509" s="1" t="s">
        <v>55</v>
      </c>
      <c r="H509" s="1" t="s">
        <v>48</v>
      </c>
      <c r="I509" s="1" t="s">
        <v>25</v>
      </c>
      <c r="J509" s="1">
        <v>0</v>
      </c>
      <c r="K509" s="1" t="str">
        <f>VLOOKUP(Table2[[#This Row],[Status]], rubric[], 2, FALSE)</f>
        <v>Hasil Karya</v>
      </c>
      <c r="L509" s="1" t="str">
        <f>CLEAN(TRIM(Table2[[#This Row],[Status]] &amp; "|" &amp; Table2[[#This Row],[Level]] &amp; "|" &amp; Table2[[#This Row],[Participant As]]))</f>
        <v>Hak Cipta|External National|Individual</v>
      </c>
      <c r="M50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510" spans="1:13" ht="14.25" hidden="1" customHeight="1" x14ac:dyDescent="0.35">
      <c r="A510" s="1" t="s">
        <v>796</v>
      </c>
      <c r="B510" s="1" t="s">
        <v>797</v>
      </c>
      <c r="C510" s="1" t="s">
        <v>782</v>
      </c>
      <c r="D510" s="1">
        <v>2021</v>
      </c>
      <c r="E510" s="1" t="s">
        <v>792</v>
      </c>
      <c r="F510" s="1" t="s">
        <v>559</v>
      </c>
      <c r="G510" s="1" t="s">
        <v>18</v>
      </c>
      <c r="H510" s="1" t="s">
        <v>19</v>
      </c>
      <c r="I510" s="1" t="s">
        <v>25</v>
      </c>
      <c r="J510" s="1">
        <v>100</v>
      </c>
      <c r="K510" s="1" t="str">
        <f>VLOOKUP(Table2[[#This Row],[Status]], rubric[], 2, FALSE)</f>
        <v>Pemberdayaan atau Aksi Kemanusiaan</v>
      </c>
      <c r="L510" s="1" t="str">
        <f>CLEAN(TRIM(Table2[[#This Row],[Status]] &amp; "|" &amp; Table2[[#This Row],[Level]] &amp; "|" &amp; Table2[[#This Row],[Participant As]]))</f>
        <v>Relawan|External Regional|Individual</v>
      </c>
      <c r="M51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511" spans="1:13" ht="14.25" hidden="1" customHeight="1" x14ac:dyDescent="0.35">
      <c r="A511" s="1" t="s">
        <v>796</v>
      </c>
      <c r="B511" s="1" t="s">
        <v>797</v>
      </c>
      <c r="C511" s="1" t="s">
        <v>782</v>
      </c>
      <c r="D511" s="1">
        <v>2021</v>
      </c>
      <c r="E511" s="1" t="s">
        <v>596</v>
      </c>
      <c r="F511" s="1" t="s">
        <v>789</v>
      </c>
      <c r="G511" s="1" t="s">
        <v>32</v>
      </c>
      <c r="H511" s="1" t="s">
        <v>66</v>
      </c>
      <c r="I511" s="1" t="s">
        <v>20</v>
      </c>
      <c r="J511" s="1">
        <v>99</v>
      </c>
      <c r="K511" s="1" t="str">
        <f>VLOOKUP(Table2[[#This Row],[Status]], rubric[], 2, FALSE)</f>
        <v>Kompetisi</v>
      </c>
      <c r="L511" s="1" t="str">
        <f>CLEAN(TRIM(Table2[[#This Row],[Status]] &amp; "|" &amp; Table2[[#This Row],[Level]] &amp; "|" &amp; Table2[[#This Row],[Participant As]]))</f>
        <v>Juara 2|External International|Team</v>
      </c>
      <c r="M51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30</v>
      </c>
    </row>
    <row r="512" spans="1:13" ht="14.25" hidden="1" customHeight="1" x14ac:dyDescent="0.35">
      <c r="A512" s="1" t="s">
        <v>796</v>
      </c>
      <c r="B512" s="1" t="s">
        <v>797</v>
      </c>
      <c r="C512" s="1" t="s">
        <v>782</v>
      </c>
      <c r="D512" s="1">
        <v>2021</v>
      </c>
      <c r="E512" s="1" t="s">
        <v>200</v>
      </c>
      <c r="F512" s="1" t="s">
        <v>200</v>
      </c>
      <c r="G512" s="1" t="s">
        <v>91</v>
      </c>
      <c r="H512" s="1" t="s">
        <v>19</v>
      </c>
      <c r="I512" s="1" t="s">
        <v>25</v>
      </c>
      <c r="J512" s="1">
        <v>16</v>
      </c>
      <c r="K512" s="1" t="str">
        <f>VLOOKUP(Table2[[#This Row],[Status]], rubric[], 2, FALSE)</f>
        <v>Pengakuan</v>
      </c>
      <c r="L512" s="1" t="str">
        <f>CLEAN(TRIM(Table2[[#This Row],[Status]] &amp; "|" &amp; Table2[[#This Row],[Level]] &amp; "|" &amp; Table2[[#This Row],[Participant As]]))</f>
        <v>Narasumber/Pembicara|External Regional|Individual</v>
      </c>
      <c r="M51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513" spans="1:13" ht="14.25" hidden="1" customHeight="1" x14ac:dyDescent="0.35">
      <c r="A513" s="1" t="s">
        <v>799</v>
      </c>
      <c r="B513" s="1" t="s">
        <v>800</v>
      </c>
      <c r="C513" s="1" t="s">
        <v>782</v>
      </c>
      <c r="D513" s="1">
        <v>2021</v>
      </c>
      <c r="E513" s="1" t="s">
        <v>792</v>
      </c>
      <c r="F513" s="1" t="s">
        <v>559</v>
      </c>
      <c r="G513" s="1" t="s">
        <v>18</v>
      </c>
      <c r="H513" s="1" t="s">
        <v>19</v>
      </c>
      <c r="I513" s="1" t="s">
        <v>25</v>
      </c>
      <c r="J513" s="1">
        <v>100</v>
      </c>
      <c r="K513" s="1" t="str">
        <f>VLOOKUP(Table2[[#This Row],[Status]], rubric[], 2, FALSE)</f>
        <v>Pemberdayaan atau Aksi Kemanusiaan</v>
      </c>
      <c r="L513" s="1" t="str">
        <f>CLEAN(TRIM(Table2[[#This Row],[Status]] &amp; "|" &amp; Table2[[#This Row],[Level]] &amp; "|" &amp; Table2[[#This Row],[Participant As]]))</f>
        <v>Relawan|External Regional|Individual</v>
      </c>
      <c r="M51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514" spans="1:13" ht="14.25" hidden="1" customHeight="1" x14ac:dyDescent="0.35">
      <c r="A514" s="1" t="s">
        <v>801</v>
      </c>
      <c r="B514" s="1" t="s">
        <v>802</v>
      </c>
      <c r="C514" s="1" t="s">
        <v>782</v>
      </c>
      <c r="D514" s="1">
        <v>2021</v>
      </c>
      <c r="E514" s="1" t="s">
        <v>149</v>
      </c>
      <c r="F514" s="1" t="s">
        <v>150</v>
      </c>
      <c r="G514" s="1" t="s">
        <v>18</v>
      </c>
      <c r="H514" s="1" t="s">
        <v>19</v>
      </c>
      <c r="I514" s="1" t="s">
        <v>25</v>
      </c>
      <c r="J514" s="1">
        <v>5</v>
      </c>
      <c r="K514" s="1" t="str">
        <f>VLOOKUP(Table2[[#This Row],[Status]], rubric[], 2, FALSE)</f>
        <v>Pemberdayaan atau Aksi Kemanusiaan</v>
      </c>
      <c r="L514" s="1" t="str">
        <f>CLEAN(TRIM(Table2[[#This Row],[Status]] &amp; "|" &amp; Table2[[#This Row],[Level]] &amp; "|" &amp; Table2[[#This Row],[Participant As]]))</f>
        <v>Relawan|External Regional|Individual</v>
      </c>
      <c r="M51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515" spans="1:13" ht="14.25" hidden="1" customHeight="1" x14ac:dyDescent="0.35">
      <c r="A515" s="1" t="s">
        <v>803</v>
      </c>
      <c r="B515" s="1" t="s">
        <v>804</v>
      </c>
      <c r="C515" s="1" t="s">
        <v>782</v>
      </c>
      <c r="D515" s="1">
        <v>2021</v>
      </c>
      <c r="E515" s="1" t="s">
        <v>371</v>
      </c>
      <c r="F515" s="1" t="s">
        <v>31</v>
      </c>
      <c r="G515" s="1" t="s">
        <v>35</v>
      </c>
      <c r="H515" s="1" t="s">
        <v>48</v>
      </c>
      <c r="I515" s="1" t="s">
        <v>20</v>
      </c>
      <c r="K515" t="str">
        <f>VLOOKUP(Table2[[#This Row],[Status]], rubric[], 2, FALSE)</f>
        <v>Kompetisi</v>
      </c>
      <c r="L515" s="1" t="str">
        <f>CLEAN(TRIM(Table2[[#This Row],[Status]] &amp; "|" &amp; Table2[[#This Row],[Level]] &amp; "|" &amp; Table2[[#This Row],[Participant As]]))</f>
        <v>Juara 1|External National|Team</v>
      </c>
      <c r="M51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516" spans="1:13" ht="14.25" hidden="1" customHeight="1" x14ac:dyDescent="0.35">
      <c r="A516" s="1" t="s">
        <v>803</v>
      </c>
      <c r="B516" s="1" t="s">
        <v>804</v>
      </c>
      <c r="C516" s="1" t="s">
        <v>782</v>
      </c>
      <c r="D516" s="1">
        <v>2021</v>
      </c>
      <c r="E516" s="1" t="s">
        <v>805</v>
      </c>
      <c r="F516" s="1" t="s">
        <v>806</v>
      </c>
      <c r="G516" s="1" t="s">
        <v>32</v>
      </c>
      <c r="H516" s="1" t="s">
        <v>48</v>
      </c>
      <c r="I516" s="1" t="s">
        <v>20</v>
      </c>
      <c r="K516" t="str">
        <f>VLOOKUP(Table2[[#This Row],[Status]], rubric[], 2, FALSE)</f>
        <v>Kompetisi</v>
      </c>
      <c r="L516" s="1" t="str">
        <f>CLEAN(TRIM(Table2[[#This Row],[Status]] &amp; "|" &amp; Table2[[#This Row],[Level]] &amp; "|" &amp; Table2[[#This Row],[Participant As]]))</f>
        <v>Juara 2|External National|Team</v>
      </c>
      <c r="M51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517" spans="1:13" ht="14.25" hidden="1" customHeight="1" x14ac:dyDescent="0.35">
      <c r="A517" s="1" t="s">
        <v>807</v>
      </c>
      <c r="B517" s="1" t="s">
        <v>808</v>
      </c>
      <c r="C517" s="1" t="s">
        <v>782</v>
      </c>
      <c r="D517" s="1">
        <v>2021</v>
      </c>
      <c r="E517" s="1" t="s">
        <v>596</v>
      </c>
      <c r="F517" s="1" t="s">
        <v>789</v>
      </c>
      <c r="G517" s="1" t="s">
        <v>32</v>
      </c>
      <c r="H517" s="1" t="s">
        <v>66</v>
      </c>
      <c r="I517" s="1" t="s">
        <v>20</v>
      </c>
      <c r="J517" s="1">
        <v>99</v>
      </c>
      <c r="K517" s="1" t="str">
        <f>VLOOKUP(Table2[[#This Row],[Status]], rubric[], 2, FALSE)</f>
        <v>Kompetisi</v>
      </c>
      <c r="L517" s="1" t="str">
        <f>CLEAN(TRIM(Table2[[#This Row],[Status]] &amp; "|" &amp; Table2[[#This Row],[Level]] &amp; "|" &amp; Table2[[#This Row],[Participant As]]))</f>
        <v>Juara 2|External International|Team</v>
      </c>
      <c r="M51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30</v>
      </c>
    </row>
    <row r="518" spans="1:13" ht="14.25" hidden="1" customHeight="1" x14ac:dyDescent="0.35">
      <c r="A518" s="1" t="s">
        <v>809</v>
      </c>
      <c r="B518" s="1" t="s">
        <v>810</v>
      </c>
      <c r="C518" s="1" t="s">
        <v>782</v>
      </c>
      <c r="D518" s="1">
        <v>2021</v>
      </c>
      <c r="E518" s="1" t="s">
        <v>792</v>
      </c>
      <c r="F518" s="1" t="s">
        <v>559</v>
      </c>
      <c r="G518" s="1" t="s">
        <v>18</v>
      </c>
      <c r="H518" s="1" t="s">
        <v>19</v>
      </c>
      <c r="I518" s="1" t="s">
        <v>25</v>
      </c>
      <c r="J518" s="1">
        <v>100</v>
      </c>
      <c r="K518" s="1" t="str">
        <f>VLOOKUP(Table2[[#This Row],[Status]], rubric[], 2, FALSE)</f>
        <v>Pemberdayaan atau Aksi Kemanusiaan</v>
      </c>
      <c r="L518" s="1" t="str">
        <f>CLEAN(TRIM(Table2[[#This Row],[Status]] &amp; "|" &amp; Table2[[#This Row],[Level]] &amp; "|" &amp; Table2[[#This Row],[Participant As]]))</f>
        <v>Relawan|External Regional|Individual</v>
      </c>
      <c r="M51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519" spans="1:13" ht="14.25" hidden="1" customHeight="1" x14ac:dyDescent="0.35">
      <c r="A519" s="1" t="s">
        <v>809</v>
      </c>
      <c r="B519" s="1" t="s">
        <v>810</v>
      </c>
      <c r="C519" s="1" t="s">
        <v>782</v>
      </c>
      <c r="D519" s="1">
        <v>2021</v>
      </c>
      <c r="E519" s="1" t="s">
        <v>692</v>
      </c>
      <c r="F519" s="1" t="s">
        <v>789</v>
      </c>
      <c r="G519" s="1" t="s">
        <v>32</v>
      </c>
      <c r="H519" s="1" t="s">
        <v>66</v>
      </c>
      <c r="I519" s="1" t="s">
        <v>20</v>
      </c>
      <c r="J519" s="1">
        <v>99</v>
      </c>
      <c r="K519" s="1" t="str">
        <f>VLOOKUP(Table2[[#This Row],[Status]], rubric[], 2, FALSE)</f>
        <v>Kompetisi</v>
      </c>
      <c r="L519" s="1" t="str">
        <f>CLEAN(TRIM(Table2[[#This Row],[Status]] &amp; "|" &amp; Table2[[#This Row],[Level]] &amp; "|" &amp; Table2[[#This Row],[Participant As]]))</f>
        <v>Juara 2|External International|Team</v>
      </c>
      <c r="M51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30</v>
      </c>
    </row>
    <row r="520" spans="1:13" ht="14.25" hidden="1" customHeight="1" x14ac:dyDescent="0.35">
      <c r="A520" s="1" t="s">
        <v>809</v>
      </c>
      <c r="B520" s="1" t="s">
        <v>810</v>
      </c>
      <c r="C520" s="1" t="s">
        <v>782</v>
      </c>
      <c r="D520" s="1">
        <v>2021</v>
      </c>
      <c r="E520" s="1" t="s">
        <v>149</v>
      </c>
      <c r="F520" s="1" t="s">
        <v>150</v>
      </c>
      <c r="G520" s="1" t="s">
        <v>18</v>
      </c>
      <c r="H520" s="1" t="s">
        <v>19</v>
      </c>
      <c r="I520" s="1" t="s">
        <v>25</v>
      </c>
      <c r="J520" s="1">
        <v>7</v>
      </c>
      <c r="K520" s="1" t="str">
        <f>VLOOKUP(Table2[[#This Row],[Status]], rubric[], 2, FALSE)</f>
        <v>Pemberdayaan atau Aksi Kemanusiaan</v>
      </c>
      <c r="L520" s="1" t="str">
        <f>CLEAN(TRIM(Table2[[#This Row],[Status]] &amp; "|" &amp; Table2[[#This Row],[Level]] &amp; "|" &amp; Table2[[#This Row],[Participant As]]))</f>
        <v>Relawan|External Regional|Individual</v>
      </c>
      <c r="M52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521" spans="1:13" ht="14.25" hidden="1" customHeight="1" x14ac:dyDescent="0.35">
      <c r="A521" s="1" t="s">
        <v>811</v>
      </c>
      <c r="B521" s="1" t="s">
        <v>812</v>
      </c>
      <c r="C521" s="1" t="s">
        <v>782</v>
      </c>
      <c r="D521" s="1">
        <v>2021</v>
      </c>
      <c r="E521" s="1" t="s">
        <v>813</v>
      </c>
      <c r="F521" s="1" t="s">
        <v>486</v>
      </c>
      <c r="G521" s="1" t="s">
        <v>35</v>
      </c>
      <c r="H521" s="1" t="s">
        <v>48</v>
      </c>
      <c r="I521" s="1" t="s">
        <v>20</v>
      </c>
      <c r="J521" s="1">
        <v>110</v>
      </c>
      <c r="K521" s="1" t="str">
        <f>VLOOKUP(Table2[[#This Row],[Status]], rubric[], 2, FALSE)</f>
        <v>Kompetisi</v>
      </c>
      <c r="L521" s="1" t="str">
        <f>CLEAN(TRIM(Table2[[#This Row],[Status]] &amp; "|" &amp; Table2[[#This Row],[Level]] &amp; "|" &amp; Table2[[#This Row],[Participant As]]))</f>
        <v>Juara 1|External National|Team</v>
      </c>
      <c r="M52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522" spans="1:13" ht="14.25" hidden="1" customHeight="1" x14ac:dyDescent="0.35">
      <c r="A522" s="1" t="s">
        <v>814</v>
      </c>
      <c r="B522" s="1" t="s">
        <v>815</v>
      </c>
      <c r="C522" s="1" t="s">
        <v>782</v>
      </c>
      <c r="D522" s="1">
        <v>2021</v>
      </c>
      <c r="E522" s="1" t="s">
        <v>222</v>
      </c>
      <c r="F522" s="1" t="s">
        <v>223</v>
      </c>
      <c r="G522" s="1" t="s">
        <v>18</v>
      </c>
      <c r="H522" s="1" t="s">
        <v>19</v>
      </c>
      <c r="I522" s="1" t="s">
        <v>25</v>
      </c>
      <c r="J522" s="1">
        <v>30</v>
      </c>
      <c r="K522" s="1" t="str">
        <f>VLOOKUP(Table2[[#This Row],[Status]], rubric[], 2, FALSE)</f>
        <v>Pemberdayaan atau Aksi Kemanusiaan</v>
      </c>
      <c r="L522" s="1" t="str">
        <f>CLEAN(TRIM(Table2[[#This Row],[Status]] &amp; "|" &amp; Table2[[#This Row],[Level]] &amp; "|" &amp; Table2[[#This Row],[Participant As]]))</f>
        <v>Relawan|External Regional|Individual</v>
      </c>
      <c r="M52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523" spans="1:13" ht="14.25" hidden="1" customHeight="1" x14ac:dyDescent="0.35">
      <c r="A523" s="1" t="s">
        <v>814</v>
      </c>
      <c r="B523" s="1" t="s">
        <v>815</v>
      </c>
      <c r="C523" s="1" t="s">
        <v>782</v>
      </c>
      <c r="D523" s="1">
        <v>2021</v>
      </c>
      <c r="E523" s="1" t="s">
        <v>792</v>
      </c>
      <c r="F523" s="1" t="s">
        <v>559</v>
      </c>
      <c r="G523" s="1" t="s">
        <v>18</v>
      </c>
      <c r="H523" s="1" t="s">
        <v>19</v>
      </c>
      <c r="I523" s="1" t="s">
        <v>25</v>
      </c>
      <c r="J523" s="1">
        <v>100</v>
      </c>
      <c r="K523" s="1" t="str">
        <f>VLOOKUP(Table2[[#This Row],[Status]], rubric[], 2, FALSE)</f>
        <v>Pemberdayaan atau Aksi Kemanusiaan</v>
      </c>
      <c r="L523" s="1" t="str">
        <f>CLEAN(TRIM(Table2[[#This Row],[Status]] &amp; "|" &amp; Table2[[#This Row],[Level]] &amp; "|" &amp; Table2[[#This Row],[Participant As]]))</f>
        <v>Relawan|External Regional|Individual</v>
      </c>
      <c r="M52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524" spans="1:13" ht="14.25" hidden="1" customHeight="1" x14ac:dyDescent="0.35">
      <c r="A524" s="1" t="s">
        <v>816</v>
      </c>
      <c r="B524" s="1" t="s">
        <v>817</v>
      </c>
      <c r="C524" s="1" t="s">
        <v>782</v>
      </c>
      <c r="D524" s="1">
        <v>2021</v>
      </c>
      <c r="E524" s="1" t="s">
        <v>792</v>
      </c>
      <c r="F524" s="1" t="s">
        <v>559</v>
      </c>
      <c r="G524" s="1" t="s">
        <v>18</v>
      </c>
      <c r="H524" s="1" t="s">
        <v>19</v>
      </c>
      <c r="I524" s="1" t="s">
        <v>25</v>
      </c>
      <c r="J524" s="1">
        <v>100</v>
      </c>
      <c r="K524" s="1" t="str">
        <f>VLOOKUP(Table2[[#This Row],[Status]], rubric[], 2, FALSE)</f>
        <v>Pemberdayaan atau Aksi Kemanusiaan</v>
      </c>
      <c r="L524" s="1" t="str">
        <f>CLEAN(TRIM(Table2[[#This Row],[Status]] &amp; "|" &amp; Table2[[#This Row],[Level]] &amp; "|" &amp; Table2[[#This Row],[Participant As]]))</f>
        <v>Relawan|External Regional|Individual</v>
      </c>
      <c r="M52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525" spans="1:13" ht="14.25" hidden="1" customHeight="1" x14ac:dyDescent="0.35">
      <c r="A525" s="1" t="s">
        <v>816</v>
      </c>
      <c r="B525" s="1" t="s">
        <v>817</v>
      </c>
      <c r="C525" s="1" t="s">
        <v>782</v>
      </c>
      <c r="D525" s="1">
        <v>2021</v>
      </c>
      <c r="E525" s="1" t="s">
        <v>596</v>
      </c>
      <c r="F525" s="1" t="s">
        <v>789</v>
      </c>
      <c r="G525" s="1" t="s">
        <v>35</v>
      </c>
      <c r="H525" s="1" t="s">
        <v>66</v>
      </c>
      <c r="I525" s="1" t="s">
        <v>20</v>
      </c>
      <c r="J525" s="1">
        <v>99</v>
      </c>
      <c r="K525" s="1" t="str">
        <f>VLOOKUP(Table2[[#This Row],[Status]], rubric[], 2, FALSE)</f>
        <v>Kompetisi</v>
      </c>
      <c r="L525" s="1" t="str">
        <f>CLEAN(TRIM(Table2[[#This Row],[Status]] &amp; "|" &amp; Table2[[#This Row],[Level]] &amp; "|" &amp; Table2[[#This Row],[Participant As]]))</f>
        <v>Juara 1|External International|Team</v>
      </c>
      <c r="M52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35</v>
      </c>
    </row>
    <row r="526" spans="1:13" ht="14.25" hidden="1" customHeight="1" x14ac:dyDescent="0.35">
      <c r="A526" s="1" t="s">
        <v>818</v>
      </c>
      <c r="B526" s="1" t="s">
        <v>819</v>
      </c>
      <c r="C526" s="1" t="s">
        <v>782</v>
      </c>
      <c r="D526" s="1">
        <v>2021</v>
      </c>
      <c r="E526" s="1" t="s">
        <v>371</v>
      </c>
      <c r="F526" s="1" t="s">
        <v>31</v>
      </c>
      <c r="G526" s="1" t="s">
        <v>35</v>
      </c>
      <c r="H526" s="1" t="s">
        <v>48</v>
      </c>
      <c r="I526" s="1" t="s">
        <v>20</v>
      </c>
      <c r="K526" t="str">
        <f>VLOOKUP(Table2[[#This Row],[Status]], rubric[], 2, FALSE)</f>
        <v>Kompetisi</v>
      </c>
      <c r="L526" s="1" t="str">
        <f>CLEAN(TRIM(Table2[[#This Row],[Status]] &amp; "|" &amp; Table2[[#This Row],[Level]] &amp; "|" &amp; Table2[[#This Row],[Participant As]]))</f>
        <v>Juara 1|External National|Team</v>
      </c>
      <c r="M52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527" spans="1:13" ht="14.25" hidden="1" customHeight="1" x14ac:dyDescent="0.35">
      <c r="A527" s="1" t="s">
        <v>820</v>
      </c>
      <c r="B527" s="1" t="s">
        <v>821</v>
      </c>
      <c r="C527" s="1" t="s">
        <v>782</v>
      </c>
      <c r="D527" s="1">
        <v>2021</v>
      </c>
      <c r="E527" s="1" t="s">
        <v>596</v>
      </c>
      <c r="F527" s="1" t="s">
        <v>789</v>
      </c>
      <c r="G527" s="1" t="s">
        <v>35</v>
      </c>
      <c r="H527" s="1" t="s">
        <v>66</v>
      </c>
      <c r="I527" s="1" t="s">
        <v>20</v>
      </c>
      <c r="J527" s="1">
        <v>99</v>
      </c>
      <c r="K527" s="1" t="str">
        <f>VLOOKUP(Table2[[#This Row],[Status]], rubric[], 2, FALSE)</f>
        <v>Kompetisi</v>
      </c>
      <c r="L527" s="1" t="str">
        <f>CLEAN(TRIM(Table2[[#This Row],[Status]] &amp; "|" &amp; Table2[[#This Row],[Level]] &amp; "|" &amp; Table2[[#This Row],[Participant As]]))</f>
        <v>Juara 1|External International|Team</v>
      </c>
      <c r="M52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35</v>
      </c>
    </row>
    <row r="528" spans="1:13" ht="14.25" hidden="1" customHeight="1" x14ac:dyDescent="0.35">
      <c r="A528" s="1" t="s">
        <v>820</v>
      </c>
      <c r="B528" s="1" t="s">
        <v>821</v>
      </c>
      <c r="C528" s="1" t="s">
        <v>782</v>
      </c>
      <c r="D528" s="1">
        <v>2021</v>
      </c>
      <c r="E528" s="1" t="s">
        <v>371</v>
      </c>
      <c r="F528" s="1" t="s">
        <v>31</v>
      </c>
      <c r="G528" s="1" t="s">
        <v>35</v>
      </c>
      <c r="H528" s="1" t="s">
        <v>48</v>
      </c>
      <c r="I528" s="1" t="s">
        <v>20</v>
      </c>
      <c r="K528" t="str">
        <f>VLOOKUP(Table2[[#This Row],[Status]], rubric[], 2, FALSE)</f>
        <v>Kompetisi</v>
      </c>
      <c r="L528" s="1" t="str">
        <f>CLEAN(TRIM(Table2[[#This Row],[Status]] &amp; "|" &amp; Table2[[#This Row],[Level]] &amp; "|" &amp; Table2[[#This Row],[Participant As]]))</f>
        <v>Juara 1|External National|Team</v>
      </c>
      <c r="M52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529" spans="1:13" ht="14.25" hidden="1" customHeight="1" x14ac:dyDescent="0.35">
      <c r="A529" s="1" t="s">
        <v>822</v>
      </c>
      <c r="B529" s="1" t="s">
        <v>823</v>
      </c>
      <c r="C529" s="1" t="s">
        <v>782</v>
      </c>
      <c r="D529" s="1">
        <v>2021</v>
      </c>
      <c r="E529" s="1" t="s">
        <v>222</v>
      </c>
      <c r="F529" s="1" t="s">
        <v>223</v>
      </c>
      <c r="G529" s="1" t="s">
        <v>18</v>
      </c>
      <c r="H529" s="1" t="s">
        <v>19</v>
      </c>
      <c r="I529" s="1" t="s">
        <v>25</v>
      </c>
      <c r="J529" s="1">
        <v>30</v>
      </c>
      <c r="K529" s="1" t="str">
        <f>VLOOKUP(Table2[[#This Row],[Status]], rubric[], 2, FALSE)</f>
        <v>Pemberdayaan atau Aksi Kemanusiaan</v>
      </c>
      <c r="L529" s="1" t="str">
        <f>CLEAN(TRIM(Table2[[#This Row],[Status]] &amp; "|" &amp; Table2[[#This Row],[Level]] &amp; "|" &amp; Table2[[#This Row],[Participant As]]))</f>
        <v>Relawan|External Regional|Individual</v>
      </c>
      <c r="M52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530" spans="1:13" ht="14.25" hidden="1" customHeight="1" x14ac:dyDescent="0.35">
      <c r="A530" s="1" t="s">
        <v>822</v>
      </c>
      <c r="B530" s="1" t="s">
        <v>823</v>
      </c>
      <c r="C530" s="1" t="s">
        <v>782</v>
      </c>
      <c r="D530" s="1">
        <v>2021</v>
      </c>
      <c r="E530" s="1" t="s">
        <v>792</v>
      </c>
      <c r="F530" s="1" t="s">
        <v>559</v>
      </c>
      <c r="G530" s="1" t="s">
        <v>18</v>
      </c>
      <c r="H530" s="1" t="s">
        <v>19</v>
      </c>
      <c r="I530" s="1" t="s">
        <v>25</v>
      </c>
      <c r="J530" s="1">
        <v>100</v>
      </c>
      <c r="K530" s="1" t="str">
        <f>VLOOKUP(Table2[[#This Row],[Status]], rubric[], 2, FALSE)</f>
        <v>Pemberdayaan atau Aksi Kemanusiaan</v>
      </c>
      <c r="L530" s="1" t="str">
        <f>CLEAN(TRIM(Table2[[#This Row],[Status]] &amp; "|" &amp; Table2[[#This Row],[Level]] &amp; "|" &amp; Table2[[#This Row],[Participant As]]))</f>
        <v>Relawan|External Regional|Individual</v>
      </c>
      <c r="M53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531" spans="1:13" ht="14.25" hidden="1" customHeight="1" x14ac:dyDescent="0.35">
      <c r="A531" s="1" t="s">
        <v>824</v>
      </c>
      <c r="B531" s="1" t="s">
        <v>825</v>
      </c>
      <c r="C531" s="1" t="s">
        <v>782</v>
      </c>
      <c r="D531" s="1">
        <v>2021</v>
      </c>
      <c r="E531" s="1" t="s">
        <v>792</v>
      </c>
      <c r="F531" s="1" t="s">
        <v>559</v>
      </c>
      <c r="G531" s="1" t="s">
        <v>18</v>
      </c>
      <c r="H531" s="1" t="s">
        <v>19</v>
      </c>
      <c r="I531" s="1" t="s">
        <v>25</v>
      </c>
      <c r="J531" s="1">
        <v>100</v>
      </c>
      <c r="K531" s="1" t="str">
        <f>VLOOKUP(Table2[[#This Row],[Status]], rubric[], 2, FALSE)</f>
        <v>Pemberdayaan atau Aksi Kemanusiaan</v>
      </c>
      <c r="L531" s="1" t="str">
        <f>CLEAN(TRIM(Table2[[#This Row],[Status]] &amp; "|" &amp; Table2[[#This Row],[Level]] &amp; "|" &amp; Table2[[#This Row],[Participant As]]))</f>
        <v>Relawan|External Regional|Individual</v>
      </c>
      <c r="M53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532" spans="1:13" ht="14.25" hidden="1" customHeight="1" x14ac:dyDescent="0.35">
      <c r="A532" s="1" t="s">
        <v>826</v>
      </c>
      <c r="B532" s="1" t="s">
        <v>827</v>
      </c>
      <c r="C532" s="1" t="s">
        <v>782</v>
      </c>
      <c r="D532" s="1">
        <v>2021</v>
      </c>
      <c r="E532" s="1" t="s">
        <v>792</v>
      </c>
      <c r="F532" s="1" t="s">
        <v>559</v>
      </c>
      <c r="G532" s="1" t="s">
        <v>18</v>
      </c>
      <c r="H532" s="1" t="s">
        <v>19</v>
      </c>
      <c r="I532" s="1" t="s">
        <v>25</v>
      </c>
      <c r="J532" s="1">
        <v>100</v>
      </c>
      <c r="K532" s="1" t="str">
        <f>VLOOKUP(Table2[[#This Row],[Status]], rubric[], 2, FALSE)</f>
        <v>Pemberdayaan atau Aksi Kemanusiaan</v>
      </c>
      <c r="L532" s="1" t="str">
        <f>CLEAN(TRIM(Table2[[#This Row],[Status]] &amp; "|" &amp; Table2[[#This Row],[Level]] &amp; "|" &amp; Table2[[#This Row],[Participant As]]))</f>
        <v>Relawan|External Regional|Individual</v>
      </c>
      <c r="M53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533" spans="1:13" ht="14.25" hidden="1" customHeight="1" x14ac:dyDescent="0.35">
      <c r="A533" s="1" t="s">
        <v>828</v>
      </c>
      <c r="B533" s="1" t="s">
        <v>829</v>
      </c>
      <c r="C533" s="1" t="s">
        <v>782</v>
      </c>
      <c r="D533" s="1">
        <v>2021</v>
      </c>
      <c r="E533" s="1" t="s">
        <v>792</v>
      </c>
      <c r="F533" s="1" t="s">
        <v>559</v>
      </c>
      <c r="G533" s="1" t="s">
        <v>18</v>
      </c>
      <c r="H533" s="1" t="s">
        <v>19</v>
      </c>
      <c r="I533" s="1" t="s">
        <v>25</v>
      </c>
      <c r="J533" s="1">
        <v>100</v>
      </c>
      <c r="K533" s="1" t="str">
        <f>VLOOKUP(Table2[[#This Row],[Status]], rubric[], 2, FALSE)</f>
        <v>Pemberdayaan atau Aksi Kemanusiaan</v>
      </c>
      <c r="L533" s="1" t="str">
        <f>CLEAN(TRIM(Table2[[#This Row],[Status]] &amp; "|" &amp; Table2[[#This Row],[Level]] &amp; "|" &amp; Table2[[#This Row],[Participant As]]))</f>
        <v>Relawan|External Regional|Individual</v>
      </c>
      <c r="M53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534" spans="1:13" ht="14.25" hidden="1" customHeight="1" x14ac:dyDescent="0.35">
      <c r="A534" s="1" t="s">
        <v>830</v>
      </c>
      <c r="B534" s="1" t="s">
        <v>831</v>
      </c>
      <c r="C534" s="1" t="s">
        <v>782</v>
      </c>
      <c r="D534" s="1">
        <v>2021</v>
      </c>
      <c r="E534" s="1" t="s">
        <v>792</v>
      </c>
      <c r="F534" s="1" t="s">
        <v>559</v>
      </c>
      <c r="G534" s="1" t="s">
        <v>18</v>
      </c>
      <c r="H534" s="1" t="s">
        <v>19</v>
      </c>
      <c r="I534" s="1" t="s">
        <v>25</v>
      </c>
      <c r="J534" s="1">
        <v>100</v>
      </c>
      <c r="K534" s="1" t="str">
        <f>VLOOKUP(Table2[[#This Row],[Status]], rubric[], 2, FALSE)</f>
        <v>Pemberdayaan atau Aksi Kemanusiaan</v>
      </c>
      <c r="L534" s="1" t="str">
        <f>CLEAN(TRIM(Table2[[#This Row],[Status]] &amp; "|" &amp; Table2[[#This Row],[Level]] &amp; "|" &amp; Table2[[#This Row],[Participant As]]))</f>
        <v>Relawan|External Regional|Individual</v>
      </c>
      <c r="M53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535" spans="1:13" ht="14.25" hidden="1" customHeight="1" x14ac:dyDescent="0.35">
      <c r="A535" s="1" t="s">
        <v>830</v>
      </c>
      <c r="B535" s="1" t="s">
        <v>831</v>
      </c>
      <c r="C535" s="1" t="s">
        <v>782</v>
      </c>
      <c r="D535" s="1">
        <v>2021</v>
      </c>
      <c r="E535" s="1" t="s">
        <v>596</v>
      </c>
      <c r="F535" s="1" t="s">
        <v>789</v>
      </c>
      <c r="G535" s="1" t="s">
        <v>35</v>
      </c>
      <c r="H535" s="1" t="s">
        <v>66</v>
      </c>
      <c r="I535" s="1" t="s">
        <v>20</v>
      </c>
      <c r="J535" s="1">
        <v>99</v>
      </c>
      <c r="K535" s="1" t="str">
        <f>VLOOKUP(Table2[[#This Row],[Status]], rubric[], 2, FALSE)</f>
        <v>Kompetisi</v>
      </c>
      <c r="L535" s="1" t="str">
        <f>CLEAN(TRIM(Table2[[#This Row],[Status]] &amp; "|" &amp; Table2[[#This Row],[Level]] &amp; "|" &amp; Table2[[#This Row],[Participant As]]))</f>
        <v>Juara 1|External International|Team</v>
      </c>
      <c r="M53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35</v>
      </c>
    </row>
    <row r="536" spans="1:13" ht="14.25" hidden="1" customHeight="1" x14ac:dyDescent="0.35">
      <c r="A536" s="1" t="s">
        <v>830</v>
      </c>
      <c r="B536" s="1" t="s">
        <v>831</v>
      </c>
      <c r="C536" s="1" t="s">
        <v>782</v>
      </c>
      <c r="D536" s="1">
        <v>2021</v>
      </c>
      <c r="E536" s="1" t="s">
        <v>832</v>
      </c>
      <c r="F536" s="1" t="s">
        <v>150</v>
      </c>
      <c r="G536" s="1" t="s">
        <v>18</v>
      </c>
      <c r="H536" s="1" t="s">
        <v>19</v>
      </c>
      <c r="I536" s="1" t="s">
        <v>20</v>
      </c>
      <c r="J536" s="1">
        <v>6</v>
      </c>
      <c r="K536" s="1" t="str">
        <f>VLOOKUP(Table2[[#This Row],[Status]], rubric[], 2, FALSE)</f>
        <v>Pemberdayaan atau Aksi Kemanusiaan</v>
      </c>
      <c r="L536" s="1" t="str">
        <f>CLEAN(TRIM(Table2[[#This Row],[Status]] &amp; "|" &amp; Table2[[#This Row],[Level]] &amp; "|" &amp; Table2[[#This Row],[Participant As]]))</f>
        <v>Relawan|External Regional|Team</v>
      </c>
      <c r="M53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537" spans="1:13" ht="14.25" hidden="1" customHeight="1" x14ac:dyDescent="0.35">
      <c r="A537" s="1" t="s">
        <v>830</v>
      </c>
      <c r="B537" s="1" t="s">
        <v>831</v>
      </c>
      <c r="C537" s="1" t="s">
        <v>782</v>
      </c>
      <c r="D537" s="1">
        <v>2021</v>
      </c>
      <c r="E537" s="1" t="s">
        <v>371</v>
      </c>
      <c r="F537" s="1" t="s">
        <v>31</v>
      </c>
      <c r="G537" s="1" t="s">
        <v>35</v>
      </c>
      <c r="H537" s="1" t="s">
        <v>48</v>
      </c>
      <c r="I537" s="1" t="s">
        <v>20</v>
      </c>
      <c r="K537" t="str">
        <f>VLOOKUP(Table2[[#This Row],[Status]], rubric[], 2, FALSE)</f>
        <v>Kompetisi</v>
      </c>
      <c r="L537" s="1" t="str">
        <f>CLEAN(TRIM(Table2[[#This Row],[Status]] &amp; "|" &amp; Table2[[#This Row],[Level]] &amp; "|" &amp; Table2[[#This Row],[Participant As]]))</f>
        <v>Juara 1|External National|Team</v>
      </c>
      <c r="M53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538" spans="1:13" ht="14.25" hidden="1" customHeight="1" x14ac:dyDescent="0.35">
      <c r="A538" s="1" t="s">
        <v>833</v>
      </c>
      <c r="B538" s="1" t="s">
        <v>834</v>
      </c>
      <c r="C538" s="1" t="s">
        <v>782</v>
      </c>
      <c r="D538" s="1">
        <v>2021</v>
      </c>
      <c r="E538" s="1" t="s">
        <v>835</v>
      </c>
      <c r="F538" s="1" t="s">
        <v>836</v>
      </c>
      <c r="G538" s="1" t="s">
        <v>32</v>
      </c>
      <c r="H538" s="1" t="s">
        <v>48</v>
      </c>
      <c r="I538" s="1" t="s">
        <v>20</v>
      </c>
      <c r="K538" t="str">
        <f>VLOOKUP(Table2[[#This Row],[Status]], rubric[], 2, FALSE)</f>
        <v>Kompetisi</v>
      </c>
      <c r="L538" s="1" t="str">
        <f>CLEAN(TRIM(Table2[[#This Row],[Status]] &amp; "|" &amp; Table2[[#This Row],[Level]] &amp; "|" &amp; Table2[[#This Row],[Participant As]]))</f>
        <v>Juara 2|External National|Team</v>
      </c>
      <c r="M53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539" spans="1:13" ht="14.25" hidden="1" customHeight="1" x14ac:dyDescent="0.35">
      <c r="A539" s="1" t="s">
        <v>837</v>
      </c>
      <c r="B539" s="1" t="s">
        <v>838</v>
      </c>
      <c r="C539" s="1" t="s">
        <v>782</v>
      </c>
      <c r="D539" s="1">
        <v>2021</v>
      </c>
      <c r="E539" s="1" t="s">
        <v>792</v>
      </c>
      <c r="F539" s="1" t="s">
        <v>559</v>
      </c>
      <c r="G539" s="1" t="s">
        <v>18</v>
      </c>
      <c r="H539" s="1" t="s">
        <v>19</v>
      </c>
      <c r="I539" s="1" t="s">
        <v>25</v>
      </c>
      <c r="J539" s="1">
        <v>100</v>
      </c>
      <c r="K539" s="1" t="str">
        <f>VLOOKUP(Table2[[#This Row],[Status]], rubric[], 2, FALSE)</f>
        <v>Pemberdayaan atau Aksi Kemanusiaan</v>
      </c>
      <c r="L539" s="1" t="str">
        <f>CLEAN(TRIM(Table2[[#This Row],[Status]] &amp; "|" &amp; Table2[[#This Row],[Level]] &amp; "|" &amp; Table2[[#This Row],[Participant As]]))</f>
        <v>Relawan|External Regional|Individual</v>
      </c>
      <c r="M53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540" spans="1:13" ht="14.25" hidden="1" customHeight="1" x14ac:dyDescent="0.35">
      <c r="A540" s="1" t="s">
        <v>839</v>
      </c>
      <c r="B540" s="1" t="s">
        <v>840</v>
      </c>
      <c r="C540" s="1" t="s">
        <v>782</v>
      </c>
      <c r="D540" s="1">
        <v>2021</v>
      </c>
      <c r="E540" s="1" t="s">
        <v>792</v>
      </c>
      <c r="F540" s="1" t="s">
        <v>559</v>
      </c>
      <c r="G540" s="1" t="s">
        <v>18</v>
      </c>
      <c r="H540" s="1" t="s">
        <v>19</v>
      </c>
      <c r="I540" s="1" t="s">
        <v>25</v>
      </c>
      <c r="J540" s="1">
        <v>100</v>
      </c>
      <c r="K540" s="1" t="str">
        <f>VLOOKUP(Table2[[#This Row],[Status]], rubric[], 2, FALSE)</f>
        <v>Pemberdayaan atau Aksi Kemanusiaan</v>
      </c>
      <c r="L540" s="1" t="str">
        <f>CLEAN(TRIM(Table2[[#This Row],[Status]] &amp; "|" &amp; Table2[[#This Row],[Level]] &amp; "|" &amp; Table2[[#This Row],[Participant As]]))</f>
        <v>Relawan|External Regional|Individual</v>
      </c>
      <c r="M54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541" spans="1:13" ht="14.25" hidden="1" customHeight="1" x14ac:dyDescent="0.35">
      <c r="A541" s="1" t="s">
        <v>839</v>
      </c>
      <c r="B541" s="1" t="s">
        <v>840</v>
      </c>
      <c r="C541" s="1" t="s">
        <v>782</v>
      </c>
      <c r="D541" s="1">
        <v>2021</v>
      </c>
      <c r="E541" s="1" t="s">
        <v>122</v>
      </c>
      <c r="F541" s="1" t="s">
        <v>123</v>
      </c>
      <c r="G541" s="1" t="s">
        <v>40</v>
      </c>
      <c r="H541" s="1" t="s">
        <v>41</v>
      </c>
      <c r="I541" s="1" t="s">
        <v>25</v>
      </c>
      <c r="K541" t="str">
        <f>VLOOKUP(Table2[[#This Row],[Status]], rubric[], 2, FALSE)</f>
        <v>Karir Organisasi</v>
      </c>
      <c r="L541" s="1" t="str">
        <f>CLEAN(TRIM(Table2[[#This Row],[Status]] &amp; "|" &amp; Table2[[#This Row],[Level]] &amp; "|" &amp; Table2[[#This Row],[Participant As]]))</f>
        <v>Satu Tingkat Dibawah Pengurus Harian|Kab/Kota/PT|Individual</v>
      </c>
      <c r="M54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</v>
      </c>
    </row>
    <row r="542" spans="1:13" ht="14.25" hidden="1" customHeight="1" x14ac:dyDescent="0.35">
      <c r="A542" s="1" t="s">
        <v>839</v>
      </c>
      <c r="B542" s="1" t="s">
        <v>840</v>
      </c>
      <c r="C542" s="1" t="s">
        <v>782</v>
      </c>
      <c r="D542" s="1">
        <v>2021</v>
      </c>
      <c r="E542" s="1" t="s">
        <v>124</v>
      </c>
      <c r="F542" s="1" t="s">
        <v>125</v>
      </c>
      <c r="G542" s="1" t="s">
        <v>40</v>
      </c>
      <c r="H542" s="1" t="s">
        <v>41</v>
      </c>
      <c r="I542" s="1" t="s">
        <v>25</v>
      </c>
      <c r="K542" t="str">
        <f>VLOOKUP(Table2[[#This Row],[Status]], rubric[], 2, FALSE)</f>
        <v>Karir Organisasi</v>
      </c>
      <c r="L542" s="1" t="str">
        <f>CLEAN(TRIM(Table2[[#This Row],[Status]] &amp; "|" &amp; Table2[[#This Row],[Level]] &amp; "|" &amp; Table2[[#This Row],[Participant As]]))</f>
        <v>Satu Tingkat Dibawah Pengurus Harian|Kab/Kota/PT|Individual</v>
      </c>
      <c r="M54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</v>
      </c>
    </row>
    <row r="543" spans="1:13" ht="14.25" hidden="1" customHeight="1" x14ac:dyDescent="0.35">
      <c r="A543" s="1" t="s">
        <v>841</v>
      </c>
      <c r="B543" s="1" t="s">
        <v>842</v>
      </c>
      <c r="C543" s="1" t="s">
        <v>782</v>
      </c>
      <c r="D543" s="1">
        <v>2021</v>
      </c>
      <c r="E543" s="1" t="s">
        <v>596</v>
      </c>
      <c r="F543" s="1" t="s">
        <v>789</v>
      </c>
      <c r="G543" s="1" t="s">
        <v>35</v>
      </c>
      <c r="H543" s="1" t="s">
        <v>66</v>
      </c>
      <c r="I543" s="1" t="s">
        <v>20</v>
      </c>
      <c r="J543" s="1">
        <v>99</v>
      </c>
      <c r="K543" s="1" t="str">
        <f>VLOOKUP(Table2[[#This Row],[Status]], rubric[], 2, FALSE)</f>
        <v>Kompetisi</v>
      </c>
      <c r="L543" s="1" t="str">
        <f>CLEAN(TRIM(Table2[[#This Row],[Status]] &amp; "|" &amp; Table2[[#This Row],[Level]] &amp; "|" &amp; Table2[[#This Row],[Participant As]]))</f>
        <v>Juara 1|External International|Team</v>
      </c>
      <c r="M54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35</v>
      </c>
    </row>
    <row r="544" spans="1:13" ht="14.25" hidden="1" customHeight="1" x14ac:dyDescent="0.35">
      <c r="A544" s="1" t="s">
        <v>843</v>
      </c>
      <c r="B544" s="1" t="s">
        <v>844</v>
      </c>
      <c r="C544" s="1" t="s">
        <v>782</v>
      </c>
      <c r="D544" s="1">
        <v>2021</v>
      </c>
      <c r="E544" s="1" t="s">
        <v>371</v>
      </c>
      <c r="F544" s="1" t="s">
        <v>31</v>
      </c>
      <c r="G544" s="1" t="s">
        <v>35</v>
      </c>
      <c r="H544" s="1" t="s">
        <v>48</v>
      </c>
      <c r="I544" s="1" t="s">
        <v>20</v>
      </c>
      <c r="K544" t="str">
        <f>VLOOKUP(Table2[[#This Row],[Status]], rubric[], 2, FALSE)</f>
        <v>Kompetisi</v>
      </c>
      <c r="L544" s="1" t="str">
        <f>CLEAN(TRIM(Table2[[#This Row],[Status]] &amp; "|" &amp; Table2[[#This Row],[Level]] &amp; "|" &amp; Table2[[#This Row],[Participant As]]))</f>
        <v>Juara 1|External National|Team</v>
      </c>
      <c r="M54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545" spans="1:13" ht="14.25" hidden="1" customHeight="1" x14ac:dyDescent="0.35">
      <c r="A545" s="1" t="s">
        <v>845</v>
      </c>
      <c r="B545" s="1" t="s">
        <v>846</v>
      </c>
      <c r="C545" s="1" t="s">
        <v>782</v>
      </c>
      <c r="D545" s="1">
        <v>2021</v>
      </c>
      <c r="E545" s="1" t="s">
        <v>792</v>
      </c>
      <c r="F545" s="1" t="s">
        <v>559</v>
      </c>
      <c r="G545" s="1" t="s">
        <v>18</v>
      </c>
      <c r="H545" s="1" t="s">
        <v>19</v>
      </c>
      <c r="I545" s="1" t="s">
        <v>25</v>
      </c>
      <c r="J545" s="1">
        <v>100</v>
      </c>
      <c r="K545" s="1" t="str">
        <f>VLOOKUP(Table2[[#This Row],[Status]], rubric[], 2, FALSE)</f>
        <v>Pemberdayaan atau Aksi Kemanusiaan</v>
      </c>
      <c r="L545" s="1" t="str">
        <f>CLEAN(TRIM(Table2[[#This Row],[Status]] &amp; "|" &amp; Table2[[#This Row],[Level]] &amp; "|" &amp; Table2[[#This Row],[Participant As]]))</f>
        <v>Relawan|External Regional|Individual</v>
      </c>
      <c r="M54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546" spans="1:13" ht="14.25" hidden="1" customHeight="1" x14ac:dyDescent="0.35">
      <c r="A546" s="1" t="s">
        <v>845</v>
      </c>
      <c r="B546" s="1" t="s">
        <v>846</v>
      </c>
      <c r="C546" s="1" t="s">
        <v>782</v>
      </c>
      <c r="D546" s="1">
        <v>2021</v>
      </c>
      <c r="E546" s="1" t="s">
        <v>596</v>
      </c>
      <c r="F546" s="1" t="s">
        <v>789</v>
      </c>
      <c r="G546" s="1" t="s">
        <v>35</v>
      </c>
      <c r="H546" s="1" t="s">
        <v>66</v>
      </c>
      <c r="I546" s="1" t="s">
        <v>20</v>
      </c>
      <c r="J546" s="1">
        <v>99</v>
      </c>
      <c r="K546" s="1" t="str">
        <f>VLOOKUP(Table2[[#This Row],[Status]], rubric[], 2, FALSE)</f>
        <v>Kompetisi</v>
      </c>
      <c r="L546" s="1" t="str">
        <f>CLEAN(TRIM(Table2[[#This Row],[Status]] &amp; "|" &amp; Table2[[#This Row],[Level]] &amp; "|" &amp; Table2[[#This Row],[Participant As]]))</f>
        <v>Juara 1|External International|Team</v>
      </c>
      <c r="M54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35</v>
      </c>
    </row>
    <row r="547" spans="1:13" ht="14.25" hidden="1" customHeight="1" x14ac:dyDescent="0.35">
      <c r="A547" s="1" t="s">
        <v>847</v>
      </c>
      <c r="B547" s="1" t="s">
        <v>848</v>
      </c>
      <c r="C547" s="1" t="s">
        <v>782</v>
      </c>
      <c r="D547" s="1">
        <v>2021</v>
      </c>
      <c r="E547" s="1" t="s">
        <v>832</v>
      </c>
      <c r="F547" s="1" t="s">
        <v>150</v>
      </c>
      <c r="G547" s="1" t="s">
        <v>18</v>
      </c>
      <c r="H547" s="1" t="s">
        <v>19</v>
      </c>
      <c r="I547" s="1" t="s">
        <v>20</v>
      </c>
      <c r="J547" s="1">
        <v>6</v>
      </c>
      <c r="K547" s="1" t="str">
        <f>VLOOKUP(Table2[[#This Row],[Status]], rubric[], 2, FALSE)</f>
        <v>Pemberdayaan atau Aksi Kemanusiaan</v>
      </c>
      <c r="L547" s="1" t="str">
        <f>CLEAN(TRIM(Table2[[#This Row],[Status]] &amp; "|" &amp; Table2[[#This Row],[Level]] &amp; "|" &amp; Table2[[#This Row],[Participant As]]))</f>
        <v>Relawan|External Regional|Team</v>
      </c>
      <c r="M54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548" spans="1:13" ht="14.25" hidden="1" customHeight="1" x14ac:dyDescent="0.35">
      <c r="A548" s="1" t="s">
        <v>849</v>
      </c>
      <c r="B548" s="1" t="s">
        <v>850</v>
      </c>
      <c r="C548" s="1" t="s">
        <v>782</v>
      </c>
      <c r="D548" s="1">
        <v>2021</v>
      </c>
      <c r="E548" s="1" t="s">
        <v>236</v>
      </c>
      <c r="F548" s="1" t="s">
        <v>629</v>
      </c>
      <c r="G548" s="1" t="s">
        <v>35</v>
      </c>
      <c r="H548" s="1" t="s">
        <v>66</v>
      </c>
      <c r="I548" s="1" t="s">
        <v>25</v>
      </c>
      <c r="J548" s="1">
        <v>40</v>
      </c>
      <c r="K548" s="1" t="str">
        <f>VLOOKUP(Table2[[#This Row],[Status]], rubric[], 2, FALSE)</f>
        <v>Kompetisi</v>
      </c>
      <c r="L548" s="1" t="str">
        <f>CLEAN(TRIM(Table2[[#This Row],[Status]] &amp; "|" &amp; Table2[[#This Row],[Level]] &amp; "|" &amp; Table2[[#This Row],[Participant As]]))</f>
        <v>Juara 1|External International|Individual</v>
      </c>
      <c r="M54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55</v>
      </c>
    </row>
    <row r="549" spans="1:13" ht="14.25" hidden="1" customHeight="1" x14ac:dyDescent="0.35">
      <c r="A549" s="1" t="s">
        <v>849</v>
      </c>
      <c r="B549" s="1" t="s">
        <v>850</v>
      </c>
      <c r="C549" s="1" t="s">
        <v>782</v>
      </c>
      <c r="D549" s="1">
        <v>2021</v>
      </c>
      <c r="E549" s="1" t="s">
        <v>236</v>
      </c>
      <c r="F549" s="1" t="s">
        <v>629</v>
      </c>
      <c r="G549" s="1" t="s">
        <v>35</v>
      </c>
      <c r="H549" s="1" t="s">
        <v>66</v>
      </c>
      <c r="I549" s="1" t="s">
        <v>25</v>
      </c>
      <c r="J549" s="1">
        <v>40</v>
      </c>
      <c r="K549" s="1" t="str">
        <f>VLOOKUP(Table2[[#This Row],[Status]], rubric[], 2, FALSE)</f>
        <v>Kompetisi</v>
      </c>
      <c r="L549" s="1" t="str">
        <f>CLEAN(TRIM(Table2[[#This Row],[Status]] &amp; "|" &amp; Table2[[#This Row],[Level]] &amp; "|" &amp; Table2[[#This Row],[Participant As]]))</f>
        <v>Juara 1|External International|Individual</v>
      </c>
      <c r="M54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55</v>
      </c>
    </row>
    <row r="550" spans="1:13" ht="14.25" hidden="1" customHeight="1" x14ac:dyDescent="0.35">
      <c r="A550" s="1" t="s">
        <v>849</v>
      </c>
      <c r="B550" s="1" t="s">
        <v>850</v>
      </c>
      <c r="C550" s="1" t="s">
        <v>782</v>
      </c>
      <c r="D550" s="1">
        <v>2021</v>
      </c>
      <c r="E550" s="1" t="s">
        <v>236</v>
      </c>
      <c r="F550" s="1" t="s">
        <v>629</v>
      </c>
      <c r="G550" s="1" t="s">
        <v>74</v>
      </c>
      <c r="H550" s="1" t="s">
        <v>66</v>
      </c>
      <c r="I550" s="1" t="s">
        <v>25</v>
      </c>
      <c r="J550" s="1">
        <v>40</v>
      </c>
      <c r="K550" s="1" t="str">
        <f>VLOOKUP(Table2[[#This Row],[Status]], rubric[], 2, FALSE)</f>
        <v>Kompetisi</v>
      </c>
      <c r="L550" s="1" t="str">
        <f>CLEAN(TRIM(Table2[[#This Row],[Status]] &amp; "|" &amp; Table2[[#This Row],[Level]] &amp; "|" &amp; Table2[[#This Row],[Participant As]]))</f>
        <v>Juara 3|External International|Individual</v>
      </c>
      <c r="M55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35</v>
      </c>
    </row>
    <row r="551" spans="1:13" ht="14.25" hidden="1" customHeight="1" x14ac:dyDescent="0.35">
      <c r="A551" s="1" t="s">
        <v>849</v>
      </c>
      <c r="B551" s="1" t="s">
        <v>850</v>
      </c>
      <c r="C551" s="1" t="s">
        <v>782</v>
      </c>
      <c r="D551" s="1">
        <v>2021</v>
      </c>
      <c r="E551" s="1" t="s">
        <v>236</v>
      </c>
      <c r="F551" s="1" t="s">
        <v>629</v>
      </c>
      <c r="G551" s="1" t="s">
        <v>32</v>
      </c>
      <c r="H551" s="1" t="s">
        <v>66</v>
      </c>
      <c r="I551" s="1" t="s">
        <v>25</v>
      </c>
      <c r="J551" s="1">
        <v>40</v>
      </c>
      <c r="K551" s="1" t="str">
        <f>VLOOKUP(Table2[[#This Row],[Status]], rubric[], 2, FALSE)</f>
        <v>Kompetisi</v>
      </c>
      <c r="L551" s="1" t="str">
        <f>CLEAN(TRIM(Table2[[#This Row],[Status]] &amp; "|" &amp; Table2[[#This Row],[Level]] &amp; "|" &amp; Table2[[#This Row],[Participant As]]))</f>
        <v>Juara 2|External International|Individual</v>
      </c>
      <c r="M55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40</v>
      </c>
    </row>
    <row r="552" spans="1:13" ht="14.25" hidden="1" customHeight="1" x14ac:dyDescent="0.35">
      <c r="A552" s="1" t="s">
        <v>849</v>
      </c>
      <c r="B552" s="1" t="s">
        <v>850</v>
      </c>
      <c r="C552" s="1" t="s">
        <v>782</v>
      </c>
      <c r="D552" s="1">
        <v>2021</v>
      </c>
      <c r="E552" s="1" t="s">
        <v>851</v>
      </c>
      <c r="F552" s="1" t="s">
        <v>852</v>
      </c>
      <c r="G552" s="1" t="s">
        <v>55</v>
      </c>
      <c r="H552" s="1" t="s">
        <v>48</v>
      </c>
      <c r="I552" s="1" t="s">
        <v>25</v>
      </c>
      <c r="J552" s="1">
        <v>6</v>
      </c>
      <c r="K552" s="1" t="str">
        <f>VLOOKUP(Table2[[#This Row],[Status]], rubric[], 2, FALSE)</f>
        <v>Hasil Karya</v>
      </c>
      <c r="L552" s="1" t="str">
        <f>CLEAN(TRIM(Table2[[#This Row],[Status]] &amp; "|" &amp; Table2[[#This Row],[Level]] &amp; "|" &amp; Table2[[#This Row],[Participant As]]))</f>
        <v>Hak Cipta|External National|Individual</v>
      </c>
      <c r="M55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553" spans="1:13" ht="14.25" hidden="1" customHeight="1" x14ac:dyDescent="0.35">
      <c r="A553" s="1" t="s">
        <v>853</v>
      </c>
      <c r="B553" s="1" t="s">
        <v>854</v>
      </c>
      <c r="C553" s="1" t="s">
        <v>782</v>
      </c>
      <c r="D553" s="1">
        <v>2021</v>
      </c>
      <c r="E553" s="1" t="s">
        <v>792</v>
      </c>
      <c r="F553" s="1" t="s">
        <v>559</v>
      </c>
      <c r="G553" s="1" t="s">
        <v>18</v>
      </c>
      <c r="H553" s="1" t="s">
        <v>19</v>
      </c>
      <c r="I553" s="1" t="s">
        <v>25</v>
      </c>
      <c r="J553" s="1">
        <v>100</v>
      </c>
      <c r="K553" s="1" t="str">
        <f>VLOOKUP(Table2[[#This Row],[Status]], rubric[], 2, FALSE)</f>
        <v>Pemberdayaan atau Aksi Kemanusiaan</v>
      </c>
      <c r="L553" s="1" t="str">
        <f>CLEAN(TRIM(Table2[[#This Row],[Status]] &amp; "|" &amp; Table2[[#This Row],[Level]] &amp; "|" &amp; Table2[[#This Row],[Participant As]]))</f>
        <v>Relawan|External Regional|Individual</v>
      </c>
      <c r="M55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554" spans="1:13" ht="14.25" hidden="1" customHeight="1" x14ac:dyDescent="0.35">
      <c r="A554" s="1" t="s">
        <v>855</v>
      </c>
      <c r="B554" s="1" t="s">
        <v>856</v>
      </c>
      <c r="C554" s="1" t="s">
        <v>782</v>
      </c>
      <c r="D554" s="1">
        <v>2021</v>
      </c>
      <c r="E554" s="1" t="s">
        <v>38</v>
      </c>
      <c r="F554" s="1" t="s">
        <v>39</v>
      </c>
      <c r="G554" s="1" t="s">
        <v>164</v>
      </c>
      <c r="H554" s="1" t="s">
        <v>41</v>
      </c>
      <c r="I554" s="1" t="s">
        <v>25</v>
      </c>
      <c r="K554" t="str">
        <f>VLOOKUP(Table2[[#This Row],[Status]], rubric[], 2, FALSE)</f>
        <v>Karir Organisasi</v>
      </c>
      <c r="L554" s="1" t="str">
        <f>CLEAN(TRIM(Table2[[#This Row],[Status]] &amp; "|" &amp; Table2[[#This Row],[Level]] &amp; "|" &amp; Table2[[#This Row],[Participant As]]))</f>
        <v>Wakil Ketua|Kab/Kota/PT|Individual</v>
      </c>
      <c r="M55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555" spans="1:13" ht="14.25" hidden="1" customHeight="1" x14ac:dyDescent="0.35">
      <c r="A555" s="1" t="s">
        <v>855</v>
      </c>
      <c r="B555" s="1" t="s">
        <v>856</v>
      </c>
      <c r="C555" s="1" t="s">
        <v>782</v>
      </c>
      <c r="D555" s="1">
        <v>2021</v>
      </c>
      <c r="E555" s="1" t="s">
        <v>42</v>
      </c>
      <c r="F555" s="1" t="s">
        <v>43</v>
      </c>
      <c r="G555" s="1" t="s">
        <v>164</v>
      </c>
      <c r="H555" s="1" t="s">
        <v>41</v>
      </c>
      <c r="I555" s="1" t="s">
        <v>25</v>
      </c>
      <c r="K555" t="str">
        <f>VLOOKUP(Table2[[#This Row],[Status]], rubric[], 2, FALSE)</f>
        <v>Karir Organisasi</v>
      </c>
      <c r="L555" s="1" t="str">
        <f>CLEAN(TRIM(Table2[[#This Row],[Status]] &amp; "|" &amp; Table2[[#This Row],[Level]] &amp; "|" &amp; Table2[[#This Row],[Participant As]]))</f>
        <v>Wakil Ketua|Kab/Kota/PT|Individual</v>
      </c>
      <c r="M55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556" spans="1:13" ht="14.25" hidden="1" customHeight="1" x14ac:dyDescent="0.35">
      <c r="A556" s="1" t="s">
        <v>857</v>
      </c>
      <c r="B556" s="1" t="s">
        <v>858</v>
      </c>
      <c r="C556" s="1" t="s">
        <v>782</v>
      </c>
      <c r="D556" s="1">
        <v>2021</v>
      </c>
      <c r="E556" s="1" t="s">
        <v>345</v>
      </c>
      <c r="F556" s="1" t="s">
        <v>31</v>
      </c>
      <c r="G556" s="1" t="s">
        <v>35</v>
      </c>
      <c r="H556" s="1" t="s">
        <v>48</v>
      </c>
      <c r="I556" s="1" t="s">
        <v>20</v>
      </c>
      <c r="K556" t="str">
        <f>VLOOKUP(Table2[[#This Row],[Status]], rubric[], 2, FALSE)</f>
        <v>Kompetisi</v>
      </c>
      <c r="L556" s="1" t="str">
        <f>CLEAN(TRIM(Table2[[#This Row],[Status]] &amp; "|" &amp; Table2[[#This Row],[Level]] &amp; "|" &amp; Table2[[#This Row],[Participant As]]))</f>
        <v>Juara 1|External National|Team</v>
      </c>
      <c r="M55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557" spans="1:13" ht="14.25" hidden="1" customHeight="1" x14ac:dyDescent="0.35">
      <c r="A557" s="1" t="s">
        <v>859</v>
      </c>
      <c r="B557" s="1" t="s">
        <v>860</v>
      </c>
      <c r="C557" s="1" t="s">
        <v>782</v>
      </c>
      <c r="D557" s="1">
        <v>2021</v>
      </c>
      <c r="E557" s="1" t="s">
        <v>861</v>
      </c>
      <c r="F557" s="1" t="s">
        <v>862</v>
      </c>
      <c r="G557" s="1" t="s">
        <v>18</v>
      </c>
      <c r="H557" s="1" t="s">
        <v>19</v>
      </c>
      <c r="I557" s="1" t="s">
        <v>20</v>
      </c>
      <c r="J557" s="1">
        <v>6</v>
      </c>
      <c r="K557" s="1" t="str">
        <f>VLOOKUP(Table2[[#This Row],[Status]], rubric[], 2, FALSE)</f>
        <v>Pemberdayaan atau Aksi Kemanusiaan</v>
      </c>
      <c r="L557" s="1" t="str">
        <f>CLEAN(TRIM(Table2[[#This Row],[Status]] &amp; "|" &amp; Table2[[#This Row],[Level]] &amp; "|" &amp; Table2[[#This Row],[Participant As]]))</f>
        <v>Relawan|External Regional|Team</v>
      </c>
      <c r="M55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558" spans="1:13" ht="14.25" hidden="1" customHeight="1" x14ac:dyDescent="0.35">
      <c r="A558" s="1" t="s">
        <v>863</v>
      </c>
      <c r="B558" s="1" t="s">
        <v>864</v>
      </c>
      <c r="C558" s="1" t="s">
        <v>782</v>
      </c>
      <c r="D558" s="1">
        <v>2021</v>
      </c>
      <c r="E558" s="1" t="s">
        <v>786</v>
      </c>
      <c r="F558" s="1" t="s">
        <v>693</v>
      </c>
      <c r="G558" s="1" t="s">
        <v>32</v>
      </c>
      <c r="H558" s="1" t="s">
        <v>66</v>
      </c>
      <c r="I558" s="1" t="s">
        <v>20</v>
      </c>
      <c r="J558" s="1">
        <v>99</v>
      </c>
      <c r="K558" s="1" t="str">
        <f>VLOOKUP(Table2[[#This Row],[Status]], rubric[], 2, FALSE)</f>
        <v>Kompetisi</v>
      </c>
      <c r="L558" s="1" t="str">
        <f>CLEAN(TRIM(Table2[[#This Row],[Status]] &amp; "|" &amp; Table2[[#This Row],[Level]] &amp; "|" &amp; Table2[[#This Row],[Participant As]]))</f>
        <v>Juara 2|External International|Team</v>
      </c>
      <c r="M55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30</v>
      </c>
    </row>
    <row r="559" spans="1:13" ht="14.25" hidden="1" customHeight="1" x14ac:dyDescent="0.35">
      <c r="A559" s="1" t="s">
        <v>863</v>
      </c>
      <c r="B559" s="1" t="s">
        <v>864</v>
      </c>
      <c r="C559" s="1" t="s">
        <v>782</v>
      </c>
      <c r="D559" s="1">
        <v>2021</v>
      </c>
      <c r="E559" s="1" t="s">
        <v>865</v>
      </c>
      <c r="F559" s="1" t="s">
        <v>606</v>
      </c>
      <c r="G559" s="1" t="s">
        <v>18</v>
      </c>
      <c r="H559" s="1" t="s">
        <v>19</v>
      </c>
      <c r="I559" s="1" t="s">
        <v>25</v>
      </c>
      <c r="J559" s="1">
        <v>30</v>
      </c>
      <c r="K559" s="1" t="str">
        <f>VLOOKUP(Table2[[#This Row],[Status]], rubric[], 2, FALSE)</f>
        <v>Pemberdayaan atau Aksi Kemanusiaan</v>
      </c>
      <c r="L559" s="1" t="str">
        <f>CLEAN(TRIM(Table2[[#This Row],[Status]] &amp; "|" &amp; Table2[[#This Row],[Level]] &amp; "|" &amp; Table2[[#This Row],[Participant As]]))</f>
        <v>Relawan|External Regional|Individual</v>
      </c>
      <c r="M55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560" spans="1:13" ht="14.25" hidden="1" customHeight="1" x14ac:dyDescent="0.35">
      <c r="A560" s="1" t="s">
        <v>866</v>
      </c>
      <c r="B560" s="1" t="s">
        <v>867</v>
      </c>
      <c r="C560" s="1" t="s">
        <v>782</v>
      </c>
      <c r="D560" s="1">
        <v>2021</v>
      </c>
      <c r="E560" s="1" t="s">
        <v>868</v>
      </c>
      <c r="F560" s="1" t="s">
        <v>869</v>
      </c>
      <c r="G560" s="1" t="s">
        <v>32</v>
      </c>
      <c r="H560" s="1" t="s">
        <v>48</v>
      </c>
      <c r="I560" s="1" t="s">
        <v>25</v>
      </c>
      <c r="K560" t="str">
        <f>VLOOKUP(Table2[[#This Row],[Status]], rubric[], 2, FALSE)</f>
        <v>Kompetisi</v>
      </c>
      <c r="L560" s="1" t="str">
        <f>CLEAN(TRIM(Table2[[#This Row],[Status]] &amp; "|" &amp; Table2[[#This Row],[Level]] &amp; "|" &amp; Table2[[#This Row],[Participant As]]))</f>
        <v>Juara 2|External National|Individual</v>
      </c>
      <c r="M56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561" spans="1:13" ht="14.25" hidden="1" customHeight="1" x14ac:dyDescent="0.35">
      <c r="A561" s="1" t="s">
        <v>866</v>
      </c>
      <c r="B561" s="1" t="s">
        <v>867</v>
      </c>
      <c r="C561" s="1" t="s">
        <v>782</v>
      </c>
      <c r="D561" s="1">
        <v>2021</v>
      </c>
      <c r="E561" s="1" t="s">
        <v>870</v>
      </c>
      <c r="F561" s="1" t="s">
        <v>870</v>
      </c>
      <c r="G561" s="1" t="s">
        <v>18</v>
      </c>
      <c r="H561" s="1" t="s">
        <v>19</v>
      </c>
      <c r="I561" s="1" t="s">
        <v>25</v>
      </c>
      <c r="J561" s="1">
        <v>30</v>
      </c>
      <c r="K561" s="1" t="str">
        <f>VLOOKUP(Table2[[#This Row],[Status]], rubric[], 2, FALSE)</f>
        <v>Pemberdayaan atau Aksi Kemanusiaan</v>
      </c>
      <c r="L561" s="1" t="str">
        <f>CLEAN(TRIM(Table2[[#This Row],[Status]] &amp; "|" &amp; Table2[[#This Row],[Level]] &amp; "|" &amp; Table2[[#This Row],[Participant As]]))</f>
        <v>Relawan|External Regional|Individual</v>
      </c>
      <c r="M56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562" spans="1:13" ht="14.25" hidden="1" customHeight="1" x14ac:dyDescent="0.35">
      <c r="A562" s="1" t="s">
        <v>871</v>
      </c>
      <c r="B562" s="1" t="s">
        <v>872</v>
      </c>
      <c r="C562" s="1" t="s">
        <v>782</v>
      </c>
      <c r="D562" s="1">
        <v>2021</v>
      </c>
      <c r="E562" s="1" t="s">
        <v>832</v>
      </c>
      <c r="F562" s="1" t="s">
        <v>150</v>
      </c>
      <c r="G562" s="1" t="s">
        <v>18</v>
      </c>
      <c r="H562" s="1" t="s">
        <v>19</v>
      </c>
      <c r="I562" s="1" t="s">
        <v>20</v>
      </c>
      <c r="J562" s="1">
        <v>6</v>
      </c>
      <c r="K562" s="1" t="str">
        <f>VLOOKUP(Table2[[#This Row],[Status]], rubric[], 2, FALSE)</f>
        <v>Pemberdayaan atau Aksi Kemanusiaan</v>
      </c>
      <c r="L562" s="1" t="str">
        <f>CLEAN(TRIM(Table2[[#This Row],[Status]] &amp; "|" &amp; Table2[[#This Row],[Level]] &amp; "|" &amp; Table2[[#This Row],[Participant As]]))</f>
        <v>Relawan|External Regional|Team</v>
      </c>
      <c r="M56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563" spans="1:13" ht="14.25" hidden="1" customHeight="1" x14ac:dyDescent="0.35">
      <c r="A563" s="1" t="s">
        <v>871</v>
      </c>
      <c r="B563" s="1" t="s">
        <v>872</v>
      </c>
      <c r="C563" s="1" t="s">
        <v>782</v>
      </c>
      <c r="D563" s="1">
        <v>2021</v>
      </c>
      <c r="E563" s="1" t="s">
        <v>182</v>
      </c>
      <c r="F563" s="1" t="s">
        <v>182</v>
      </c>
      <c r="G563" s="1" t="s">
        <v>35</v>
      </c>
      <c r="H563" s="1" t="s">
        <v>19</v>
      </c>
      <c r="I563" s="1" t="s">
        <v>20</v>
      </c>
      <c r="K563" t="str">
        <f>VLOOKUP(Table2[[#This Row],[Status]], rubric[], 2, FALSE)</f>
        <v>Kompetisi</v>
      </c>
      <c r="L563" s="1" t="str">
        <f>CLEAN(TRIM(Table2[[#This Row],[Status]] &amp; "|" &amp; Table2[[#This Row],[Level]] &amp; "|" &amp; Table2[[#This Row],[Participant As]]))</f>
        <v>Juara 1|External Regional|Team</v>
      </c>
      <c r="M56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564" spans="1:13" ht="14.25" hidden="1" customHeight="1" x14ac:dyDescent="0.35">
      <c r="A564" s="1" t="s">
        <v>873</v>
      </c>
      <c r="B564" s="1" t="s">
        <v>874</v>
      </c>
      <c r="C564" s="1" t="s">
        <v>782</v>
      </c>
      <c r="D564" s="1">
        <v>2021</v>
      </c>
      <c r="E564" s="1" t="s">
        <v>596</v>
      </c>
      <c r="F564" s="1" t="s">
        <v>789</v>
      </c>
      <c r="G564" s="1" t="s">
        <v>74</v>
      </c>
      <c r="H564" s="1" t="s">
        <v>66</v>
      </c>
      <c r="I564" s="1" t="s">
        <v>20</v>
      </c>
      <c r="J564" s="1">
        <v>99</v>
      </c>
      <c r="K564" s="1" t="str">
        <f>VLOOKUP(Table2[[#This Row],[Status]], rubric[], 2, FALSE)</f>
        <v>Kompetisi</v>
      </c>
      <c r="L564" s="1" t="str">
        <f>CLEAN(TRIM(Table2[[#This Row],[Status]] &amp; "|" &amp; Table2[[#This Row],[Level]] &amp; "|" &amp; Table2[[#This Row],[Participant As]]))</f>
        <v>Juara 3|External International|Team</v>
      </c>
      <c r="M56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565" spans="1:13" ht="14.25" hidden="1" customHeight="1" x14ac:dyDescent="0.35">
      <c r="A565" s="1" t="s">
        <v>875</v>
      </c>
      <c r="B565" s="1" t="s">
        <v>876</v>
      </c>
      <c r="C565" s="1" t="s">
        <v>782</v>
      </c>
      <c r="D565" s="1">
        <v>2021</v>
      </c>
      <c r="E565" s="1" t="s">
        <v>596</v>
      </c>
      <c r="F565" s="1" t="s">
        <v>789</v>
      </c>
      <c r="G565" s="1" t="s">
        <v>32</v>
      </c>
      <c r="H565" s="1" t="s">
        <v>66</v>
      </c>
      <c r="I565" s="1" t="s">
        <v>20</v>
      </c>
      <c r="J565" s="1">
        <v>99</v>
      </c>
      <c r="K565" s="1" t="str">
        <f>VLOOKUP(Table2[[#This Row],[Status]], rubric[], 2, FALSE)</f>
        <v>Kompetisi</v>
      </c>
      <c r="L565" s="1" t="str">
        <f>CLEAN(TRIM(Table2[[#This Row],[Status]] &amp; "|" &amp; Table2[[#This Row],[Level]] &amp; "|" &amp; Table2[[#This Row],[Participant As]]))</f>
        <v>Juara 2|External International|Team</v>
      </c>
      <c r="M56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30</v>
      </c>
    </row>
    <row r="566" spans="1:13" ht="14.25" hidden="1" customHeight="1" x14ac:dyDescent="0.35">
      <c r="A566" s="1" t="s">
        <v>875</v>
      </c>
      <c r="B566" s="1" t="s">
        <v>876</v>
      </c>
      <c r="C566" s="1" t="s">
        <v>782</v>
      </c>
      <c r="D566" s="1">
        <v>2021</v>
      </c>
      <c r="E566" s="1" t="s">
        <v>877</v>
      </c>
      <c r="F566" s="1" t="s">
        <v>878</v>
      </c>
      <c r="G566" s="1" t="s">
        <v>18</v>
      </c>
      <c r="H566" s="1" t="s">
        <v>19</v>
      </c>
      <c r="I566" s="1" t="s">
        <v>25</v>
      </c>
      <c r="J566" s="1">
        <v>20</v>
      </c>
      <c r="K566" s="1" t="str">
        <f>VLOOKUP(Table2[[#This Row],[Status]], rubric[], 2, FALSE)</f>
        <v>Pemberdayaan atau Aksi Kemanusiaan</v>
      </c>
      <c r="L566" s="1" t="str">
        <f>CLEAN(TRIM(Table2[[#This Row],[Status]] &amp; "|" &amp; Table2[[#This Row],[Level]] &amp; "|" &amp; Table2[[#This Row],[Participant As]]))</f>
        <v>Relawan|External Regional|Individual</v>
      </c>
      <c r="M56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567" spans="1:13" ht="14.25" hidden="1" customHeight="1" x14ac:dyDescent="0.35">
      <c r="A567" s="1" t="s">
        <v>879</v>
      </c>
      <c r="B567" s="1" t="s">
        <v>880</v>
      </c>
      <c r="C567" s="1" t="s">
        <v>782</v>
      </c>
      <c r="D567" s="1">
        <v>2021</v>
      </c>
      <c r="E567" s="1" t="s">
        <v>596</v>
      </c>
      <c r="F567" s="1" t="s">
        <v>789</v>
      </c>
      <c r="G567" s="1" t="s">
        <v>35</v>
      </c>
      <c r="H567" s="1" t="s">
        <v>66</v>
      </c>
      <c r="I567" s="1" t="s">
        <v>20</v>
      </c>
      <c r="J567" s="1">
        <v>99</v>
      </c>
      <c r="K567" s="1" t="str">
        <f>VLOOKUP(Table2[[#This Row],[Status]], rubric[], 2, FALSE)</f>
        <v>Kompetisi</v>
      </c>
      <c r="L567" s="1" t="str">
        <f>CLEAN(TRIM(Table2[[#This Row],[Status]] &amp; "|" &amp; Table2[[#This Row],[Level]] &amp; "|" &amp; Table2[[#This Row],[Participant As]]))</f>
        <v>Juara 1|External International|Team</v>
      </c>
      <c r="M56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35</v>
      </c>
    </row>
    <row r="568" spans="1:13" ht="14.25" hidden="1" customHeight="1" x14ac:dyDescent="0.35">
      <c r="A568" s="1" t="s">
        <v>879</v>
      </c>
      <c r="B568" s="1" t="s">
        <v>880</v>
      </c>
      <c r="C568" s="1" t="s">
        <v>782</v>
      </c>
      <c r="D568" s="1">
        <v>2021</v>
      </c>
      <c r="E568" s="1" t="s">
        <v>832</v>
      </c>
      <c r="F568" s="1" t="s">
        <v>150</v>
      </c>
      <c r="G568" s="1" t="s">
        <v>18</v>
      </c>
      <c r="H568" s="1" t="s">
        <v>19</v>
      </c>
      <c r="I568" s="1" t="s">
        <v>20</v>
      </c>
      <c r="J568" s="1">
        <v>6</v>
      </c>
      <c r="K568" s="1" t="str">
        <f>VLOOKUP(Table2[[#This Row],[Status]], rubric[], 2, FALSE)</f>
        <v>Pemberdayaan atau Aksi Kemanusiaan</v>
      </c>
      <c r="L568" s="1" t="str">
        <f>CLEAN(TRIM(Table2[[#This Row],[Status]] &amp; "|" &amp; Table2[[#This Row],[Level]] &amp; "|" &amp; Table2[[#This Row],[Participant As]]))</f>
        <v>Relawan|External Regional|Team</v>
      </c>
      <c r="M56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569" spans="1:13" ht="14.25" hidden="1" customHeight="1" x14ac:dyDescent="0.35">
      <c r="A569" s="1" t="s">
        <v>879</v>
      </c>
      <c r="B569" s="1" t="s">
        <v>880</v>
      </c>
      <c r="C569" s="1" t="s">
        <v>782</v>
      </c>
      <c r="D569" s="1">
        <v>2021</v>
      </c>
      <c r="E569" s="1" t="s">
        <v>149</v>
      </c>
      <c r="F569" s="1" t="s">
        <v>150</v>
      </c>
      <c r="G569" s="1" t="s">
        <v>18</v>
      </c>
      <c r="H569" s="1" t="s">
        <v>19</v>
      </c>
      <c r="I569" s="1" t="s">
        <v>25</v>
      </c>
      <c r="J569" s="1">
        <v>7</v>
      </c>
      <c r="K569" s="1" t="str">
        <f>VLOOKUP(Table2[[#This Row],[Status]], rubric[], 2, FALSE)</f>
        <v>Pemberdayaan atau Aksi Kemanusiaan</v>
      </c>
      <c r="L569" s="1" t="str">
        <f>CLEAN(TRIM(Table2[[#This Row],[Status]] &amp; "|" &amp; Table2[[#This Row],[Level]] &amp; "|" &amp; Table2[[#This Row],[Participant As]]))</f>
        <v>Relawan|External Regional|Individual</v>
      </c>
      <c r="M56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570" spans="1:13" ht="14.25" hidden="1" customHeight="1" x14ac:dyDescent="0.35">
      <c r="A570" s="1" t="s">
        <v>881</v>
      </c>
      <c r="B570" s="1" t="s">
        <v>882</v>
      </c>
      <c r="C570" s="1" t="s">
        <v>782</v>
      </c>
      <c r="D570" s="1">
        <v>2021</v>
      </c>
      <c r="E570" s="1" t="s">
        <v>596</v>
      </c>
      <c r="F570" s="1" t="s">
        <v>789</v>
      </c>
      <c r="G570" s="1" t="s">
        <v>74</v>
      </c>
      <c r="H570" s="1" t="s">
        <v>66</v>
      </c>
      <c r="I570" s="1" t="s">
        <v>20</v>
      </c>
      <c r="J570" s="1">
        <v>99</v>
      </c>
      <c r="K570" s="1" t="str">
        <f>VLOOKUP(Table2[[#This Row],[Status]], rubric[], 2, FALSE)</f>
        <v>Kompetisi</v>
      </c>
      <c r="L570" s="1" t="str">
        <f>CLEAN(TRIM(Table2[[#This Row],[Status]] &amp; "|" &amp; Table2[[#This Row],[Level]] &amp; "|" &amp; Table2[[#This Row],[Participant As]]))</f>
        <v>Juara 3|External International|Team</v>
      </c>
      <c r="M57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571" spans="1:13" ht="14.25" hidden="1" customHeight="1" x14ac:dyDescent="0.35">
      <c r="A571" s="1" t="s">
        <v>883</v>
      </c>
      <c r="B571" s="1" t="s">
        <v>884</v>
      </c>
      <c r="C571" s="1" t="s">
        <v>782</v>
      </c>
      <c r="D571" s="1">
        <v>2021</v>
      </c>
      <c r="E571" s="1" t="s">
        <v>792</v>
      </c>
      <c r="F571" s="1" t="s">
        <v>559</v>
      </c>
      <c r="G571" s="1" t="s">
        <v>18</v>
      </c>
      <c r="H571" s="1" t="s">
        <v>19</v>
      </c>
      <c r="I571" s="1" t="s">
        <v>25</v>
      </c>
      <c r="J571" s="1">
        <v>100</v>
      </c>
      <c r="K571" s="1" t="str">
        <f>VLOOKUP(Table2[[#This Row],[Status]], rubric[], 2, FALSE)</f>
        <v>Pemberdayaan atau Aksi Kemanusiaan</v>
      </c>
      <c r="L571" s="1" t="str">
        <f>CLEAN(TRIM(Table2[[#This Row],[Status]] &amp; "|" &amp; Table2[[#This Row],[Level]] &amp; "|" &amp; Table2[[#This Row],[Participant As]]))</f>
        <v>Relawan|External Regional|Individual</v>
      </c>
      <c r="M57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572" spans="1:13" ht="14.25" hidden="1" customHeight="1" x14ac:dyDescent="0.35">
      <c r="A572" s="1" t="s">
        <v>885</v>
      </c>
      <c r="B572" s="1" t="s">
        <v>886</v>
      </c>
      <c r="C572" s="1" t="s">
        <v>782</v>
      </c>
      <c r="D572" s="1">
        <v>2021</v>
      </c>
      <c r="E572" s="1" t="s">
        <v>792</v>
      </c>
      <c r="F572" s="1" t="s">
        <v>559</v>
      </c>
      <c r="G572" s="1" t="s">
        <v>18</v>
      </c>
      <c r="H572" s="1" t="s">
        <v>19</v>
      </c>
      <c r="I572" s="1" t="s">
        <v>25</v>
      </c>
      <c r="J572" s="1">
        <v>100</v>
      </c>
      <c r="K572" s="1" t="str">
        <f>VLOOKUP(Table2[[#This Row],[Status]], rubric[], 2, FALSE)</f>
        <v>Pemberdayaan atau Aksi Kemanusiaan</v>
      </c>
      <c r="L572" s="1" t="str">
        <f>CLEAN(TRIM(Table2[[#This Row],[Status]] &amp; "|" &amp; Table2[[#This Row],[Level]] &amp; "|" &amp; Table2[[#This Row],[Participant As]]))</f>
        <v>Relawan|External Regional|Individual</v>
      </c>
      <c r="M57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573" spans="1:13" ht="14.25" hidden="1" customHeight="1" x14ac:dyDescent="0.35">
      <c r="A573" s="1" t="s">
        <v>887</v>
      </c>
      <c r="B573" s="1" t="s">
        <v>888</v>
      </c>
      <c r="C573" s="1" t="s">
        <v>782</v>
      </c>
      <c r="D573" s="1">
        <v>2021</v>
      </c>
      <c r="E573" s="1" t="s">
        <v>440</v>
      </c>
      <c r="F573" s="1" t="s">
        <v>852</v>
      </c>
      <c r="G573" s="1" t="s">
        <v>18</v>
      </c>
      <c r="H573" s="1" t="s">
        <v>19</v>
      </c>
      <c r="I573" s="1" t="s">
        <v>25</v>
      </c>
      <c r="J573" s="1">
        <v>1</v>
      </c>
      <c r="K573" s="1" t="str">
        <f>VLOOKUP(Table2[[#This Row],[Status]], rubric[], 2, FALSE)</f>
        <v>Pemberdayaan atau Aksi Kemanusiaan</v>
      </c>
      <c r="L573" s="1" t="str">
        <f>CLEAN(TRIM(Table2[[#This Row],[Status]] &amp; "|" &amp; Table2[[#This Row],[Level]] &amp; "|" &amp; Table2[[#This Row],[Participant As]]))</f>
        <v>Relawan|External Regional|Individual</v>
      </c>
      <c r="M57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574" spans="1:13" ht="14.25" hidden="1" customHeight="1" x14ac:dyDescent="0.35">
      <c r="A574" s="1" t="s">
        <v>889</v>
      </c>
      <c r="B574" s="1" t="s">
        <v>890</v>
      </c>
      <c r="C574" s="1" t="s">
        <v>782</v>
      </c>
      <c r="D574" s="1">
        <v>2021</v>
      </c>
      <c r="E574" s="1" t="s">
        <v>891</v>
      </c>
      <c r="F574" s="1" t="s">
        <v>892</v>
      </c>
      <c r="G574" s="1" t="s">
        <v>35</v>
      </c>
      <c r="H574" s="1" t="s">
        <v>48</v>
      </c>
      <c r="I574" s="1" t="s">
        <v>25</v>
      </c>
      <c r="J574" s="1">
        <v>25</v>
      </c>
      <c r="K574" s="1" t="str">
        <f>VLOOKUP(Table2[[#This Row],[Status]], rubric[], 2, FALSE)</f>
        <v>Kompetisi</v>
      </c>
      <c r="L574" s="1" t="str">
        <f>CLEAN(TRIM(Table2[[#This Row],[Status]] &amp; "|" &amp; Table2[[#This Row],[Level]] &amp; "|" &amp; Table2[[#This Row],[Participant As]]))</f>
        <v>Juara 1|External National|Individual</v>
      </c>
      <c r="M57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575" spans="1:13" ht="14.25" hidden="1" customHeight="1" x14ac:dyDescent="0.35">
      <c r="A575" s="1" t="s">
        <v>893</v>
      </c>
      <c r="B575" s="1" t="s">
        <v>894</v>
      </c>
      <c r="C575" s="1" t="s">
        <v>782</v>
      </c>
      <c r="D575" s="1">
        <v>2021</v>
      </c>
      <c r="E575" s="1" t="s">
        <v>895</v>
      </c>
      <c r="F575" s="1" t="s">
        <v>895</v>
      </c>
      <c r="G575" s="1" t="s">
        <v>55</v>
      </c>
      <c r="H575" s="1" t="s">
        <v>48</v>
      </c>
      <c r="I575" s="1" t="s">
        <v>20</v>
      </c>
      <c r="J575" s="1">
        <v>3</v>
      </c>
      <c r="K575" s="1" t="str">
        <f>VLOOKUP(Table2[[#This Row],[Status]], rubric[], 2, FALSE)</f>
        <v>Hasil Karya</v>
      </c>
      <c r="L575" s="1" t="str">
        <f>CLEAN(TRIM(Table2[[#This Row],[Status]] &amp; "|" &amp; Table2[[#This Row],[Level]] &amp; "|" &amp; Table2[[#This Row],[Participant As]]))</f>
        <v>Hak Cipta|External National|Team</v>
      </c>
      <c r="M57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576" spans="1:13" ht="14.25" hidden="1" customHeight="1" x14ac:dyDescent="0.35">
      <c r="A576" s="1" t="s">
        <v>896</v>
      </c>
      <c r="B576" s="1" t="s">
        <v>897</v>
      </c>
      <c r="C576" s="1" t="s">
        <v>782</v>
      </c>
      <c r="D576" s="1">
        <v>2021</v>
      </c>
      <c r="E576" s="1" t="s">
        <v>898</v>
      </c>
      <c r="F576" s="1" t="s">
        <v>898</v>
      </c>
      <c r="G576" s="1" t="s">
        <v>35</v>
      </c>
      <c r="H576" s="1" t="s">
        <v>19</v>
      </c>
      <c r="I576" s="1" t="s">
        <v>25</v>
      </c>
      <c r="J576" s="1">
        <v>60</v>
      </c>
      <c r="K576" s="1" t="str">
        <f>VLOOKUP(Table2[[#This Row],[Status]], rubric[], 2, FALSE)</f>
        <v>Kompetisi</v>
      </c>
      <c r="L576" s="1" t="str">
        <f>CLEAN(TRIM(Table2[[#This Row],[Status]] &amp; "|" &amp; Table2[[#This Row],[Level]] &amp; "|" &amp; Table2[[#This Row],[Participant As]]))</f>
        <v>Juara 1|External Regional|Individual</v>
      </c>
      <c r="M57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35</v>
      </c>
    </row>
    <row r="577" spans="1:13" ht="14.25" hidden="1" customHeight="1" x14ac:dyDescent="0.35">
      <c r="A577" s="1" t="s">
        <v>899</v>
      </c>
      <c r="B577" s="1" t="s">
        <v>900</v>
      </c>
      <c r="C577" s="1" t="s">
        <v>782</v>
      </c>
      <c r="D577" s="1">
        <v>2021</v>
      </c>
      <c r="E577" s="1" t="s">
        <v>393</v>
      </c>
      <c r="F577" s="1" t="s">
        <v>393</v>
      </c>
      <c r="G577" s="1" t="s">
        <v>91</v>
      </c>
      <c r="H577" s="1" t="s">
        <v>48</v>
      </c>
      <c r="I577" s="1" t="s">
        <v>25</v>
      </c>
      <c r="J577" s="1">
        <v>128</v>
      </c>
      <c r="K577" s="1" t="str">
        <f>VLOOKUP(Table2[[#This Row],[Status]], rubric[], 2, FALSE)</f>
        <v>Pengakuan</v>
      </c>
      <c r="L577" s="1" t="str">
        <f>CLEAN(TRIM(Table2[[#This Row],[Status]] &amp; "|" &amp; Table2[[#This Row],[Level]] &amp; "|" &amp; Table2[[#This Row],[Participant As]]))</f>
        <v>Narasumber/Pembicara|External National|Individual</v>
      </c>
      <c r="M57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578" spans="1:13" ht="14.25" hidden="1" customHeight="1" x14ac:dyDescent="0.35">
      <c r="A578" s="1" t="s">
        <v>901</v>
      </c>
      <c r="B578" s="1" t="s">
        <v>902</v>
      </c>
      <c r="C578" s="1" t="s">
        <v>903</v>
      </c>
      <c r="D578" s="1">
        <v>2021</v>
      </c>
      <c r="E578" s="1" t="s">
        <v>217</v>
      </c>
      <c r="F578" s="1" t="s">
        <v>217</v>
      </c>
      <c r="G578" s="1" t="s">
        <v>18</v>
      </c>
      <c r="H578" s="1" t="s">
        <v>19</v>
      </c>
      <c r="I578" s="1" t="s">
        <v>25</v>
      </c>
      <c r="J578" s="1">
        <v>65</v>
      </c>
      <c r="K578" s="1" t="str">
        <f>VLOOKUP(Table2[[#This Row],[Status]], rubric[], 2, FALSE)</f>
        <v>Pemberdayaan atau Aksi Kemanusiaan</v>
      </c>
      <c r="L578" s="1" t="str">
        <f>CLEAN(TRIM(Table2[[#This Row],[Status]] &amp; "|" &amp; Table2[[#This Row],[Level]] &amp; "|" &amp; Table2[[#This Row],[Participant As]]))</f>
        <v>Relawan|External Regional|Individual</v>
      </c>
      <c r="M57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579" spans="1:13" ht="14.25" hidden="1" customHeight="1" x14ac:dyDescent="0.35">
      <c r="A579" s="1" t="s">
        <v>901</v>
      </c>
      <c r="B579" s="1" t="s">
        <v>902</v>
      </c>
      <c r="C579" s="1" t="s">
        <v>903</v>
      </c>
      <c r="D579" s="1">
        <v>2021</v>
      </c>
      <c r="E579" s="1" t="s">
        <v>332</v>
      </c>
      <c r="F579" s="1" t="s">
        <v>904</v>
      </c>
      <c r="G579" s="1" t="s">
        <v>35</v>
      </c>
      <c r="H579" s="1" t="s">
        <v>48</v>
      </c>
      <c r="I579" s="1" t="s">
        <v>25</v>
      </c>
      <c r="K579" t="str">
        <f>VLOOKUP(Table2[[#This Row],[Status]], rubric[], 2, FALSE)</f>
        <v>Kompetisi</v>
      </c>
      <c r="L579" s="1" t="str">
        <f>CLEAN(TRIM(Table2[[#This Row],[Status]] &amp; "|" &amp; Table2[[#This Row],[Level]] &amp; "|" &amp; Table2[[#This Row],[Participant As]]))</f>
        <v>Juara 1|External National|Individual</v>
      </c>
      <c r="M57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580" spans="1:13" ht="14.25" hidden="1" customHeight="1" x14ac:dyDescent="0.35">
      <c r="A580" s="1" t="s">
        <v>901</v>
      </c>
      <c r="B580" s="1" t="s">
        <v>902</v>
      </c>
      <c r="C580" s="1" t="s">
        <v>903</v>
      </c>
      <c r="D580" s="1">
        <v>2021</v>
      </c>
      <c r="E580" s="1" t="s">
        <v>905</v>
      </c>
      <c r="F580" s="1" t="s">
        <v>906</v>
      </c>
      <c r="G580" s="1" t="s">
        <v>35</v>
      </c>
      <c r="H580" s="1" t="s">
        <v>48</v>
      </c>
      <c r="I580" s="1" t="s">
        <v>25</v>
      </c>
      <c r="K580" t="str">
        <f>VLOOKUP(Table2[[#This Row],[Status]], rubric[], 2, FALSE)</f>
        <v>Kompetisi</v>
      </c>
      <c r="L580" s="1" t="str">
        <f>CLEAN(TRIM(Table2[[#This Row],[Status]] &amp; "|" &amp; Table2[[#This Row],[Level]] &amp; "|" &amp; Table2[[#This Row],[Participant As]]))</f>
        <v>Juara 1|External National|Individual</v>
      </c>
      <c r="M58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581" spans="1:13" ht="14.25" hidden="1" customHeight="1" x14ac:dyDescent="0.35">
      <c r="A581" s="1" t="s">
        <v>901</v>
      </c>
      <c r="B581" s="1" t="s">
        <v>902</v>
      </c>
      <c r="C581" s="1" t="s">
        <v>903</v>
      </c>
      <c r="D581" s="1">
        <v>2021</v>
      </c>
      <c r="E581" s="1" t="s">
        <v>563</v>
      </c>
      <c r="F581" s="1" t="s">
        <v>907</v>
      </c>
      <c r="G581" s="1" t="s">
        <v>35</v>
      </c>
      <c r="H581" s="1" t="s">
        <v>48</v>
      </c>
      <c r="I581" s="1" t="s">
        <v>25</v>
      </c>
      <c r="K581" t="str">
        <f>VLOOKUP(Table2[[#This Row],[Status]], rubric[], 2, FALSE)</f>
        <v>Kompetisi</v>
      </c>
      <c r="L581" s="1" t="str">
        <f>CLEAN(TRIM(Table2[[#This Row],[Status]] &amp; "|" &amp; Table2[[#This Row],[Level]] &amp; "|" &amp; Table2[[#This Row],[Participant As]]))</f>
        <v>Juara 1|External National|Individual</v>
      </c>
      <c r="M58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582" spans="1:13" ht="14.25" hidden="1" customHeight="1" x14ac:dyDescent="0.35">
      <c r="A582" s="1" t="s">
        <v>901</v>
      </c>
      <c r="B582" s="1" t="s">
        <v>902</v>
      </c>
      <c r="C582" s="1" t="s">
        <v>903</v>
      </c>
      <c r="D582" s="1">
        <v>2021</v>
      </c>
      <c r="E582" s="1" t="s">
        <v>908</v>
      </c>
      <c r="F582" s="1" t="s">
        <v>835</v>
      </c>
      <c r="G582" s="1" t="s">
        <v>55</v>
      </c>
      <c r="H582" s="1" t="s">
        <v>48</v>
      </c>
      <c r="I582" s="1" t="s">
        <v>25</v>
      </c>
      <c r="J582" s="1">
        <v>1</v>
      </c>
      <c r="K582" s="1" t="str">
        <f>VLOOKUP(Table2[[#This Row],[Status]], rubric[], 2, FALSE)</f>
        <v>Hasil Karya</v>
      </c>
      <c r="L582" s="1" t="str">
        <f>CLEAN(TRIM(Table2[[#This Row],[Status]] &amp; "|" &amp; Table2[[#This Row],[Level]] &amp; "|" &amp; Table2[[#This Row],[Participant As]]))</f>
        <v>Hak Cipta|External National|Individual</v>
      </c>
      <c r="M58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583" spans="1:13" ht="14.25" hidden="1" customHeight="1" x14ac:dyDescent="0.35">
      <c r="A583" s="1" t="s">
        <v>901</v>
      </c>
      <c r="B583" s="1" t="s">
        <v>902</v>
      </c>
      <c r="C583" s="1" t="s">
        <v>903</v>
      </c>
      <c r="D583" s="1">
        <v>2021</v>
      </c>
      <c r="E583" s="1" t="s">
        <v>908</v>
      </c>
      <c r="F583" s="1" t="s">
        <v>835</v>
      </c>
      <c r="G583" s="1" t="s">
        <v>55</v>
      </c>
      <c r="H583" s="1" t="s">
        <v>48</v>
      </c>
      <c r="I583" s="1" t="s">
        <v>25</v>
      </c>
      <c r="J583" s="1">
        <v>1</v>
      </c>
      <c r="K583" s="1" t="str">
        <f>VLOOKUP(Table2[[#This Row],[Status]], rubric[], 2, FALSE)</f>
        <v>Hasil Karya</v>
      </c>
      <c r="L583" s="1" t="str">
        <f>CLEAN(TRIM(Table2[[#This Row],[Status]] &amp; "|" &amp; Table2[[#This Row],[Level]] &amp; "|" &amp; Table2[[#This Row],[Participant As]]))</f>
        <v>Hak Cipta|External National|Individual</v>
      </c>
      <c r="M58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584" spans="1:13" ht="14.25" hidden="1" customHeight="1" x14ac:dyDescent="0.35">
      <c r="A584" s="1" t="s">
        <v>909</v>
      </c>
      <c r="B584" s="1" t="s">
        <v>910</v>
      </c>
      <c r="C584" s="1" t="s">
        <v>903</v>
      </c>
      <c r="D584" s="1">
        <v>2021</v>
      </c>
      <c r="E584" s="1" t="s">
        <v>911</v>
      </c>
      <c r="F584" s="1" t="s">
        <v>912</v>
      </c>
      <c r="G584" s="1" t="s">
        <v>18</v>
      </c>
      <c r="H584" s="1" t="s">
        <v>48</v>
      </c>
      <c r="I584" s="1" t="s">
        <v>25</v>
      </c>
      <c r="J584" s="1">
        <v>7</v>
      </c>
      <c r="K584" s="1" t="str">
        <f>VLOOKUP(Table2[[#This Row],[Status]], rubric[], 2, FALSE)</f>
        <v>Pemberdayaan atau Aksi Kemanusiaan</v>
      </c>
      <c r="L584" s="1" t="str">
        <f>CLEAN(TRIM(Table2[[#This Row],[Status]] &amp; "|" &amp; Table2[[#This Row],[Level]] &amp; "|" &amp; Table2[[#This Row],[Participant As]]))</f>
        <v>Relawan|External National|Individual</v>
      </c>
      <c r="M58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585" spans="1:13" ht="14.25" hidden="1" customHeight="1" x14ac:dyDescent="0.35">
      <c r="A585" s="1" t="s">
        <v>909</v>
      </c>
      <c r="B585" s="1" t="s">
        <v>910</v>
      </c>
      <c r="C585" s="1" t="s">
        <v>903</v>
      </c>
      <c r="D585" s="1">
        <v>2021</v>
      </c>
      <c r="E585" s="1" t="s">
        <v>16</v>
      </c>
      <c r="F585" s="1" t="s">
        <v>463</v>
      </c>
      <c r="G585" s="1" t="s">
        <v>18</v>
      </c>
      <c r="H585" s="1" t="s">
        <v>48</v>
      </c>
      <c r="I585" s="1" t="s">
        <v>20</v>
      </c>
      <c r="J585" s="1">
        <v>100</v>
      </c>
      <c r="K585" s="1" t="str">
        <f>VLOOKUP(Table2[[#This Row],[Status]], rubric[], 2, FALSE)</f>
        <v>Pemberdayaan atau Aksi Kemanusiaan</v>
      </c>
      <c r="L585" s="1" t="str">
        <f>CLEAN(TRIM(Table2[[#This Row],[Status]] &amp; "|" &amp; Table2[[#This Row],[Level]] &amp; "|" &amp; Table2[[#This Row],[Participant As]]))</f>
        <v>Relawan|External National|Team</v>
      </c>
      <c r="M58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586" spans="1:13" ht="14.25" hidden="1" customHeight="1" x14ac:dyDescent="0.35">
      <c r="A586" s="1" t="s">
        <v>909</v>
      </c>
      <c r="B586" s="1" t="s">
        <v>910</v>
      </c>
      <c r="C586" s="1" t="s">
        <v>903</v>
      </c>
      <c r="D586" s="1">
        <v>2021</v>
      </c>
      <c r="E586" s="1" t="s">
        <v>913</v>
      </c>
      <c r="F586" s="1" t="s">
        <v>913</v>
      </c>
      <c r="G586" s="1" t="s">
        <v>18</v>
      </c>
      <c r="H586" s="1" t="s">
        <v>48</v>
      </c>
      <c r="I586" s="1" t="s">
        <v>25</v>
      </c>
      <c r="J586" s="1">
        <v>8</v>
      </c>
      <c r="K586" s="1" t="str">
        <f>VLOOKUP(Table2[[#This Row],[Status]], rubric[], 2, FALSE)</f>
        <v>Pemberdayaan atau Aksi Kemanusiaan</v>
      </c>
      <c r="L586" s="1" t="str">
        <f>CLEAN(TRIM(Table2[[#This Row],[Status]] &amp; "|" &amp; Table2[[#This Row],[Level]] &amp; "|" &amp; Table2[[#This Row],[Participant As]]))</f>
        <v>Relawan|External National|Individual</v>
      </c>
      <c r="M58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587" spans="1:13" ht="14.25" hidden="1" customHeight="1" x14ac:dyDescent="0.35">
      <c r="A587" s="1" t="s">
        <v>909</v>
      </c>
      <c r="B587" s="1" t="s">
        <v>910</v>
      </c>
      <c r="C587" s="1" t="s">
        <v>903</v>
      </c>
      <c r="D587" s="1">
        <v>2021</v>
      </c>
      <c r="E587" s="1" t="s">
        <v>914</v>
      </c>
      <c r="F587" s="1" t="s">
        <v>914</v>
      </c>
      <c r="G587" s="1" t="s">
        <v>35</v>
      </c>
      <c r="H587" s="1" t="s">
        <v>48</v>
      </c>
      <c r="I587" s="1" t="s">
        <v>25</v>
      </c>
      <c r="J587" s="1">
        <v>100</v>
      </c>
      <c r="K587" s="1" t="str">
        <f>VLOOKUP(Table2[[#This Row],[Status]], rubric[], 2, FALSE)</f>
        <v>Kompetisi</v>
      </c>
      <c r="L587" s="1" t="str">
        <f>CLEAN(TRIM(Table2[[#This Row],[Status]] &amp; "|" &amp; Table2[[#This Row],[Level]] &amp; "|" &amp; Table2[[#This Row],[Participant As]]))</f>
        <v>Juara 1|External National|Individual</v>
      </c>
      <c r="M58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588" spans="1:13" ht="14.25" hidden="1" customHeight="1" x14ac:dyDescent="0.35">
      <c r="A588" s="1" t="s">
        <v>915</v>
      </c>
      <c r="B588" s="1" t="s">
        <v>916</v>
      </c>
      <c r="C588" s="1" t="s">
        <v>903</v>
      </c>
      <c r="D588" s="1">
        <v>2021</v>
      </c>
      <c r="E588" s="1" t="s">
        <v>16</v>
      </c>
      <c r="F588" s="1" t="s">
        <v>463</v>
      </c>
      <c r="G588" s="1" t="s">
        <v>18</v>
      </c>
      <c r="H588" s="1" t="s">
        <v>48</v>
      </c>
      <c r="I588" s="1" t="s">
        <v>20</v>
      </c>
      <c r="J588" s="1">
        <v>100</v>
      </c>
      <c r="K588" s="1" t="str">
        <f>VLOOKUP(Table2[[#This Row],[Status]], rubric[], 2, FALSE)</f>
        <v>Pemberdayaan atau Aksi Kemanusiaan</v>
      </c>
      <c r="L588" s="1" t="str">
        <f>CLEAN(TRIM(Table2[[#This Row],[Status]] &amp; "|" &amp; Table2[[#This Row],[Level]] &amp; "|" &amp; Table2[[#This Row],[Participant As]]))</f>
        <v>Relawan|External National|Team</v>
      </c>
      <c r="M58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589" spans="1:13" ht="14.25" hidden="1" customHeight="1" x14ac:dyDescent="0.35">
      <c r="A589" s="1" t="s">
        <v>915</v>
      </c>
      <c r="B589" s="1" t="s">
        <v>916</v>
      </c>
      <c r="C589" s="1" t="s">
        <v>903</v>
      </c>
      <c r="D589" s="1">
        <v>2021</v>
      </c>
      <c r="E589" s="1" t="s">
        <v>917</v>
      </c>
      <c r="F589" s="1" t="s">
        <v>918</v>
      </c>
      <c r="G589" s="1" t="s">
        <v>32</v>
      </c>
      <c r="H589" s="1" t="s">
        <v>48</v>
      </c>
      <c r="I589" s="1" t="s">
        <v>25</v>
      </c>
      <c r="J589" s="1">
        <v>482</v>
      </c>
      <c r="K589" s="1" t="str">
        <f>VLOOKUP(Table2[[#This Row],[Status]], rubric[], 2, FALSE)</f>
        <v>Kompetisi</v>
      </c>
      <c r="L589" s="1" t="str">
        <f>CLEAN(TRIM(Table2[[#This Row],[Status]] &amp; "|" &amp; Table2[[#This Row],[Level]] &amp; "|" &amp; Table2[[#This Row],[Participant As]]))</f>
        <v>Juara 2|External National|Individual</v>
      </c>
      <c r="M58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590" spans="1:13" ht="14.25" hidden="1" customHeight="1" x14ac:dyDescent="0.35">
      <c r="A590" s="1" t="s">
        <v>915</v>
      </c>
      <c r="B590" s="1" t="s">
        <v>916</v>
      </c>
      <c r="C590" s="1" t="s">
        <v>903</v>
      </c>
      <c r="D590" s="1">
        <v>2021</v>
      </c>
      <c r="E590" s="1" t="s">
        <v>919</v>
      </c>
      <c r="F590" s="1" t="s">
        <v>463</v>
      </c>
      <c r="G590" s="1" t="s">
        <v>74</v>
      </c>
      <c r="H590" s="1" t="s">
        <v>48</v>
      </c>
      <c r="I590" s="1" t="s">
        <v>20</v>
      </c>
      <c r="J590" s="1">
        <v>5000</v>
      </c>
      <c r="K590" s="1" t="str">
        <f>VLOOKUP(Table2[[#This Row],[Status]], rubric[], 2, FALSE)</f>
        <v>Kompetisi</v>
      </c>
      <c r="L590" s="1" t="str">
        <f>CLEAN(TRIM(Table2[[#This Row],[Status]] &amp; "|" &amp; Table2[[#This Row],[Level]] &amp; "|" &amp; Table2[[#This Row],[Participant As]]))</f>
        <v>Juara 3|External National|Team</v>
      </c>
      <c r="M59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591" spans="1:13" ht="14.25" hidden="1" customHeight="1" x14ac:dyDescent="0.35">
      <c r="A591" s="1" t="s">
        <v>915</v>
      </c>
      <c r="B591" s="1" t="s">
        <v>916</v>
      </c>
      <c r="C591" s="1" t="s">
        <v>903</v>
      </c>
      <c r="D591" s="1">
        <v>2021</v>
      </c>
      <c r="E591" s="1" t="s">
        <v>80</v>
      </c>
      <c r="F591" s="1" t="s">
        <v>920</v>
      </c>
      <c r="G591" s="1" t="s">
        <v>55</v>
      </c>
      <c r="H591" s="1" t="s">
        <v>48</v>
      </c>
      <c r="I591" s="1" t="s">
        <v>20</v>
      </c>
      <c r="J591" s="1">
        <v>14</v>
      </c>
      <c r="K591" s="1" t="str">
        <f>VLOOKUP(Table2[[#This Row],[Status]], rubric[], 2, FALSE)</f>
        <v>Hasil Karya</v>
      </c>
      <c r="L591" s="1" t="str">
        <f>CLEAN(TRIM(Table2[[#This Row],[Status]] &amp; "|" &amp; Table2[[#This Row],[Level]] &amp; "|" &amp; Table2[[#This Row],[Participant As]]))</f>
        <v>Hak Cipta|External National|Team</v>
      </c>
      <c r="M59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592" spans="1:13" ht="14.25" hidden="1" customHeight="1" x14ac:dyDescent="0.35">
      <c r="A592" s="1" t="s">
        <v>921</v>
      </c>
      <c r="B592" s="1" t="s">
        <v>922</v>
      </c>
      <c r="C592" s="1" t="s">
        <v>903</v>
      </c>
      <c r="D592" s="1">
        <v>2021</v>
      </c>
      <c r="E592" s="1" t="s">
        <v>178</v>
      </c>
      <c r="F592" s="1" t="s">
        <v>178</v>
      </c>
      <c r="G592" s="1" t="s">
        <v>35</v>
      </c>
      <c r="H592" s="1" t="s">
        <v>19</v>
      </c>
      <c r="I592" s="1" t="s">
        <v>20</v>
      </c>
      <c r="J592" s="1">
        <v>5</v>
      </c>
      <c r="K592" s="1" t="str">
        <f>VLOOKUP(Table2[[#This Row],[Status]], rubric[], 2, FALSE)</f>
        <v>Kompetisi</v>
      </c>
      <c r="L592" s="1" t="str">
        <f>CLEAN(TRIM(Table2[[#This Row],[Status]] &amp; "|" &amp; Table2[[#This Row],[Level]] &amp; "|" &amp; Table2[[#This Row],[Participant As]]))</f>
        <v>Juara 1|External Regional|Team</v>
      </c>
      <c r="M59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593" spans="1:13" ht="14.25" hidden="1" customHeight="1" x14ac:dyDescent="0.35">
      <c r="A593" s="1" t="s">
        <v>921</v>
      </c>
      <c r="B593" s="1" t="s">
        <v>922</v>
      </c>
      <c r="C593" s="1" t="s">
        <v>903</v>
      </c>
      <c r="D593" s="1">
        <v>2021</v>
      </c>
      <c r="E593" s="1" t="s">
        <v>179</v>
      </c>
      <c r="F593" s="1" t="s">
        <v>179</v>
      </c>
      <c r="G593" s="1" t="s">
        <v>32</v>
      </c>
      <c r="H593" s="1" t="s">
        <v>19</v>
      </c>
      <c r="I593" s="1" t="s">
        <v>20</v>
      </c>
      <c r="J593" s="1">
        <v>5</v>
      </c>
      <c r="K593" s="1" t="str">
        <f>VLOOKUP(Table2[[#This Row],[Status]], rubric[], 2, FALSE)</f>
        <v>Kompetisi</v>
      </c>
      <c r="L593" s="1" t="str">
        <f>CLEAN(TRIM(Table2[[#This Row],[Status]] &amp; "|" &amp; Table2[[#This Row],[Level]] &amp; "|" &amp; Table2[[#This Row],[Participant As]]))</f>
        <v>Juara 2|External Regional|Team</v>
      </c>
      <c r="M59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594" spans="1:13" ht="14.25" hidden="1" customHeight="1" x14ac:dyDescent="0.35">
      <c r="A594" s="1" t="s">
        <v>921</v>
      </c>
      <c r="B594" s="1" t="s">
        <v>922</v>
      </c>
      <c r="C594" s="1" t="s">
        <v>903</v>
      </c>
      <c r="D594" s="1">
        <v>2021</v>
      </c>
      <c r="E594" s="1" t="s">
        <v>38</v>
      </c>
      <c r="F594" s="1" t="s">
        <v>39</v>
      </c>
      <c r="G594" s="1" t="s">
        <v>102</v>
      </c>
      <c r="H594" s="1" t="s">
        <v>41</v>
      </c>
      <c r="I594" s="1" t="s">
        <v>25</v>
      </c>
      <c r="K594" t="str">
        <f>VLOOKUP(Table2[[#This Row],[Status]], rubric[], 2, FALSE)</f>
        <v>Karir Organisasi</v>
      </c>
      <c r="L594" s="1" t="str">
        <f>CLEAN(TRIM(Table2[[#This Row],[Status]] &amp; "|" &amp; Table2[[#This Row],[Level]] &amp; "|" &amp; Table2[[#This Row],[Participant As]]))</f>
        <v>Sekretaris|Kab/Kota/PT|Individual</v>
      </c>
      <c r="M59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6</v>
      </c>
    </row>
    <row r="595" spans="1:13" ht="14.25" hidden="1" customHeight="1" x14ac:dyDescent="0.35">
      <c r="A595" s="1" t="s">
        <v>921</v>
      </c>
      <c r="B595" s="1" t="s">
        <v>922</v>
      </c>
      <c r="C595" s="1" t="s">
        <v>903</v>
      </c>
      <c r="D595" s="1">
        <v>2021</v>
      </c>
      <c r="E595" s="1" t="s">
        <v>42</v>
      </c>
      <c r="F595" s="1" t="s">
        <v>43</v>
      </c>
      <c r="G595" s="1" t="s">
        <v>102</v>
      </c>
      <c r="H595" s="1" t="s">
        <v>41</v>
      </c>
      <c r="I595" s="1" t="s">
        <v>25</v>
      </c>
      <c r="K595" t="str">
        <f>VLOOKUP(Table2[[#This Row],[Status]], rubric[], 2, FALSE)</f>
        <v>Karir Organisasi</v>
      </c>
      <c r="L595" s="1" t="str">
        <f>CLEAN(TRIM(Table2[[#This Row],[Status]] &amp; "|" &amp; Table2[[#This Row],[Level]] &amp; "|" &amp; Table2[[#This Row],[Participant As]]))</f>
        <v>Sekretaris|Kab/Kota/PT|Individual</v>
      </c>
      <c r="M59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6</v>
      </c>
    </row>
    <row r="596" spans="1:13" ht="14.25" hidden="1" customHeight="1" x14ac:dyDescent="0.35">
      <c r="A596" s="1" t="s">
        <v>923</v>
      </c>
      <c r="B596" s="1" t="s">
        <v>924</v>
      </c>
      <c r="C596" s="1" t="s">
        <v>903</v>
      </c>
      <c r="D596" s="1">
        <v>2021</v>
      </c>
      <c r="E596" s="1" t="s">
        <v>599</v>
      </c>
      <c r="F596" s="1" t="s">
        <v>925</v>
      </c>
      <c r="G596" s="1" t="s">
        <v>18</v>
      </c>
      <c r="H596" s="1" t="s">
        <v>238</v>
      </c>
      <c r="I596" s="1" t="s">
        <v>25</v>
      </c>
      <c r="J596" s="1">
        <v>3</v>
      </c>
      <c r="K596" s="1" t="str">
        <f>VLOOKUP(Table2[[#This Row],[Status]], rubric[], 2, FALSE)</f>
        <v>Pemberdayaan atau Aksi Kemanusiaan</v>
      </c>
      <c r="L596" s="1" t="str">
        <f>CLEAN(TRIM(Table2[[#This Row],[Status]] &amp; "|" &amp; Table2[[#This Row],[Level]] &amp; "|" &amp; Table2[[#This Row],[Participant As]]))</f>
        <v>Relawan|External Provincial|Individual</v>
      </c>
      <c r="M59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5</v>
      </c>
    </row>
    <row r="597" spans="1:13" ht="14.25" hidden="1" customHeight="1" x14ac:dyDescent="0.35">
      <c r="A597" s="1" t="s">
        <v>926</v>
      </c>
      <c r="B597" s="1" t="s">
        <v>927</v>
      </c>
      <c r="C597" s="1" t="s">
        <v>903</v>
      </c>
      <c r="D597" s="1">
        <v>2021</v>
      </c>
      <c r="E597" s="1" t="s">
        <v>911</v>
      </c>
      <c r="F597" s="1" t="s">
        <v>912</v>
      </c>
      <c r="G597" s="1" t="s">
        <v>18</v>
      </c>
      <c r="H597" s="1" t="s">
        <v>48</v>
      </c>
      <c r="I597" s="1" t="s">
        <v>25</v>
      </c>
      <c r="J597" s="1">
        <v>7</v>
      </c>
      <c r="K597" s="1" t="str">
        <f>VLOOKUP(Table2[[#This Row],[Status]], rubric[], 2, FALSE)</f>
        <v>Pemberdayaan atau Aksi Kemanusiaan</v>
      </c>
      <c r="L597" s="1" t="str">
        <f>CLEAN(TRIM(Table2[[#This Row],[Status]] &amp; "|" &amp; Table2[[#This Row],[Level]] &amp; "|" &amp; Table2[[#This Row],[Participant As]]))</f>
        <v>Relawan|External National|Individual</v>
      </c>
      <c r="M59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598" spans="1:13" ht="14.25" hidden="1" customHeight="1" x14ac:dyDescent="0.35">
      <c r="A598" s="1" t="s">
        <v>926</v>
      </c>
      <c r="B598" s="1" t="s">
        <v>927</v>
      </c>
      <c r="C598" s="1" t="s">
        <v>903</v>
      </c>
      <c r="D598" s="1">
        <v>2021</v>
      </c>
      <c r="E598" s="1" t="s">
        <v>16</v>
      </c>
      <c r="F598" s="1" t="s">
        <v>463</v>
      </c>
      <c r="G598" s="1" t="s">
        <v>18</v>
      </c>
      <c r="H598" s="1" t="s">
        <v>48</v>
      </c>
      <c r="I598" s="1" t="s">
        <v>20</v>
      </c>
      <c r="J598" s="1">
        <v>100</v>
      </c>
      <c r="K598" s="1" t="str">
        <f>VLOOKUP(Table2[[#This Row],[Status]], rubric[], 2, FALSE)</f>
        <v>Pemberdayaan atau Aksi Kemanusiaan</v>
      </c>
      <c r="L598" s="1" t="str">
        <f>CLEAN(TRIM(Table2[[#This Row],[Status]] &amp; "|" &amp; Table2[[#This Row],[Level]] &amp; "|" &amp; Table2[[#This Row],[Participant As]]))</f>
        <v>Relawan|External National|Team</v>
      </c>
      <c r="M59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599" spans="1:13" ht="14.25" hidden="1" customHeight="1" x14ac:dyDescent="0.35">
      <c r="A599" s="1" t="s">
        <v>926</v>
      </c>
      <c r="B599" s="1" t="s">
        <v>927</v>
      </c>
      <c r="C599" s="1" t="s">
        <v>903</v>
      </c>
      <c r="D599" s="1">
        <v>2021</v>
      </c>
      <c r="E599" s="1" t="s">
        <v>919</v>
      </c>
      <c r="F599" s="1" t="s">
        <v>463</v>
      </c>
      <c r="G599" s="1" t="s">
        <v>74</v>
      </c>
      <c r="H599" s="1" t="s">
        <v>48</v>
      </c>
      <c r="I599" s="1" t="s">
        <v>20</v>
      </c>
      <c r="J599" s="1">
        <v>5000</v>
      </c>
      <c r="K599" s="1" t="str">
        <f>VLOOKUP(Table2[[#This Row],[Status]], rubric[], 2, FALSE)</f>
        <v>Kompetisi</v>
      </c>
      <c r="L599" s="1" t="str">
        <f>CLEAN(TRIM(Table2[[#This Row],[Status]] &amp; "|" &amp; Table2[[#This Row],[Level]] &amp; "|" &amp; Table2[[#This Row],[Participant As]]))</f>
        <v>Juara 3|External National|Team</v>
      </c>
      <c r="M59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600" spans="1:13" ht="14.25" hidden="1" customHeight="1" x14ac:dyDescent="0.35">
      <c r="A600" s="1" t="s">
        <v>926</v>
      </c>
      <c r="B600" s="1" t="s">
        <v>927</v>
      </c>
      <c r="C600" s="1" t="s">
        <v>903</v>
      </c>
      <c r="D600" s="1">
        <v>2021</v>
      </c>
      <c r="E600" s="1" t="s">
        <v>80</v>
      </c>
      <c r="F600" s="1" t="s">
        <v>920</v>
      </c>
      <c r="G600" s="1" t="s">
        <v>55</v>
      </c>
      <c r="H600" s="1" t="s">
        <v>48</v>
      </c>
      <c r="I600" s="1" t="s">
        <v>20</v>
      </c>
      <c r="J600" s="1">
        <v>14</v>
      </c>
      <c r="K600" s="1" t="str">
        <f>VLOOKUP(Table2[[#This Row],[Status]], rubric[], 2, FALSE)</f>
        <v>Hasil Karya</v>
      </c>
      <c r="L600" s="1" t="str">
        <f>CLEAN(TRIM(Table2[[#This Row],[Status]] &amp; "|" &amp; Table2[[#This Row],[Level]] &amp; "|" &amp; Table2[[#This Row],[Participant As]]))</f>
        <v>Hak Cipta|External National|Team</v>
      </c>
      <c r="M60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601" spans="1:13" ht="14.25" hidden="1" customHeight="1" x14ac:dyDescent="0.35">
      <c r="A601" s="1" t="s">
        <v>926</v>
      </c>
      <c r="B601" s="1" t="s">
        <v>927</v>
      </c>
      <c r="C601" s="1" t="s">
        <v>903</v>
      </c>
      <c r="D601" s="1">
        <v>2021</v>
      </c>
      <c r="E601" s="1" t="s">
        <v>928</v>
      </c>
      <c r="F601" s="1" t="s">
        <v>928</v>
      </c>
      <c r="G601" s="1" t="s">
        <v>18</v>
      </c>
      <c r="H601" s="1" t="s">
        <v>48</v>
      </c>
      <c r="I601" s="1" t="s">
        <v>25</v>
      </c>
      <c r="J601" s="1">
        <v>8</v>
      </c>
      <c r="K601" s="1" t="str">
        <f>VLOOKUP(Table2[[#This Row],[Status]], rubric[], 2, FALSE)</f>
        <v>Pemberdayaan atau Aksi Kemanusiaan</v>
      </c>
      <c r="L601" s="1" t="str">
        <f>CLEAN(TRIM(Table2[[#This Row],[Status]] &amp; "|" &amp; Table2[[#This Row],[Level]] &amp; "|" &amp; Table2[[#This Row],[Participant As]]))</f>
        <v>Relawan|External National|Individual</v>
      </c>
      <c r="M60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602" spans="1:13" ht="14.25" hidden="1" customHeight="1" x14ac:dyDescent="0.35">
      <c r="A602" s="1" t="s">
        <v>929</v>
      </c>
      <c r="B602" s="1" t="s">
        <v>930</v>
      </c>
      <c r="C602" s="1" t="s">
        <v>903</v>
      </c>
      <c r="D602" s="1">
        <v>2021</v>
      </c>
      <c r="E602" s="1" t="s">
        <v>931</v>
      </c>
      <c r="F602" s="1" t="s">
        <v>932</v>
      </c>
      <c r="G602" s="1" t="s">
        <v>74</v>
      </c>
      <c r="H602" s="1" t="s">
        <v>19</v>
      </c>
      <c r="I602" s="1" t="s">
        <v>25</v>
      </c>
      <c r="J602" s="1">
        <v>100</v>
      </c>
      <c r="K602" s="1" t="str">
        <f>VLOOKUP(Table2[[#This Row],[Status]], rubric[], 2, FALSE)</f>
        <v>Kompetisi</v>
      </c>
      <c r="L602" s="1" t="str">
        <f>CLEAN(TRIM(Table2[[#This Row],[Status]] &amp; "|" &amp; Table2[[#This Row],[Level]] &amp; "|" &amp; Table2[[#This Row],[Participant As]]))</f>
        <v>Juara 3|External Regional|Individual</v>
      </c>
      <c r="M60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603" spans="1:13" ht="14.25" hidden="1" customHeight="1" x14ac:dyDescent="0.35">
      <c r="A603" s="1" t="s">
        <v>929</v>
      </c>
      <c r="B603" s="1" t="s">
        <v>930</v>
      </c>
      <c r="C603" s="1" t="s">
        <v>903</v>
      </c>
      <c r="D603" s="1">
        <v>2021</v>
      </c>
      <c r="E603" s="1" t="s">
        <v>16</v>
      </c>
      <c r="F603" s="1" t="s">
        <v>463</v>
      </c>
      <c r="G603" s="1" t="s">
        <v>18</v>
      </c>
      <c r="H603" s="1" t="s">
        <v>48</v>
      </c>
      <c r="I603" s="1" t="s">
        <v>20</v>
      </c>
      <c r="J603" s="1">
        <v>100</v>
      </c>
      <c r="K603" s="1" t="str">
        <f>VLOOKUP(Table2[[#This Row],[Status]], rubric[], 2, FALSE)</f>
        <v>Pemberdayaan atau Aksi Kemanusiaan</v>
      </c>
      <c r="L603" s="1" t="str">
        <f>CLEAN(TRIM(Table2[[#This Row],[Status]] &amp; "|" &amp; Table2[[#This Row],[Level]] &amp; "|" &amp; Table2[[#This Row],[Participant As]]))</f>
        <v>Relawan|External National|Team</v>
      </c>
      <c r="M60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604" spans="1:13" ht="14.25" hidden="1" customHeight="1" x14ac:dyDescent="0.35">
      <c r="A604" s="1" t="s">
        <v>929</v>
      </c>
      <c r="B604" s="1" t="s">
        <v>930</v>
      </c>
      <c r="C604" s="1" t="s">
        <v>903</v>
      </c>
      <c r="D604" s="1">
        <v>2021</v>
      </c>
      <c r="E604" s="1" t="s">
        <v>919</v>
      </c>
      <c r="F604" s="1" t="s">
        <v>463</v>
      </c>
      <c r="G604" s="1" t="s">
        <v>74</v>
      </c>
      <c r="H604" s="1" t="s">
        <v>48</v>
      </c>
      <c r="I604" s="1" t="s">
        <v>20</v>
      </c>
      <c r="J604" s="1">
        <v>5000</v>
      </c>
      <c r="K604" s="1" t="str">
        <f>VLOOKUP(Table2[[#This Row],[Status]], rubric[], 2, FALSE)</f>
        <v>Kompetisi</v>
      </c>
      <c r="L604" s="1" t="str">
        <f>CLEAN(TRIM(Table2[[#This Row],[Status]] &amp; "|" &amp; Table2[[#This Row],[Level]] &amp; "|" &amp; Table2[[#This Row],[Participant As]]))</f>
        <v>Juara 3|External National|Team</v>
      </c>
      <c r="M60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605" spans="1:13" ht="14.25" hidden="1" customHeight="1" x14ac:dyDescent="0.35">
      <c r="A605" s="1" t="s">
        <v>929</v>
      </c>
      <c r="B605" s="1" t="s">
        <v>930</v>
      </c>
      <c r="C605" s="1" t="s">
        <v>903</v>
      </c>
      <c r="D605" s="1">
        <v>2021</v>
      </c>
      <c r="E605" s="1" t="s">
        <v>80</v>
      </c>
      <c r="F605" s="1" t="s">
        <v>920</v>
      </c>
      <c r="G605" s="1" t="s">
        <v>55</v>
      </c>
      <c r="H605" s="1" t="s">
        <v>48</v>
      </c>
      <c r="I605" s="1" t="s">
        <v>20</v>
      </c>
      <c r="J605" s="1">
        <v>14</v>
      </c>
      <c r="K605" s="1" t="str">
        <f>VLOOKUP(Table2[[#This Row],[Status]], rubric[], 2, FALSE)</f>
        <v>Hasil Karya</v>
      </c>
      <c r="L605" s="1" t="str">
        <f>CLEAN(TRIM(Table2[[#This Row],[Status]] &amp; "|" &amp; Table2[[#This Row],[Level]] &amp; "|" &amp; Table2[[#This Row],[Participant As]]))</f>
        <v>Hak Cipta|External National|Team</v>
      </c>
      <c r="M60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606" spans="1:13" ht="14.25" hidden="1" customHeight="1" x14ac:dyDescent="0.35">
      <c r="A606" s="1" t="s">
        <v>933</v>
      </c>
      <c r="B606" s="1" t="s">
        <v>934</v>
      </c>
      <c r="C606" s="1" t="s">
        <v>903</v>
      </c>
      <c r="D606" s="1">
        <v>2021</v>
      </c>
      <c r="E606" s="1" t="s">
        <v>176</v>
      </c>
      <c r="F606" s="1" t="s">
        <v>935</v>
      </c>
      <c r="G606" s="1" t="s">
        <v>32</v>
      </c>
      <c r="H606" s="1" t="s">
        <v>48</v>
      </c>
      <c r="I606" s="1" t="s">
        <v>25</v>
      </c>
      <c r="J606" s="1">
        <v>250</v>
      </c>
      <c r="K606" s="1" t="str">
        <f>VLOOKUP(Table2[[#This Row],[Status]], rubric[], 2, FALSE)</f>
        <v>Kompetisi</v>
      </c>
      <c r="L606" s="1" t="str">
        <f>CLEAN(TRIM(Table2[[#This Row],[Status]] &amp; "|" &amp; Table2[[#This Row],[Level]] &amp; "|" &amp; Table2[[#This Row],[Participant As]]))</f>
        <v>Juara 2|External National|Individual</v>
      </c>
      <c r="M60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607" spans="1:13" ht="14.25" hidden="1" customHeight="1" x14ac:dyDescent="0.35">
      <c r="A607" s="1" t="s">
        <v>936</v>
      </c>
      <c r="B607" s="1" t="s">
        <v>937</v>
      </c>
      <c r="C607" s="1" t="s">
        <v>903</v>
      </c>
      <c r="D607" s="1">
        <v>2021</v>
      </c>
      <c r="E607" s="1" t="s">
        <v>16</v>
      </c>
      <c r="F607" s="1" t="s">
        <v>463</v>
      </c>
      <c r="G607" s="1" t="s">
        <v>18</v>
      </c>
      <c r="H607" s="1" t="s">
        <v>48</v>
      </c>
      <c r="I607" s="1" t="s">
        <v>20</v>
      </c>
      <c r="J607" s="1">
        <v>100</v>
      </c>
      <c r="K607" s="1" t="str">
        <f>VLOOKUP(Table2[[#This Row],[Status]], rubric[], 2, FALSE)</f>
        <v>Pemberdayaan atau Aksi Kemanusiaan</v>
      </c>
      <c r="L607" s="1" t="str">
        <f>CLEAN(TRIM(Table2[[#This Row],[Status]] &amp; "|" &amp; Table2[[#This Row],[Level]] &amp; "|" &amp; Table2[[#This Row],[Participant As]]))</f>
        <v>Relawan|External National|Team</v>
      </c>
      <c r="M60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608" spans="1:13" ht="14.25" hidden="1" customHeight="1" x14ac:dyDescent="0.35">
      <c r="A608" s="1" t="s">
        <v>936</v>
      </c>
      <c r="B608" s="1" t="s">
        <v>937</v>
      </c>
      <c r="C608" s="1" t="s">
        <v>903</v>
      </c>
      <c r="D608" s="1">
        <v>2021</v>
      </c>
      <c r="E608" s="1" t="s">
        <v>919</v>
      </c>
      <c r="F608" s="1" t="s">
        <v>463</v>
      </c>
      <c r="G608" s="1" t="s">
        <v>74</v>
      </c>
      <c r="H608" s="1" t="s">
        <v>48</v>
      </c>
      <c r="I608" s="1" t="s">
        <v>20</v>
      </c>
      <c r="J608" s="1">
        <v>5000</v>
      </c>
      <c r="K608" s="1" t="str">
        <f>VLOOKUP(Table2[[#This Row],[Status]], rubric[], 2, FALSE)</f>
        <v>Kompetisi</v>
      </c>
      <c r="L608" s="1" t="str">
        <f>CLEAN(TRIM(Table2[[#This Row],[Status]] &amp; "|" &amp; Table2[[#This Row],[Level]] &amp; "|" &amp; Table2[[#This Row],[Participant As]]))</f>
        <v>Juara 3|External National|Team</v>
      </c>
      <c r="M60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609" spans="1:13" ht="14.25" hidden="1" customHeight="1" x14ac:dyDescent="0.35">
      <c r="A609" s="1" t="s">
        <v>936</v>
      </c>
      <c r="B609" s="1" t="s">
        <v>937</v>
      </c>
      <c r="C609" s="1" t="s">
        <v>903</v>
      </c>
      <c r="D609" s="1">
        <v>2021</v>
      </c>
      <c r="E609" s="1" t="s">
        <v>80</v>
      </c>
      <c r="F609" s="1" t="s">
        <v>920</v>
      </c>
      <c r="G609" s="1" t="s">
        <v>55</v>
      </c>
      <c r="H609" s="1" t="s">
        <v>48</v>
      </c>
      <c r="I609" s="1" t="s">
        <v>20</v>
      </c>
      <c r="J609" s="1">
        <v>14</v>
      </c>
      <c r="K609" s="1" t="str">
        <f>VLOOKUP(Table2[[#This Row],[Status]], rubric[], 2, FALSE)</f>
        <v>Hasil Karya</v>
      </c>
      <c r="L609" s="1" t="str">
        <f>CLEAN(TRIM(Table2[[#This Row],[Status]] &amp; "|" &amp; Table2[[#This Row],[Level]] &amp; "|" &amp; Table2[[#This Row],[Participant As]]))</f>
        <v>Hak Cipta|External National|Team</v>
      </c>
      <c r="M60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610" spans="1:13" ht="14.25" hidden="1" customHeight="1" x14ac:dyDescent="0.35">
      <c r="A610" s="1" t="s">
        <v>938</v>
      </c>
      <c r="B610" s="1" t="s">
        <v>939</v>
      </c>
      <c r="C610" s="1" t="s">
        <v>903</v>
      </c>
      <c r="D610" s="1">
        <v>2021</v>
      </c>
      <c r="E610" s="1" t="s">
        <v>940</v>
      </c>
      <c r="F610" s="1" t="s">
        <v>461</v>
      </c>
      <c r="G610" s="1" t="s">
        <v>91</v>
      </c>
      <c r="H610" s="1" t="s">
        <v>19</v>
      </c>
      <c r="I610" s="1" t="s">
        <v>25</v>
      </c>
      <c r="J610" s="1">
        <v>13</v>
      </c>
      <c r="K610" s="1" t="str">
        <f>VLOOKUP(Table2[[#This Row],[Status]], rubric[], 2, FALSE)</f>
        <v>Pengakuan</v>
      </c>
      <c r="L610" s="1" t="str">
        <f>CLEAN(TRIM(Table2[[#This Row],[Status]] &amp; "|" &amp; Table2[[#This Row],[Level]] &amp; "|" &amp; Table2[[#This Row],[Participant As]]))</f>
        <v>Narasumber/Pembicara|External Regional|Individual</v>
      </c>
      <c r="M61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611" spans="1:13" ht="14.25" hidden="1" customHeight="1" x14ac:dyDescent="0.35">
      <c r="A611" s="1" t="s">
        <v>941</v>
      </c>
      <c r="B611" s="1" t="s">
        <v>942</v>
      </c>
      <c r="C611" s="1" t="s">
        <v>903</v>
      </c>
      <c r="D611" s="1">
        <v>2021</v>
      </c>
      <c r="E611" s="1" t="s">
        <v>943</v>
      </c>
      <c r="F611" s="1" t="s">
        <v>620</v>
      </c>
      <c r="G611" s="1" t="s">
        <v>32</v>
      </c>
      <c r="H611" s="1" t="s">
        <v>48</v>
      </c>
      <c r="I611" s="1" t="s">
        <v>25</v>
      </c>
      <c r="J611" s="1">
        <v>37</v>
      </c>
      <c r="K611" s="1" t="str">
        <f>VLOOKUP(Table2[[#This Row],[Status]], rubric[], 2, FALSE)</f>
        <v>Kompetisi</v>
      </c>
      <c r="L611" s="1" t="str">
        <f>CLEAN(TRIM(Table2[[#This Row],[Status]] &amp; "|" &amp; Table2[[#This Row],[Level]] &amp; "|" &amp; Table2[[#This Row],[Participant As]]))</f>
        <v>Juara 2|External National|Individual</v>
      </c>
      <c r="M61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612" spans="1:13" ht="14.25" hidden="1" customHeight="1" x14ac:dyDescent="0.35">
      <c r="A612" s="1" t="s">
        <v>944</v>
      </c>
      <c r="B612" s="1" t="s">
        <v>945</v>
      </c>
      <c r="C612" s="1" t="s">
        <v>903</v>
      </c>
      <c r="D612" s="1">
        <v>2021</v>
      </c>
      <c r="E612" s="1" t="s">
        <v>647</v>
      </c>
      <c r="F612" s="1" t="s">
        <v>258</v>
      </c>
      <c r="G612" s="1" t="s">
        <v>35</v>
      </c>
      <c r="H612" s="1" t="s">
        <v>19</v>
      </c>
      <c r="I612" s="1" t="s">
        <v>20</v>
      </c>
      <c r="J612" s="1">
        <v>15</v>
      </c>
      <c r="K612" s="1" t="str">
        <f>VLOOKUP(Table2[[#This Row],[Status]], rubric[], 2, FALSE)</f>
        <v>Kompetisi</v>
      </c>
      <c r="L612" s="1" t="str">
        <f>CLEAN(TRIM(Table2[[#This Row],[Status]] &amp; "|" &amp; Table2[[#This Row],[Level]] &amp; "|" &amp; Table2[[#This Row],[Participant As]]))</f>
        <v>Juara 1|External Regional|Team</v>
      </c>
      <c r="M61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613" spans="1:13" ht="14.25" hidden="1" customHeight="1" x14ac:dyDescent="0.35">
      <c r="A613" s="1" t="s">
        <v>944</v>
      </c>
      <c r="B613" s="1" t="s">
        <v>945</v>
      </c>
      <c r="C613" s="1" t="s">
        <v>903</v>
      </c>
      <c r="D613" s="1">
        <v>2021</v>
      </c>
      <c r="E613" s="1" t="s">
        <v>946</v>
      </c>
      <c r="F613" s="1" t="s">
        <v>947</v>
      </c>
      <c r="G613" s="1" t="s">
        <v>32</v>
      </c>
      <c r="H613" s="1" t="s">
        <v>48</v>
      </c>
      <c r="I613" s="1" t="s">
        <v>25</v>
      </c>
      <c r="J613" s="1">
        <v>500</v>
      </c>
      <c r="K613" s="1" t="str">
        <f>VLOOKUP(Table2[[#This Row],[Status]], rubric[], 2, FALSE)</f>
        <v>Kompetisi</v>
      </c>
      <c r="L613" s="1" t="str">
        <f>CLEAN(TRIM(Table2[[#This Row],[Status]] &amp; "|" &amp; Table2[[#This Row],[Level]] &amp; "|" &amp; Table2[[#This Row],[Participant As]]))</f>
        <v>Juara 2|External National|Individual</v>
      </c>
      <c r="M61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614" spans="1:13" ht="14.25" hidden="1" customHeight="1" x14ac:dyDescent="0.35">
      <c r="A614" s="1" t="s">
        <v>944</v>
      </c>
      <c r="B614" s="1" t="s">
        <v>945</v>
      </c>
      <c r="C614" s="1" t="s">
        <v>903</v>
      </c>
      <c r="D614" s="1">
        <v>2021</v>
      </c>
      <c r="E614" s="1" t="s">
        <v>168</v>
      </c>
      <c r="F614" s="1" t="s">
        <v>168</v>
      </c>
      <c r="G614" s="1" t="s">
        <v>32</v>
      </c>
      <c r="H614" s="1" t="s">
        <v>19</v>
      </c>
      <c r="I614" s="1" t="s">
        <v>25</v>
      </c>
      <c r="J614" s="1">
        <v>50</v>
      </c>
      <c r="K614" s="1" t="str">
        <f>VLOOKUP(Table2[[#This Row],[Status]], rubric[], 2, FALSE)</f>
        <v>Kompetisi</v>
      </c>
      <c r="L614" s="1" t="str">
        <f>CLEAN(TRIM(Table2[[#This Row],[Status]] &amp; "|" &amp; Table2[[#This Row],[Level]] &amp; "|" &amp; Table2[[#This Row],[Participant As]]))</f>
        <v>Juara 2|External Regional|Individual</v>
      </c>
      <c r="M61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30</v>
      </c>
    </row>
    <row r="615" spans="1:13" ht="14.25" hidden="1" customHeight="1" x14ac:dyDescent="0.35">
      <c r="A615" s="1" t="s">
        <v>944</v>
      </c>
      <c r="B615" s="1" t="s">
        <v>945</v>
      </c>
      <c r="C615" s="1" t="s">
        <v>903</v>
      </c>
      <c r="D615" s="1">
        <v>2021</v>
      </c>
      <c r="E615" s="1" t="s">
        <v>79</v>
      </c>
      <c r="F615" s="1" t="s">
        <v>57</v>
      </c>
      <c r="G615" s="1" t="s">
        <v>58</v>
      </c>
      <c r="H615" s="1" t="s">
        <v>41</v>
      </c>
      <c r="I615" s="1" t="s">
        <v>25</v>
      </c>
      <c r="J615" s="1">
        <v>1000</v>
      </c>
      <c r="K615" s="1" t="str">
        <f>VLOOKUP(Table2[[#This Row],[Status]], rubric[], 2, FALSE)</f>
        <v>Karir Organisasi</v>
      </c>
      <c r="L615" s="1" t="str">
        <f>CLEAN(TRIM(Table2[[#This Row],[Status]] &amp; "|" &amp; Table2[[#This Row],[Level]] &amp; "|" &amp; Table2[[#This Row],[Participant As]]))</f>
        <v>Ketua|Kab/Kota/PT|Individual</v>
      </c>
      <c r="M61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616" spans="1:13" ht="14.25" hidden="1" customHeight="1" x14ac:dyDescent="0.35">
      <c r="A616" s="1" t="s">
        <v>948</v>
      </c>
      <c r="B616" s="1" t="s">
        <v>949</v>
      </c>
      <c r="C616" s="1" t="s">
        <v>903</v>
      </c>
      <c r="D616" s="1">
        <v>2021</v>
      </c>
      <c r="E616" s="1" t="s">
        <v>457</v>
      </c>
      <c r="F616" s="1" t="s">
        <v>107</v>
      </c>
      <c r="G616" s="1" t="s">
        <v>18</v>
      </c>
      <c r="H616" s="1" t="s">
        <v>19</v>
      </c>
      <c r="I616" s="1" t="s">
        <v>20</v>
      </c>
      <c r="J616" s="1">
        <v>5</v>
      </c>
      <c r="K616" s="1" t="str">
        <f>VLOOKUP(Table2[[#This Row],[Status]], rubric[], 2, FALSE)</f>
        <v>Pemberdayaan atau Aksi Kemanusiaan</v>
      </c>
      <c r="L616" s="1" t="str">
        <f>CLEAN(TRIM(Table2[[#This Row],[Status]] &amp; "|" &amp; Table2[[#This Row],[Level]] &amp; "|" &amp; Table2[[#This Row],[Participant As]]))</f>
        <v>Relawan|External Regional|Team</v>
      </c>
      <c r="M61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617" spans="1:13" ht="14.25" hidden="1" customHeight="1" x14ac:dyDescent="0.35">
      <c r="A617" s="1" t="s">
        <v>948</v>
      </c>
      <c r="B617" s="1" t="s">
        <v>949</v>
      </c>
      <c r="C617" s="1" t="s">
        <v>903</v>
      </c>
      <c r="D617" s="1">
        <v>2021</v>
      </c>
      <c r="E617" s="1" t="s">
        <v>950</v>
      </c>
      <c r="F617" s="1" t="s">
        <v>696</v>
      </c>
      <c r="G617" s="1" t="s">
        <v>18</v>
      </c>
      <c r="H617" s="1" t="s">
        <v>19</v>
      </c>
      <c r="I617" s="1" t="s">
        <v>20</v>
      </c>
      <c r="J617" s="1">
        <v>10</v>
      </c>
      <c r="K617" s="1" t="str">
        <f>VLOOKUP(Table2[[#This Row],[Status]], rubric[], 2, FALSE)</f>
        <v>Pemberdayaan atau Aksi Kemanusiaan</v>
      </c>
      <c r="L617" s="1" t="str">
        <f>CLEAN(TRIM(Table2[[#This Row],[Status]] &amp; "|" &amp; Table2[[#This Row],[Level]] &amp; "|" &amp; Table2[[#This Row],[Participant As]]))</f>
        <v>Relawan|External Regional|Team</v>
      </c>
      <c r="M61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618" spans="1:13" ht="14.25" hidden="1" customHeight="1" x14ac:dyDescent="0.35">
      <c r="A618" s="1" t="s">
        <v>951</v>
      </c>
      <c r="B618" s="1" t="s">
        <v>952</v>
      </c>
      <c r="C618" s="1" t="s">
        <v>903</v>
      </c>
      <c r="D618" s="1">
        <v>2021</v>
      </c>
      <c r="E618" s="1" t="s">
        <v>953</v>
      </c>
      <c r="F618" s="1" t="s">
        <v>953</v>
      </c>
      <c r="G618" s="1" t="s">
        <v>18</v>
      </c>
      <c r="H618" s="1" t="s">
        <v>48</v>
      </c>
      <c r="I618" s="1" t="s">
        <v>20</v>
      </c>
      <c r="J618" s="1">
        <v>2</v>
      </c>
      <c r="K618" s="1" t="str">
        <f>VLOOKUP(Table2[[#This Row],[Status]], rubric[], 2, FALSE)</f>
        <v>Pemberdayaan atau Aksi Kemanusiaan</v>
      </c>
      <c r="L618" s="1" t="str">
        <f>CLEAN(TRIM(Table2[[#This Row],[Status]] &amp; "|" &amp; Table2[[#This Row],[Level]] &amp; "|" &amp; Table2[[#This Row],[Participant As]]))</f>
        <v>Relawan|External National|Team</v>
      </c>
      <c r="M61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619" spans="1:13" ht="14.25" hidden="1" customHeight="1" x14ac:dyDescent="0.35">
      <c r="A619" s="1" t="s">
        <v>951</v>
      </c>
      <c r="B619" s="1" t="s">
        <v>952</v>
      </c>
      <c r="C619" s="1" t="s">
        <v>903</v>
      </c>
      <c r="D619" s="1">
        <v>2021</v>
      </c>
      <c r="E619" s="1" t="s">
        <v>165</v>
      </c>
      <c r="F619" s="1" t="s">
        <v>165</v>
      </c>
      <c r="G619" s="1" t="s">
        <v>18</v>
      </c>
      <c r="H619" s="1" t="s">
        <v>48</v>
      </c>
      <c r="I619" s="1" t="s">
        <v>20</v>
      </c>
      <c r="J619" s="1">
        <v>2</v>
      </c>
      <c r="K619" s="1" t="str">
        <f>VLOOKUP(Table2[[#This Row],[Status]], rubric[], 2, FALSE)</f>
        <v>Pemberdayaan atau Aksi Kemanusiaan</v>
      </c>
      <c r="L619" s="1" t="str">
        <f>CLEAN(TRIM(Table2[[#This Row],[Status]] &amp; "|" &amp; Table2[[#This Row],[Level]] &amp; "|" &amp; Table2[[#This Row],[Participant As]]))</f>
        <v>Relawan|External National|Team</v>
      </c>
      <c r="M61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620" spans="1:13" ht="14.25" hidden="1" customHeight="1" x14ac:dyDescent="0.35">
      <c r="A620" s="1" t="s">
        <v>951</v>
      </c>
      <c r="B620" s="1" t="s">
        <v>952</v>
      </c>
      <c r="C620" s="1" t="s">
        <v>903</v>
      </c>
      <c r="D620" s="1">
        <v>2021</v>
      </c>
      <c r="E620" s="1" t="s">
        <v>69</v>
      </c>
      <c r="F620" s="1" t="s">
        <v>150</v>
      </c>
      <c r="G620" s="1" t="s">
        <v>18</v>
      </c>
      <c r="H620" s="1" t="s">
        <v>19</v>
      </c>
      <c r="I620" s="1" t="s">
        <v>20</v>
      </c>
      <c r="J620" s="1">
        <v>20</v>
      </c>
      <c r="K620" s="1" t="str">
        <f>VLOOKUP(Table2[[#This Row],[Status]], rubric[], 2, FALSE)</f>
        <v>Pemberdayaan atau Aksi Kemanusiaan</v>
      </c>
      <c r="L620" s="1" t="str">
        <f>CLEAN(TRIM(Table2[[#This Row],[Status]] &amp; "|" &amp; Table2[[#This Row],[Level]] &amp; "|" &amp; Table2[[#This Row],[Participant As]]))</f>
        <v>Relawan|External Regional|Team</v>
      </c>
      <c r="M62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621" spans="1:13" ht="14.25" hidden="1" customHeight="1" x14ac:dyDescent="0.35">
      <c r="A621" s="1" t="s">
        <v>954</v>
      </c>
      <c r="B621" s="1" t="s">
        <v>955</v>
      </c>
      <c r="C621" s="1" t="s">
        <v>903</v>
      </c>
      <c r="D621" s="1">
        <v>2021</v>
      </c>
      <c r="E621" s="1" t="s">
        <v>956</v>
      </c>
      <c r="F621" s="1" t="s">
        <v>789</v>
      </c>
      <c r="G621" s="1" t="s">
        <v>18</v>
      </c>
      <c r="H621" s="1" t="s">
        <v>48</v>
      </c>
      <c r="I621" s="1" t="s">
        <v>20</v>
      </c>
      <c r="J621" s="1">
        <v>6</v>
      </c>
      <c r="K621" s="1" t="str">
        <f>VLOOKUP(Table2[[#This Row],[Status]], rubric[], 2, FALSE)</f>
        <v>Pemberdayaan atau Aksi Kemanusiaan</v>
      </c>
      <c r="L621" s="1" t="str">
        <f>CLEAN(TRIM(Table2[[#This Row],[Status]] &amp; "|" &amp; Table2[[#This Row],[Level]] &amp; "|" &amp; Table2[[#This Row],[Participant As]]))</f>
        <v>Relawan|External National|Team</v>
      </c>
      <c r="M62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622" spans="1:13" ht="14.25" hidden="1" customHeight="1" x14ac:dyDescent="0.35">
      <c r="A622" s="1" t="s">
        <v>957</v>
      </c>
      <c r="B622" s="1" t="s">
        <v>958</v>
      </c>
      <c r="C622" s="1" t="s">
        <v>903</v>
      </c>
      <c r="D622" s="1">
        <v>2021</v>
      </c>
      <c r="E622" s="1" t="s">
        <v>23</v>
      </c>
      <c r="F622" s="1" t="s">
        <v>614</v>
      </c>
      <c r="G622" s="1" t="s">
        <v>18</v>
      </c>
      <c r="H622" s="1" t="s">
        <v>19</v>
      </c>
      <c r="I622" s="1" t="s">
        <v>20</v>
      </c>
      <c r="J622" s="1">
        <v>5</v>
      </c>
      <c r="K622" s="1" t="str">
        <f>VLOOKUP(Table2[[#This Row],[Status]], rubric[], 2, FALSE)</f>
        <v>Pemberdayaan atau Aksi Kemanusiaan</v>
      </c>
      <c r="L622" s="1" t="str">
        <f>CLEAN(TRIM(Table2[[#This Row],[Status]] &amp; "|" &amp; Table2[[#This Row],[Level]] &amp; "|" &amp; Table2[[#This Row],[Participant As]]))</f>
        <v>Relawan|External Regional|Team</v>
      </c>
      <c r="M62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623" spans="1:13" ht="14.25" hidden="1" customHeight="1" x14ac:dyDescent="0.35">
      <c r="A623" s="1" t="s">
        <v>959</v>
      </c>
      <c r="B623" s="1" t="s">
        <v>960</v>
      </c>
      <c r="C623" s="1" t="s">
        <v>903</v>
      </c>
      <c r="D623" s="1">
        <v>2021</v>
      </c>
      <c r="E623" s="1" t="s">
        <v>961</v>
      </c>
      <c r="F623" s="1" t="s">
        <v>961</v>
      </c>
      <c r="G623" s="1" t="s">
        <v>18</v>
      </c>
      <c r="H623" s="1" t="s">
        <v>19</v>
      </c>
      <c r="I623" s="1" t="s">
        <v>20</v>
      </c>
      <c r="J623" s="1">
        <v>2</v>
      </c>
      <c r="K623" s="1" t="str">
        <f>VLOOKUP(Table2[[#This Row],[Status]], rubric[], 2, FALSE)</f>
        <v>Pemberdayaan atau Aksi Kemanusiaan</v>
      </c>
      <c r="L623" s="1" t="str">
        <f>CLEAN(TRIM(Table2[[#This Row],[Status]] &amp; "|" &amp; Table2[[#This Row],[Level]] &amp; "|" &amp; Table2[[#This Row],[Participant As]]))</f>
        <v>Relawan|External Regional|Team</v>
      </c>
      <c r="M62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624" spans="1:13" ht="14.25" hidden="1" customHeight="1" x14ac:dyDescent="0.35">
      <c r="A624" s="1" t="s">
        <v>959</v>
      </c>
      <c r="B624" s="1" t="s">
        <v>960</v>
      </c>
      <c r="C624" s="1" t="s">
        <v>903</v>
      </c>
      <c r="D624" s="1">
        <v>2021</v>
      </c>
      <c r="E624" s="1" t="s">
        <v>679</v>
      </c>
      <c r="F624" s="1" t="s">
        <v>679</v>
      </c>
      <c r="G624" s="1" t="s">
        <v>55</v>
      </c>
      <c r="H624" s="1" t="s">
        <v>48</v>
      </c>
      <c r="I624" s="1" t="s">
        <v>25</v>
      </c>
      <c r="J624" s="1">
        <v>5</v>
      </c>
      <c r="K624" s="1" t="str">
        <f>VLOOKUP(Table2[[#This Row],[Status]], rubric[], 2, FALSE)</f>
        <v>Hasil Karya</v>
      </c>
      <c r="L624" s="1" t="str">
        <f>CLEAN(TRIM(Table2[[#This Row],[Status]] &amp; "|" &amp; Table2[[#This Row],[Level]] &amp; "|" &amp; Table2[[#This Row],[Participant As]]))</f>
        <v>Hak Cipta|External National|Individual</v>
      </c>
      <c r="M62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625" spans="1:13" ht="14.25" hidden="1" customHeight="1" x14ac:dyDescent="0.35">
      <c r="A625" s="1" t="s">
        <v>962</v>
      </c>
      <c r="B625" s="1" t="s">
        <v>963</v>
      </c>
      <c r="C625" s="1" t="s">
        <v>964</v>
      </c>
      <c r="D625" s="1">
        <v>2021</v>
      </c>
      <c r="E625" s="1" t="s">
        <v>965</v>
      </c>
      <c r="F625" s="1" t="s">
        <v>175</v>
      </c>
      <c r="G625" s="1" t="s">
        <v>35</v>
      </c>
      <c r="H625" s="1" t="s">
        <v>48</v>
      </c>
      <c r="I625" s="1" t="s">
        <v>25</v>
      </c>
      <c r="J625" s="1">
        <v>17</v>
      </c>
      <c r="K625" s="1" t="str">
        <f>VLOOKUP(Table2[[#This Row],[Status]], rubric[], 2, FALSE)</f>
        <v>Kompetisi</v>
      </c>
      <c r="L625" s="1" t="str">
        <f>CLEAN(TRIM(Table2[[#This Row],[Status]] &amp; "|" &amp; Table2[[#This Row],[Level]] &amp; "|" &amp; Table2[[#This Row],[Participant As]]))</f>
        <v>Juara 1|External National|Individual</v>
      </c>
      <c r="M62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626" spans="1:13" ht="14.25" hidden="1" customHeight="1" x14ac:dyDescent="0.35">
      <c r="A626" s="1" t="s">
        <v>962</v>
      </c>
      <c r="B626" s="1" t="s">
        <v>963</v>
      </c>
      <c r="C626" s="1" t="s">
        <v>964</v>
      </c>
      <c r="D626" s="1">
        <v>2021</v>
      </c>
      <c r="E626" s="1" t="s">
        <v>966</v>
      </c>
      <c r="F626" s="1" t="s">
        <v>967</v>
      </c>
      <c r="G626" s="1" t="s">
        <v>55</v>
      </c>
      <c r="H626" s="1" t="s">
        <v>48</v>
      </c>
      <c r="I626" s="1" t="s">
        <v>20</v>
      </c>
      <c r="J626" s="1">
        <v>7</v>
      </c>
      <c r="K626" s="1" t="str">
        <f>VLOOKUP(Table2[[#This Row],[Status]], rubric[], 2, FALSE)</f>
        <v>Hasil Karya</v>
      </c>
      <c r="L626" s="1" t="str">
        <f>CLEAN(TRIM(Table2[[#This Row],[Status]] &amp; "|" &amp; Table2[[#This Row],[Level]] &amp; "|" &amp; Table2[[#This Row],[Participant As]]))</f>
        <v>Hak Cipta|External National|Team</v>
      </c>
      <c r="M62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627" spans="1:13" ht="14.25" hidden="1" customHeight="1" x14ac:dyDescent="0.35">
      <c r="A627" s="1" t="s">
        <v>962</v>
      </c>
      <c r="B627" s="1" t="s">
        <v>963</v>
      </c>
      <c r="C627" s="1" t="s">
        <v>964</v>
      </c>
      <c r="D627" s="1">
        <v>2021</v>
      </c>
      <c r="E627" s="1" t="s">
        <v>968</v>
      </c>
      <c r="F627" s="1" t="s">
        <v>969</v>
      </c>
      <c r="G627" s="1" t="s">
        <v>35</v>
      </c>
      <c r="H627" s="1" t="s">
        <v>48</v>
      </c>
      <c r="I627" s="1" t="s">
        <v>20</v>
      </c>
      <c r="J627" s="1">
        <v>6</v>
      </c>
      <c r="K627" s="1" t="str">
        <f>VLOOKUP(Table2[[#This Row],[Status]], rubric[], 2, FALSE)</f>
        <v>Kompetisi</v>
      </c>
      <c r="L627" s="1" t="str">
        <f>CLEAN(TRIM(Table2[[#This Row],[Status]] &amp; "|" &amp; Table2[[#This Row],[Level]] &amp; "|" &amp; Table2[[#This Row],[Participant As]]))</f>
        <v>Juara 1|External National|Team</v>
      </c>
      <c r="M62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628" spans="1:13" ht="14.25" hidden="1" customHeight="1" x14ac:dyDescent="0.35">
      <c r="A628" s="1" t="s">
        <v>962</v>
      </c>
      <c r="B628" s="1" t="s">
        <v>963</v>
      </c>
      <c r="C628" s="1" t="s">
        <v>964</v>
      </c>
      <c r="D628" s="1">
        <v>2021</v>
      </c>
      <c r="E628" s="1" t="s">
        <v>970</v>
      </c>
      <c r="F628" s="1" t="s">
        <v>971</v>
      </c>
      <c r="G628" s="1" t="s">
        <v>55</v>
      </c>
      <c r="H628" s="1" t="s">
        <v>48</v>
      </c>
      <c r="I628" s="1" t="s">
        <v>20</v>
      </c>
      <c r="J628" s="1">
        <v>5</v>
      </c>
      <c r="K628" s="1" t="str">
        <f>VLOOKUP(Table2[[#This Row],[Status]], rubric[], 2, FALSE)</f>
        <v>Hasil Karya</v>
      </c>
      <c r="L628" s="1" t="str">
        <f>CLEAN(TRIM(Table2[[#This Row],[Status]] &amp; "|" &amp; Table2[[#This Row],[Level]] &amp; "|" &amp; Table2[[#This Row],[Participant As]]))</f>
        <v>Hak Cipta|External National|Team</v>
      </c>
      <c r="M62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629" spans="1:13" ht="14.25" hidden="1" customHeight="1" x14ac:dyDescent="0.35">
      <c r="A629" s="1" t="s">
        <v>962</v>
      </c>
      <c r="B629" s="1" t="s">
        <v>963</v>
      </c>
      <c r="C629" s="1" t="s">
        <v>964</v>
      </c>
      <c r="D629" s="1">
        <v>2021</v>
      </c>
      <c r="E629" s="1" t="s">
        <v>85</v>
      </c>
      <c r="F629" s="1" t="s">
        <v>219</v>
      </c>
      <c r="G629" s="1" t="s">
        <v>18</v>
      </c>
      <c r="H629" s="1" t="s">
        <v>19</v>
      </c>
      <c r="I629" s="1" t="s">
        <v>25</v>
      </c>
      <c r="J629" s="1">
        <v>100</v>
      </c>
      <c r="K629" s="1" t="str">
        <f>VLOOKUP(Table2[[#This Row],[Status]], rubric[], 2, FALSE)</f>
        <v>Pemberdayaan atau Aksi Kemanusiaan</v>
      </c>
      <c r="L629" s="1" t="str">
        <f>CLEAN(TRIM(Table2[[#This Row],[Status]] &amp; "|" &amp; Table2[[#This Row],[Level]] &amp; "|" &amp; Table2[[#This Row],[Participant As]]))</f>
        <v>Relawan|External Regional|Individual</v>
      </c>
      <c r="M62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630" spans="1:13" ht="14.25" hidden="1" customHeight="1" x14ac:dyDescent="0.35">
      <c r="A630" s="1" t="s">
        <v>962</v>
      </c>
      <c r="B630" s="1" t="s">
        <v>963</v>
      </c>
      <c r="C630" s="1" t="s">
        <v>964</v>
      </c>
      <c r="D630" s="1">
        <v>2021</v>
      </c>
      <c r="E630" s="1" t="s">
        <v>911</v>
      </c>
      <c r="F630" s="1" t="s">
        <v>73</v>
      </c>
      <c r="G630" s="1" t="s">
        <v>35</v>
      </c>
      <c r="H630" s="1" t="s">
        <v>48</v>
      </c>
      <c r="I630" s="1" t="s">
        <v>20</v>
      </c>
      <c r="J630" s="1">
        <v>20</v>
      </c>
      <c r="K630" s="1" t="str">
        <f>VLOOKUP(Table2[[#This Row],[Status]], rubric[], 2, FALSE)</f>
        <v>Kompetisi</v>
      </c>
      <c r="L630" s="1" t="str">
        <f>CLEAN(TRIM(Table2[[#This Row],[Status]] &amp; "|" &amp; Table2[[#This Row],[Level]] &amp; "|" &amp; Table2[[#This Row],[Participant As]]))</f>
        <v>Juara 1|External National|Team</v>
      </c>
      <c r="M63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631" spans="1:13" ht="14.25" hidden="1" customHeight="1" x14ac:dyDescent="0.35">
      <c r="A631" s="1" t="s">
        <v>962</v>
      </c>
      <c r="B631" s="1" t="s">
        <v>963</v>
      </c>
      <c r="C631" s="1" t="s">
        <v>964</v>
      </c>
      <c r="D631" s="1">
        <v>2021</v>
      </c>
      <c r="E631" s="1" t="s">
        <v>972</v>
      </c>
      <c r="F631" s="1" t="s">
        <v>16</v>
      </c>
      <c r="G631" s="1" t="s">
        <v>18</v>
      </c>
      <c r="H631" s="1" t="s">
        <v>19</v>
      </c>
      <c r="I631" s="1" t="s">
        <v>25</v>
      </c>
      <c r="J631" s="1">
        <v>100</v>
      </c>
      <c r="K631" s="1" t="str">
        <f>VLOOKUP(Table2[[#This Row],[Status]], rubric[], 2, FALSE)</f>
        <v>Pemberdayaan atau Aksi Kemanusiaan</v>
      </c>
      <c r="L631" s="1" t="str">
        <f>CLEAN(TRIM(Table2[[#This Row],[Status]] &amp; "|" &amp; Table2[[#This Row],[Level]] &amp; "|" &amp; Table2[[#This Row],[Participant As]]))</f>
        <v>Relawan|External Regional|Individual</v>
      </c>
      <c r="M63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632" spans="1:13" ht="14.25" hidden="1" customHeight="1" x14ac:dyDescent="0.35">
      <c r="A632" s="1" t="s">
        <v>962</v>
      </c>
      <c r="B632" s="1" t="s">
        <v>963</v>
      </c>
      <c r="C632" s="1" t="s">
        <v>964</v>
      </c>
      <c r="D632" s="1">
        <v>2021</v>
      </c>
      <c r="E632" s="1" t="s">
        <v>972</v>
      </c>
      <c r="F632" s="1" t="s">
        <v>16</v>
      </c>
      <c r="G632" s="1" t="s">
        <v>18</v>
      </c>
      <c r="H632" s="1" t="s">
        <v>19</v>
      </c>
      <c r="I632" s="1" t="s">
        <v>25</v>
      </c>
      <c r="J632" s="1">
        <v>100</v>
      </c>
      <c r="K632" s="1" t="str">
        <f>VLOOKUP(Table2[[#This Row],[Status]], rubric[], 2, FALSE)</f>
        <v>Pemberdayaan atau Aksi Kemanusiaan</v>
      </c>
      <c r="L632" s="1" t="str">
        <f>CLEAN(TRIM(Table2[[#This Row],[Status]] &amp; "|" &amp; Table2[[#This Row],[Level]] &amp; "|" &amp; Table2[[#This Row],[Participant As]]))</f>
        <v>Relawan|External Regional|Individual</v>
      </c>
      <c r="M63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633" spans="1:13" ht="14.25" hidden="1" customHeight="1" x14ac:dyDescent="0.35">
      <c r="A633" s="1" t="s">
        <v>962</v>
      </c>
      <c r="B633" s="1" t="s">
        <v>963</v>
      </c>
      <c r="C633" s="1" t="s">
        <v>964</v>
      </c>
      <c r="D633" s="1">
        <v>2021</v>
      </c>
      <c r="E633" s="1" t="s">
        <v>972</v>
      </c>
      <c r="F633" s="1" t="s">
        <v>16</v>
      </c>
      <c r="G633" s="1" t="s">
        <v>18</v>
      </c>
      <c r="H633" s="1" t="s">
        <v>19</v>
      </c>
      <c r="I633" s="1" t="s">
        <v>25</v>
      </c>
      <c r="J633" s="1">
        <v>10</v>
      </c>
      <c r="K633" s="1" t="str">
        <f>VLOOKUP(Table2[[#This Row],[Status]], rubric[], 2, FALSE)</f>
        <v>Pemberdayaan atau Aksi Kemanusiaan</v>
      </c>
      <c r="L633" s="1" t="str">
        <f>CLEAN(TRIM(Table2[[#This Row],[Status]] &amp; "|" &amp; Table2[[#This Row],[Level]] &amp; "|" &amp; Table2[[#This Row],[Participant As]]))</f>
        <v>Relawan|External Regional|Individual</v>
      </c>
      <c r="M63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634" spans="1:13" ht="14.25" hidden="1" customHeight="1" x14ac:dyDescent="0.35">
      <c r="A634" s="1" t="s">
        <v>962</v>
      </c>
      <c r="B634" s="1" t="s">
        <v>963</v>
      </c>
      <c r="C634" s="1" t="s">
        <v>964</v>
      </c>
      <c r="D634" s="1">
        <v>2021</v>
      </c>
      <c r="E634" s="1" t="s">
        <v>973</v>
      </c>
      <c r="F634" s="1" t="s">
        <v>974</v>
      </c>
      <c r="G634" s="1" t="s">
        <v>35</v>
      </c>
      <c r="H634" s="1" t="s">
        <v>48</v>
      </c>
      <c r="I634" s="1" t="s">
        <v>20</v>
      </c>
      <c r="J634" s="1">
        <v>8</v>
      </c>
      <c r="K634" s="1" t="str">
        <f>VLOOKUP(Table2[[#This Row],[Status]], rubric[], 2, FALSE)</f>
        <v>Kompetisi</v>
      </c>
      <c r="L634" s="1" t="str">
        <f>CLEAN(TRIM(Table2[[#This Row],[Status]] &amp; "|" &amp; Table2[[#This Row],[Level]] &amp; "|" &amp; Table2[[#This Row],[Participant As]]))</f>
        <v>Juara 1|External National|Team</v>
      </c>
      <c r="M63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635" spans="1:13" ht="14.25" hidden="1" customHeight="1" x14ac:dyDescent="0.35">
      <c r="A635" s="1" t="s">
        <v>962</v>
      </c>
      <c r="B635" s="1" t="s">
        <v>963</v>
      </c>
      <c r="C635" s="1" t="s">
        <v>964</v>
      </c>
      <c r="D635" s="1">
        <v>2021</v>
      </c>
      <c r="E635" s="1" t="s">
        <v>200</v>
      </c>
      <c r="F635" s="1" t="s">
        <v>200</v>
      </c>
      <c r="G635" s="1" t="s">
        <v>91</v>
      </c>
      <c r="H635" s="1" t="s">
        <v>19</v>
      </c>
      <c r="I635" s="1" t="s">
        <v>25</v>
      </c>
      <c r="J635" s="1">
        <v>16</v>
      </c>
      <c r="K635" s="1" t="str">
        <f>VLOOKUP(Table2[[#This Row],[Status]], rubric[], 2, FALSE)</f>
        <v>Pengakuan</v>
      </c>
      <c r="L635" s="1" t="str">
        <f>CLEAN(TRIM(Table2[[#This Row],[Status]] &amp; "|" &amp; Table2[[#This Row],[Level]] &amp; "|" &amp; Table2[[#This Row],[Participant As]]))</f>
        <v>Narasumber/Pembicara|External Regional|Individual</v>
      </c>
      <c r="M63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636" spans="1:13" ht="14.25" hidden="1" customHeight="1" x14ac:dyDescent="0.35">
      <c r="A636" s="1" t="s">
        <v>975</v>
      </c>
      <c r="B636" s="1" t="s">
        <v>976</v>
      </c>
      <c r="C636" s="1" t="s">
        <v>964</v>
      </c>
      <c r="D636" s="1">
        <v>2021</v>
      </c>
      <c r="E636" s="1" t="s">
        <v>966</v>
      </c>
      <c r="F636" s="1" t="s">
        <v>967</v>
      </c>
      <c r="G636" s="1" t="s">
        <v>55</v>
      </c>
      <c r="H636" s="1" t="s">
        <v>48</v>
      </c>
      <c r="I636" s="1" t="s">
        <v>25</v>
      </c>
      <c r="J636" s="1">
        <v>5</v>
      </c>
      <c r="K636" s="1" t="str">
        <f>VLOOKUP(Table2[[#This Row],[Status]], rubric[], 2, FALSE)</f>
        <v>Hasil Karya</v>
      </c>
      <c r="L636" s="1" t="str">
        <f>CLEAN(TRIM(Table2[[#This Row],[Status]] &amp; "|" &amp; Table2[[#This Row],[Level]] &amp; "|" &amp; Table2[[#This Row],[Participant As]]))</f>
        <v>Hak Cipta|External National|Individual</v>
      </c>
      <c r="M63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637" spans="1:13" ht="14.25" hidden="1" customHeight="1" x14ac:dyDescent="0.35">
      <c r="A637" s="1" t="s">
        <v>975</v>
      </c>
      <c r="B637" s="1" t="s">
        <v>976</v>
      </c>
      <c r="C637" s="1" t="s">
        <v>964</v>
      </c>
      <c r="D637" s="1">
        <v>2021</v>
      </c>
      <c r="E637" s="1" t="s">
        <v>977</v>
      </c>
      <c r="F637" s="1" t="s">
        <v>489</v>
      </c>
      <c r="G637" s="1" t="s">
        <v>74</v>
      </c>
      <c r="H637" s="1" t="s">
        <v>48</v>
      </c>
      <c r="I637" s="1" t="s">
        <v>25</v>
      </c>
      <c r="J637" s="1">
        <v>15</v>
      </c>
      <c r="K637" s="1" t="str">
        <f>VLOOKUP(Table2[[#This Row],[Status]], rubric[], 2, FALSE)</f>
        <v>Kompetisi</v>
      </c>
      <c r="L637" s="1" t="str">
        <f>CLEAN(TRIM(Table2[[#This Row],[Status]] &amp; "|" &amp; Table2[[#This Row],[Level]] &amp; "|" &amp; Table2[[#This Row],[Participant As]]))</f>
        <v>Juara 3|External National|Individual</v>
      </c>
      <c r="M63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638" spans="1:13" ht="14.25" hidden="1" customHeight="1" x14ac:dyDescent="0.35">
      <c r="A638" s="1" t="s">
        <v>975</v>
      </c>
      <c r="B638" s="1" t="s">
        <v>976</v>
      </c>
      <c r="C638" s="1" t="s">
        <v>964</v>
      </c>
      <c r="D638" s="1">
        <v>2021</v>
      </c>
      <c r="E638" s="1" t="s">
        <v>978</v>
      </c>
      <c r="F638" s="1" t="s">
        <v>406</v>
      </c>
      <c r="G638" s="1" t="s">
        <v>91</v>
      </c>
      <c r="H638" s="1" t="s">
        <v>48</v>
      </c>
      <c r="I638" s="1" t="s">
        <v>25</v>
      </c>
      <c r="J638" s="1">
        <v>100</v>
      </c>
      <c r="K638" s="1" t="str">
        <f>VLOOKUP(Table2[[#This Row],[Status]], rubric[], 2, FALSE)</f>
        <v>Pengakuan</v>
      </c>
      <c r="L638" s="1" t="str">
        <f>CLEAN(TRIM(Table2[[#This Row],[Status]] &amp; "|" &amp; Table2[[#This Row],[Level]] &amp; "|" &amp; Table2[[#This Row],[Participant As]]))</f>
        <v>Narasumber/Pembicara|External National|Individual</v>
      </c>
      <c r="M63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639" spans="1:13" ht="14.25" hidden="1" customHeight="1" x14ac:dyDescent="0.35">
      <c r="A639" s="1" t="s">
        <v>975</v>
      </c>
      <c r="B639" s="1" t="s">
        <v>976</v>
      </c>
      <c r="C639" s="1" t="s">
        <v>964</v>
      </c>
      <c r="D639" s="1">
        <v>2021</v>
      </c>
      <c r="E639" s="1" t="s">
        <v>979</v>
      </c>
      <c r="F639" s="1" t="s">
        <v>969</v>
      </c>
      <c r="G639" s="1" t="s">
        <v>35</v>
      </c>
      <c r="H639" s="1" t="s">
        <v>48</v>
      </c>
      <c r="I639" s="1" t="s">
        <v>25</v>
      </c>
      <c r="J639" s="1">
        <v>30</v>
      </c>
      <c r="K639" s="1" t="str">
        <f>VLOOKUP(Table2[[#This Row],[Status]], rubric[], 2, FALSE)</f>
        <v>Kompetisi</v>
      </c>
      <c r="L639" s="1" t="str">
        <f>CLEAN(TRIM(Table2[[#This Row],[Status]] &amp; "|" &amp; Table2[[#This Row],[Level]] &amp; "|" &amp; Table2[[#This Row],[Participant As]]))</f>
        <v>Juara 1|External National|Individual</v>
      </c>
      <c r="M63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640" spans="1:13" ht="14.25" hidden="1" customHeight="1" x14ac:dyDescent="0.35">
      <c r="A640" s="1" t="s">
        <v>975</v>
      </c>
      <c r="B640" s="1" t="s">
        <v>976</v>
      </c>
      <c r="C640" s="1" t="s">
        <v>964</v>
      </c>
      <c r="D640" s="1">
        <v>2021</v>
      </c>
      <c r="E640" s="1" t="s">
        <v>970</v>
      </c>
      <c r="F640" s="1" t="s">
        <v>971</v>
      </c>
      <c r="G640" s="1" t="s">
        <v>55</v>
      </c>
      <c r="H640" s="1" t="s">
        <v>48</v>
      </c>
      <c r="I640" s="1" t="s">
        <v>25</v>
      </c>
      <c r="J640" s="1">
        <v>5</v>
      </c>
      <c r="K640" s="1" t="str">
        <f>VLOOKUP(Table2[[#This Row],[Status]], rubric[], 2, FALSE)</f>
        <v>Hasil Karya</v>
      </c>
      <c r="L640" s="1" t="str">
        <f>CLEAN(TRIM(Table2[[#This Row],[Status]] &amp; "|" &amp; Table2[[#This Row],[Level]] &amp; "|" &amp; Table2[[#This Row],[Participant As]]))</f>
        <v>Hak Cipta|External National|Individual</v>
      </c>
      <c r="M64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641" spans="1:13" ht="14.25" hidden="1" customHeight="1" x14ac:dyDescent="0.35">
      <c r="A641" s="1" t="s">
        <v>975</v>
      </c>
      <c r="B641" s="1" t="s">
        <v>976</v>
      </c>
      <c r="C641" s="1" t="s">
        <v>964</v>
      </c>
      <c r="D641" s="1">
        <v>2021</v>
      </c>
      <c r="E641" s="1" t="s">
        <v>658</v>
      </c>
      <c r="F641" s="1" t="s">
        <v>658</v>
      </c>
      <c r="G641" s="1" t="s">
        <v>35</v>
      </c>
      <c r="H641" s="1" t="s">
        <v>48</v>
      </c>
      <c r="I641" s="1" t="s">
        <v>25</v>
      </c>
      <c r="J641" s="1">
        <v>30</v>
      </c>
      <c r="K641" s="1" t="str">
        <f>VLOOKUP(Table2[[#This Row],[Status]], rubric[], 2, FALSE)</f>
        <v>Kompetisi</v>
      </c>
      <c r="L641" s="1" t="str">
        <f>CLEAN(TRIM(Table2[[#This Row],[Status]] &amp; "|" &amp; Table2[[#This Row],[Level]] &amp; "|" &amp; Table2[[#This Row],[Participant As]]))</f>
        <v>Juara 1|External National|Individual</v>
      </c>
      <c r="M64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642" spans="1:13" ht="14.25" hidden="1" customHeight="1" x14ac:dyDescent="0.35">
      <c r="A642" s="1" t="s">
        <v>975</v>
      </c>
      <c r="B642" s="1" t="s">
        <v>976</v>
      </c>
      <c r="C642" s="1" t="s">
        <v>964</v>
      </c>
      <c r="D642" s="1">
        <v>2021</v>
      </c>
      <c r="E642" s="1" t="s">
        <v>658</v>
      </c>
      <c r="F642" s="1" t="s">
        <v>980</v>
      </c>
      <c r="G642" s="1" t="s">
        <v>35</v>
      </c>
      <c r="H642" s="1" t="s">
        <v>48</v>
      </c>
      <c r="I642" s="1" t="s">
        <v>25</v>
      </c>
      <c r="J642" s="1">
        <v>25</v>
      </c>
      <c r="K642" s="1" t="str">
        <f>VLOOKUP(Table2[[#This Row],[Status]], rubric[], 2, FALSE)</f>
        <v>Kompetisi</v>
      </c>
      <c r="L642" s="1" t="str">
        <f>CLEAN(TRIM(Table2[[#This Row],[Status]] &amp; "|" &amp; Table2[[#This Row],[Level]] &amp; "|" &amp; Table2[[#This Row],[Participant As]]))</f>
        <v>Juara 1|External National|Individual</v>
      </c>
      <c r="M64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643" spans="1:13" ht="14.25" hidden="1" customHeight="1" x14ac:dyDescent="0.35">
      <c r="A643" s="1" t="s">
        <v>975</v>
      </c>
      <c r="B643" s="1" t="s">
        <v>976</v>
      </c>
      <c r="C643" s="1" t="s">
        <v>964</v>
      </c>
      <c r="D643" s="1">
        <v>2021</v>
      </c>
      <c r="E643" s="1" t="s">
        <v>972</v>
      </c>
      <c r="F643" s="1" t="s">
        <v>981</v>
      </c>
      <c r="G643" s="1" t="s">
        <v>18</v>
      </c>
      <c r="H643" s="1" t="s">
        <v>19</v>
      </c>
      <c r="I643" s="1" t="s">
        <v>25</v>
      </c>
      <c r="J643" s="1">
        <v>10</v>
      </c>
      <c r="K643" s="1" t="str">
        <f>VLOOKUP(Table2[[#This Row],[Status]], rubric[], 2, FALSE)</f>
        <v>Pemberdayaan atau Aksi Kemanusiaan</v>
      </c>
      <c r="L643" s="1" t="str">
        <f>CLEAN(TRIM(Table2[[#This Row],[Status]] &amp; "|" &amp; Table2[[#This Row],[Level]] &amp; "|" &amp; Table2[[#This Row],[Participant As]]))</f>
        <v>Relawan|External Regional|Individual</v>
      </c>
      <c r="M64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644" spans="1:13" ht="14.25" hidden="1" customHeight="1" x14ac:dyDescent="0.35">
      <c r="A644" s="1" t="s">
        <v>975</v>
      </c>
      <c r="B644" s="1" t="s">
        <v>976</v>
      </c>
      <c r="C644" s="1" t="s">
        <v>964</v>
      </c>
      <c r="D644" s="1">
        <v>2021</v>
      </c>
      <c r="E644" s="1" t="s">
        <v>982</v>
      </c>
      <c r="F644" s="1" t="s">
        <v>983</v>
      </c>
      <c r="G644" s="1" t="s">
        <v>18</v>
      </c>
      <c r="H644" s="1" t="s">
        <v>19</v>
      </c>
      <c r="I644" s="1" t="s">
        <v>25</v>
      </c>
      <c r="J644" s="1">
        <v>100</v>
      </c>
      <c r="K644" s="1" t="str">
        <f>VLOOKUP(Table2[[#This Row],[Status]], rubric[], 2, FALSE)</f>
        <v>Pemberdayaan atau Aksi Kemanusiaan</v>
      </c>
      <c r="L644" s="1" t="str">
        <f>CLEAN(TRIM(Table2[[#This Row],[Status]] &amp; "|" &amp; Table2[[#This Row],[Level]] &amp; "|" &amp; Table2[[#This Row],[Participant As]]))</f>
        <v>Relawan|External Regional|Individual</v>
      </c>
      <c r="M64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645" spans="1:13" ht="14.25" hidden="1" customHeight="1" x14ac:dyDescent="0.35">
      <c r="A645" s="1" t="s">
        <v>975</v>
      </c>
      <c r="B645" s="1" t="s">
        <v>976</v>
      </c>
      <c r="C645" s="1" t="s">
        <v>964</v>
      </c>
      <c r="D645" s="1">
        <v>2021</v>
      </c>
      <c r="E645" s="1" t="s">
        <v>984</v>
      </c>
      <c r="F645" s="1" t="s">
        <v>559</v>
      </c>
      <c r="G645" s="1" t="s">
        <v>18</v>
      </c>
      <c r="H645" s="1" t="s">
        <v>66</v>
      </c>
      <c r="I645" s="1" t="s">
        <v>25</v>
      </c>
      <c r="J645" s="1">
        <v>100</v>
      </c>
      <c r="K645" s="1" t="str">
        <f>VLOOKUP(Table2[[#This Row],[Status]], rubric[], 2, FALSE)</f>
        <v>Pemberdayaan atau Aksi Kemanusiaan</v>
      </c>
      <c r="L645" s="1" t="str">
        <f>CLEAN(TRIM(Table2[[#This Row],[Status]] &amp; "|" &amp; Table2[[#This Row],[Level]] &amp; "|" &amp; Table2[[#This Row],[Participant As]]))</f>
        <v>Relawan|External International|Individual</v>
      </c>
      <c r="M64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646" spans="1:13" ht="14.25" hidden="1" customHeight="1" x14ac:dyDescent="0.35">
      <c r="A646" s="1" t="s">
        <v>975</v>
      </c>
      <c r="B646" s="1" t="s">
        <v>976</v>
      </c>
      <c r="C646" s="1" t="s">
        <v>964</v>
      </c>
      <c r="D646" s="1">
        <v>2021</v>
      </c>
      <c r="E646" s="1" t="s">
        <v>455</v>
      </c>
      <c r="F646" s="1" t="s">
        <v>985</v>
      </c>
      <c r="G646" s="1" t="s">
        <v>55</v>
      </c>
      <c r="H646" s="1" t="s">
        <v>48</v>
      </c>
      <c r="I646" s="1" t="s">
        <v>25</v>
      </c>
      <c r="J646" s="1">
        <v>4</v>
      </c>
      <c r="K646" s="1" t="str">
        <f>VLOOKUP(Table2[[#This Row],[Status]], rubric[], 2, FALSE)</f>
        <v>Hasil Karya</v>
      </c>
      <c r="L646" s="1" t="str">
        <f>CLEAN(TRIM(Table2[[#This Row],[Status]] &amp; "|" &amp; Table2[[#This Row],[Level]] &amp; "|" &amp; Table2[[#This Row],[Participant As]]))</f>
        <v>Hak Cipta|External National|Individual</v>
      </c>
      <c r="M64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647" spans="1:13" ht="14.25" hidden="1" customHeight="1" x14ac:dyDescent="0.35">
      <c r="A647" s="1" t="s">
        <v>975</v>
      </c>
      <c r="B647" s="1" t="s">
        <v>976</v>
      </c>
      <c r="C647" s="1" t="s">
        <v>964</v>
      </c>
      <c r="D647" s="1">
        <v>2021</v>
      </c>
      <c r="E647" s="1" t="s">
        <v>56</v>
      </c>
      <c r="F647" s="1" t="s">
        <v>974</v>
      </c>
      <c r="G647" s="1" t="s">
        <v>35</v>
      </c>
      <c r="H647" s="1" t="s">
        <v>48</v>
      </c>
      <c r="I647" s="1" t="s">
        <v>25</v>
      </c>
      <c r="J647" s="1">
        <v>30</v>
      </c>
      <c r="K647" s="1" t="str">
        <f>VLOOKUP(Table2[[#This Row],[Status]], rubric[], 2, FALSE)</f>
        <v>Kompetisi</v>
      </c>
      <c r="L647" s="1" t="str">
        <f>CLEAN(TRIM(Table2[[#This Row],[Status]] &amp; "|" &amp; Table2[[#This Row],[Level]] &amp; "|" &amp; Table2[[#This Row],[Participant As]]))</f>
        <v>Juara 1|External National|Individual</v>
      </c>
      <c r="M64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648" spans="1:13" ht="14.25" hidden="1" customHeight="1" x14ac:dyDescent="0.35">
      <c r="A648" s="1" t="s">
        <v>975</v>
      </c>
      <c r="B648" s="1" t="s">
        <v>976</v>
      </c>
      <c r="C648" s="1" t="s">
        <v>964</v>
      </c>
      <c r="D648" s="1">
        <v>2021</v>
      </c>
      <c r="E648" s="1" t="s">
        <v>986</v>
      </c>
      <c r="F648" s="1" t="s">
        <v>985</v>
      </c>
      <c r="G648" s="1" t="s">
        <v>55</v>
      </c>
      <c r="H648" s="1" t="s">
        <v>48</v>
      </c>
      <c r="I648" s="1" t="s">
        <v>25</v>
      </c>
      <c r="J648" s="1">
        <v>5</v>
      </c>
      <c r="K648" s="1" t="str">
        <f>VLOOKUP(Table2[[#This Row],[Status]], rubric[], 2, FALSE)</f>
        <v>Hasil Karya</v>
      </c>
      <c r="L648" s="1" t="str">
        <f>CLEAN(TRIM(Table2[[#This Row],[Status]] &amp; "|" &amp; Table2[[#This Row],[Level]] &amp; "|" &amp; Table2[[#This Row],[Participant As]]))</f>
        <v>Hak Cipta|External National|Individual</v>
      </c>
      <c r="M64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649" spans="1:13" ht="14.25" hidden="1" customHeight="1" x14ac:dyDescent="0.35">
      <c r="A649" s="1" t="s">
        <v>975</v>
      </c>
      <c r="B649" s="1" t="s">
        <v>976</v>
      </c>
      <c r="C649" s="1" t="s">
        <v>964</v>
      </c>
      <c r="D649" s="1">
        <v>2021</v>
      </c>
      <c r="E649" s="1" t="s">
        <v>987</v>
      </c>
      <c r="F649" s="1" t="s">
        <v>323</v>
      </c>
      <c r="G649" s="1" t="s">
        <v>542</v>
      </c>
      <c r="H649" s="1" t="s">
        <v>48</v>
      </c>
      <c r="I649" s="1" t="s">
        <v>25</v>
      </c>
      <c r="J649" s="1">
        <v>5</v>
      </c>
      <c r="K649" s="1" t="str">
        <f>VLOOKUP(Table2[[#This Row],[Status]], rubric[], 2, FALSE)</f>
        <v>Hasil Karya</v>
      </c>
      <c r="L649" s="1" t="str">
        <f>CLEAN(TRIM(Table2[[#This Row],[Status]] &amp; "|" &amp; Table2[[#This Row],[Level]] &amp; "|" &amp; Table2[[#This Row],[Participant As]]))</f>
        <v>Penulis Utama/korespondensi karya ilmiah di journal yg bereputasi dan diakui|External National|Individual</v>
      </c>
      <c r="M64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30</v>
      </c>
    </row>
    <row r="650" spans="1:13" ht="14.25" hidden="1" customHeight="1" x14ac:dyDescent="0.35">
      <c r="A650" s="1" t="s">
        <v>988</v>
      </c>
      <c r="B650" s="1" t="s">
        <v>989</v>
      </c>
      <c r="C650" s="1" t="s">
        <v>964</v>
      </c>
      <c r="D650" s="1">
        <v>2021</v>
      </c>
      <c r="E650" s="1" t="s">
        <v>966</v>
      </c>
      <c r="F650" s="1" t="s">
        <v>967</v>
      </c>
      <c r="G650" s="1" t="s">
        <v>55</v>
      </c>
      <c r="H650" s="1" t="s">
        <v>48</v>
      </c>
      <c r="I650" s="1" t="s">
        <v>20</v>
      </c>
      <c r="J650" s="1">
        <v>7</v>
      </c>
      <c r="K650" s="1" t="str">
        <f>VLOOKUP(Table2[[#This Row],[Status]], rubric[], 2, FALSE)</f>
        <v>Hasil Karya</v>
      </c>
      <c r="L650" s="1" t="str">
        <f>CLEAN(TRIM(Table2[[#This Row],[Status]] &amp; "|" &amp; Table2[[#This Row],[Level]] &amp; "|" &amp; Table2[[#This Row],[Participant As]]))</f>
        <v>Hak Cipta|External National|Team</v>
      </c>
      <c r="M65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651" spans="1:13" ht="14.25" hidden="1" customHeight="1" x14ac:dyDescent="0.35">
      <c r="A651" s="1" t="s">
        <v>988</v>
      </c>
      <c r="B651" s="1" t="s">
        <v>989</v>
      </c>
      <c r="C651" s="1" t="s">
        <v>964</v>
      </c>
      <c r="D651" s="1">
        <v>2021</v>
      </c>
      <c r="E651" s="1" t="s">
        <v>970</v>
      </c>
      <c r="F651" s="1" t="s">
        <v>971</v>
      </c>
      <c r="G651" s="1" t="s">
        <v>55</v>
      </c>
      <c r="H651" s="1" t="s">
        <v>48</v>
      </c>
      <c r="I651" s="1" t="s">
        <v>20</v>
      </c>
      <c r="J651" s="1">
        <v>6</v>
      </c>
      <c r="K651" s="1" t="str">
        <f>VLOOKUP(Table2[[#This Row],[Status]], rubric[], 2, FALSE)</f>
        <v>Hasil Karya</v>
      </c>
      <c r="L651" s="1" t="str">
        <f>CLEAN(TRIM(Table2[[#This Row],[Status]] &amp; "|" &amp; Table2[[#This Row],[Level]] &amp; "|" &amp; Table2[[#This Row],[Participant As]]))</f>
        <v>Hak Cipta|External National|Team</v>
      </c>
      <c r="M65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652" spans="1:13" ht="14.25" hidden="1" customHeight="1" x14ac:dyDescent="0.35">
      <c r="A652" s="1" t="s">
        <v>988</v>
      </c>
      <c r="B652" s="1" t="s">
        <v>989</v>
      </c>
      <c r="C652" s="1" t="s">
        <v>964</v>
      </c>
      <c r="D652" s="1">
        <v>2021</v>
      </c>
      <c r="E652" s="1" t="s">
        <v>990</v>
      </c>
      <c r="F652" s="1" t="s">
        <v>990</v>
      </c>
      <c r="G652" s="1" t="s">
        <v>91</v>
      </c>
      <c r="H652" s="1" t="s">
        <v>48</v>
      </c>
      <c r="I652" s="1" t="s">
        <v>25</v>
      </c>
      <c r="J652" s="1">
        <v>30</v>
      </c>
      <c r="K652" s="1" t="str">
        <f>VLOOKUP(Table2[[#This Row],[Status]], rubric[], 2, FALSE)</f>
        <v>Pengakuan</v>
      </c>
      <c r="L652" s="1" t="str">
        <f>CLEAN(TRIM(Table2[[#This Row],[Status]] &amp; "|" &amp; Table2[[#This Row],[Level]] &amp; "|" &amp; Table2[[#This Row],[Participant As]]))</f>
        <v>Narasumber/Pembicara|External National|Individual</v>
      </c>
      <c r="M65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653" spans="1:13" ht="14.25" hidden="1" customHeight="1" x14ac:dyDescent="0.35">
      <c r="A653" s="1" t="s">
        <v>988</v>
      </c>
      <c r="B653" s="1" t="s">
        <v>989</v>
      </c>
      <c r="C653" s="1" t="s">
        <v>964</v>
      </c>
      <c r="D653" s="1">
        <v>2021</v>
      </c>
      <c r="E653" s="1" t="s">
        <v>122</v>
      </c>
      <c r="F653" s="1" t="s">
        <v>123</v>
      </c>
      <c r="G653" s="1" t="s">
        <v>164</v>
      </c>
      <c r="H653" s="1" t="s">
        <v>41</v>
      </c>
      <c r="I653" s="1" t="s">
        <v>25</v>
      </c>
      <c r="K653" t="str">
        <f>VLOOKUP(Table2[[#This Row],[Status]], rubric[], 2, FALSE)</f>
        <v>Karir Organisasi</v>
      </c>
      <c r="L653" s="1" t="str">
        <f>CLEAN(TRIM(Table2[[#This Row],[Status]] &amp; "|" &amp; Table2[[#This Row],[Level]] &amp; "|" &amp; Table2[[#This Row],[Participant As]]))</f>
        <v>Wakil Ketua|Kab/Kota/PT|Individual</v>
      </c>
      <c r="M65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654" spans="1:13" ht="14.25" hidden="1" customHeight="1" x14ac:dyDescent="0.35">
      <c r="A654" s="1" t="s">
        <v>988</v>
      </c>
      <c r="B654" s="1" t="s">
        <v>989</v>
      </c>
      <c r="C654" s="1" t="s">
        <v>964</v>
      </c>
      <c r="D654" s="1">
        <v>2021</v>
      </c>
      <c r="E654" s="1" t="s">
        <v>991</v>
      </c>
      <c r="F654" s="1" t="s">
        <v>659</v>
      </c>
      <c r="G654" s="1" t="s">
        <v>18</v>
      </c>
      <c r="H654" s="1" t="s">
        <v>19</v>
      </c>
      <c r="I654" s="1" t="s">
        <v>25</v>
      </c>
      <c r="J654" s="1">
        <v>100</v>
      </c>
      <c r="K654" s="1" t="str">
        <f>VLOOKUP(Table2[[#This Row],[Status]], rubric[], 2, FALSE)</f>
        <v>Pemberdayaan atau Aksi Kemanusiaan</v>
      </c>
      <c r="L654" s="1" t="str">
        <f>CLEAN(TRIM(Table2[[#This Row],[Status]] &amp; "|" &amp; Table2[[#This Row],[Level]] &amp; "|" &amp; Table2[[#This Row],[Participant As]]))</f>
        <v>Relawan|External Regional|Individual</v>
      </c>
      <c r="M65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655" spans="1:13" ht="14.25" hidden="1" customHeight="1" x14ac:dyDescent="0.35">
      <c r="A655" s="1" t="s">
        <v>988</v>
      </c>
      <c r="B655" s="1" t="s">
        <v>989</v>
      </c>
      <c r="C655" s="1" t="s">
        <v>964</v>
      </c>
      <c r="D655" s="1">
        <v>2021</v>
      </c>
      <c r="E655" s="1" t="s">
        <v>992</v>
      </c>
      <c r="F655" s="1" t="s">
        <v>672</v>
      </c>
      <c r="G655" s="1" t="s">
        <v>55</v>
      </c>
      <c r="H655" s="1" t="s">
        <v>48</v>
      </c>
      <c r="I655" s="1" t="s">
        <v>25</v>
      </c>
      <c r="J655" s="1">
        <v>5</v>
      </c>
      <c r="K655" s="1" t="str">
        <f>VLOOKUP(Table2[[#This Row],[Status]], rubric[], 2, FALSE)</f>
        <v>Hasil Karya</v>
      </c>
      <c r="L655" s="1" t="str">
        <f>CLEAN(TRIM(Table2[[#This Row],[Status]] &amp; "|" &amp; Table2[[#This Row],[Level]] &amp; "|" &amp; Table2[[#This Row],[Participant As]]))</f>
        <v>Hak Cipta|External National|Individual</v>
      </c>
      <c r="M65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656" spans="1:13" ht="14.25" hidden="1" customHeight="1" x14ac:dyDescent="0.35">
      <c r="A656" s="1" t="s">
        <v>988</v>
      </c>
      <c r="B656" s="1" t="s">
        <v>989</v>
      </c>
      <c r="C656" s="1" t="s">
        <v>964</v>
      </c>
      <c r="D656" s="1">
        <v>2021</v>
      </c>
      <c r="E656" s="1" t="s">
        <v>722</v>
      </c>
      <c r="F656" s="1" t="s">
        <v>333</v>
      </c>
      <c r="G656" s="1" t="s">
        <v>55</v>
      </c>
      <c r="H656" s="1" t="s">
        <v>48</v>
      </c>
      <c r="I656" s="1" t="s">
        <v>25</v>
      </c>
      <c r="J656" s="1">
        <v>1</v>
      </c>
      <c r="K656" s="1" t="str">
        <f>VLOOKUP(Table2[[#This Row],[Status]], rubric[], 2, FALSE)</f>
        <v>Hasil Karya</v>
      </c>
      <c r="L656" s="1" t="str">
        <f>CLEAN(TRIM(Table2[[#This Row],[Status]] &amp; "|" &amp; Table2[[#This Row],[Level]] &amp; "|" &amp; Table2[[#This Row],[Participant As]]))</f>
        <v>Hak Cipta|External National|Individual</v>
      </c>
      <c r="M65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657" spans="1:13" ht="14.25" hidden="1" customHeight="1" x14ac:dyDescent="0.35">
      <c r="A657" s="1" t="s">
        <v>988</v>
      </c>
      <c r="B657" s="1" t="s">
        <v>989</v>
      </c>
      <c r="C657" s="1" t="s">
        <v>964</v>
      </c>
      <c r="D657" s="1">
        <v>2021</v>
      </c>
      <c r="E657" s="1" t="s">
        <v>993</v>
      </c>
      <c r="F657" s="1" t="s">
        <v>985</v>
      </c>
      <c r="G657" s="1" t="s">
        <v>55</v>
      </c>
      <c r="H657" s="1" t="s">
        <v>48</v>
      </c>
      <c r="I657" s="1" t="s">
        <v>25</v>
      </c>
      <c r="J657" s="1">
        <v>5</v>
      </c>
      <c r="K657" s="1" t="str">
        <f>VLOOKUP(Table2[[#This Row],[Status]], rubric[], 2, FALSE)</f>
        <v>Hasil Karya</v>
      </c>
      <c r="L657" s="1" t="str">
        <f>CLEAN(TRIM(Table2[[#This Row],[Status]] &amp; "|" &amp; Table2[[#This Row],[Level]] &amp; "|" &amp; Table2[[#This Row],[Participant As]]))</f>
        <v>Hak Cipta|External National|Individual</v>
      </c>
      <c r="M65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658" spans="1:13" ht="14.25" hidden="1" customHeight="1" x14ac:dyDescent="0.35">
      <c r="A658" s="1" t="s">
        <v>988</v>
      </c>
      <c r="B658" s="1" t="s">
        <v>989</v>
      </c>
      <c r="C658" s="1" t="s">
        <v>964</v>
      </c>
      <c r="D658" s="1">
        <v>2021</v>
      </c>
      <c r="E658" s="1" t="s">
        <v>455</v>
      </c>
      <c r="F658" s="1" t="s">
        <v>985</v>
      </c>
      <c r="G658" s="1" t="s">
        <v>55</v>
      </c>
      <c r="H658" s="1" t="s">
        <v>48</v>
      </c>
      <c r="I658" s="1" t="s">
        <v>25</v>
      </c>
      <c r="J658" s="1">
        <v>4</v>
      </c>
      <c r="K658" s="1" t="str">
        <f>VLOOKUP(Table2[[#This Row],[Status]], rubric[], 2, FALSE)</f>
        <v>Hasil Karya</v>
      </c>
      <c r="L658" s="1" t="str">
        <f>CLEAN(TRIM(Table2[[#This Row],[Status]] &amp; "|" &amp; Table2[[#This Row],[Level]] &amp; "|" &amp; Table2[[#This Row],[Participant As]]))</f>
        <v>Hak Cipta|External National|Individual</v>
      </c>
      <c r="M65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659" spans="1:13" ht="14.25" hidden="1" customHeight="1" x14ac:dyDescent="0.35">
      <c r="A659" s="1" t="s">
        <v>988</v>
      </c>
      <c r="B659" s="1" t="s">
        <v>989</v>
      </c>
      <c r="C659" s="1" t="s">
        <v>964</v>
      </c>
      <c r="D659" s="1">
        <v>2021</v>
      </c>
      <c r="E659" s="1" t="s">
        <v>994</v>
      </c>
      <c r="F659" s="1" t="s">
        <v>106</v>
      </c>
      <c r="G659" s="1" t="s">
        <v>32</v>
      </c>
      <c r="H659" s="1" t="s">
        <v>48</v>
      </c>
      <c r="I659" s="1" t="s">
        <v>25</v>
      </c>
      <c r="J659" s="1">
        <v>27</v>
      </c>
      <c r="K659" s="1" t="str">
        <f>VLOOKUP(Table2[[#This Row],[Status]], rubric[], 2, FALSE)</f>
        <v>Kompetisi</v>
      </c>
      <c r="L659" s="1" t="str">
        <f>CLEAN(TRIM(Table2[[#This Row],[Status]] &amp; "|" &amp; Table2[[#This Row],[Level]] &amp; "|" &amp; Table2[[#This Row],[Participant As]]))</f>
        <v>Juara 2|External National|Individual</v>
      </c>
      <c r="M65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660" spans="1:13" ht="14.25" hidden="1" customHeight="1" x14ac:dyDescent="0.35">
      <c r="A660" s="1" t="s">
        <v>988</v>
      </c>
      <c r="B660" s="1" t="s">
        <v>989</v>
      </c>
      <c r="C660" s="1" t="s">
        <v>964</v>
      </c>
      <c r="D660" s="1">
        <v>2021</v>
      </c>
      <c r="E660" s="1" t="s">
        <v>124</v>
      </c>
      <c r="F660" s="1" t="s">
        <v>125</v>
      </c>
      <c r="G660" s="1" t="s">
        <v>164</v>
      </c>
      <c r="H660" s="1" t="s">
        <v>41</v>
      </c>
      <c r="I660" s="1" t="s">
        <v>25</v>
      </c>
      <c r="K660" t="str">
        <f>VLOOKUP(Table2[[#This Row],[Status]], rubric[], 2, FALSE)</f>
        <v>Karir Organisasi</v>
      </c>
      <c r="L660" s="1" t="str">
        <f>CLEAN(TRIM(Table2[[#This Row],[Status]] &amp; "|" &amp; Table2[[#This Row],[Level]] &amp; "|" &amp; Table2[[#This Row],[Participant As]]))</f>
        <v>Wakil Ketua|Kab/Kota/PT|Individual</v>
      </c>
      <c r="M66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661" spans="1:13" ht="14.25" hidden="1" customHeight="1" x14ac:dyDescent="0.35">
      <c r="A661" s="1" t="s">
        <v>988</v>
      </c>
      <c r="B661" s="1" t="s">
        <v>989</v>
      </c>
      <c r="C661" s="1" t="s">
        <v>964</v>
      </c>
      <c r="D661" s="1">
        <v>2021</v>
      </c>
      <c r="E661" s="1" t="s">
        <v>264</v>
      </c>
      <c r="F661" s="1" t="s">
        <v>323</v>
      </c>
      <c r="G661" s="1" t="s">
        <v>542</v>
      </c>
      <c r="H661" s="1" t="s">
        <v>48</v>
      </c>
      <c r="I661" s="1" t="s">
        <v>25</v>
      </c>
      <c r="J661" s="1">
        <v>6</v>
      </c>
      <c r="K661" s="1" t="str">
        <f>VLOOKUP(Table2[[#This Row],[Status]], rubric[], 2, FALSE)</f>
        <v>Hasil Karya</v>
      </c>
      <c r="L661" s="1" t="str">
        <f>CLEAN(TRIM(Table2[[#This Row],[Status]] &amp; "|" &amp; Table2[[#This Row],[Level]] &amp; "|" &amp; Table2[[#This Row],[Participant As]]))</f>
        <v>Penulis Utama/korespondensi karya ilmiah di journal yg bereputasi dan diakui|External National|Individual</v>
      </c>
      <c r="M66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30</v>
      </c>
    </row>
    <row r="662" spans="1:13" ht="14.25" hidden="1" customHeight="1" x14ac:dyDescent="0.35">
      <c r="A662" s="1" t="s">
        <v>988</v>
      </c>
      <c r="B662" s="1" t="s">
        <v>989</v>
      </c>
      <c r="C662" s="1" t="s">
        <v>964</v>
      </c>
      <c r="D662" s="1">
        <v>2021</v>
      </c>
      <c r="E662" s="1" t="s">
        <v>995</v>
      </c>
      <c r="F662" s="1" t="s">
        <v>996</v>
      </c>
      <c r="G662" s="1" t="s">
        <v>32</v>
      </c>
      <c r="H662" s="1" t="s">
        <v>48</v>
      </c>
      <c r="I662" s="1" t="s">
        <v>25</v>
      </c>
      <c r="J662" s="1">
        <v>112</v>
      </c>
      <c r="K662" s="1" t="str">
        <f>VLOOKUP(Table2[[#This Row],[Status]], rubric[], 2, FALSE)</f>
        <v>Kompetisi</v>
      </c>
      <c r="L662" s="1" t="str">
        <f>CLEAN(TRIM(Table2[[#This Row],[Status]] &amp; "|" &amp; Table2[[#This Row],[Level]] &amp; "|" &amp; Table2[[#This Row],[Participant As]]))</f>
        <v>Juara 2|External National|Individual</v>
      </c>
      <c r="M66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663" spans="1:13" ht="14.25" hidden="1" customHeight="1" x14ac:dyDescent="0.35">
      <c r="A663" s="1" t="s">
        <v>988</v>
      </c>
      <c r="B663" s="1" t="s">
        <v>989</v>
      </c>
      <c r="C663" s="1" t="s">
        <v>964</v>
      </c>
      <c r="D663" s="1">
        <v>2021</v>
      </c>
      <c r="E663" s="1" t="s">
        <v>38</v>
      </c>
      <c r="F663" s="1" t="s">
        <v>997</v>
      </c>
      <c r="G663" s="1" t="s">
        <v>18</v>
      </c>
      <c r="H663" s="1" t="s">
        <v>19</v>
      </c>
      <c r="I663" s="1" t="s">
        <v>20</v>
      </c>
      <c r="J663" s="1">
        <v>25</v>
      </c>
      <c r="K663" s="1" t="str">
        <f>VLOOKUP(Table2[[#This Row],[Status]], rubric[], 2, FALSE)</f>
        <v>Pemberdayaan atau Aksi Kemanusiaan</v>
      </c>
      <c r="L663" s="1" t="str">
        <f>CLEAN(TRIM(Table2[[#This Row],[Status]] &amp; "|" &amp; Table2[[#This Row],[Level]] &amp; "|" &amp; Table2[[#This Row],[Participant As]]))</f>
        <v>Relawan|External Regional|Team</v>
      </c>
      <c r="M66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664" spans="1:13" ht="14.25" hidden="1" customHeight="1" x14ac:dyDescent="0.35">
      <c r="A664" s="1" t="s">
        <v>988</v>
      </c>
      <c r="B664" s="1" t="s">
        <v>989</v>
      </c>
      <c r="C664" s="1" t="s">
        <v>964</v>
      </c>
      <c r="D664" s="1">
        <v>2021</v>
      </c>
      <c r="E664" s="1" t="s">
        <v>200</v>
      </c>
      <c r="F664" s="1" t="s">
        <v>200</v>
      </c>
      <c r="G664" s="1" t="s">
        <v>91</v>
      </c>
      <c r="H664" s="1" t="s">
        <v>19</v>
      </c>
      <c r="I664" s="1" t="s">
        <v>25</v>
      </c>
      <c r="J664" s="1">
        <v>16</v>
      </c>
      <c r="K664" s="1" t="str">
        <f>VLOOKUP(Table2[[#This Row],[Status]], rubric[], 2, FALSE)</f>
        <v>Pengakuan</v>
      </c>
      <c r="L664" s="1" t="str">
        <f>CLEAN(TRIM(Table2[[#This Row],[Status]] &amp; "|" &amp; Table2[[#This Row],[Level]] &amp; "|" &amp; Table2[[#This Row],[Participant As]]))</f>
        <v>Narasumber/Pembicara|External Regional|Individual</v>
      </c>
      <c r="M66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665" spans="1:13" ht="14.25" hidden="1" customHeight="1" x14ac:dyDescent="0.35">
      <c r="A665" s="1" t="s">
        <v>998</v>
      </c>
      <c r="B665" s="1" t="s">
        <v>999</v>
      </c>
      <c r="C665" s="1" t="s">
        <v>964</v>
      </c>
      <c r="D665" s="1">
        <v>2021</v>
      </c>
      <c r="E665" s="1" t="s">
        <v>1000</v>
      </c>
      <c r="F665" s="1" t="s">
        <v>967</v>
      </c>
      <c r="G665" s="1" t="s">
        <v>55</v>
      </c>
      <c r="H665" s="1" t="s">
        <v>48</v>
      </c>
      <c r="I665" s="1" t="s">
        <v>20</v>
      </c>
      <c r="J665" s="1">
        <v>4</v>
      </c>
      <c r="K665" s="1" t="str">
        <f>VLOOKUP(Table2[[#This Row],[Status]], rubric[], 2, FALSE)</f>
        <v>Hasil Karya</v>
      </c>
      <c r="L665" s="1" t="str">
        <f>CLEAN(TRIM(Table2[[#This Row],[Status]] &amp; "|" &amp; Table2[[#This Row],[Level]] &amp; "|" &amp; Table2[[#This Row],[Participant As]]))</f>
        <v>Hak Cipta|External National|Team</v>
      </c>
      <c r="M66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666" spans="1:13" ht="14.25" hidden="1" customHeight="1" x14ac:dyDescent="0.35">
      <c r="A666" s="1" t="s">
        <v>998</v>
      </c>
      <c r="B666" s="1" t="s">
        <v>999</v>
      </c>
      <c r="C666" s="1" t="s">
        <v>964</v>
      </c>
      <c r="D666" s="1">
        <v>2021</v>
      </c>
      <c r="E666" s="1" t="s">
        <v>1001</v>
      </c>
      <c r="F666" s="1" t="s">
        <v>919</v>
      </c>
      <c r="G666" s="1" t="s">
        <v>18</v>
      </c>
      <c r="H666" s="1" t="s">
        <v>19</v>
      </c>
      <c r="I666" s="1" t="s">
        <v>20</v>
      </c>
      <c r="J666" s="1">
        <v>100</v>
      </c>
      <c r="K666" s="1" t="str">
        <f>VLOOKUP(Table2[[#This Row],[Status]], rubric[], 2, FALSE)</f>
        <v>Pemberdayaan atau Aksi Kemanusiaan</v>
      </c>
      <c r="L666" s="1" t="str">
        <f>CLEAN(TRIM(Table2[[#This Row],[Status]] &amp; "|" &amp; Table2[[#This Row],[Level]] &amp; "|" &amp; Table2[[#This Row],[Participant As]]))</f>
        <v>Relawan|External Regional|Team</v>
      </c>
      <c r="M66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667" spans="1:13" ht="14.25" hidden="1" customHeight="1" x14ac:dyDescent="0.35">
      <c r="A667" s="1" t="s">
        <v>998</v>
      </c>
      <c r="B667" s="1" t="s">
        <v>999</v>
      </c>
      <c r="C667" s="1" t="s">
        <v>964</v>
      </c>
      <c r="D667" s="1">
        <v>2021</v>
      </c>
      <c r="E667" s="1" t="s">
        <v>984</v>
      </c>
      <c r="F667" s="1" t="s">
        <v>559</v>
      </c>
      <c r="G667" s="1" t="s">
        <v>18</v>
      </c>
      <c r="H667" s="1" t="s">
        <v>66</v>
      </c>
      <c r="I667" s="1" t="s">
        <v>25</v>
      </c>
      <c r="J667" s="1">
        <v>100</v>
      </c>
      <c r="K667" s="1" t="str">
        <f>VLOOKUP(Table2[[#This Row],[Status]], rubric[], 2, FALSE)</f>
        <v>Pemberdayaan atau Aksi Kemanusiaan</v>
      </c>
      <c r="L667" s="1" t="str">
        <f>CLEAN(TRIM(Table2[[#This Row],[Status]] &amp; "|" &amp; Table2[[#This Row],[Level]] &amp; "|" &amp; Table2[[#This Row],[Participant As]]))</f>
        <v>Relawan|External International|Individual</v>
      </c>
      <c r="M66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668" spans="1:13" ht="14.25" hidden="1" customHeight="1" x14ac:dyDescent="0.35">
      <c r="A668" s="1" t="s">
        <v>998</v>
      </c>
      <c r="B668" s="1" t="s">
        <v>999</v>
      </c>
      <c r="C668" s="1" t="s">
        <v>964</v>
      </c>
      <c r="D668" s="1">
        <v>2021</v>
      </c>
      <c r="E668" s="1" t="s">
        <v>1002</v>
      </c>
      <c r="F668" s="1" t="s">
        <v>1003</v>
      </c>
      <c r="G668" s="1" t="s">
        <v>18</v>
      </c>
      <c r="H668" s="1" t="s">
        <v>19</v>
      </c>
      <c r="I668" s="1" t="s">
        <v>20</v>
      </c>
      <c r="J668" s="1">
        <v>50</v>
      </c>
      <c r="K668" s="1" t="str">
        <f>VLOOKUP(Table2[[#This Row],[Status]], rubric[], 2, FALSE)</f>
        <v>Pemberdayaan atau Aksi Kemanusiaan</v>
      </c>
      <c r="L668" s="1" t="str">
        <f>CLEAN(TRIM(Table2[[#This Row],[Status]] &amp; "|" &amp; Table2[[#This Row],[Level]] &amp; "|" &amp; Table2[[#This Row],[Participant As]]))</f>
        <v>Relawan|External Regional|Team</v>
      </c>
      <c r="M66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669" spans="1:13" ht="14.25" hidden="1" customHeight="1" x14ac:dyDescent="0.35">
      <c r="A669" s="1" t="s">
        <v>998</v>
      </c>
      <c r="B669" s="1" t="s">
        <v>999</v>
      </c>
      <c r="C669" s="1" t="s">
        <v>964</v>
      </c>
      <c r="D669" s="1">
        <v>2021</v>
      </c>
      <c r="E669" s="1" t="s">
        <v>1004</v>
      </c>
      <c r="F669" s="1" t="s">
        <v>1005</v>
      </c>
      <c r="G669" s="1" t="s">
        <v>74</v>
      </c>
      <c r="H669" s="1" t="s">
        <v>48</v>
      </c>
      <c r="I669" s="1" t="s">
        <v>25</v>
      </c>
      <c r="K669" t="str">
        <f>VLOOKUP(Table2[[#This Row],[Status]], rubric[], 2, FALSE)</f>
        <v>Kompetisi</v>
      </c>
      <c r="L669" s="1" t="str">
        <f>CLEAN(TRIM(Table2[[#This Row],[Status]] &amp; "|" &amp; Table2[[#This Row],[Level]] &amp; "|" &amp; Table2[[#This Row],[Participant As]]))</f>
        <v>Juara 3|External National|Individual</v>
      </c>
      <c r="M66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670" spans="1:13" ht="14.25" hidden="1" customHeight="1" x14ac:dyDescent="0.35">
      <c r="A670" s="1" t="s">
        <v>998</v>
      </c>
      <c r="B670" s="1" t="s">
        <v>999</v>
      </c>
      <c r="C670" s="1" t="s">
        <v>964</v>
      </c>
      <c r="D670" s="1">
        <v>2021</v>
      </c>
      <c r="E670" s="1" t="s">
        <v>1006</v>
      </c>
      <c r="F670" s="1" t="s">
        <v>573</v>
      </c>
      <c r="G670" s="1" t="s">
        <v>35</v>
      </c>
      <c r="H670" s="1" t="s">
        <v>48</v>
      </c>
      <c r="I670" s="1" t="s">
        <v>25</v>
      </c>
      <c r="K670" t="str">
        <f>VLOOKUP(Table2[[#This Row],[Status]], rubric[], 2, FALSE)</f>
        <v>Kompetisi</v>
      </c>
      <c r="L670" s="1" t="str">
        <f>CLEAN(TRIM(Table2[[#This Row],[Status]] &amp; "|" &amp; Table2[[#This Row],[Level]] &amp; "|" &amp; Table2[[#This Row],[Participant As]]))</f>
        <v>Juara 1|External National|Individual</v>
      </c>
      <c r="M67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671" spans="1:13" ht="14.25" hidden="1" customHeight="1" x14ac:dyDescent="0.35">
      <c r="A671" s="1" t="s">
        <v>998</v>
      </c>
      <c r="B671" s="1" t="s">
        <v>999</v>
      </c>
      <c r="C671" s="1" t="s">
        <v>964</v>
      </c>
      <c r="D671" s="1">
        <v>2021</v>
      </c>
      <c r="E671" s="1" t="s">
        <v>1007</v>
      </c>
      <c r="F671" s="1" t="s">
        <v>1008</v>
      </c>
      <c r="G671" s="1" t="s">
        <v>55</v>
      </c>
      <c r="H671" s="1" t="s">
        <v>48</v>
      </c>
      <c r="I671" s="1" t="s">
        <v>20</v>
      </c>
      <c r="J671" s="1">
        <v>3</v>
      </c>
      <c r="K671" s="1" t="str">
        <f>VLOOKUP(Table2[[#This Row],[Status]], rubric[], 2, FALSE)</f>
        <v>Hasil Karya</v>
      </c>
      <c r="L671" s="1" t="str">
        <f>CLEAN(TRIM(Table2[[#This Row],[Status]] &amp; "|" &amp; Table2[[#This Row],[Level]] &amp; "|" &amp; Table2[[#This Row],[Participant As]]))</f>
        <v>Hak Cipta|External National|Team</v>
      </c>
      <c r="M67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672" spans="1:13" ht="14.25" hidden="1" customHeight="1" x14ac:dyDescent="0.35">
      <c r="A672" s="1" t="s">
        <v>1009</v>
      </c>
      <c r="B672" s="1" t="s">
        <v>1010</v>
      </c>
      <c r="C672" s="1" t="s">
        <v>964</v>
      </c>
      <c r="D672" s="1">
        <v>2021</v>
      </c>
      <c r="E672" s="1" t="s">
        <v>1000</v>
      </c>
      <c r="F672" s="1" t="s">
        <v>967</v>
      </c>
      <c r="G672" s="1" t="s">
        <v>55</v>
      </c>
      <c r="H672" s="1" t="s">
        <v>48</v>
      </c>
      <c r="I672" s="1" t="s">
        <v>20</v>
      </c>
      <c r="J672" s="1">
        <v>4</v>
      </c>
      <c r="K672" s="1" t="str">
        <f>VLOOKUP(Table2[[#This Row],[Status]], rubric[], 2, FALSE)</f>
        <v>Hasil Karya</v>
      </c>
      <c r="L672" s="1" t="str">
        <f>CLEAN(TRIM(Table2[[#This Row],[Status]] &amp; "|" &amp; Table2[[#This Row],[Level]] &amp; "|" &amp; Table2[[#This Row],[Participant As]]))</f>
        <v>Hak Cipta|External National|Team</v>
      </c>
      <c r="M67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673" spans="1:13" ht="14.25" hidden="1" customHeight="1" x14ac:dyDescent="0.35">
      <c r="A673" s="1" t="s">
        <v>1009</v>
      </c>
      <c r="B673" s="1" t="s">
        <v>1010</v>
      </c>
      <c r="C673" s="1" t="s">
        <v>964</v>
      </c>
      <c r="D673" s="1">
        <v>2021</v>
      </c>
      <c r="E673" s="1" t="s">
        <v>85</v>
      </c>
      <c r="F673" s="1" t="s">
        <v>219</v>
      </c>
      <c r="G673" s="1" t="s">
        <v>18</v>
      </c>
      <c r="H673" s="1" t="s">
        <v>19</v>
      </c>
      <c r="I673" s="1" t="s">
        <v>25</v>
      </c>
      <c r="J673" s="1">
        <v>100</v>
      </c>
      <c r="K673" s="1" t="str">
        <f>VLOOKUP(Table2[[#This Row],[Status]], rubric[], 2, FALSE)</f>
        <v>Pemberdayaan atau Aksi Kemanusiaan</v>
      </c>
      <c r="L673" s="1" t="str">
        <f>CLEAN(TRIM(Table2[[#This Row],[Status]] &amp; "|" &amp; Table2[[#This Row],[Level]] &amp; "|" &amp; Table2[[#This Row],[Participant As]]))</f>
        <v>Relawan|External Regional|Individual</v>
      </c>
      <c r="M67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674" spans="1:13" ht="14.25" hidden="1" customHeight="1" x14ac:dyDescent="0.35">
      <c r="A674" s="1" t="s">
        <v>1011</v>
      </c>
      <c r="B674" s="1" t="s">
        <v>1012</v>
      </c>
      <c r="C674" s="1" t="s">
        <v>964</v>
      </c>
      <c r="D674" s="1">
        <v>2021</v>
      </c>
      <c r="E674" s="1" t="s">
        <v>1002</v>
      </c>
      <c r="F674" s="1" t="s">
        <v>1003</v>
      </c>
      <c r="G674" s="1" t="s">
        <v>18</v>
      </c>
      <c r="H674" s="1" t="s">
        <v>19</v>
      </c>
      <c r="I674" s="1" t="s">
        <v>20</v>
      </c>
      <c r="J674" s="1">
        <v>5</v>
      </c>
      <c r="K674" s="1" t="str">
        <f>VLOOKUP(Table2[[#This Row],[Status]], rubric[], 2, FALSE)</f>
        <v>Pemberdayaan atau Aksi Kemanusiaan</v>
      </c>
      <c r="L674" s="1" t="str">
        <f>CLEAN(TRIM(Table2[[#This Row],[Status]] &amp; "|" &amp; Table2[[#This Row],[Level]] &amp; "|" &amp; Table2[[#This Row],[Participant As]]))</f>
        <v>Relawan|External Regional|Team</v>
      </c>
      <c r="M67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675" spans="1:13" ht="14.25" hidden="1" customHeight="1" x14ac:dyDescent="0.35">
      <c r="A675" s="1" t="s">
        <v>1011</v>
      </c>
      <c r="B675" s="1" t="s">
        <v>1012</v>
      </c>
      <c r="C675" s="1" t="s">
        <v>964</v>
      </c>
      <c r="D675" s="1">
        <v>2021</v>
      </c>
      <c r="E675" s="1" t="s">
        <v>1013</v>
      </c>
      <c r="F675" s="1" t="s">
        <v>1014</v>
      </c>
      <c r="G675" s="1" t="s">
        <v>32</v>
      </c>
      <c r="H675" s="1" t="s">
        <v>48</v>
      </c>
      <c r="I675" s="1" t="s">
        <v>25</v>
      </c>
      <c r="K675" t="str">
        <f>VLOOKUP(Table2[[#This Row],[Status]], rubric[], 2, FALSE)</f>
        <v>Kompetisi</v>
      </c>
      <c r="L675" s="1" t="str">
        <f>CLEAN(TRIM(Table2[[#This Row],[Status]] &amp; "|" &amp; Table2[[#This Row],[Level]] &amp; "|" &amp; Table2[[#This Row],[Participant As]]))</f>
        <v>Juara 2|External National|Individual</v>
      </c>
      <c r="M67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676" spans="1:13" ht="14.25" hidden="1" customHeight="1" x14ac:dyDescent="0.35">
      <c r="A676" s="1" t="s">
        <v>1015</v>
      </c>
      <c r="B676" s="1" t="s">
        <v>1016</v>
      </c>
      <c r="C676" s="1" t="s">
        <v>964</v>
      </c>
      <c r="D676" s="1">
        <v>2021</v>
      </c>
      <c r="E676" s="1" t="s">
        <v>122</v>
      </c>
      <c r="F676" s="1" t="s">
        <v>722</v>
      </c>
      <c r="G676" s="1" t="s">
        <v>55</v>
      </c>
      <c r="H676" s="1" t="s">
        <v>48</v>
      </c>
      <c r="I676" s="1" t="s">
        <v>20</v>
      </c>
      <c r="J676" s="1">
        <v>6</v>
      </c>
      <c r="K676" s="1" t="str">
        <f>VLOOKUP(Table2[[#This Row],[Status]], rubric[], 2, FALSE)</f>
        <v>Hasil Karya</v>
      </c>
      <c r="L676" s="1" t="str">
        <f>CLEAN(TRIM(Table2[[#This Row],[Status]] &amp; "|" &amp; Table2[[#This Row],[Level]] &amp; "|" &amp; Table2[[#This Row],[Participant As]]))</f>
        <v>Hak Cipta|External National|Team</v>
      </c>
      <c r="M67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677" spans="1:13" ht="14.25" hidden="1" customHeight="1" x14ac:dyDescent="0.35">
      <c r="A677" s="1" t="s">
        <v>1015</v>
      </c>
      <c r="B677" s="1" t="s">
        <v>1016</v>
      </c>
      <c r="C677" s="1" t="s">
        <v>964</v>
      </c>
      <c r="D677" s="1">
        <v>2021</v>
      </c>
      <c r="E677" s="1" t="s">
        <v>23</v>
      </c>
      <c r="F677" s="1" t="s">
        <v>919</v>
      </c>
      <c r="G677" s="1" t="s">
        <v>18</v>
      </c>
      <c r="H677" s="1" t="s">
        <v>66</v>
      </c>
      <c r="I677" s="1" t="s">
        <v>25</v>
      </c>
      <c r="J677" s="1">
        <v>100</v>
      </c>
      <c r="K677" s="1" t="str">
        <f>VLOOKUP(Table2[[#This Row],[Status]], rubric[], 2, FALSE)</f>
        <v>Pemberdayaan atau Aksi Kemanusiaan</v>
      </c>
      <c r="L677" s="1" t="str">
        <f>CLEAN(TRIM(Table2[[#This Row],[Status]] &amp; "|" &amp; Table2[[#This Row],[Level]] &amp; "|" &amp; Table2[[#This Row],[Participant As]]))</f>
        <v>Relawan|External International|Individual</v>
      </c>
      <c r="M67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678" spans="1:13" ht="14.25" hidden="1" customHeight="1" x14ac:dyDescent="0.35">
      <c r="A678" s="1" t="s">
        <v>1017</v>
      </c>
      <c r="B678" s="1" t="s">
        <v>1018</v>
      </c>
      <c r="C678" s="1" t="s">
        <v>964</v>
      </c>
      <c r="D678" s="1">
        <v>2021</v>
      </c>
      <c r="E678" s="1" t="s">
        <v>1000</v>
      </c>
      <c r="F678" s="1" t="s">
        <v>967</v>
      </c>
      <c r="G678" s="1" t="s">
        <v>55</v>
      </c>
      <c r="H678" s="1" t="s">
        <v>48</v>
      </c>
      <c r="I678" s="1" t="s">
        <v>20</v>
      </c>
      <c r="J678" s="1">
        <v>4</v>
      </c>
      <c r="K678" s="1" t="str">
        <f>VLOOKUP(Table2[[#This Row],[Status]], rubric[], 2, FALSE)</f>
        <v>Hasil Karya</v>
      </c>
      <c r="L678" s="1" t="str">
        <f>CLEAN(TRIM(Table2[[#This Row],[Status]] &amp; "|" &amp; Table2[[#This Row],[Level]] &amp; "|" &amp; Table2[[#This Row],[Participant As]]))</f>
        <v>Hak Cipta|External National|Team</v>
      </c>
      <c r="M67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679" spans="1:13" ht="14.25" hidden="1" customHeight="1" x14ac:dyDescent="0.35">
      <c r="A679" s="1" t="s">
        <v>1017</v>
      </c>
      <c r="B679" s="1" t="s">
        <v>1018</v>
      </c>
      <c r="C679" s="1" t="s">
        <v>964</v>
      </c>
      <c r="D679" s="1">
        <v>2021</v>
      </c>
      <c r="E679" s="1" t="s">
        <v>122</v>
      </c>
      <c r="F679" s="1" t="s">
        <v>123</v>
      </c>
      <c r="G679" s="1" t="s">
        <v>40</v>
      </c>
      <c r="H679" s="1" t="s">
        <v>41</v>
      </c>
      <c r="I679" s="1" t="s">
        <v>25</v>
      </c>
      <c r="K679" t="str">
        <f>VLOOKUP(Table2[[#This Row],[Status]], rubric[], 2, FALSE)</f>
        <v>Karir Organisasi</v>
      </c>
      <c r="L679" s="1" t="str">
        <f>CLEAN(TRIM(Table2[[#This Row],[Status]] &amp; "|" &amp; Table2[[#This Row],[Level]] &amp; "|" &amp; Table2[[#This Row],[Participant As]]))</f>
        <v>Satu Tingkat Dibawah Pengurus Harian|Kab/Kota/PT|Individual</v>
      </c>
      <c r="M67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</v>
      </c>
    </row>
    <row r="680" spans="1:13" ht="14.25" hidden="1" customHeight="1" x14ac:dyDescent="0.35">
      <c r="A680" s="1" t="s">
        <v>1017</v>
      </c>
      <c r="B680" s="1" t="s">
        <v>1018</v>
      </c>
      <c r="C680" s="1" t="s">
        <v>964</v>
      </c>
      <c r="D680" s="1">
        <v>2021</v>
      </c>
      <c r="E680" s="1" t="s">
        <v>1001</v>
      </c>
      <c r="F680" s="1" t="s">
        <v>919</v>
      </c>
      <c r="G680" s="1" t="s">
        <v>18</v>
      </c>
      <c r="H680" s="1" t="s">
        <v>238</v>
      </c>
      <c r="I680" s="1" t="s">
        <v>20</v>
      </c>
      <c r="J680" s="1">
        <v>13</v>
      </c>
      <c r="K680" s="1" t="str">
        <f>VLOOKUP(Table2[[#This Row],[Status]], rubric[], 2, FALSE)</f>
        <v>Pemberdayaan atau Aksi Kemanusiaan</v>
      </c>
      <c r="L680" s="1" t="str">
        <f>CLEAN(TRIM(Table2[[#This Row],[Status]] &amp; "|" &amp; Table2[[#This Row],[Level]] &amp; "|" &amp; Table2[[#This Row],[Participant As]]))</f>
        <v>Relawan|External Provincial|Team</v>
      </c>
      <c r="M68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5</v>
      </c>
    </row>
    <row r="681" spans="1:13" ht="14.25" hidden="1" customHeight="1" x14ac:dyDescent="0.35">
      <c r="A681" s="1" t="s">
        <v>1017</v>
      </c>
      <c r="B681" s="1" t="s">
        <v>1018</v>
      </c>
      <c r="C681" s="1" t="s">
        <v>964</v>
      </c>
      <c r="D681" s="1">
        <v>2021</v>
      </c>
      <c r="E681" s="1" t="s">
        <v>995</v>
      </c>
      <c r="F681" s="1" t="s">
        <v>132</v>
      </c>
      <c r="G681" s="1" t="s">
        <v>74</v>
      </c>
      <c r="H681" s="1" t="s">
        <v>48</v>
      </c>
      <c r="I681" s="1" t="s">
        <v>20</v>
      </c>
      <c r="J681" s="1">
        <v>20</v>
      </c>
      <c r="K681" s="1" t="str">
        <f>VLOOKUP(Table2[[#This Row],[Status]], rubric[], 2, FALSE)</f>
        <v>Kompetisi</v>
      </c>
      <c r="L681" s="1" t="str">
        <f>CLEAN(TRIM(Table2[[#This Row],[Status]] &amp; "|" &amp; Table2[[#This Row],[Level]] &amp; "|" &amp; Table2[[#This Row],[Participant As]]))</f>
        <v>Juara 3|External National|Team</v>
      </c>
      <c r="M68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682" spans="1:13" ht="14.25" hidden="1" customHeight="1" x14ac:dyDescent="0.35">
      <c r="A682" s="1" t="s">
        <v>1017</v>
      </c>
      <c r="B682" s="1" t="s">
        <v>1018</v>
      </c>
      <c r="C682" s="1" t="s">
        <v>964</v>
      </c>
      <c r="D682" s="1">
        <v>2021</v>
      </c>
      <c r="E682" s="1" t="s">
        <v>38</v>
      </c>
      <c r="F682" s="1" t="s">
        <v>39</v>
      </c>
      <c r="G682" s="1" t="s">
        <v>102</v>
      </c>
      <c r="H682" s="1" t="s">
        <v>41</v>
      </c>
      <c r="I682" s="1" t="s">
        <v>25</v>
      </c>
      <c r="K682" t="str">
        <f>VLOOKUP(Table2[[#This Row],[Status]], rubric[], 2, FALSE)</f>
        <v>Karir Organisasi</v>
      </c>
      <c r="L682" s="1" t="str">
        <f>CLEAN(TRIM(Table2[[#This Row],[Status]] &amp; "|" &amp; Table2[[#This Row],[Level]] &amp; "|" &amp; Table2[[#This Row],[Participant As]]))</f>
        <v>Sekretaris|Kab/Kota/PT|Individual</v>
      </c>
      <c r="M68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6</v>
      </c>
    </row>
    <row r="683" spans="1:13" ht="14.25" hidden="1" customHeight="1" x14ac:dyDescent="0.35">
      <c r="A683" s="1" t="s">
        <v>1017</v>
      </c>
      <c r="B683" s="1" t="s">
        <v>1018</v>
      </c>
      <c r="C683" s="1" t="s">
        <v>964</v>
      </c>
      <c r="D683" s="1">
        <v>2021</v>
      </c>
      <c r="E683" s="1" t="s">
        <v>38</v>
      </c>
      <c r="F683" s="1" t="s">
        <v>1019</v>
      </c>
      <c r="G683" s="1" t="s">
        <v>18</v>
      </c>
      <c r="H683" s="1" t="s">
        <v>19</v>
      </c>
      <c r="I683" s="1" t="s">
        <v>20</v>
      </c>
      <c r="J683" s="1">
        <v>17</v>
      </c>
      <c r="K683" s="1" t="str">
        <f>VLOOKUP(Table2[[#This Row],[Status]], rubric[], 2, FALSE)</f>
        <v>Pemberdayaan atau Aksi Kemanusiaan</v>
      </c>
      <c r="L683" s="1" t="str">
        <f>CLEAN(TRIM(Table2[[#This Row],[Status]] &amp; "|" &amp; Table2[[#This Row],[Level]] &amp; "|" &amp; Table2[[#This Row],[Participant As]]))</f>
        <v>Relawan|External Regional|Team</v>
      </c>
      <c r="M68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684" spans="1:13" ht="14.25" hidden="1" customHeight="1" x14ac:dyDescent="0.35">
      <c r="A684" s="1" t="s">
        <v>1017</v>
      </c>
      <c r="B684" s="1" t="s">
        <v>1018</v>
      </c>
      <c r="C684" s="1" t="s">
        <v>964</v>
      </c>
      <c r="D684" s="1">
        <v>2021</v>
      </c>
      <c r="E684" s="1" t="s">
        <v>1002</v>
      </c>
      <c r="F684" s="1" t="s">
        <v>1003</v>
      </c>
      <c r="G684" s="1" t="s">
        <v>18</v>
      </c>
      <c r="H684" s="1" t="s">
        <v>19</v>
      </c>
      <c r="I684" s="1" t="s">
        <v>20</v>
      </c>
      <c r="J684" s="1">
        <v>6</v>
      </c>
      <c r="K684" s="1" t="str">
        <f>VLOOKUP(Table2[[#This Row],[Status]], rubric[], 2, FALSE)</f>
        <v>Pemberdayaan atau Aksi Kemanusiaan</v>
      </c>
      <c r="L684" s="1" t="str">
        <f>CLEAN(TRIM(Table2[[#This Row],[Status]] &amp; "|" &amp; Table2[[#This Row],[Level]] &amp; "|" &amp; Table2[[#This Row],[Participant As]]))</f>
        <v>Relawan|External Regional|Team</v>
      </c>
      <c r="M68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685" spans="1:13" ht="14.25" hidden="1" customHeight="1" x14ac:dyDescent="0.35">
      <c r="A685" s="1" t="s">
        <v>1017</v>
      </c>
      <c r="B685" s="1" t="s">
        <v>1018</v>
      </c>
      <c r="C685" s="1" t="s">
        <v>964</v>
      </c>
      <c r="D685" s="1">
        <v>2021</v>
      </c>
      <c r="E685" s="1" t="s">
        <v>80</v>
      </c>
      <c r="F685" s="1" t="s">
        <v>1020</v>
      </c>
      <c r="G685" s="1" t="s">
        <v>318</v>
      </c>
      <c r="H685" s="1" t="s">
        <v>48</v>
      </c>
      <c r="I685" s="1" t="s">
        <v>20</v>
      </c>
      <c r="J685" s="1">
        <v>6</v>
      </c>
      <c r="K685" s="1" t="str">
        <f>VLOOKUP(Table2[[#This Row],[Status]], rubric[], 2, FALSE)</f>
        <v>Hasil Karya</v>
      </c>
      <c r="L685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68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686" spans="1:13" ht="14.25" hidden="1" customHeight="1" x14ac:dyDescent="0.35">
      <c r="A686" s="1" t="s">
        <v>1017</v>
      </c>
      <c r="B686" s="1" t="s">
        <v>1018</v>
      </c>
      <c r="C686" s="1" t="s">
        <v>964</v>
      </c>
      <c r="D686" s="1">
        <v>2021</v>
      </c>
      <c r="E686" s="1" t="s">
        <v>42</v>
      </c>
      <c r="F686" s="1" t="s">
        <v>43</v>
      </c>
      <c r="G686" s="1" t="s">
        <v>102</v>
      </c>
      <c r="H686" s="1" t="s">
        <v>41</v>
      </c>
      <c r="I686" s="1" t="s">
        <v>25</v>
      </c>
      <c r="K686" t="str">
        <f>VLOOKUP(Table2[[#This Row],[Status]], rubric[], 2, FALSE)</f>
        <v>Karir Organisasi</v>
      </c>
      <c r="L686" s="1" t="str">
        <f>CLEAN(TRIM(Table2[[#This Row],[Status]] &amp; "|" &amp; Table2[[#This Row],[Level]] &amp; "|" &amp; Table2[[#This Row],[Participant As]]))</f>
        <v>Sekretaris|Kab/Kota/PT|Individual</v>
      </c>
      <c r="M68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6</v>
      </c>
    </row>
    <row r="687" spans="1:13" ht="14.25" hidden="1" customHeight="1" x14ac:dyDescent="0.35">
      <c r="A687" s="1" t="s">
        <v>1017</v>
      </c>
      <c r="B687" s="1" t="s">
        <v>1018</v>
      </c>
      <c r="C687" s="1" t="s">
        <v>964</v>
      </c>
      <c r="D687" s="1">
        <v>2021</v>
      </c>
      <c r="E687" s="1" t="s">
        <v>545</v>
      </c>
      <c r="F687" s="1" t="s">
        <v>1021</v>
      </c>
      <c r="G687" s="1" t="s">
        <v>55</v>
      </c>
      <c r="H687" s="1" t="s">
        <v>48</v>
      </c>
      <c r="I687" s="1" t="s">
        <v>20</v>
      </c>
      <c r="J687" s="1">
        <v>5</v>
      </c>
      <c r="K687" s="1" t="str">
        <f>VLOOKUP(Table2[[#This Row],[Status]], rubric[], 2, FALSE)</f>
        <v>Hasil Karya</v>
      </c>
      <c r="L687" s="1" t="str">
        <f>CLEAN(TRIM(Table2[[#This Row],[Status]] &amp; "|" &amp; Table2[[#This Row],[Level]] &amp; "|" &amp; Table2[[#This Row],[Participant As]]))</f>
        <v>Hak Cipta|External National|Team</v>
      </c>
      <c r="M68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688" spans="1:13" ht="14.25" hidden="1" customHeight="1" x14ac:dyDescent="0.35">
      <c r="A688" s="1" t="s">
        <v>1022</v>
      </c>
      <c r="B688" s="1" t="s">
        <v>1023</v>
      </c>
      <c r="C688" s="1" t="s">
        <v>964</v>
      </c>
      <c r="D688" s="1">
        <v>2021</v>
      </c>
      <c r="E688" s="1" t="s">
        <v>1000</v>
      </c>
      <c r="F688" s="1" t="s">
        <v>967</v>
      </c>
      <c r="G688" s="1" t="s">
        <v>55</v>
      </c>
      <c r="H688" s="1" t="s">
        <v>48</v>
      </c>
      <c r="I688" s="1" t="s">
        <v>20</v>
      </c>
      <c r="J688" s="1">
        <v>4</v>
      </c>
      <c r="K688" s="1" t="str">
        <f>VLOOKUP(Table2[[#This Row],[Status]], rubric[], 2, FALSE)</f>
        <v>Hasil Karya</v>
      </c>
      <c r="L688" s="1" t="str">
        <f>CLEAN(TRIM(Table2[[#This Row],[Status]] &amp; "|" &amp; Table2[[#This Row],[Level]] &amp; "|" &amp; Table2[[#This Row],[Participant As]]))</f>
        <v>Hak Cipta|External National|Team</v>
      </c>
      <c r="M68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689" spans="1:13" ht="14.25" hidden="1" customHeight="1" x14ac:dyDescent="0.35">
      <c r="A689" s="1" t="s">
        <v>1022</v>
      </c>
      <c r="B689" s="1" t="s">
        <v>1023</v>
      </c>
      <c r="C689" s="1" t="s">
        <v>964</v>
      </c>
      <c r="D689" s="1">
        <v>2021</v>
      </c>
      <c r="E689" s="1" t="s">
        <v>122</v>
      </c>
      <c r="F689" s="1" t="s">
        <v>123</v>
      </c>
      <c r="G689" s="1" t="s">
        <v>40</v>
      </c>
      <c r="H689" s="1" t="s">
        <v>41</v>
      </c>
      <c r="I689" s="1" t="s">
        <v>25</v>
      </c>
      <c r="K689" t="str">
        <f>VLOOKUP(Table2[[#This Row],[Status]], rubric[], 2, FALSE)</f>
        <v>Karir Organisasi</v>
      </c>
      <c r="L689" s="1" t="str">
        <f>CLEAN(TRIM(Table2[[#This Row],[Status]] &amp; "|" &amp; Table2[[#This Row],[Level]] &amp; "|" &amp; Table2[[#This Row],[Participant As]]))</f>
        <v>Satu Tingkat Dibawah Pengurus Harian|Kab/Kota/PT|Individual</v>
      </c>
      <c r="M68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</v>
      </c>
    </row>
    <row r="690" spans="1:13" ht="14.25" hidden="1" customHeight="1" x14ac:dyDescent="0.35">
      <c r="A690" s="1" t="s">
        <v>1024</v>
      </c>
      <c r="B690" s="1" t="s">
        <v>1025</v>
      </c>
      <c r="C690" s="1" t="s">
        <v>964</v>
      </c>
      <c r="D690" s="1">
        <v>2021</v>
      </c>
      <c r="E690" s="1" t="s">
        <v>966</v>
      </c>
      <c r="F690" s="1" t="s">
        <v>966</v>
      </c>
      <c r="G690" s="1" t="s">
        <v>55</v>
      </c>
      <c r="H690" s="1" t="s">
        <v>48</v>
      </c>
      <c r="I690" s="1" t="s">
        <v>20</v>
      </c>
      <c r="J690" s="1">
        <v>7</v>
      </c>
      <c r="K690" s="1" t="str">
        <f>VLOOKUP(Table2[[#This Row],[Status]], rubric[], 2, FALSE)</f>
        <v>Hasil Karya</v>
      </c>
      <c r="L690" s="1" t="str">
        <f>CLEAN(TRIM(Table2[[#This Row],[Status]] &amp; "|" &amp; Table2[[#This Row],[Level]] &amp; "|" &amp; Table2[[#This Row],[Participant As]]))</f>
        <v>Hak Cipta|External National|Team</v>
      </c>
      <c r="M69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691" spans="1:13" ht="14.25" hidden="1" customHeight="1" x14ac:dyDescent="0.35">
      <c r="A691" s="1" t="s">
        <v>1024</v>
      </c>
      <c r="B691" s="1" t="s">
        <v>1025</v>
      </c>
      <c r="C691" s="1" t="s">
        <v>964</v>
      </c>
      <c r="D691" s="1">
        <v>2021</v>
      </c>
      <c r="E691" s="1" t="s">
        <v>760</v>
      </c>
      <c r="F691" s="1" t="s">
        <v>760</v>
      </c>
      <c r="G691" s="1" t="s">
        <v>18</v>
      </c>
      <c r="H691" s="1" t="s">
        <v>19</v>
      </c>
      <c r="I691" s="1" t="s">
        <v>20</v>
      </c>
      <c r="J691" s="1">
        <v>3</v>
      </c>
      <c r="K691" s="1" t="str">
        <f>VLOOKUP(Table2[[#This Row],[Status]], rubric[], 2, FALSE)</f>
        <v>Pemberdayaan atau Aksi Kemanusiaan</v>
      </c>
      <c r="L691" s="1" t="str">
        <f>CLEAN(TRIM(Table2[[#This Row],[Status]] &amp; "|" &amp; Table2[[#This Row],[Level]] &amp; "|" &amp; Table2[[#This Row],[Participant As]]))</f>
        <v>Relawan|External Regional|Team</v>
      </c>
      <c r="M69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692" spans="1:13" ht="14.25" hidden="1" customHeight="1" x14ac:dyDescent="0.35">
      <c r="A692" s="1" t="s">
        <v>1026</v>
      </c>
      <c r="B692" s="1" t="s">
        <v>1027</v>
      </c>
      <c r="C692" s="1" t="s">
        <v>964</v>
      </c>
      <c r="D692" s="1">
        <v>2021</v>
      </c>
      <c r="E692" s="1" t="s">
        <v>1028</v>
      </c>
      <c r="F692" s="1" t="s">
        <v>1029</v>
      </c>
      <c r="G692" s="1" t="s">
        <v>35</v>
      </c>
      <c r="H692" s="1" t="s">
        <v>48</v>
      </c>
      <c r="I692" s="1" t="s">
        <v>20</v>
      </c>
      <c r="J692" s="1">
        <v>4</v>
      </c>
      <c r="K692" s="1" t="str">
        <f>VLOOKUP(Table2[[#This Row],[Status]], rubric[], 2, FALSE)</f>
        <v>Kompetisi</v>
      </c>
      <c r="L692" s="1" t="str">
        <f>CLEAN(TRIM(Table2[[#This Row],[Status]] &amp; "|" &amp; Table2[[#This Row],[Level]] &amp; "|" &amp; Table2[[#This Row],[Participant As]]))</f>
        <v>Juara 1|External National|Team</v>
      </c>
      <c r="M69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693" spans="1:13" ht="14.25" hidden="1" customHeight="1" x14ac:dyDescent="0.35">
      <c r="A693" s="1" t="s">
        <v>1026</v>
      </c>
      <c r="B693" s="1" t="s">
        <v>1027</v>
      </c>
      <c r="C693" s="1" t="s">
        <v>964</v>
      </c>
      <c r="D693" s="1">
        <v>2021</v>
      </c>
      <c r="E693" s="1" t="s">
        <v>1030</v>
      </c>
      <c r="F693" s="1" t="s">
        <v>1030</v>
      </c>
      <c r="G693" s="1" t="s">
        <v>55</v>
      </c>
      <c r="H693" s="1" t="s">
        <v>48</v>
      </c>
      <c r="I693" s="1" t="s">
        <v>20</v>
      </c>
      <c r="J693" s="1">
        <v>4</v>
      </c>
      <c r="K693" s="1" t="str">
        <f>VLOOKUP(Table2[[#This Row],[Status]], rubric[], 2, FALSE)</f>
        <v>Hasil Karya</v>
      </c>
      <c r="L693" s="1" t="str">
        <f>CLEAN(TRIM(Table2[[#This Row],[Status]] &amp; "|" &amp; Table2[[#This Row],[Level]] &amp; "|" &amp; Table2[[#This Row],[Participant As]]))</f>
        <v>Hak Cipta|External National|Team</v>
      </c>
      <c r="M69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694" spans="1:13" ht="14.25" hidden="1" customHeight="1" x14ac:dyDescent="0.35">
      <c r="A694" s="1" t="s">
        <v>1026</v>
      </c>
      <c r="B694" s="1" t="s">
        <v>1027</v>
      </c>
      <c r="C694" s="1" t="s">
        <v>964</v>
      </c>
      <c r="D694" s="1">
        <v>2021</v>
      </c>
      <c r="E694" s="1" t="s">
        <v>1030</v>
      </c>
      <c r="F694" s="1" t="s">
        <v>1030</v>
      </c>
      <c r="G694" s="1" t="s">
        <v>55</v>
      </c>
      <c r="H694" s="1" t="s">
        <v>48</v>
      </c>
      <c r="I694" s="1" t="s">
        <v>20</v>
      </c>
      <c r="J694" s="1">
        <v>4</v>
      </c>
      <c r="K694" s="1" t="str">
        <f>VLOOKUP(Table2[[#This Row],[Status]], rubric[], 2, FALSE)</f>
        <v>Hasil Karya</v>
      </c>
      <c r="L694" s="1" t="str">
        <f>CLEAN(TRIM(Table2[[#This Row],[Status]] &amp; "|" &amp; Table2[[#This Row],[Level]] &amp; "|" &amp; Table2[[#This Row],[Participant As]]))</f>
        <v>Hak Cipta|External National|Team</v>
      </c>
      <c r="M69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695" spans="1:13" ht="14.25" hidden="1" customHeight="1" x14ac:dyDescent="0.35">
      <c r="A695" s="1" t="s">
        <v>1026</v>
      </c>
      <c r="B695" s="1" t="s">
        <v>1027</v>
      </c>
      <c r="C695" s="1" t="s">
        <v>964</v>
      </c>
      <c r="D695" s="1">
        <v>2021</v>
      </c>
      <c r="E695" s="1" t="s">
        <v>1031</v>
      </c>
      <c r="F695" s="1" t="s">
        <v>1031</v>
      </c>
      <c r="G695" s="1" t="s">
        <v>55</v>
      </c>
      <c r="H695" s="1" t="s">
        <v>48</v>
      </c>
      <c r="I695" s="1" t="s">
        <v>20</v>
      </c>
      <c r="J695" s="1">
        <v>4</v>
      </c>
      <c r="K695" s="1" t="str">
        <f>VLOOKUP(Table2[[#This Row],[Status]], rubric[], 2, FALSE)</f>
        <v>Hasil Karya</v>
      </c>
      <c r="L695" s="1" t="str">
        <f>CLEAN(TRIM(Table2[[#This Row],[Status]] &amp; "|" &amp; Table2[[#This Row],[Level]] &amp; "|" &amp; Table2[[#This Row],[Participant As]]))</f>
        <v>Hak Cipta|External National|Team</v>
      </c>
      <c r="M69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696" spans="1:13" ht="14.25" hidden="1" customHeight="1" x14ac:dyDescent="0.35">
      <c r="A696" s="1" t="s">
        <v>1026</v>
      </c>
      <c r="B696" s="1" t="s">
        <v>1027</v>
      </c>
      <c r="C696" s="1" t="s">
        <v>964</v>
      </c>
      <c r="D696" s="1">
        <v>2021</v>
      </c>
      <c r="E696" s="1" t="s">
        <v>971</v>
      </c>
      <c r="F696" s="1" t="s">
        <v>971</v>
      </c>
      <c r="G696" s="1" t="s">
        <v>55</v>
      </c>
      <c r="H696" s="1" t="s">
        <v>48</v>
      </c>
      <c r="I696" s="1" t="s">
        <v>20</v>
      </c>
      <c r="J696" s="1">
        <v>6</v>
      </c>
      <c r="K696" s="1" t="str">
        <f>VLOOKUP(Table2[[#This Row],[Status]], rubric[], 2, FALSE)</f>
        <v>Hasil Karya</v>
      </c>
      <c r="L696" s="1" t="str">
        <f>CLEAN(TRIM(Table2[[#This Row],[Status]] &amp; "|" &amp; Table2[[#This Row],[Level]] &amp; "|" &amp; Table2[[#This Row],[Participant As]]))</f>
        <v>Hak Cipta|External National|Team</v>
      </c>
      <c r="M69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697" spans="1:13" ht="14.25" hidden="1" customHeight="1" x14ac:dyDescent="0.35">
      <c r="A697" s="1" t="s">
        <v>1026</v>
      </c>
      <c r="B697" s="1" t="s">
        <v>1027</v>
      </c>
      <c r="C697" s="1" t="s">
        <v>964</v>
      </c>
      <c r="D697" s="1">
        <v>2021</v>
      </c>
      <c r="E697" s="1" t="s">
        <v>327</v>
      </c>
      <c r="F697" s="1" t="s">
        <v>187</v>
      </c>
      <c r="G697" s="1" t="s">
        <v>32</v>
      </c>
      <c r="H697" s="1" t="s">
        <v>48</v>
      </c>
      <c r="I697" s="1" t="s">
        <v>20</v>
      </c>
      <c r="J697" s="1">
        <v>568</v>
      </c>
      <c r="K697" s="1" t="str">
        <f>VLOOKUP(Table2[[#This Row],[Status]], rubric[], 2, FALSE)</f>
        <v>Kompetisi</v>
      </c>
      <c r="L697" s="1" t="str">
        <f>CLEAN(TRIM(Table2[[#This Row],[Status]] &amp; "|" &amp; Table2[[#This Row],[Level]] &amp; "|" &amp; Table2[[#This Row],[Participant As]]))</f>
        <v>Juara 2|External National|Team</v>
      </c>
      <c r="M69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698" spans="1:13" ht="14.25" hidden="1" customHeight="1" x14ac:dyDescent="0.35">
      <c r="A698" s="1" t="s">
        <v>1032</v>
      </c>
      <c r="B698" s="1" t="s">
        <v>1033</v>
      </c>
      <c r="C698" s="1" t="s">
        <v>964</v>
      </c>
      <c r="D698" s="1">
        <v>2021</v>
      </c>
      <c r="E698" s="1" t="s">
        <v>1034</v>
      </c>
      <c r="F698" s="1" t="s">
        <v>1029</v>
      </c>
      <c r="G698" s="1" t="s">
        <v>35</v>
      </c>
      <c r="H698" s="1" t="s">
        <v>48</v>
      </c>
      <c r="I698" s="1" t="s">
        <v>20</v>
      </c>
      <c r="J698" s="1">
        <v>4</v>
      </c>
      <c r="K698" s="1" t="str">
        <f>VLOOKUP(Table2[[#This Row],[Status]], rubric[], 2, FALSE)</f>
        <v>Kompetisi</v>
      </c>
      <c r="L698" s="1" t="str">
        <f>CLEAN(TRIM(Table2[[#This Row],[Status]] &amp; "|" &amp; Table2[[#This Row],[Level]] &amp; "|" &amp; Table2[[#This Row],[Participant As]]))</f>
        <v>Juara 1|External National|Team</v>
      </c>
      <c r="M69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699" spans="1:13" ht="14.25" hidden="1" customHeight="1" x14ac:dyDescent="0.35">
      <c r="A699" s="1" t="s">
        <v>1032</v>
      </c>
      <c r="B699" s="1" t="s">
        <v>1033</v>
      </c>
      <c r="C699" s="1" t="s">
        <v>964</v>
      </c>
      <c r="D699" s="1">
        <v>2021</v>
      </c>
      <c r="E699" s="1" t="s">
        <v>1030</v>
      </c>
      <c r="F699" s="1" t="s">
        <v>1030</v>
      </c>
      <c r="G699" s="1" t="s">
        <v>55</v>
      </c>
      <c r="H699" s="1" t="s">
        <v>48</v>
      </c>
      <c r="I699" s="1" t="s">
        <v>20</v>
      </c>
      <c r="J699" s="1">
        <v>4</v>
      </c>
      <c r="K699" s="1" t="str">
        <f>VLOOKUP(Table2[[#This Row],[Status]], rubric[], 2, FALSE)</f>
        <v>Hasil Karya</v>
      </c>
      <c r="L699" s="1" t="str">
        <f>CLEAN(TRIM(Table2[[#This Row],[Status]] &amp; "|" &amp; Table2[[#This Row],[Level]] &amp; "|" &amp; Table2[[#This Row],[Participant As]]))</f>
        <v>Hak Cipta|External National|Team</v>
      </c>
      <c r="M69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700" spans="1:13" ht="14.25" hidden="1" customHeight="1" x14ac:dyDescent="0.35">
      <c r="A700" s="1" t="s">
        <v>1032</v>
      </c>
      <c r="B700" s="1" t="s">
        <v>1033</v>
      </c>
      <c r="C700" s="1" t="s">
        <v>964</v>
      </c>
      <c r="D700" s="1">
        <v>2021</v>
      </c>
      <c r="E700" s="1" t="s">
        <v>1030</v>
      </c>
      <c r="F700" s="1" t="s">
        <v>1030</v>
      </c>
      <c r="G700" s="1" t="s">
        <v>55</v>
      </c>
      <c r="H700" s="1" t="s">
        <v>48</v>
      </c>
      <c r="I700" s="1" t="s">
        <v>20</v>
      </c>
      <c r="J700" s="1">
        <v>4</v>
      </c>
      <c r="K700" s="1" t="str">
        <f>VLOOKUP(Table2[[#This Row],[Status]], rubric[], 2, FALSE)</f>
        <v>Hasil Karya</v>
      </c>
      <c r="L700" s="1" t="str">
        <f>CLEAN(TRIM(Table2[[#This Row],[Status]] &amp; "|" &amp; Table2[[#This Row],[Level]] &amp; "|" &amp; Table2[[#This Row],[Participant As]]))</f>
        <v>Hak Cipta|External National|Team</v>
      </c>
      <c r="M70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701" spans="1:13" ht="14.25" hidden="1" customHeight="1" x14ac:dyDescent="0.35">
      <c r="A701" s="1" t="s">
        <v>1032</v>
      </c>
      <c r="B701" s="1" t="s">
        <v>1033</v>
      </c>
      <c r="C701" s="1" t="s">
        <v>964</v>
      </c>
      <c r="D701" s="1">
        <v>2021</v>
      </c>
      <c r="E701" s="1" t="s">
        <v>1031</v>
      </c>
      <c r="F701" s="1" t="s">
        <v>1031</v>
      </c>
      <c r="G701" s="1" t="s">
        <v>55</v>
      </c>
      <c r="H701" s="1" t="s">
        <v>48</v>
      </c>
      <c r="I701" s="1" t="s">
        <v>20</v>
      </c>
      <c r="J701" s="1">
        <v>4</v>
      </c>
      <c r="K701" s="1" t="str">
        <f>VLOOKUP(Table2[[#This Row],[Status]], rubric[], 2, FALSE)</f>
        <v>Hasil Karya</v>
      </c>
      <c r="L701" s="1" t="str">
        <f>CLEAN(TRIM(Table2[[#This Row],[Status]] &amp; "|" &amp; Table2[[#This Row],[Level]] &amp; "|" &amp; Table2[[#This Row],[Participant As]]))</f>
        <v>Hak Cipta|External National|Team</v>
      </c>
      <c r="M70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702" spans="1:13" ht="14.25" hidden="1" customHeight="1" x14ac:dyDescent="0.35">
      <c r="A702" s="1" t="s">
        <v>1032</v>
      </c>
      <c r="B702" s="1" t="s">
        <v>1033</v>
      </c>
      <c r="C702" s="1" t="s">
        <v>964</v>
      </c>
      <c r="D702" s="1">
        <v>2021</v>
      </c>
      <c r="E702" s="1" t="s">
        <v>1035</v>
      </c>
      <c r="F702" s="1" t="s">
        <v>1035</v>
      </c>
      <c r="G702" s="1" t="s">
        <v>55</v>
      </c>
      <c r="H702" s="1" t="s">
        <v>48</v>
      </c>
      <c r="I702" s="1" t="s">
        <v>20</v>
      </c>
      <c r="J702" s="1">
        <v>6</v>
      </c>
      <c r="K702" s="1" t="str">
        <f>VLOOKUP(Table2[[#This Row],[Status]], rubric[], 2, FALSE)</f>
        <v>Hasil Karya</v>
      </c>
      <c r="L702" s="1" t="str">
        <f>CLEAN(TRIM(Table2[[#This Row],[Status]] &amp; "|" &amp; Table2[[#This Row],[Level]] &amp; "|" &amp; Table2[[#This Row],[Participant As]]))</f>
        <v>Hak Cipta|External National|Team</v>
      </c>
      <c r="M70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703" spans="1:13" ht="14.25" hidden="1" customHeight="1" x14ac:dyDescent="0.35">
      <c r="A703" s="1" t="s">
        <v>1032</v>
      </c>
      <c r="B703" s="1" t="s">
        <v>1033</v>
      </c>
      <c r="C703" s="1" t="s">
        <v>964</v>
      </c>
      <c r="D703" s="1">
        <v>2021</v>
      </c>
      <c r="E703" s="1" t="s">
        <v>223</v>
      </c>
      <c r="F703" s="1" t="s">
        <v>919</v>
      </c>
      <c r="G703" s="1" t="s">
        <v>102</v>
      </c>
      <c r="H703" s="1" t="s">
        <v>41</v>
      </c>
      <c r="I703" s="1" t="s">
        <v>25</v>
      </c>
      <c r="J703" s="1">
        <v>30</v>
      </c>
      <c r="K703" s="1" t="str">
        <f>VLOOKUP(Table2[[#This Row],[Status]], rubric[], 2, FALSE)</f>
        <v>Karir Organisasi</v>
      </c>
      <c r="L703" s="1" t="str">
        <f>CLEAN(TRIM(Table2[[#This Row],[Status]] &amp; "|" &amp; Table2[[#This Row],[Level]] &amp; "|" &amp; Table2[[#This Row],[Participant As]]))</f>
        <v>Sekretaris|Kab/Kota/PT|Individual</v>
      </c>
      <c r="M70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6</v>
      </c>
    </row>
    <row r="704" spans="1:13" ht="14.25" hidden="1" customHeight="1" x14ac:dyDescent="0.35">
      <c r="A704" s="1" t="s">
        <v>1032</v>
      </c>
      <c r="B704" s="1" t="s">
        <v>1033</v>
      </c>
      <c r="C704" s="1" t="s">
        <v>964</v>
      </c>
      <c r="D704" s="1">
        <v>2021</v>
      </c>
      <c r="E704" s="1" t="s">
        <v>1036</v>
      </c>
      <c r="F704" s="1" t="s">
        <v>931</v>
      </c>
      <c r="G704" s="1" t="s">
        <v>32</v>
      </c>
      <c r="H704" s="1" t="s">
        <v>48</v>
      </c>
      <c r="I704" s="1" t="s">
        <v>20</v>
      </c>
      <c r="J704" s="1">
        <v>4</v>
      </c>
      <c r="K704" s="1" t="str">
        <f>VLOOKUP(Table2[[#This Row],[Status]], rubric[], 2, FALSE)</f>
        <v>Kompetisi</v>
      </c>
      <c r="L704" s="1" t="str">
        <f>CLEAN(TRIM(Table2[[#This Row],[Status]] &amp; "|" &amp; Table2[[#This Row],[Level]] &amp; "|" &amp; Table2[[#This Row],[Participant As]]))</f>
        <v>Juara 2|External National|Team</v>
      </c>
      <c r="M70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705" spans="1:13" ht="14.25" hidden="1" customHeight="1" x14ac:dyDescent="0.35">
      <c r="A705" s="1" t="s">
        <v>1037</v>
      </c>
      <c r="B705" s="1" t="s">
        <v>1038</v>
      </c>
      <c r="C705" s="1" t="s">
        <v>964</v>
      </c>
      <c r="D705" s="1">
        <v>2021</v>
      </c>
      <c r="E705" s="1" t="s">
        <v>1039</v>
      </c>
      <c r="F705" s="1" t="s">
        <v>1039</v>
      </c>
      <c r="G705" s="1" t="s">
        <v>32</v>
      </c>
      <c r="H705" s="1" t="s">
        <v>66</v>
      </c>
      <c r="I705" s="1" t="s">
        <v>25</v>
      </c>
      <c r="J705" s="1">
        <v>396</v>
      </c>
      <c r="K705" s="1" t="str">
        <f>VLOOKUP(Table2[[#This Row],[Status]], rubric[], 2, FALSE)</f>
        <v>Kompetisi</v>
      </c>
      <c r="L705" s="1" t="str">
        <f>CLEAN(TRIM(Table2[[#This Row],[Status]] &amp; "|" &amp; Table2[[#This Row],[Level]] &amp; "|" &amp; Table2[[#This Row],[Participant As]]))</f>
        <v>Juara 2|External International|Individual</v>
      </c>
      <c r="M70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40</v>
      </c>
    </row>
    <row r="706" spans="1:13" ht="14.25" hidden="1" customHeight="1" x14ac:dyDescent="0.35">
      <c r="A706" s="1" t="s">
        <v>1037</v>
      </c>
      <c r="B706" s="1" t="s">
        <v>1038</v>
      </c>
      <c r="C706" s="1" t="s">
        <v>964</v>
      </c>
      <c r="D706" s="1">
        <v>2021</v>
      </c>
      <c r="E706" s="1" t="s">
        <v>1030</v>
      </c>
      <c r="F706" s="1" t="s">
        <v>1030</v>
      </c>
      <c r="G706" s="1" t="s">
        <v>55</v>
      </c>
      <c r="H706" s="1" t="s">
        <v>48</v>
      </c>
      <c r="I706" s="1" t="s">
        <v>25</v>
      </c>
      <c r="J706" s="1">
        <v>4</v>
      </c>
      <c r="K706" s="1" t="str">
        <f>VLOOKUP(Table2[[#This Row],[Status]], rubric[], 2, FALSE)</f>
        <v>Hasil Karya</v>
      </c>
      <c r="L706" s="1" t="str">
        <f>CLEAN(TRIM(Table2[[#This Row],[Status]] &amp; "|" &amp; Table2[[#This Row],[Level]] &amp; "|" &amp; Table2[[#This Row],[Participant As]]))</f>
        <v>Hak Cipta|External National|Individual</v>
      </c>
      <c r="M70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707" spans="1:13" ht="14.25" hidden="1" customHeight="1" x14ac:dyDescent="0.35">
      <c r="A707" s="1" t="s">
        <v>1037</v>
      </c>
      <c r="B707" s="1" t="s">
        <v>1038</v>
      </c>
      <c r="C707" s="1" t="s">
        <v>964</v>
      </c>
      <c r="D707" s="1">
        <v>2021</v>
      </c>
      <c r="E707" s="1" t="s">
        <v>1030</v>
      </c>
      <c r="F707" s="1" t="s">
        <v>1030</v>
      </c>
      <c r="G707" s="1" t="s">
        <v>55</v>
      </c>
      <c r="H707" s="1" t="s">
        <v>48</v>
      </c>
      <c r="I707" s="1" t="s">
        <v>20</v>
      </c>
      <c r="J707" s="1">
        <v>4</v>
      </c>
      <c r="K707" s="1" t="str">
        <f>VLOOKUP(Table2[[#This Row],[Status]], rubric[], 2, FALSE)</f>
        <v>Hasil Karya</v>
      </c>
      <c r="L707" s="1" t="str">
        <f>CLEAN(TRIM(Table2[[#This Row],[Status]] &amp; "|" &amp; Table2[[#This Row],[Level]] &amp; "|" &amp; Table2[[#This Row],[Participant As]]))</f>
        <v>Hak Cipta|External National|Team</v>
      </c>
      <c r="M70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708" spans="1:13" ht="14.25" hidden="1" customHeight="1" x14ac:dyDescent="0.35">
      <c r="A708" s="1" t="s">
        <v>1037</v>
      </c>
      <c r="B708" s="1" t="s">
        <v>1038</v>
      </c>
      <c r="C708" s="1" t="s">
        <v>964</v>
      </c>
      <c r="D708" s="1">
        <v>2021</v>
      </c>
      <c r="E708" s="1" t="s">
        <v>1030</v>
      </c>
      <c r="F708" s="1" t="s">
        <v>1030</v>
      </c>
      <c r="G708" s="1" t="s">
        <v>55</v>
      </c>
      <c r="H708" s="1" t="s">
        <v>48</v>
      </c>
      <c r="I708" s="1" t="s">
        <v>20</v>
      </c>
      <c r="J708" s="1">
        <v>4</v>
      </c>
      <c r="K708" s="1" t="str">
        <f>VLOOKUP(Table2[[#This Row],[Status]], rubric[], 2, FALSE)</f>
        <v>Hasil Karya</v>
      </c>
      <c r="L708" s="1" t="str">
        <f>CLEAN(TRIM(Table2[[#This Row],[Status]] &amp; "|" &amp; Table2[[#This Row],[Level]] &amp; "|" &amp; Table2[[#This Row],[Participant As]]))</f>
        <v>Hak Cipta|External National|Team</v>
      </c>
      <c r="M70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709" spans="1:13" ht="14.25" hidden="1" customHeight="1" x14ac:dyDescent="0.35">
      <c r="A709" s="1" t="s">
        <v>1037</v>
      </c>
      <c r="B709" s="1" t="s">
        <v>1038</v>
      </c>
      <c r="C709" s="1" t="s">
        <v>964</v>
      </c>
      <c r="D709" s="1">
        <v>2021</v>
      </c>
      <c r="E709" s="1" t="s">
        <v>231</v>
      </c>
      <c r="F709" s="1" t="s">
        <v>233</v>
      </c>
      <c r="G709" s="1" t="s">
        <v>35</v>
      </c>
      <c r="H709" s="1" t="s">
        <v>66</v>
      </c>
      <c r="I709" s="1" t="s">
        <v>25</v>
      </c>
      <c r="J709" s="1">
        <v>51</v>
      </c>
      <c r="K709" s="1" t="str">
        <f>VLOOKUP(Table2[[#This Row],[Status]], rubric[], 2, FALSE)</f>
        <v>Kompetisi</v>
      </c>
      <c r="L709" s="1" t="str">
        <f>CLEAN(TRIM(Table2[[#This Row],[Status]] &amp; "|" &amp; Table2[[#This Row],[Level]] &amp; "|" &amp; Table2[[#This Row],[Participant As]]))</f>
        <v>Juara 1|External International|Individual</v>
      </c>
      <c r="M70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55</v>
      </c>
    </row>
    <row r="710" spans="1:13" ht="14.25" hidden="1" customHeight="1" x14ac:dyDescent="0.35">
      <c r="A710" s="1" t="s">
        <v>1037</v>
      </c>
      <c r="B710" s="1" t="s">
        <v>1038</v>
      </c>
      <c r="C710" s="1" t="s">
        <v>964</v>
      </c>
      <c r="D710" s="1">
        <v>2021</v>
      </c>
      <c r="E710" s="1" t="s">
        <v>489</v>
      </c>
      <c r="F710" s="1" t="s">
        <v>1040</v>
      </c>
      <c r="G710" s="1" t="s">
        <v>32</v>
      </c>
      <c r="H710" s="1" t="s">
        <v>66</v>
      </c>
      <c r="I710" s="1" t="s">
        <v>25</v>
      </c>
      <c r="J710" s="1">
        <v>7</v>
      </c>
      <c r="K710" s="1" t="str">
        <f>VLOOKUP(Table2[[#This Row],[Status]], rubric[], 2, FALSE)</f>
        <v>Kompetisi</v>
      </c>
      <c r="L710" s="1" t="str">
        <f>CLEAN(TRIM(Table2[[#This Row],[Status]] &amp; "|" &amp; Table2[[#This Row],[Level]] &amp; "|" &amp; Table2[[#This Row],[Participant As]]))</f>
        <v>Juara 2|External International|Individual</v>
      </c>
      <c r="M71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40</v>
      </c>
    </row>
    <row r="711" spans="1:13" ht="14.25" hidden="1" customHeight="1" x14ac:dyDescent="0.35">
      <c r="A711" s="1" t="s">
        <v>1037</v>
      </c>
      <c r="B711" s="1" t="s">
        <v>1038</v>
      </c>
      <c r="C711" s="1" t="s">
        <v>964</v>
      </c>
      <c r="D711" s="1">
        <v>2021</v>
      </c>
      <c r="E711" s="1" t="s">
        <v>489</v>
      </c>
      <c r="F711" s="1" t="s">
        <v>1040</v>
      </c>
      <c r="G711" s="1" t="s">
        <v>32</v>
      </c>
      <c r="H711" s="1" t="s">
        <v>66</v>
      </c>
      <c r="I711" s="1" t="s">
        <v>25</v>
      </c>
      <c r="J711" s="1">
        <v>7</v>
      </c>
      <c r="K711" s="1" t="str">
        <f>VLOOKUP(Table2[[#This Row],[Status]], rubric[], 2, FALSE)</f>
        <v>Kompetisi</v>
      </c>
      <c r="L711" s="1" t="str">
        <f>CLEAN(TRIM(Table2[[#This Row],[Status]] &amp; "|" &amp; Table2[[#This Row],[Level]] &amp; "|" &amp; Table2[[#This Row],[Participant As]]))</f>
        <v>Juara 2|External International|Individual</v>
      </c>
      <c r="M71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40</v>
      </c>
    </row>
    <row r="712" spans="1:13" ht="14.25" hidden="1" customHeight="1" x14ac:dyDescent="0.35">
      <c r="A712" s="1" t="s">
        <v>1037</v>
      </c>
      <c r="B712" s="1" t="s">
        <v>1038</v>
      </c>
      <c r="C712" s="1" t="s">
        <v>964</v>
      </c>
      <c r="D712" s="1">
        <v>2021</v>
      </c>
      <c r="E712" s="1" t="s">
        <v>813</v>
      </c>
      <c r="F712" s="1" t="s">
        <v>1041</v>
      </c>
      <c r="G712" s="1" t="s">
        <v>32</v>
      </c>
      <c r="H712" s="1" t="s">
        <v>66</v>
      </c>
      <c r="I712" s="1" t="s">
        <v>25</v>
      </c>
      <c r="J712" s="1">
        <v>12</v>
      </c>
      <c r="K712" s="1" t="str">
        <f>VLOOKUP(Table2[[#This Row],[Status]], rubric[], 2, FALSE)</f>
        <v>Kompetisi</v>
      </c>
      <c r="L712" s="1" t="str">
        <f>CLEAN(TRIM(Table2[[#This Row],[Status]] &amp; "|" &amp; Table2[[#This Row],[Level]] &amp; "|" &amp; Table2[[#This Row],[Participant As]]))</f>
        <v>Juara 2|External International|Individual</v>
      </c>
      <c r="M71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40</v>
      </c>
    </row>
    <row r="713" spans="1:13" ht="14.25" hidden="1" customHeight="1" x14ac:dyDescent="0.35">
      <c r="A713" s="1" t="s">
        <v>1037</v>
      </c>
      <c r="B713" s="1" t="s">
        <v>1038</v>
      </c>
      <c r="C713" s="1" t="s">
        <v>964</v>
      </c>
      <c r="D713" s="1">
        <v>2021</v>
      </c>
      <c r="E713" s="1" t="s">
        <v>971</v>
      </c>
      <c r="F713" s="1" t="s">
        <v>971</v>
      </c>
      <c r="G713" s="1" t="s">
        <v>55</v>
      </c>
      <c r="H713" s="1" t="s">
        <v>48</v>
      </c>
      <c r="I713" s="1" t="s">
        <v>20</v>
      </c>
      <c r="J713" s="1">
        <v>4</v>
      </c>
      <c r="K713" s="1" t="str">
        <f>VLOOKUP(Table2[[#This Row],[Status]], rubric[], 2, FALSE)</f>
        <v>Hasil Karya</v>
      </c>
      <c r="L713" s="1" t="str">
        <f>CLEAN(TRIM(Table2[[#This Row],[Status]] &amp; "|" &amp; Table2[[#This Row],[Level]] &amp; "|" &amp; Table2[[#This Row],[Participant As]]))</f>
        <v>Hak Cipta|External National|Team</v>
      </c>
      <c r="M71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714" spans="1:13" ht="14.25" hidden="1" customHeight="1" x14ac:dyDescent="0.35">
      <c r="A714" s="1" t="s">
        <v>1037</v>
      </c>
      <c r="B714" s="1" t="s">
        <v>1038</v>
      </c>
      <c r="C714" s="1" t="s">
        <v>964</v>
      </c>
      <c r="D714" s="1">
        <v>2021</v>
      </c>
      <c r="E714" s="1" t="s">
        <v>251</v>
      </c>
      <c r="F714" s="1" t="s">
        <v>251</v>
      </c>
      <c r="G714" s="1" t="s">
        <v>318</v>
      </c>
      <c r="H714" s="1" t="s">
        <v>48</v>
      </c>
      <c r="I714" s="1" t="s">
        <v>20</v>
      </c>
      <c r="J714" s="1">
        <v>6</v>
      </c>
      <c r="K714" s="1" t="str">
        <f>VLOOKUP(Table2[[#This Row],[Status]], rubric[], 2, FALSE)</f>
        <v>Hasil Karya</v>
      </c>
      <c r="L714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71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715" spans="1:13" ht="14.25" hidden="1" customHeight="1" x14ac:dyDescent="0.35">
      <c r="A715" s="1" t="s">
        <v>1037</v>
      </c>
      <c r="B715" s="1" t="s">
        <v>1038</v>
      </c>
      <c r="C715" s="1" t="s">
        <v>964</v>
      </c>
      <c r="D715" s="1">
        <v>2021</v>
      </c>
      <c r="E715" s="1" t="s">
        <v>1002</v>
      </c>
      <c r="F715" s="1" t="s">
        <v>1003</v>
      </c>
      <c r="G715" s="1" t="s">
        <v>18</v>
      </c>
      <c r="H715" s="1" t="s">
        <v>19</v>
      </c>
      <c r="I715" s="1" t="s">
        <v>20</v>
      </c>
      <c r="J715" s="1">
        <v>10</v>
      </c>
      <c r="K715" s="1" t="str">
        <f>VLOOKUP(Table2[[#This Row],[Status]], rubric[], 2, FALSE)</f>
        <v>Pemberdayaan atau Aksi Kemanusiaan</v>
      </c>
      <c r="L715" s="1" t="str">
        <f>CLEAN(TRIM(Table2[[#This Row],[Status]] &amp; "|" &amp; Table2[[#This Row],[Level]] &amp; "|" &amp; Table2[[#This Row],[Participant As]]))</f>
        <v>Relawan|External Regional|Team</v>
      </c>
      <c r="M71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716" spans="1:13" ht="14.25" hidden="1" customHeight="1" x14ac:dyDescent="0.35">
      <c r="A716" s="1" t="s">
        <v>1037</v>
      </c>
      <c r="B716" s="1" t="s">
        <v>1038</v>
      </c>
      <c r="C716" s="1" t="s">
        <v>964</v>
      </c>
      <c r="D716" s="1">
        <v>2021</v>
      </c>
      <c r="E716" s="1" t="s">
        <v>1002</v>
      </c>
      <c r="F716" s="1" t="s">
        <v>1003</v>
      </c>
      <c r="G716" s="1" t="s">
        <v>18</v>
      </c>
      <c r="H716" s="1" t="s">
        <v>19</v>
      </c>
      <c r="I716" s="1" t="s">
        <v>20</v>
      </c>
      <c r="J716" s="1">
        <v>10</v>
      </c>
      <c r="K716" s="1" t="str">
        <f>VLOOKUP(Table2[[#This Row],[Status]], rubric[], 2, FALSE)</f>
        <v>Pemberdayaan atau Aksi Kemanusiaan</v>
      </c>
      <c r="L716" s="1" t="str">
        <f>CLEAN(TRIM(Table2[[#This Row],[Status]] &amp; "|" &amp; Table2[[#This Row],[Level]] &amp; "|" &amp; Table2[[#This Row],[Participant As]]))</f>
        <v>Relawan|External Regional|Team</v>
      </c>
      <c r="M71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717" spans="1:13" ht="14.25" hidden="1" customHeight="1" x14ac:dyDescent="0.35">
      <c r="A717" s="1" t="s">
        <v>1037</v>
      </c>
      <c r="B717" s="1" t="s">
        <v>1038</v>
      </c>
      <c r="C717" s="1" t="s">
        <v>964</v>
      </c>
      <c r="D717" s="1">
        <v>2021</v>
      </c>
      <c r="E717" s="1" t="s">
        <v>1002</v>
      </c>
      <c r="F717" s="1" t="s">
        <v>1003</v>
      </c>
      <c r="G717" s="1" t="s">
        <v>18</v>
      </c>
      <c r="H717" s="1" t="s">
        <v>19</v>
      </c>
      <c r="I717" s="1" t="s">
        <v>20</v>
      </c>
      <c r="J717" s="1">
        <v>25</v>
      </c>
      <c r="K717" s="1" t="str">
        <f>VLOOKUP(Table2[[#This Row],[Status]], rubric[], 2, FALSE)</f>
        <v>Pemberdayaan atau Aksi Kemanusiaan</v>
      </c>
      <c r="L717" s="1" t="str">
        <f>CLEAN(TRIM(Table2[[#This Row],[Status]] &amp; "|" &amp; Table2[[#This Row],[Level]] &amp; "|" &amp; Table2[[#This Row],[Participant As]]))</f>
        <v>Relawan|External Regional|Team</v>
      </c>
      <c r="M71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718" spans="1:13" ht="14.25" hidden="1" customHeight="1" x14ac:dyDescent="0.35">
      <c r="A718" s="1" t="s">
        <v>1042</v>
      </c>
      <c r="B718" s="1" t="s">
        <v>1043</v>
      </c>
      <c r="C718" s="1" t="s">
        <v>964</v>
      </c>
      <c r="D718" s="1">
        <v>2021</v>
      </c>
      <c r="E718" s="1" t="s">
        <v>1044</v>
      </c>
      <c r="F718" s="1" t="s">
        <v>1029</v>
      </c>
      <c r="G718" s="1" t="s">
        <v>35</v>
      </c>
      <c r="H718" s="1" t="s">
        <v>48</v>
      </c>
      <c r="I718" s="1" t="s">
        <v>20</v>
      </c>
      <c r="J718" s="1">
        <v>100</v>
      </c>
      <c r="K718" s="1" t="str">
        <f>VLOOKUP(Table2[[#This Row],[Status]], rubric[], 2, FALSE)</f>
        <v>Kompetisi</v>
      </c>
      <c r="L718" s="1" t="str">
        <f>CLEAN(TRIM(Table2[[#This Row],[Status]] &amp; "|" &amp; Table2[[#This Row],[Level]] &amp; "|" &amp; Table2[[#This Row],[Participant As]]))</f>
        <v>Juara 1|External National|Team</v>
      </c>
      <c r="M71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719" spans="1:13" ht="14.25" hidden="1" customHeight="1" x14ac:dyDescent="0.35">
      <c r="A719" s="1" t="s">
        <v>1042</v>
      </c>
      <c r="B719" s="1" t="s">
        <v>1043</v>
      </c>
      <c r="C719" s="1" t="s">
        <v>964</v>
      </c>
      <c r="D719" s="1">
        <v>2021</v>
      </c>
      <c r="E719" s="1" t="s">
        <v>1030</v>
      </c>
      <c r="F719" s="1" t="s">
        <v>1030</v>
      </c>
      <c r="G719" s="1" t="s">
        <v>55</v>
      </c>
      <c r="H719" s="1" t="s">
        <v>48</v>
      </c>
      <c r="I719" s="1" t="s">
        <v>20</v>
      </c>
      <c r="J719" s="1">
        <v>4</v>
      </c>
      <c r="K719" s="1" t="str">
        <f>VLOOKUP(Table2[[#This Row],[Status]], rubric[], 2, FALSE)</f>
        <v>Hasil Karya</v>
      </c>
      <c r="L719" s="1" t="str">
        <f>CLEAN(TRIM(Table2[[#This Row],[Status]] &amp; "|" &amp; Table2[[#This Row],[Level]] &amp; "|" &amp; Table2[[#This Row],[Participant As]]))</f>
        <v>Hak Cipta|External National|Team</v>
      </c>
      <c r="M71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720" spans="1:13" ht="14.25" hidden="1" customHeight="1" x14ac:dyDescent="0.35">
      <c r="A720" s="1" t="s">
        <v>1042</v>
      </c>
      <c r="B720" s="1" t="s">
        <v>1043</v>
      </c>
      <c r="C720" s="1" t="s">
        <v>964</v>
      </c>
      <c r="D720" s="1">
        <v>2021</v>
      </c>
      <c r="E720" s="1" t="s">
        <v>1030</v>
      </c>
      <c r="F720" s="1" t="s">
        <v>1030</v>
      </c>
      <c r="G720" s="1" t="s">
        <v>55</v>
      </c>
      <c r="H720" s="1" t="s">
        <v>48</v>
      </c>
      <c r="I720" s="1" t="s">
        <v>20</v>
      </c>
      <c r="J720" s="1">
        <v>4</v>
      </c>
      <c r="K720" s="1" t="str">
        <f>VLOOKUP(Table2[[#This Row],[Status]], rubric[], 2, FALSE)</f>
        <v>Hasil Karya</v>
      </c>
      <c r="L720" s="1" t="str">
        <f>CLEAN(TRIM(Table2[[#This Row],[Status]] &amp; "|" &amp; Table2[[#This Row],[Level]] &amp; "|" &amp; Table2[[#This Row],[Participant As]]))</f>
        <v>Hak Cipta|External National|Team</v>
      </c>
      <c r="M72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721" spans="1:13" ht="14.25" hidden="1" customHeight="1" x14ac:dyDescent="0.35">
      <c r="A721" s="1" t="s">
        <v>1042</v>
      </c>
      <c r="B721" s="1" t="s">
        <v>1043</v>
      </c>
      <c r="C721" s="1" t="s">
        <v>964</v>
      </c>
      <c r="D721" s="1">
        <v>2021</v>
      </c>
      <c r="E721" s="1" t="s">
        <v>1030</v>
      </c>
      <c r="F721" s="1" t="s">
        <v>1030</v>
      </c>
      <c r="G721" s="1" t="s">
        <v>55</v>
      </c>
      <c r="H721" s="1" t="s">
        <v>48</v>
      </c>
      <c r="I721" s="1" t="s">
        <v>20</v>
      </c>
      <c r="J721" s="1">
        <v>4</v>
      </c>
      <c r="K721" s="1" t="str">
        <f>VLOOKUP(Table2[[#This Row],[Status]], rubric[], 2, FALSE)</f>
        <v>Hasil Karya</v>
      </c>
      <c r="L721" s="1" t="str">
        <f>CLEAN(TRIM(Table2[[#This Row],[Status]] &amp; "|" &amp; Table2[[#This Row],[Level]] &amp; "|" &amp; Table2[[#This Row],[Participant As]]))</f>
        <v>Hak Cipta|External National|Team</v>
      </c>
      <c r="M72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722" spans="1:13" ht="14.25" hidden="1" customHeight="1" x14ac:dyDescent="0.35">
      <c r="A722" s="1" t="s">
        <v>1042</v>
      </c>
      <c r="B722" s="1" t="s">
        <v>1043</v>
      </c>
      <c r="C722" s="1" t="s">
        <v>964</v>
      </c>
      <c r="D722" s="1">
        <v>2021</v>
      </c>
      <c r="E722" s="1" t="s">
        <v>1031</v>
      </c>
      <c r="F722" s="1" t="s">
        <v>1031</v>
      </c>
      <c r="G722" s="1" t="s">
        <v>55</v>
      </c>
      <c r="H722" s="1" t="s">
        <v>48</v>
      </c>
      <c r="I722" s="1" t="s">
        <v>20</v>
      </c>
      <c r="J722" s="1">
        <v>4</v>
      </c>
      <c r="K722" s="1" t="str">
        <f>VLOOKUP(Table2[[#This Row],[Status]], rubric[], 2, FALSE)</f>
        <v>Hasil Karya</v>
      </c>
      <c r="L722" s="1" t="str">
        <f>CLEAN(TRIM(Table2[[#This Row],[Status]] &amp; "|" &amp; Table2[[#This Row],[Level]] &amp; "|" &amp; Table2[[#This Row],[Participant As]]))</f>
        <v>Hak Cipta|External National|Team</v>
      </c>
      <c r="M72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723" spans="1:13" ht="14.25" hidden="1" customHeight="1" x14ac:dyDescent="0.35">
      <c r="A723" s="1" t="s">
        <v>1042</v>
      </c>
      <c r="B723" s="1" t="s">
        <v>1043</v>
      </c>
      <c r="C723" s="1" t="s">
        <v>964</v>
      </c>
      <c r="D723" s="1">
        <v>2021</v>
      </c>
      <c r="E723" s="1" t="s">
        <v>274</v>
      </c>
      <c r="F723" s="1" t="s">
        <v>23</v>
      </c>
      <c r="G723" s="1" t="s">
        <v>32</v>
      </c>
      <c r="H723" s="1" t="s">
        <v>19</v>
      </c>
      <c r="I723" s="1" t="s">
        <v>25</v>
      </c>
      <c r="J723" s="1">
        <v>15</v>
      </c>
      <c r="K723" s="1" t="str">
        <f>VLOOKUP(Table2[[#This Row],[Status]], rubric[], 2, FALSE)</f>
        <v>Kompetisi</v>
      </c>
      <c r="L723" s="1" t="str">
        <f>CLEAN(TRIM(Table2[[#This Row],[Status]] &amp; "|" &amp; Table2[[#This Row],[Level]] &amp; "|" &amp; Table2[[#This Row],[Participant As]]))</f>
        <v>Juara 2|External Regional|Individual</v>
      </c>
      <c r="M72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30</v>
      </c>
    </row>
    <row r="724" spans="1:13" ht="14.25" hidden="1" customHeight="1" x14ac:dyDescent="0.35">
      <c r="A724" s="1" t="s">
        <v>1042</v>
      </c>
      <c r="B724" s="1" t="s">
        <v>1043</v>
      </c>
      <c r="C724" s="1" t="s">
        <v>964</v>
      </c>
      <c r="D724" s="1">
        <v>2021</v>
      </c>
      <c r="E724" s="1" t="s">
        <v>1001</v>
      </c>
      <c r="F724" s="1" t="s">
        <v>919</v>
      </c>
      <c r="G724" s="1" t="s">
        <v>18</v>
      </c>
      <c r="H724" s="1" t="s">
        <v>19</v>
      </c>
      <c r="I724" s="1" t="s">
        <v>25</v>
      </c>
      <c r="J724" s="1">
        <v>30</v>
      </c>
      <c r="K724" s="1" t="str">
        <f>VLOOKUP(Table2[[#This Row],[Status]], rubric[], 2, FALSE)</f>
        <v>Pemberdayaan atau Aksi Kemanusiaan</v>
      </c>
      <c r="L724" s="1" t="str">
        <f>CLEAN(TRIM(Table2[[#This Row],[Status]] &amp; "|" &amp; Table2[[#This Row],[Level]] &amp; "|" &amp; Table2[[#This Row],[Participant As]]))</f>
        <v>Relawan|External Regional|Individual</v>
      </c>
      <c r="M72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725" spans="1:13" ht="14.25" hidden="1" customHeight="1" x14ac:dyDescent="0.35">
      <c r="A725" s="1" t="s">
        <v>1042</v>
      </c>
      <c r="B725" s="1" t="s">
        <v>1043</v>
      </c>
      <c r="C725" s="1" t="s">
        <v>964</v>
      </c>
      <c r="D725" s="1">
        <v>2021</v>
      </c>
      <c r="E725" s="1" t="s">
        <v>165</v>
      </c>
      <c r="F725" s="1" t="s">
        <v>165</v>
      </c>
      <c r="G725" s="1" t="s">
        <v>32</v>
      </c>
      <c r="H725" s="1" t="s">
        <v>48</v>
      </c>
      <c r="I725" s="1" t="s">
        <v>20</v>
      </c>
      <c r="J725" s="1">
        <v>100</v>
      </c>
      <c r="K725" s="1" t="str">
        <f>VLOOKUP(Table2[[#This Row],[Status]], rubric[], 2, FALSE)</f>
        <v>Kompetisi</v>
      </c>
      <c r="L725" s="1" t="str">
        <f>CLEAN(TRIM(Table2[[#This Row],[Status]] &amp; "|" &amp; Table2[[#This Row],[Level]] &amp; "|" &amp; Table2[[#This Row],[Participant As]]))</f>
        <v>Juara 2|External National|Team</v>
      </c>
      <c r="M72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726" spans="1:13" ht="14.25" hidden="1" customHeight="1" x14ac:dyDescent="0.35">
      <c r="A726" s="1" t="s">
        <v>1042</v>
      </c>
      <c r="B726" s="1" t="s">
        <v>1043</v>
      </c>
      <c r="C726" s="1" t="s">
        <v>964</v>
      </c>
      <c r="D726" s="1">
        <v>2021</v>
      </c>
      <c r="E726" s="1" t="s">
        <v>984</v>
      </c>
      <c r="F726" s="1" t="s">
        <v>984</v>
      </c>
      <c r="G726" s="1" t="s">
        <v>55</v>
      </c>
      <c r="H726" s="1" t="s">
        <v>48</v>
      </c>
      <c r="I726" s="1" t="s">
        <v>20</v>
      </c>
      <c r="J726" s="1">
        <v>5</v>
      </c>
      <c r="K726" s="1" t="str">
        <f>VLOOKUP(Table2[[#This Row],[Status]], rubric[], 2, FALSE)</f>
        <v>Hasil Karya</v>
      </c>
      <c r="L726" s="1" t="str">
        <f>CLEAN(TRIM(Table2[[#This Row],[Status]] &amp; "|" &amp; Table2[[#This Row],[Level]] &amp; "|" &amp; Table2[[#This Row],[Participant As]]))</f>
        <v>Hak Cipta|External National|Team</v>
      </c>
      <c r="M72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727" spans="1:13" ht="14.25" hidden="1" customHeight="1" x14ac:dyDescent="0.35">
      <c r="A727" s="1" t="s">
        <v>1042</v>
      </c>
      <c r="B727" s="1" t="s">
        <v>1043</v>
      </c>
      <c r="C727" s="1" t="s">
        <v>964</v>
      </c>
      <c r="D727" s="1">
        <v>2021</v>
      </c>
      <c r="E727" s="1" t="s">
        <v>984</v>
      </c>
      <c r="F727" s="1" t="s">
        <v>984</v>
      </c>
      <c r="G727" s="1" t="s">
        <v>55</v>
      </c>
      <c r="H727" s="1" t="s">
        <v>48</v>
      </c>
      <c r="I727" s="1" t="s">
        <v>20</v>
      </c>
      <c r="J727" s="1">
        <v>4</v>
      </c>
      <c r="K727" s="1" t="str">
        <f>VLOOKUP(Table2[[#This Row],[Status]], rubric[], 2, FALSE)</f>
        <v>Hasil Karya</v>
      </c>
      <c r="L727" s="1" t="str">
        <f>CLEAN(TRIM(Table2[[#This Row],[Status]] &amp; "|" &amp; Table2[[#This Row],[Level]] &amp; "|" &amp; Table2[[#This Row],[Participant As]]))</f>
        <v>Hak Cipta|External National|Team</v>
      </c>
      <c r="M72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728" spans="1:13" ht="14.25" hidden="1" customHeight="1" x14ac:dyDescent="0.35">
      <c r="A728" s="1" t="s">
        <v>1042</v>
      </c>
      <c r="B728" s="1" t="s">
        <v>1043</v>
      </c>
      <c r="C728" s="1" t="s">
        <v>964</v>
      </c>
      <c r="D728" s="1">
        <v>2021</v>
      </c>
      <c r="E728" s="1" t="s">
        <v>789</v>
      </c>
      <c r="F728" s="1" t="s">
        <v>789</v>
      </c>
      <c r="G728" s="1" t="s">
        <v>55</v>
      </c>
      <c r="H728" s="1" t="s">
        <v>48</v>
      </c>
      <c r="I728" s="1" t="s">
        <v>20</v>
      </c>
      <c r="J728" s="1">
        <v>4</v>
      </c>
      <c r="K728" s="1" t="str">
        <f>VLOOKUP(Table2[[#This Row],[Status]], rubric[], 2, FALSE)</f>
        <v>Hasil Karya</v>
      </c>
      <c r="L728" s="1" t="str">
        <f>CLEAN(TRIM(Table2[[#This Row],[Status]] &amp; "|" &amp; Table2[[#This Row],[Level]] &amp; "|" &amp; Table2[[#This Row],[Participant As]]))</f>
        <v>Hak Cipta|External National|Team</v>
      </c>
      <c r="M72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729" spans="1:13" ht="14.25" hidden="1" customHeight="1" x14ac:dyDescent="0.35">
      <c r="A729" s="1" t="s">
        <v>1042</v>
      </c>
      <c r="B729" s="1" t="s">
        <v>1043</v>
      </c>
      <c r="C729" s="1" t="s">
        <v>964</v>
      </c>
      <c r="D729" s="1">
        <v>2021</v>
      </c>
      <c r="E729" s="1" t="s">
        <v>722</v>
      </c>
      <c r="F729" s="1" t="s">
        <v>722</v>
      </c>
      <c r="G729" s="1" t="s">
        <v>55</v>
      </c>
      <c r="H729" s="1" t="s">
        <v>48</v>
      </c>
      <c r="I729" s="1" t="s">
        <v>20</v>
      </c>
      <c r="J729" s="1">
        <v>4</v>
      </c>
      <c r="K729" s="1" t="str">
        <f>VLOOKUP(Table2[[#This Row],[Status]], rubric[], 2, FALSE)</f>
        <v>Hasil Karya</v>
      </c>
      <c r="L729" s="1" t="str">
        <f>CLEAN(TRIM(Table2[[#This Row],[Status]] &amp; "|" &amp; Table2[[#This Row],[Level]] &amp; "|" &amp; Table2[[#This Row],[Participant As]]))</f>
        <v>Hak Cipta|External National|Team</v>
      </c>
      <c r="M72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730" spans="1:13" ht="14.25" hidden="1" customHeight="1" x14ac:dyDescent="0.35">
      <c r="A730" s="1" t="s">
        <v>1042</v>
      </c>
      <c r="B730" s="1" t="s">
        <v>1043</v>
      </c>
      <c r="C730" s="1" t="s">
        <v>964</v>
      </c>
      <c r="D730" s="1">
        <v>2021</v>
      </c>
      <c r="E730" s="1" t="s">
        <v>38</v>
      </c>
      <c r="F730" s="1" t="s">
        <v>1019</v>
      </c>
      <c r="G730" s="1" t="s">
        <v>18</v>
      </c>
      <c r="H730" s="1" t="s">
        <v>19</v>
      </c>
      <c r="I730" s="1" t="s">
        <v>20</v>
      </c>
      <c r="J730" s="1">
        <v>6</v>
      </c>
      <c r="K730" s="1" t="str">
        <f>VLOOKUP(Table2[[#This Row],[Status]], rubric[], 2, FALSE)</f>
        <v>Pemberdayaan atau Aksi Kemanusiaan</v>
      </c>
      <c r="L730" s="1" t="str">
        <f>CLEAN(TRIM(Table2[[#This Row],[Status]] &amp; "|" &amp; Table2[[#This Row],[Level]] &amp; "|" &amp; Table2[[#This Row],[Participant As]]))</f>
        <v>Relawan|External Regional|Team</v>
      </c>
      <c r="M73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731" spans="1:13" ht="14.25" hidden="1" customHeight="1" x14ac:dyDescent="0.35">
      <c r="A731" s="1" t="s">
        <v>1042</v>
      </c>
      <c r="B731" s="1" t="s">
        <v>1043</v>
      </c>
      <c r="C731" s="1" t="s">
        <v>964</v>
      </c>
      <c r="D731" s="1">
        <v>2021</v>
      </c>
      <c r="E731" s="1" t="s">
        <v>1045</v>
      </c>
      <c r="F731" s="1" t="s">
        <v>1046</v>
      </c>
      <c r="G731" s="1" t="s">
        <v>18</v>
      </c>
      <c r="H731" s="1" t="s">
        <v>19</v>
      </c>
      <c r="I731" s="1" t="s">
        <v>25</v>
      </c>
      <c r="J731" s="1">
        <v>3</v>
      </c>
      <c r="K731" s="1" t="str">
        <f>VLOOKUP(Table2[[#This Row],[Status]], rubric[], 2, FALSE)</f>
        <v>Pemberdayaan atau Aksi Kemanusiaan</v>
      </c>
      <c r="L731" s="1" t="str">
        <f>CLEAN(TRIM(Table2[[#This Row],[Status]] &amp; "|" &amp; Table2[[#This Row],[Level]] &amp; "|" &amp; Table2[[#This Row],[Participant As]]))</f>
        <v>Relawan|External Regional|Individual</v>
      </c>
      <c r="M73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732" spans="1:13" ht="14.25" hidden="1" customHeight="1" x14ac:dyDescent="0.35">
      <c r="A732" s="1" t="s">
        <v>1042</v>
      </c>
      <c r="B732" s="1" t="s">
        <v>1043</v>
      </c>
      <c r="C732" s="1" t="s">
        <v>964</v>
      </c>
      <c r="D732" s="1">
        <v>2021</v>
      </c>
      <c r="E732" s="1" t="s">
        <v>371</v>
      </c>
      <c r="F732" s="1" t="s">
        <v>31</v>
      </c>
      <c r="G732" s="1" t="s">
        <v>35</v>
      </c>
      <c r="H732" s="1" t="s">
        <v>48</v>
      </c>
      <c r="I732" s="1" t="s">
        <v>20</v>
      </c>
      <c r="K732" t="str">
        <f>VLOOKUP(Table2[[#This Row],[Status]], rubric[], 2, FALSE)</f>
        <v>Kompetisi</v>
      </c>
      <c r="L732" s="1" t="str">
        <f>CLEAN(TRIM(Table2[[#This Row],[Status]] &amp; "|" &amp; Table2[[#This Row],[Level]] &amp; "|" &amp; Table2[[#This Row],[Participant As]]))</f>
        <v>Juara 1|External National|Team</v>
      </c>
      <c r="M73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733" spans="1:13" ht="14.25" hidden="1" customHeight="1" x14ac:dyDescent="0.35">
      <c r="A733" s="1" t="s">
        <v>1042</v>
      </c>
      <c r="B733" s="1" t="s">
        <v>1043</v>
      </c>
      <c r="C733" s="1" t="s">
        <v>964</v>
      </c>
      <c r="D733" s="1">
        <v>2021</v>
      </c>
      <c r="E733" s="1" t="s">
        <v>1047</v>
      </c>
      <c r="F733" s="1" t="s">
        <v>1047</v>
      </c>
      <c r="G733" s="1" t="s">
        <v>318</v>
      </c>
      <c r="H733" s="1" t="s">
        <v>48</v>
      </c>
      <c r="I733" s="1" t="s">
        <v>20</v>
      </c>
      <c r="J733" s="1">
        <v>6</v>
      </c>
      <c r="K733" s="1" t="str">
        <f>VLOOKUP(Table2[[#This Row],[Status]], rubric[], 2, FALSE)</f>
        <v>Hasil Karya</v>
      </c>
      <c r="L733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73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734" spans="1:13" ht="14.25" hidden="1" customHeight="1" x14ac:dyDescent="0.35">
      <c r="A734" s="1" t="s">
        <v>1042</v>
      </c>
      <c r="B734" s="1" t="s">
        <v>1043</v>
      </c>
      <c r="C734" s="1" t="s">
        <v>964</v>
      </c>
      <c r="D734" s="1">
        <v>2021</v>
      </c>
      <c r="E734" s="1" t="s">
        <v>1048</v>
      </c>
      <c r="F734" s="1" t="s">
        <v>1048</v>
      </c>
      <c r="G734" s="1" t="s">
        <v>55</v>
      </c>
      <c r="H734" s="1" t="s">
        <v>48</v>
      </c>
      <c r="I734" s="1" t="s">
        <v>20</v>
      </c>
      <c r="J734" s="1">
        <v>3</v>
      </c>
      <c r="K734" s="1" t="str">
        <f>VLOOKUP(Table2[[#This Row],[Status]], rubric[], 2, FALSE)</f>
        <v>Hasil Karya</v>
      </c>
      <c r="L734" s="1" t="str">
        <f>CLEAN(TRIM(Table2[[#This Row],[Status]] &amp; "|" &amp; Table2[[#This Row],[Level]] &amp; "|" &amp; Table2[[#This Row],[Participant As]]))</f>
        <v>Hak Cipta|External National|Team</v>
      </c>
      <c r="M73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735" spans="1:13" ht="14.25" hidden="1" customHeight="1" x14ac:dyDescent="0.35">
      <c r="A735" s="1" t="s">
        <v>1042</v>
      </c>
      <c r="B735" s="1" t="s">
        <v>1043</v>
      </c>
      <c r="C735" s="1" t="s">
        <v>964</v>
      </c>
      <c r="D735" s="1">
        <v>2021</v>
      </c>
      <c r="E735" s="1" t="s">
        <v>1021</v>
      </c>
      <c r="F735" s="1" t="s">
        <v>1021</v>
      </c>
      <c r="G735" s="1" t="s">
        <v>55</v>
      </c>
      <c r="H735" s="1" t="s">
        <v>48</v>
      </c>
      <c r="I735" s="1" t="s">
        <v>25</v>
      </c>
      <c r="J735" s="1">
        <v>5</v>
      </c>
      <c r="K735" s="1" t="str">
        <f>VLOOKUP(Table2[[#This Row],[Status]], rubric[], 2, FALSE)</f>
        <v>Hasil Karya</v>
      </c>
      <c r="L735" s="1" t="str">
        <f>CLEAN(TRIM(Table2[[#This Row],[Status]] &amp; "|" &amp; Table2[[#This Row],[Level]] &amp; "|" &amp; Table2[[#This Row],[Participant As]]))</f>
        <v>Hak Cipta|External National|Individual</v>
      </c>
      <c r="M73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736" spans="1:13" ht="14.25" hidden="1" customHeight="1" x14ac:dyDescent="0.35">
      <c r="A736" s="1" t="s">
        <v>1049</v>
      </c>
      <c r="B736" s="1" t="s">
        <v>1050</v>
      </c>
      <c r="C736" s="1" t="s">
        <v>964</v>
      </c>
      <c r="D736" s="1">
        <v>2021</v>
      </c>
      <c r="E736" s="1" t="s">
        <v>23</v>
      </c>
      <c r="F736" s="1" t="s">
        <v>919</v>
      </c>
      <c r="G736" s="1" t="s">
        <v>18</v>
      </c>
      <c r="H736" s="1" t="s">
        <v>66</v>
      </c>
      <c r="I736" s="1" t="s">
        <v>25</v>
      </c>
      <c r="J736" s="1">
        <v>100</v>
      </c>
      <c r="K736" s="1" t="str">
        <f>VLOOKUP(Table2[[#This Row],[Status]], rubric[], 2, FALSE)</f>
        <v>Pemberdayaan atau Aksi Kemanusiaan</v>
      </c>
      <c r="L736" s="1" t="str">
        <f>CLEAN(TRIM(Table2[[#This Row],[Status]] &amp; "|" &amp; Table2[[#This Row],[Level]] &amp; "|" &amp; Table2[[#This Row],[Participant As]]))</f>
        <v>Relawan|External International|Individual</v>
      </c>
      <c r="M73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737" spans="1:13" ht="14.25" hidden="1" customHeight="1" x14ac:dyDescent="0.35">
      <c r="A737" s="1" t="s">
        <v>1049</v>
      </c>
      <c r="B737" s="1" t="s">
        <v>1050</v>
      </c>
      <c r="C737" s="1" t="s">
        <v>964</v>
      </c>
      <c r="D737" s="1">
        <v>2021</v>
      </c>
      <c r="E737" s="1" t="s">
        <v>1051</v>
      </c>
      <c r="F737" s="1" t="s">
        <v>1051</v>
      </c>
      <c r="G737" s="1" t="s">
        <v>55</v>
      </c>
      <c r="H737" s="1" t="s">
        <v>48</v>
      </c>
      <c r="I737" s="1" t="s">
        <v>25</v>
      </c>
      <c r="J737" s="1">
        <v>4</v>
      </c>
      <c r="K737" s="1" t="str">
        <f>VLOOKUP(Table2[[#This Row],[Status]], rubric[], 2, FALSE)</f>
        <v>Hasil Karya</v>
      </c>
      <c r="L737" s="1" t="str">
        <f>CLEAN(TRIM(Table2[[#This Row],[Status]] &amp; "|" &amp; Table2[[#This Row],[Level]] &amp; "|" &amp; Table2[[#This Row],[Participant As]]))</f>
        <v>Hak Cipta|External National|Individual</v>
      </c>
      <c r="M73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738" spans="1:13" ht="14.25" hidden="1" customHeight="1" x14ac:dyDescent="0.35">
      <c r="A738" s="1" t="s">
        <v>1049</v>
      </c>
      <c r="B738" s="1" t="s">
        <v>1050</v>
      </c>
      <c r="C738" s="1" t="s">
        <v>964</v>
      </c>
      <c r="D738" s="1">
        <v>2021</v>
      </c>
      <c r="E738" s="1" t="s">
        <v>700</v>
      </c>
      <c r="F738" s="1" t="s">
        <v>700</v>
      </c>
      <c r="G738" s="1" t="s">
        <v>55</v>
      </c>
      <c r="H738" s="1" t="s">
        <v>48</v>
      </c>
      <c r="I738" s="1" t="s">
        <v>25</v>
      </c>
      <c r="J738" s="1">
        <v>4</v>
      </c>
      <c r="K738" s="1" t="str">
        <f>VLOOKUP(Table2[[#This Row],[Status]], rubric[], 2, FALSE)</f>
        <v>Hasil Karya</v>
      </c>
      <c r="L738" s="1" t="str">
        <f>CLEAN(TRIM(Table2[[#This Row],[Status]] &amp; "|" &amp; Table2[[#This Row],[Level]] &amp; "|" &amp; Table2[[#This Row],[Participant As]]))</f>
        <v>Hak Cipta|External National|Individual</v>
      </c>
      <c r="M73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739" spans="1:13" ht="14.25" hidden="1" customHeight="1" x14ac:dyDescent="0.35">
      <c r="A739" s="1" t="s">
        <v>1052</v>
      </c>
      <c r="B739" s="1" t="s">
        <v>1053</v>
      </c>
      <c r="C739" s="1" t="s">
        <v>964</v>
      </c>
      <c r="D739" s="1">
        <v>2021</v>
      </c>
      <c r="E739" s="1" t="s">
        <v>1000</v>
      </c>
      <c r="F739" s="1" t="s">
        <v>967</v>
      </c>
      <c r="G739" s="1" t="s">
        <v>55</v>
      </c>
      <c r="H739" s="1" t="s">
        <v>48</v>
      </c>
      <c r="I739" s="1" t="s">
        <v>20</v>
      </c>
      <c r="J739" s="1">
        <v>4</v>
      </c>
      <c r="K739" s="1" t="str">
        <f>VLOOKUP(Table2[[#This Row],[Status]], rubric[], 2, FALSE)</f>
        <v>Hasil Karya</v>
      </c>
      <c r="L739" s="1" t="str">
        <f>CLEAN(TRIM(Table2[[#This Row],[Status]] &amp; "|" &amp; Table2[[#This Row],[Level]] &amp; "|" &amp; Table2[[#This Row],[Participant As]]))</f>
        <v>Hak Cipta|External National|Team</v>
      </c>
      <c r="M73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740" spans="1:13" ht="14.25" hidden="1" customHeight="1" x14ac:dyDescent="0.35">
      <c r="A740" s="1" t="s">
        <v>1052</v>
      </c>
      <c r="B740" s="1" t="s">
        <v>1053</v>
      </c>
      <c r="C740" s="1" t="s">
        <v>964</v>
      </c>
      <c r="D740" s="1">
        <v>2021</v>
      </c>
      <c r="E740" s="1" t="s">
        <v>1054</v>
      </c>
      <c r="F740" s="1" t="s">
        <v>1055</v>
      </c>
      <c r="G740" s="1" t="s">
        <v>55</v>
      </c>
      <c r="H740" s="1" t="s">
        <v>48</v>
      </c>
      <c r="I740" s="1" t="s">
        <v>20</v>
      </c>
      <c r="J740" s="1">
        <v>5</v>
      </c>
      <c r="K740" s="1" t="str">
        <f>VLOOKUP(Table2[[#This Row],[Status]], rubric[], 2, FALSE)</f>
        <v>Hasil Karya</v>
      </c>
      <c r="L740" s="1" t="str">
        <f>CLEAN(TRIM(Table2[[#This Row],[Status]] &amp; "|" &amp; Table2[[#This Row],[Level]] &amp; "|" &amp; Table2[[#This Row],[Participant As]]))</f>
        <v>Hak Cipta|External National|Team</v>
      </c>
      <c r="M74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741" spans="1:13" ht="14.25" hidden="1" customHeight="1" x14ac:dyDescent="0.35">
      <c r="A741" s="1" t="s">
        <v>1052</v>
      </c>
      <c r="B741" s="1" t="s">
        <v>1053</v>
      </c>
      <c r="C741" s="1" t="s">
        <v>964</v>
      </c>
      <c r="D741" s="1">
        <v>2021</v>
      </c>
      <c r="E741" s="1" t="s">
        <v>984</v>
      </c>
      <c r="F741" s="1" t="s">
        <v>1056</v>
      </c>
      <c r="G741" s="1" t="s">
        <v>55</v>
      </c>
      <c r="H741" s="1" t="s">
        <v>48</v>
      </c>
      <c r="I741" s="1" t="s">
        <v>20</v>
      </c>
      <c r="J741" s="1">
        <v>5</v>
      </c>
      <c r="K741" s="1" t="str">
        <f>VLOOKUP(Table2[[#This Row],[Status]], rubric[], 2, FALSE)</f>
        <v>Hasil Karya</v>
      </c>
      <c r="L741" s="1" t="str">
        <f>CLEAN(TRIM(Table2[[#This Row],[Status]] &amp; "|" &amp; Table2[[#This Row],[Level]] &amp; "|" &amp; Table2[[#This Row],[Participant As]]))</f>
        <v>Hak Cipta|External National|Team</v>
      </c>
      <c r="M74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742" spans="1:13" ht="14.25" hidden="1" customHeight="1" x14ac:dyDescent="0.35">
      <c r="A742" s="1" t="s">
        <v>1052</v>
      </c>
      <c r="B742" s="1" t="s">
        <v>1053</v>
      </c>
      <c r="C742" s="1" t="s">
        <v>964</v>
      </c>
      <c r="D742" s="1">
        <v>2021</v>
      </c>
      <c r="E742" s="1" t="s">
        <v>1057</v>
      </c>
      <c r="F742" s="1" t="s">
        <v>1055</v>
      </c>
      <c r="G742" s="1" t="s">
        <v>55</v>
      </c>
      <c r="H742" s="1" t="s">
        <v>48</v>
      </c>
      <c r="I742" s="1" t="s">
        <v>20</v>
      </c>
      <c r="J742" s="1">
        <v>5</v>
      </c>
      <c r="K742" s="1" t="str">
        <f>VLOOKUP(Table2[[#This Row],[Status]], rubric[], 2, FALSE)</f>
        <v>Hasil Karya</v>
      </c>
      <c r="L742" s="1" t="str">
        <f>CLEAN(TRIM(Table2[[#This Row],[Status]] &amp; "|" &amp; Table2[[#This Row],[Level]] &amp; "|" &amp; Table2[[#This Row],[Participant As]]))</f>
        <v>Hak Cipta|External National|Team</v>
      </c>
      <c r="M74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743" spans="1:13" ht="14.25" hidden="1" customHeight="1" x14ac:dyDescent="0.35">
      <c r="A743" s="1" t="s">
        <v>1052</v>
      </c>
      <c r="B743" s="1" t="s">
        <v>1053</v>
      </c>
      <c r="C743" s="1" t="s">
        <v>964</v>
      </c>
      <c r="D743" s="1">
        <v>2021</v>
      </c>
      <c r="E743" s="1" t="s">
        <v>331</v>
      </c>
      <c r="F743" s="1" t="s">
        <v>1058</v>
      </c>
      <c r="G743" s="1" t="s">
        <v>55</v>
      </c>
      <c r="H743" s="1" t="s">
        <v>48</v>
      </c>
      <c r="I743" s="1" t="s">
        <v>20</v>
      </c>
      <c r="J743" s="1">
        <v>5</v>
      </c>
      <c r="K743" s="1" t="str">
        <f>VLOOKUP(Table2[[#This Row],[Status]], rubric[], 2, FALSE)</f>
        <v>Hasil Karya</v>
      </c>
      <c r="L743" s="1" t="str">
        <f>CLEAN(TRIM(Table2[[#This Row],[Status]] &amp; "|" &amp; Table2[[#This Row],[Level]] &amp; "|" &amp; Table2[[#This Row],[Participant As]]))</f>
        <v>Hak Cipta|External National|Team</v>
      </c>
      <c r="M74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744" spans="1:13" ht="14.25" hidden="1" customHeight="1" x14ac:dyDescent="0.35">
      <c r="A744" s="1" t="s">
        <v>1059</v>
      </c>
      <c r="B744" s="1" t="s">
        <v>1060</v>
      </c>
      <c r="C744" s="1" t="s">
        <v>964</v>
      </c>
      <c r="D744" s="1">
        <v>2021</v>
      </c>
      <c r="E744" s="1" t="s">
        <v>722</v>
      </c>
      <c r="F744" s="1" t="s">
        <v>1055</v>
      </c>
      <c r="G744" s="1" t="s">
        <v>55</v>
      </c>
      <c r="H744" s="1" t="s">
        <v>48</v>
      </c>
      <c r="I744" s="1" t="s">
        <v>20</v>
      </c>
      <c r="J744" s="1">
        <v>5</v>
      </c>
      <c r="K744" s="1" t="str">
        <f>VLOOKUP(Table2[[#This Row],[Status]], rubric[], 2, FALSE)</f>
        <v>Hasil Karya</v>
      </c>
      <c r="L744" s="1" t="str">
        <f>CLEAN(TRIM(Table2[[#This Row],[Status]] &amp; "|" &amp; Table2[[#This Row],[Level]] &amp; "|" &amp; Table2[[#This Row],[Participant As]]))</f>
        <v>Hak Cipta|External National|Team</v>
      </c>
      <c r="M74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745" spans="1:13" ht="14.25" hidden="1" customHeight="1" x14ac:dyDescent="0.35">
      <c r="A745" s="1" t="s">
        <v>1059</v>
      </c>
      <c r="B745" s="1" t="s">
        <v>1060</v>
      </c>
      <c r="C745" s="1" t="s">
        <v>964</v>
      </c>
      <c r="D745" s="1">
        <v>2021</v>
      </c>
      <c r="E745" s="1" t="s">
        <v>1061</v>
      </c>
      <c r="F745" s="1" t="s">
        <v>132</v>
      </c>
      <c r="G745" s="1" t="s">
        <v>74</v>
      </c>
      <c r="H745" s="1" t="s">
        <v>48</v>
      </c>
      <c r="I745" s="1" t="s">
        <v>20</v>
      </c>
      <c r="J745" s="1">
        <v>35</v>
      </c>
      <c r="K745" s="1" t="str">
        <f>VLOOKUP(Table2[[#This Row],[Status]], rubric[], 2, FALSE)</f>
        <v>Kompetisi</v>
      </c>
      <c r="L745" s="1" t="str">
        <f>CLEAN(TRIM(Table2[[#This Row],[Status]] &amp; "|" &amp; Table2[[#This Row],[Level]] &amp; "|" &amp; Table2[[#This Row],[Participant As]]))</f>
        <v>Juara 3|External National|Team</v>
      </c>
      <c r="M74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746" spans="1:13" ht="14.25" hidden="1" customHeight="1" x14ac:dyDescent="0.35">
      <c r="A746" s="1" t="s">
        <v>1059</v>
      </c>
      <c r="B746" s="1" t="s">
        <v>1060</v>
      </c>
      <c r="C746" s="1" t="s">
        <v>964</v>
      </c>
      <c r="D746" s="1">
        <v>2021</v>
      </c>
      <c r="E746" s="1" t="s">
        <v>38</v>
      </c>
      <c r="F746" s="1" t="s">
        <v>1019</v>
      </c>
      <c r="G746" s="1" t="s">
        <v>18</v>
      </c>
      <c r="H746" s="1" t="s">
        <v>19</v>
      </c>
      <c r="I746" s="1" t="s">
        <v>25</v>
      </c>
      <c r="J746" s="1">
        <v>12</v>
      </c>
      <c r="K746" s="1" t="str">
        <f>VLOOKUP(Table2[[#This Row],[Status]], rubric[], 2, FALSE)</f>
        <v>Pemberdayaan atau Aksi Kemanusiaan</v>
      </c>
      <c r="L746" s="1" t="str">
        <f>CLEAN(TRIM(Table2[[#This Row],[Status]] &amp; "|" &amp; Table2[[#This Row],[Level]] &amp; "|" &amp; Table2[[#This Row],[Participant As]]))</f>
        <v>Relawan|External Regional|Individual</v>
      </c>
      <c r="M74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747" spans="1:13" ht="14.25" hidden="1" customHeight="1" x14ac:dyDescent="0.35">
      <c r="A747" s="1" t="s">
        <v>1062</v>
      </c>
      <c r="B747" s="1" t="s">
        <v>1063</v>
      </c>
      <c r="C747" s="1" t="s">
        <v>964</v>
      </c>
      <c r="D747" s="1">
        <v>2021</v>
      </c>
      <c r="E747" s="1" t="s">
        <v>1013</v>
      </c>
      <c r="F747" s="1" t="s">
        <v>1014</v>
      </c>
      <c r="G747" s="1" t="s">
        <v>35</v>
      </c>
      <c r="H747" s="1" t="s">
        <v>48</v>
      </c>
      <c r="I747" s="1" t="s">
        <v>25</v>
      </c>
      <c r="K747" t="str">
        <f>VLOOKUP(Table2[[#This Row],[Status]], rubric[], 2, FALSE)</f>
        <v>Kompetisi</v>
      </c>
      <c r="L747" s="1" t="str">
        <f>CLEAN(TRIM(Table2[[#This Row],[Status]] &amp; "|" &amp; Table2[[#This Row],[Level]] &amp; "|" &amp; Table2[[#This Row],[Participant As]]))</f>
        <v>Juara 1|External National|Individual</v>
      </c>
      <c r="M74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748" spans="1:13" ht="14.25" hidden="1" customHeight="1" x14ac:dyDescent="0.35">
      <c r="A748" s="1" t="s">
        <v>1064</v>
      </c>
      <c r="B748" s="1" t="s">
        <v>1065</v>
      </c>
      <c r="C748" s="1" t="s">
        <v>964</v>
      </c>
      <c r="D748" s="1">
        <v>2021</v>
      </c>
      <c r="E748" s="1" t="s">
        <v>1035</v>
      </c>
      <c r="F748" s="1" t="s">
        <v>1035</v>
      </c>
      <c r="G748" s="1" t="s">
        <v>55</v>
      </c>
      <c r="H748" s="1" t="s">
        <v>48</v>
      </c>
      <c r="I748" s="1" t="s">
        <v>25</v>
      </c>
      <c r="J748" s="1">
        <v>8</v>
      </c>
      <c r="K748" s="1" t="str">
        <f>VLOOKUP(Table2[[#This Row],[Status]], rubric[], 2, FALSE)</f>
        <v>Hasil Karya</v>
      </c>
      <c r="L748" s="1" t="str">
        <f>CLEAN(TRIM(Table2[[#This Row],[Status]] &amp; "|" &amp; Table2[[#This Row],[Level]] &amp; "|" &amp; Table2[[#This Row],[Participant As]]))</f>
        <v>Hak Cipta|External National|Individual</v>
      </c>
      <c r="M74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749" spans="1:13" ht="14.25" hidden="1" customHeight="1" x14ac:dyDescent="0.35">
      <c r="A749" s="1" t="s">
        <v>1064</v>
      </c>
      <c r="B749" s="1" t="s">
        <v>1065</v>
      </c>
      <c r="C749" s="1" t="s">
        <v>964</v>
      </c>
      <c r="D749" s="1">
        <v>2021</v>
      </c>
      <c r="E749" s="1" t="s">
        <v>1001</v>
      </c>
      <c r="F749" s="1" t="s">
        <v>919</v>
      </c>
      <c r="G749" s="1" t="s">
        <v>18</v>
      </c>
      <c r="H749" s="1" t="s">
        <v>19</v>
      </c>
      <c r="I749" s="1" t="s">
        <v>25</v>
      </c>
      <c r="J749" s="1">
        <v>10</v>
      </c>
      <c r="K749" s="1" t="str">
        <f>VLOOKUP(Table2[[#This Row],[Status]], rubric[], 2, FALSE)</f>
        <v>Pemberdayaan atau Aksi Kemanusiaan</v>
      </c>
      <c r="L749" s="1" t="str">
        <f>CLEAN(TRIM(Table2[[#This Row],[Status]] &amp; "|" &amp; Table2[[#This Row],[Level]] &amp; "|" &amp; Table2[[#This Row],[Participant As]]))</f>
        <v>Relawan|External Regional|Individual</v>
      </c>
      <c r="M74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750" spans="1:13" ht="14.25" hidden="1" customHeight="1" x14ac:dyDescent="0.35">
      <c r="A750" s="1" t="s">
        <v>1064</v>
      </c>
      <c r="B750" s="1" t="s">
        <v>1065</v>
      </c>
      <c r="C750" s="1" t="s">
        <v>964</v>
      </c>
      <c r="D750" s="1">
        <v>2021</v>
      </c>
      <c r="E750" s="1" t="s">
        <v>984</v>
      </c>
      <c r="F750" s="1" t="s">
        <v>984</v>
      </c>
      <c r="G750" s="1" t="s">
        <v>55</v>
      </c>
      <c r="H750" s="1" t="s">
        <v>48</v>
      </c>
      <c r="I750" s="1" t="s">
        <v>20</v>
      </c>
      <c r="J750" s="1">
        <v>4</v>
      </c>
      <c r="K750" s="1" t="str">
        <f>VLOOKUP(Table2[[#This Row],[Status]], rubric[], 2, FALSE)</f>
        <v>Hasil Karya</v>
      </c>
      <c r="L750" s="1" t="str">
        <f>CLEAN(TRIM(Table2[[#This Row],[Status]] &amp; "|" &amp; Table2[[#This Row],[Level]] &amp; "|" &amp; Table2[[#This Row],[Participant As]]))</f>
        <v>Hak Cipta|External National|Team</v>
      </c>
      <c r="M75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751" spans="1:13" ht="14.25" hidden="1" customHeight="1" x14ac:dyDescent="0.35">
      <c r="A751" s="1" t="s">
        <v>1064</v>
      </c>
      <c r="B751" s="1" t="s">
        <v>1065</v>
      </c>
      <c r="C751" s="1" t="s">
        <v>964</v>
      </c>
      <c r="D751" s="1">
        <v>2021</v>
      </c>
      <c r="E751" s="1" t="s">
        <v>251</v>
      </c>
      <c r="F751" s="1" t="s">
        <v>251</v>
      </c>
      <c r="G751" s="1" t="s">
        <v>318</v>
      </c>
      <c r="H751" s="1" t="s">
        <v>48</v>
      </c>
      <c r="I751" s="1" t="s">
        <v>20</v>
      </c>
      <c r="J751" s="1">
        <v>6</v>
      </c>
      <c r="K751" s="1" t="str">
        <f>VLOOKUP(Table2[[#This Row],[Status]], rubric[], 2, FALSE)</f>
        <v>Hasil Karya</v>
      </c>
      <c r="L751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75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752" spans="1:13" ht="14.25" hidden="1" customHeight="1" x14ac:dyDescent="0.35">
      <c r="A752" s="1" t="s">
        <v>1064</v>
      </c>
      <c r="B752" s="1" t="s">
        <v>1065</v>
      </c>
      <c r="C752" s="1" t="s">
        <v>964</v>
      </c>
      <c r="D752" s="1">
        <v>2021</v>
      </c>
      <c r="E752" s="1" t="s">
        <v>371</v>
      </c>
      <c r="F752" s="1" t="s">
        <v>31</v>
      </c>
      <c r="G752" s="1" t="s">
        <v>35</v>
      </c>
      <c r="H752" s="1" t="s">
        <v>48</v>
      </c>
      <c r="I752" s="1" t="s">
        <v>20</v>
      </c>
      <c r="K752" t="str">
        <f>VLOOKUP(Table2[[#This Row],[Status]], rubric[], 2, FALSE)</f>
        <v>Kompetisi</v>
      </c>
      <c r="L752" s="1" t="str">
        <f>CLEAN(TRIM(Table2[[#This Row],[Status]] &amp; "|" &amp; Table2[[#This Row],[Level]] &amp; "|" &amp; Table2[[#This Row],[Participant As]]))</f>
        <v>Juara 1|External National|Team</v>
      </c>
      <c r="M75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753" spans="1:13" ht="14.25" hidden="1" customHeight="1" x14ac:dyDescent="0.35">
      <c r="A753" s="1" t="s">
        <v>1064</v>
      </c>
      <c r="B753" s="1" t="s">
        <v>1065</v>
      </c>
      <c r="C753" s="1" t="s">
        <v>964</v>
      </c>
      <c r="D753" s="1">
        <v>2021</v>
      </c>
      <c r="E753" s="1" t="s">
        <v>1002</v>
      </c>
      <c r="F753" s="1" t="s">
        <v>1003</v>
      </c>
      <c r="G753" s="1" t="s">
        <v>18</v>
      </c>
      <c r="H753" s="1" t="s">
        <v>19</v>
      </c>
      <c r="I753" s="1" t="s">
        <v>25</v>
      </c>
      <c r="J753" s="1">
        <v>5</v>
      </c>
      <c r="K753" s="1" t="str">
        <f>VLOOKUP(Table2[[#This Row],[Status]], rubric[], 2, FALSE)</f>
        <v>Pemberdayaan atau Aksi Kemanusiaan</v>
      </c>
      <c r="L753" s="1" t="str">
        <f>CLEAN(TRIM(Table2[[#This Row],[Status]] &amp; "|" &amp; Table2[[#This Row],[Level]] &amp; "|" &amp; Table2[[#This Row],[Participant As]]))</f>
        <v>Relawan|External Regional|Individual</v>
      </c>
      <c r="M75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754" spans="1:13" ht="14.25" hidden="1" customHeight="1" x14ac:dyDescent="0.35">
      <c r="A754" s="1" t="s">
        <v>1064</v>
      </c>
      <c r="B754" s="1" t="s">
        <v>1065</v>
      </c>
      <c r="C754" s="1" t="s">
        <v>964</v>
      </c>
      <c r="D754" s="1">
        <v>2021</v>
      </c>
      <c r="E754" s="1" t="s">
        <v>1066</v>
      </c>
      <c r="F754" s="1" t="s">
        <v>1066</v>
      </c>
      <c r="G754" s="1" t="s">
        <v>55</v>
      </c>
      <c r="H754" s="1" t="s">
        <v>48</v>
      </c>
      <c r="I754" s="1" t="s">
        <v>25</v>
      </c>
      <c r="J754" s="1">
        <v>5</v>
      </c>
      <c r="K754" s="1" t="str">
        <f>VLOOKUP(Table2[[#This Row],[Status]], rubric[], 2, FALSE)</f>
        <v>Hasil Karya</v>
      </c>
      <c r="L754" s="1" t="str">
        <f>CLEAN(TRIM(Table2[[#This Row],[Status]] &amp; "|" &amp; Table2[[#This Row],[Level]] &amp; "|" &amp; Table2[[#This Row],[Participant As]]))</f>
        <v>Hak Cipta|External National|Individual</v>
      </c>
      <c r="M75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755" spans="1:13" ht="14.25" hidden="1" customHeight="1" x14ac:dyDescent="0.35">
      <c r="A755" s="1" t="s">
        <v>1067</v>
      </c>
      <c r="B755" s="1" t="s">
        <v>1068</v>
      </c>
      <c r="C755" s="1" t="s">
        <v>964</v>
      </c>
      <c r="D755" s="1">
        <v>2021</v>
      </c>
      <c r="E755" s="1" t="s">
        <v>1000</v>
      </c>
      <c r="F755" s="1" t="s">
        <v>967</v>
      </c>
      <c r="G755" s="1" t="s">
        <v>55</v>
      </c>
      <c r="H755" s="1" t="s">
        <v>48</v>
      </c>
      <c r="I755" s="1" t="s">
        <v>20</v>
      </c>
      <c r="J755" s="1">
        <v>6</v>
      </c>
      <c r="K755" s="1" t="str">
        <f>VLOOKUP(Table2[[#This Row],[Status]], rubric[], 2, FALSE)</f>
        <v>Hasil Karya</v>
      </c>
      <c r="L755" s="1" t="str">
        <f>CLEAN(TRIM(Table2[[#This Row],[Status]] &amp; "|" &amp; Table2[[#This Row],[Level]] &amp; "|" &amp; Table2[[#This Row],[Participant As]]))</f>
        <v>Hak Cipta|External National|Team</v>
      </c>
      <c r="M75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756" spans="1:13" ht="14.25" hidden="1" customHeight="1" x14ac:dyDescent="0.35">
      <c r="A756" s="1" t="s">
        <v>1067</v>
      </c>
      <c r="B756" s="1" t="s">
        <v>1068</v>
      </c>
      <c r="C756" s="1" t="s">
        <v>964</v>
      </c>
      <c r="D756" s="1">
        <v>2021</v>
      </c>
      <c r="E756" s="1" t="s">
        <v>1001</v>
      </c>
      <c r="F756" s="1" t="s">
        <v>919</v>
      </c>
      <c r="G756" s="1" t="s">
        <v>18</v>
      </c>
      <c r="H756" s="1" t="s">
        <v>19</v>
      </c>
      <c r="I756" s="1" t="s">
        <v>20</v>
      </c>
      <c r="J756" s="1">
        <v>10</v>
      </c>
      <c r="K756" s="1" t="str">
        <f>VLOOKUP(Table2[[#This Row],[Status]], rubric[], 2, FALSE)</f>
        <v>Pemberdayaan atau Aksi Kemanusiaan</v>
      </c>
      <c r="L756" s="1" t="str">
        <f>CLEAN(TRIM(Table2[[#This Row],[Status]] &amp; "|" &amp; Table2[[#This Row],[Level]] &amp; "|" &amp; Table2[[#This Row],[Participant As]]))</f>
        <v>Relawan|External Regional|Team</v>
      </c>
      <c r="M75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757" spans="1:13" ht="14.25" hidden="1" customHeight="1" x14ac:dyDescent="0.35">
      <c r="A757" s="1" t="s">
        <v>1067</v>
      </c>
      <c r="B757" s="1" t="s">
        <v>1068</v>
      </c>
      <c r="C757" s="1" t="s">
        <v>964</v>
      </c>
      <c r="D757" s="1">
        <v>2021</v>
      </c>
      <c r="E757" s="1" t="s">
        <v>984</v>
      </c>
      <c r="F757" s="1" t="s">
        <v>559</v>
      </c>
      <c r="G757" s="1" t="s">
        <v>18</v>
      </c>
      <c r="H757" s="1" t="s">
        <v>66</v>
      </c>
      <c r="I757" s="1" t="s">
        <v>25</v>
      </c>
      <c r="J757" s="1">
        <v>100</v>
      </c>
      <c r="K757" s="1" t="str">
        <f>VLOOKUP(Table2[[#This Row],[Status]], rubric[], 2, FALSE)</f>
        <v>Pemberdayaan atau Aksi Kemanusiaan</v>
      </c>
      <c r="L757" s="1" t="str">
        <f>CLEAN(TRIM(Table2[[#This Row],[Status]] &amp; "|" &amp; Table2[[#This Row],[Level]] &amp; "|" &amp; Table2[[#This Row],[Participant As]]))</f>
        <v>Relawan|External International|Individual</v>
      </c>
      <c r="M75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758" spans="1:13" ht="14.25" hidden="1" customHeight="1" x14ac:dyDescent="0.35">
      <c r="A758" s="1" t="s">
        <v>1067</v>
      </c>
      <c r="B758" s="1" t="s">
        <v>1068</v>
      </c>
      <c r="C758" s="1" t="s">
        <v>964</v>
      </c>
      <c r="D758" s="1">
        <v>2021</v>
      </c>
      <c r="E758" s="1" t="s">
        <v>1002</v>
      </c>
      <c r="F758" s="1" t="s">
        <v>1003</v>
      </c>
      <c r="G758" s="1" t="s">
        <v>18</v>
      </c>
      <c r="H758" s="1" t="s">
        <v>19</v>
      </c>
      <c r="I758" s="1" t="s">
        <v>20</v>
      </c>
      <c r="J758" s="1">
        <v>40</v>
      </c>
      <c r="K758" s="1" t="str">
        <f>VLOOKUP(Table2[[#This Row],[Status]], rubric[], 2, FALSE)</f>
        <v>Pemberdayaan atau Aksi Kemanusiaan</v>
      </c>
      <c r="L758" s="1" t="str">
        <f>CLEAN(TRIM(Table2[[#This Row],[Status]] &amp; "|" &amp; Table2[[#This Row],[Level]] &amp; "|" &amp; Table2[[#This Row],[Participant As]]))</f>
        <v>Relawan|External Regional|Team</v>
      </c>
      <c r="M75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759" spans="1:13" ht="14.25" hidden="1" customHeight="1" x14ac:dyDescent="0.35">
      <c r="A759" s="1" t="s">
        <v>1069</v>
      </c>
      <c r="B759" s="1" t="s">
        <v>1070</v>
      </c>
      <c r="C759" s="1" t="s">
        <v>964</v>
      </c>
      <c r="D759" s="1">
        <v>2021</v>
      </c>
      <c r="E759" s="1" t="s">
        <v>760</v>
      </c>
      <c r="F759" s="1" t="s">
        <v>760</v>
      </c>
      <c r="G759" s="1" t="s">
        <v>55</v>
      </c>
      <c r="H759" s="1" t="s">
        <v>48</v>
      </c>
      <c r="I759" s="1" t="s">
        <v>20</v>
      </c>
      <c r="J759" s="1">
        <v>6</v>
      </c>
      <c r="K759" s="1" t="str">
        <f>VLOOKUP(Table2[[#This Row],[Status]], rubric[], 2, FALSE)</f>
        <v>Hasil Karya</v>
      </c>
      <c r="L759" s="1" t="str">
        <f>CLEAN(TRIM(Table2[[#This Row],[Status]] &amp; "|" &amp; Table2[[#This Row],[Level]] &amp; "|" &amp; Table2[[#This Row],[Participant As]]))</f>
        <v>Hak Cipta|External National|Team</v>
      </c>
      <c r="M75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760" spans="1:13" ht="14.25" hidden="1" customHeight="1" x14ac:dyDescent="0.35">
      <c r="A760" s="1" t="s">
        <v>1069</v>
      </c>
      <c r="B760" s="1" t="s">
        <v>1070</v>
      </c>
      <c r="C760" s="1" t="s">
        <v>964</v>
      </c>
      <c r="D760" s="1">
        <v>2021</v>
      </c>
      <c r="E760" s="1" t="s">
        <v>38</v>
      </c>
      <c r="F760" s="1" t="s">
        <v>1019</v>
      </c>
      <c r="G760" s="1" t="s">
        <v>18</v>
      </c>
      <c r="H760" s="1" t="s">
        <v>19</v>
      </c>
      <c r="I760" s="1" t="s">
        <v>20</v>
      </c>
      <c r="J760" s="1">
        <v>14</v>
      </c>
      <c r="K760" s="1" t="str">
        <f>VLOOKUP(Table2[[#This Row],[Status]], rubric[], 2, FALSE)</f>
        <v>Pemberdayaan atau Aksi Kemanusiaan</v>
      </c>
      <c r="L760" s="1" t="str">
        <f>CLEAN(TRIM(Table2[[#This Row],[Status]] &amp; "|" &amp; Table2[[#This Row],[Level]] &amp; "|" &amp; Table2[[#This Row],[Participant As]]))</f>
        <v>Relawan|External Regional|Team</v>
      </c>
      <c r="M76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761" spans="1:13" ht="14.25" hidden="1" customHeight="1" x14ac:dyDescent="0.35">
      <c r="A761" s="1" t="s">
        <v>1071</v>
      </c>
      <c r="B761" s="1" t="s">
        <v>1072</v>
      </c>
      <c r="C761" s="1" t="s">
        <v>964</v>
      </c>
      <c r="D761" s="1">
        <v>2021</v>
      </c>
      <c r="E761" s="1" t="s">
        <v>1073</v>
      </c>
      <c r="F761" s="1" t="s">
        <v>1003</v>
      </c>
      <c r="G761" s="1" t="s">
        <v>18</v>
      </c>
      <c r="H761" s="1" t="s">
        <v>19</v>
      </c>
      <c r="I761" s="1" t="s">
        <v>20</v>
      </c>
      <c r="J761" s="1">
        <v>5</v>
      </c>
      <c r="K761" s="1" t="str">
        <f>VLOOKUP(Table2[[#This Row],[Status]], rubric[], 2, FALSE)</f>
        <v>Pemberdayaan atau Aksi Kemanusiaan</v>
      </c>
      <c r="L761" s="1" t="str">
        <f>CLEAN(TRIM(Table2[[#This Row],[Status]] &amp; "|" &amp; Table2[[#This Row],[Level]] &amp; "|" &amp; Table2[[#This Row],[Participant As]]))</f>
        <v>Relawan|External Regional|Team</v>
      </c>
      <c r="M76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762" spans="1:13" ht="14.25" hidden="1" customHeight="1" x14ac:dyDescent="0.35">
      <c r="A762" s="1" t="s">
        <v>1074</v>
      </c>
      <c r="B762" s="1" t="s">
        <v>1075</v>
      </c>
      <c r="C762" s="1" t="s">
        <v>964</v>
      </c>
      <c r="D762" s="1">
        <v>2021</v>
      </c>
      <c r="E762" s="1" t="s">
        <v>1002</v>
      </c>
      <c r="F762" s="1" t="s">
        <v>1003</v>
      </c>
      <c r="G762" s="1" t="s">
        <v>18</v>
      </c>
      <c r="H762" s="1" t="s">
        <v>19</v>
      </c>
      <c r="I762" s="1" t="s">
        <v>20</v>
      </c>
      <c r="J762" s="1">
        <v>5</v>
      </c>
      <c r="K762" s="1" t="str">
        <f>VLOOKUP(Table2[[#This Row],[Status]], rubric[], 2, FALSE)</f>
        <v>Pemberdayaan atau Aksi Kemanusiaan</v>
      </c>
      <c r="L762" s="1" t="str">
        <f>CLEAN(TRIM(Table2[[#This Row],[Status]] &amp; "|" &amp; Table2[[#This Row],[Level]] &amp; "|" &amp; Table2[[#This Row],[Participant As]]))</f>
        <v>Relawan|External Regional|Team</v>
      </c>
      <c r="M76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763" spans="1:13" ht="14.25" hidden="1" customHeight="1" x14ac:dyDescent="0.35">
      <c r="A763" s="1" t="s">
        <v>1076</v>
      </c>
      <c r="B763" s="1" t="s">
        <v>1077</v>
      </c>
      <c r="C763" s="1" t="s">
        <v>964</v>
      </c>
      <c r="D763" s="1">
        <v>2021</v>
      </c>
      <c r="E763" s="1" t="s">
        <v>991</v>
      </c>
      <c r="F763" s="1" t="s">
        <v>659</v>
      </c>
      <c r="G763" s="1" t="s">
        <v>18</v>
      </c>
      <c r="H763" s="1" t="s">
        <v>19</v>
      </c>
      <c r="I763" s="1" t="s">
        <v>25</v>
      </c>
      <c r="J763" s="1">
        <v>100</v>
      </c>
      <c r="K763" s="1" t="str">
        <f>VLOOKUP(Table2[[#This Row],[Status]], rubric[], 2, FALSE)</f>
        <v>Pemberdayaan atau Aksi Kemanusiaan</v>
      </c>
      <c r="L763" s="1" t="str">
        <f>CLEAN(TRIM(Table2[[#This Row],[Status]] &amp; "|" &amp; Table2[[#This Row],[Level]] &amp; "|" &amp; Table2[[#This Row],[Participant As]]))</f>
        <v>Relawan|External Regional|Individual</v>
      </c>
      <c r="M76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764" spans="1:13" ht="14.25" hidden="1" customHeight="1" x14ac:dyDescent="0.35">
      <c r="A764" s="1" t="s">
        <v>1078</v>
      </c>
      <c r="B764" s="1" t="s">
        <v>1079</v>
      </c>
      <c r="C764" s="1" t="s">
        <v>964</v>
      </c>
      <c r="D764" s="1">
        <v>2021</v>
      </c>
      <c r="E764" s="1" t="s">
        <v>967</v>
      </c>
      <c r="F764" s="1" t="s">
        <v>967</v>
      </c>
      <c r="G764" s="1" t="s">
        <v>55</v>
      </c>
      <c r="H764" s="1" t="s">
        <v>48</v>
      </c>
      <c r="I764" s="1" t="s">
        <v>20</v>
      </c>
      <c r="J764" s="1">
        <v>100</v>
      </c>
      <c r="K764" s="1" t="str">
        <f>VLOOKUP(Table2[[#This Row],[Status]], rubric[], 2, FALSE)</f>
        <v>Hasil Karya</v>
      </c>
      <c r="L764" s="1" t="str">
        <f>CLEAN(TRIM(Table2[[#This Row],[Status]] &amp; "|" &amp; Table2[[#This Row],[Level]] &amp; "|" &amp; Table2[[#This Row],[Participant As]]))</f>
        <v>Hak Cipta|External National|Team</v>
      </c>
      <c r="M76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765" spans="1:13" ht="14.25" hidden="1" customHeight="1" x14ac:dyDescent="0.35">
      <c r="A765" s="1" t="s">
        <v>1078</v>
      </c>
      <c r="B765" s="1" t="s">
        <v>1079</v>
      </c>
      <c r="C765" s="1" t="s">
        <v>964</v>
      </c>
      <c r="D765" s="1">
        <v>2021</v>
      </c>
      <c r="E765" s="1" t="s">
        <v>967</v>
      </c>
      <c r="F765" s="1" t="s">
        <v>967</v>
      </c>
      <c r="G765" s="1" t="s">
        <v>55</v>
      </c>
      <c r="H765" s="1" t="s">
        <v>48</v>
      </c>
      <c r="I765" s="1" t="s">
        <v>20</v>
      </c>
      <c r="J765" s="1">
        <v>100</v>
      </c>
      <c r="K765" s="1" t="str">
        <f>VLOOKUP(Table2[[#This Row],[Status]], rubric[], 2, FALSE)</f>
        <v>Hasil Karya</v>
      </c>
      <c r="L765" s="1" t="str">
        <f>CLEAN(TRIM(Table2[[#This Row],[Status]] &amp; "|" &amp; Table2[[#This Row],[Level]] &amp; "|" &amp; Table2[[#This Row],[Participant As]]))</f>
        <v>Hak Cipta|External National|Team</v>
      </c>
      <c r="M76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766" spans="1:13" ht="14.25" hidden="1" customHeight="1" x14ac:dyDescent="0.35">
      <c r="A766" s="1" t="s">
        <v>1078</v>
      </c>
      <c r="B766" s="1" t="s">
        <v>1079</v>
      </c>
      <c r="C766" s="1" t="s">
        <v>964</v>
      </c>
      <c r="D766" s="1">
        <v>2021</v>
      </c>
      <c r="E766" s="1" t="s">
        <v>1080</v>
      </c>
      <c r="F766" s="1" t="s">
        <v>1081</v>
      </c>
      <c r="G766" s="1" t="s">
        <v>55</v>
      </c>
      <c r="H766" s="1" t="s">
        <v>48</v>
      </c>
      <c r="I766" s="1" t="s">
        <v>20</v>
      </c>
      <c r="J766" s="1">
        <v>100</v>
      </c>
      <c r="K766" s="1" t="str">
        <f>VLOOKUP(Table2[[#This Row],[Status]], rubric[], 2, FALSE)</f>
        <v>Hasil Karya</v>
      </c>
      <c r="L766" s="1" t="str">
        <f>CLEAN(TRIM(Table2[[#This Row],[Status]] &amp; "|" &amp; Table2[[#This Row],[Level]] &amp; "|" &amp; Table2[[#This Row],[Participant As]]))</f>
        <v>Hak Cipta|External National|Team</v>
      </c>
      <c r="M76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767" spans="1:13" ht="14.25" hidden="1" customHeight="1" x14ac:dyDescent="0.35">
      <c r="A767" s="1" t="s">
        <v>1078</v>
      </c>
      <c r="B767" s="1" t="s">
        <v>1079</v>
      </c>
      <c r="C767" s="1" t="s">
        <v>964</v>
      </c>
      <c r="D767" s="1">
        <v>2021</v>
      </c>
      <c r="E767" s="1" t="s">
        <v>1057</v>
      </c>
      <c r="F767" s="1" t="s">
        <v>1055</v>
      </c>
      <c r="G767" s="1" t="s">
        <v>55</v>
      </c>
      <c r="H767" s="1" t="s">
        <v>48</v>
      </c>
      <c r="I767" s="1" t="s">
        <v>20</v>
      </c>
      <c r="J767" s="1">
        <v>100</v>
      </c>
      <c r="K767" s="1" t="str">
        <f>VLOOKUP(Table2[[#This Row],[Status]], rubric[], 2, FALSE)</f>
        <v>Hasil Karya</v>
      </c>
      <c r="L767" s="1" t="str">
        <f>CLEAN(TRIM(Table2[[#This Row],[Status]] &amp; "|" &amp; Table2[[#This Row],[Level]] &amp; "|" &amp; Table2[[#This Row],[Participant As]]))</f>
        <v>Hak Cipta|External National|Team</v>
      </c>
      <c r="M76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768" spans="1:13" ht="14.25" hidden="1" customHeight="1" x14ac:dyDescent="0.35">
      <c r="A768" s="1" t="s">
        <v>1078</v>
      </c>
      <c r="B768" s="1" t="s">
        <v>1079</v>
      </c>
      <c r="C768" s="1" t="s">
        <v>964</v>
      </c>
      <c r="D768" s="1">
        <v>2021</v>
      </c>
      <c r="E768" s="1" t="s">
        <v>1056</v>
      </c>
      <c r="F768" s="1" t="s">
        <v>1082</v>
      </c>
      <c r="G768" s="1" t="s">
        <v>55</v>
      </c>
      <c r="H768" s="1" t="s">
        <v>48</v>
      </c>
      <c r="I768" s="1" t="s">
        <v>20</v>
      </c>
      <c r="J768" s="1">
        <v>100</v>
      </c>
      <c r="K768" s="1" t="str">
        <f>VLOOKUP(Table2[[#This Row],[Status]], rubric[], 2, FALSE)</f>
        <v>Hasil Karya</v>
      </c>
      <c r="L768" s="1" t="str">
        <f>CLEAN(TRIM(Table2[[#This Row],[Status]] &amp; "|" &amp; Table2[[#This Row],[Level]] &amp; "|" &amp; Table2[[#This Row],[Participant As]]))</f>
        <v>Hak Cipta|External National|Team</v>
      </c>
      <c r="M76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769" spans="1:13" ht="14.25" hidden="1" customHeight="1" x14ac:dyDescent="0.35">
      <c r="A769" s="1" t="s">
        <v>1078</v>
      </c>
      <c r="B769" s="1" t="s">
        <v>1079</v>
      </c>
      <c r="C769" s="1" t="s">
        <v>964</v>
      </c>
      <c r="D769" s="1">
        <v>2021</v>
      </c>
      <c r="E769" s="1" t="s">
        <v>919</v>
      </c>
      <c r="F769" s="1" t="s">
        <v>1083</v>
      </c>
      <c r="G769" s="1" t="s">
        <v>18</v>
      </c>
      <c r="H769" s="1" t="s">
        <v>19</v>
      </c>
      <c r="I769" s="1" t="s">
        <v>20</v>
      </c>
      <c r="J769" s="1">
        <v>11</v>
      </c>
      <c r="K769" s="1" t="str">
        <f>VLOOKUP(Table2[[#This Row],[Status]], rubric[], 2, FALSE)</f>
        <v>Pemberdayaan atau Aksi Kemanusiaan</v>
      </c>
      <c r="L769" s="1" t="str">
        <f>CLEAN(TRIM(Table2[[#This Row],[Status]] &amp; "|" &amp; Table2[[#This Row],[Level]] &amp; "|" &amp; Table2[[#This Row],[Participant As]]))</f>
        <v>Relawan|External Regional|Team</v>
      </c>
      <c r="M76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770" spans="1:13" ht="14.25" hidden="1" customHeight="1" x14ac:dyDescent="0.35">
      <c r="A770" s="1" t="s">
        <v>1078</v>
      </c>
      <c r="B770" s="1" t="s">
        <v>1079</v>
      </c>
      <c r="C770" s="1" t="s">
        <v>964</v>
      </c>
      <c r="D770" s="1">
        <v>2021</v>
      </c>
      <c r="E770" s="1" t="s">
        <v>1084</v>
      </c>
      <c r="F770" s="1" t="s">
        <v>1085</v>
      </c>
      <c r="G770" s="1" t="s">
        <v>318</v>
      </c>
      <c r="H770" s="1" t="s">
        <v>48</v>
      </c>
      <c r="I770" s="1" t="s">
        <v>20</v>
      </c>
      <c r="J770" s="1">
        <v>100</v>
      </c>
      <c r="K770" s="1" t="str">
        <f>VLOOKUP(Table2[[#This Row],[Status]], rubric[], 2, FALSE)</f>
        <v>Hasil Karya</v>
      </c>
      <c r="L770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77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771" spans="1:13" ht="14.25" hidden="1" customHeight="1" x14ac:dyDescent="0.35">
      <c r="A771" s="1" t="s">
        <v>1078</v>
      </c>
      <c r="B771" s="1" t="s">
        <v>1079</v>
      </c>
      <c r="C771" s="1" t="s">
        <v>964</v>
      </c>
      <c r="D771" s="1">
        <v>2021</v>
      </c>
      <c r="E771" s="1" t="s">
        <v>90</v>
      </c>
      <c r="F771" s="1" t="s">
        <v>90</v>
      </c>
      <c r="G771" s="1" t="s">
        <v>55</v>
      </c>
      <c r="H771" s="1" t="s">
        <v>48</v>
      </c>
      <c r="I771" s="1" t="s">
        <v>20</v>
      </c>
      <c r="J771" s="1">
        <v>100</v>
      </c>
      <c r="K771" s="1" t="str">
        <f>VLOOKUP(Table2[[#This Row],[Status]], rubric[], 2, FALSE)</f>
        <v>Hasil Karya</v>
      </c>
      <c r="L771" s="1" t="str">
        <f>CLEAN(TRIM(Table2[[#This Row],[Status]] &amp; "|" &amp; Table2[[#This Row],[Level]] &amp; "|" &amp; Table2[[#This Row],[Participant As]]))</f>
        <v>Hak Cipta|External National|Team</v>
      </c>
      <c r="M77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772" spans="1:13" ht="14.25" hidden="1" customHeight="1" x14ac:dyDescent="0.35">
      <c r="A772" s="1" t="s">
        <v>1078</v>
      </c>
      <c r="B772" s="1" t="s">
        <v>1079</v>
      </c>
      <c r="C772" s="1" t="s">
        <v>964</v>
      </c>
      <c r="D772" s="1">
        <v>2021</v>
      </c>
      <c r="E772" s="1" t="s">
        <v>1086</v>
      </c>
      <c r="F772" s="1" t="s">
        <v>1087</v>
      </c>
      <c r="G772" s="1" t="s">
        <v>74</v>
      </c>
      <c r="H772" s="1" t="s">
        <v>48</v>
      </c>
      <c r="I772" s="1" t="s">
        <v>25</v>
      </c>
      <c r="K772" t="str">
        <f>VLOOKUP(Table2[[#This Row],[Status]], rubric[], 2, FALSE)</f>
        <v>Kompetisi</v>
      </c>
      <c r="L772" s="1" t="str">
        <f>CLEAN(TRIM(Table2[[#This Row],[Status]] &amp; "|" &amp; Table2[[#This Row],[Level]] &amp; "|" &amp; Table2[[#This Row],[Participant As]]))</f>
        <v>Juara 3|External National|Individual</v>
      </c>
      <c r="M77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773" spans="1:13" ht="14.25" hidden="1" customHeight="1" x14ac:dyDescent="0.35">
      <c r="A773" s="1" t="s">
        <v>1088</v>
      </c>
      <c r="B773" s="1" t="s">
        <v>1089</v>
      </c>
      <c r="C773" s="1" t="s">
        <v>964</v>
      </c>
      <c r="D773" s="1">
        <v>2021</v>
      </c>
      <c r="E773" s="1" t="s">
        <v>85</v>
      </c>
      <c r="F773" s="1" t="s">
        <v>219</v>
      </c>
      <c r="G773" s="1" t="s">
        <v>18</v>
      </c>
      <c r="H773" s="1" t="s">
        <v>19</v>
      </c>
      <c r="I773" s="1" t="s">
        <v>25</v>
      </c>
      <c r="J773" s="1">
        <v>100</v>
      </c>
      <c r="K773" s="1" t="str">
        <f>VLOOKUP(Table2[[#This Row],[Status]], rubric[], 2, FALSE)</f>
        <v>Pemberdayaan atau Aksi Kemanusiaan</v>
      </c>
      <c r="L773" s="1" t="str">
        <f>CLEAN(TRIM(Table2[[#This Row],[Status]] &amp; "|" &amp; Table2[[#This Row],[Level]] &amp; "|" &amp; Table2[[#This Row],[Participant As]]))</f>
        <v>Relawan|External Regional|Individual</v>
      </c>
      <c r="M77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774" spans="1:13" ht="14.25" hidden="1" customHeight="1" x14ac:dyDescent="0.35">
      <c r="A774" s="1" t="s">
        <v>1088</v>
      </c>
      <c r="B774" s="1" t="s">
        <v>1089</v>
      </c>
      <c r="C774" s="1" t="s">
        <v>964</v>
      </c>
      <c r="D774" s="1">
        <v>2021</v>
      </c>
      <c r="E774" s="1" t="s">
        <v>972</v>
      </c>
      <c r="F774" s="1" t="s">
        <v>981</v>
      </c>
      <c r="G774" s="1" t="s">
        <v>18</v>
      </c>
      <c r="H774" s="1" t="s">
        <v>19</v>
      </c>
      <c r="I774" s="1" t="s">
        <v>25</v>
      </c>
      <c r="J774" s="1">
        <v>10</v>
      </c>
      <c r="K774" s="1" t="str">
        <f>VLOOKUP(Table2[[#This Row],[Status]], rubric[], 2, FALSE)</f>
        <v>Pemberdayaan atau Aksi Kemanusiaan</v>
      </c>
      <c r="L774" s="1" t="str">
        <f>CLEAN(TRIM(Table2[[#This Row],[Status]] &amp; "|" &amp; Table2[[#This Row],[Level]] &amp; "|" &amp; Table2[[#This Row],[Participant As]]))</f>
        <v>Relawan|External Regional|Individual</v>
      </c>
      <c r="M77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775" spans="1:13" ht="14.25" hidden="1" customHeight="1" x14ac:dyDescent="0.35">
      <c r="A775" s="1" t="s">
        <v>1088</v>
      </c>
      <c r="B775" s="1" t="s">
        <v>1089</v>
      </c>
      <c r="C775" s="1" t="s">
        <v>964</v>
      </c>
      <c r="D775" s="1">
        <v>2021</v>
      </c>
      <c r="E775" s="1" t="s">
        <v>982</v>
      </c>
      <c r="F775" s="1" t="s">
        <v>983</v>
      </c>
      <c r="G775" s="1" t="s">
        <v>18</v>
      </c>
      <c r="H775" s="1" t="s">
        <v>19</v>
      </c>
      <c r="I775" s="1" t="s">
        <v>25</v>
      </c>
      <c r="J775" s="1">
        <v>100</v>
      </c>
      <c r="K775" s="1" t="str">
        <f>VLOOKUP(Table2[[#This Row],[Status]], rubric[], 2, FALSE)</f>
        <v>Pemberdayaan atau Aksi Kemanusiaan</v>
      </c>
      <c r="L775" s="1" t="str">
        <f>CLEAN(TRIM(Table2[[#This Row],[Status]] &amp; "|" &amp; Table2[[#This Row],[Level]] &amp; "|" &amp; Table2[[#This Row],[Participant As]]))</f>
        <v>Relawan|External Regional|Individual</v>
      </c>
      <c r="M77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776" spans="1:13" ht="14.25" hidden="1" customHeight="1" x14ac:dyDescent="0.35">
      <c r="A776" s="1" t="s">
        <v>1088</v>
      </c>
      <c r="B776" s="1" t="s">
        <v>1089</v>
      </c>
      <c r="C776" s="1" t="s">
        <v>964</v>
      </c>
      <c r="D776" s="1">
        <v>2021</v>
      </c>
      <c r="E776" s="1" t="s">
        <v>1001</v>
      </c>
      <c r="F776" s="1" t="s">
        <v>919</v>
      </c>
      <c r="G776" s="1" t="s">
        <v>18</v>
      </c>
      <c r="H776" s="1" t="s">
        <v>19</v>
      </c>
      <c r="I776" s="1" t="s">
        <v>20</v>
      </c>
      <c r="J776" s="1">
        <v>30</v>
      </c>
      <c r="K776" s="1" t="str">
        <f>VLOOKUP(Table2[[#This Row],[Status]], rubric[], 2, FALSE)</f>
        <v>Pemberdayaan atau Aksi Kemanusiaan</v>
      </c>
      <c r="L776" s="1" t="str">
        <f>CLEAN(TRIM(Table2[[#This Row],[Status]] &amp; "|" &amp; Table2[[#This Row],[Level]] &amp; "|" &amp; Table2[[#This Row],[Participant As]]))</f>
        <v>Relawan|External Regional|Team</v>
      </c>
      <c r="M77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777" spans="1:13" ht="14.25" hidden="1" customHeight="1" x14ac:dyDescent="0.35">
      <c r="A777" s="1" t="s">
        <v>1088</v>
      </c>
      <c r="B777" s="1" t="s">
        <v>1089</v>
      </c>
      <c r="C777" s="1" t="s">
        <v>964</v>
      </c>
      <c r="D777" s="1">
        <v>2021</v>
      </c>
      <c r="E777" s="1" t="s">
        <v>722</v>
      </c>
      <c r="F777" s="1" t="s">
        <v>722</v>
      </c>
      <c r="G777" s="1" t="s">
        <v>55</v>
      </c>
      <c r="H777" s="1" t="s">
        <v>48</v>
      </c>
      <c r="I777" s="1" t="s">
        <v>20</v>
      </c>
      <c r="J777" s="1">
        <v>6</v>
      </c>
      <c r="K777" s="1" t="str">
        <f>VLOOKUP(Table2[[#This Row],[Status]], rubric[], 2, FALSE)</f>
        <v>Hasil Karya</v>
      </c>
      <c r="L777" s="1" t="str">
        <f>CLEAN(TRIM(Table2[[#This Row],[Status]] &amp; "|" &amp; Table2[[#This Row],[Level]] &amp; "|" &amp; Table2[[#This Row],[Participant As]]))</f>
        <v>Hak Cipta|External National|Team</v>
      </c>
      <c r="M77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778" spans="1:13" ht="14.25" hidden="1" customHeight="1" x14ac:dyDescent="0.35">
      <c r="A778" s="1" t="s">
        <v>1088</v>
      </c>
      <c r="B778" s="1" t="s">
        <v>1089</v>
      </c>
      <c r="C778" s="1" t="s">
        <v>964</v>
      </c>
      <c r="D778" s="1">
        <v>2021</v>
      </c>
      <c r="E778" s="1" t="s">
        <v>1090</v>
      </c>
      <c r="F778" s="1" t="s">
        <v>1090</v>
      </c>
      <c r="G778" s="1" t="s">
        <v>55</v>
      </c>
      <c r="H778" s="1" t="s">
        <v>48</v>
      </c>
      <c r="I778" s="1" t="s">
        <v>20</v>
      </c>
      <c r="J778" s="1">
        <v>4</v>
      </c>
      <c r="K778" s="1" t="str">
        <f>VLOOKUP(Table2[[#This Row],[Status]], rubric[], 2, FALSE)</f>
        <v>Hasil Karya</v>
      </c>
      <c r="L778" s="1" t="str">
        <f>CLEAN(TRIM(Table2[[#This Row],[Status]] &amp; "|" &amp; Table2[[#This Row],[Level]] &amp; "|" &amp; Table2[[#This Row],[Participant As]]))</f>
        <v>Hak Cipta|External National|Team</v>
      </c>
      <c r="M77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779" spans="1:13" ht="14.25" hidden="1" customHeight="1" x14ac:dyDescent="0.35">
      <c r="A779" s="1" t="s">
        <v>1088</v>
      </c>
      <c r="B779" s="1" t="s">
        <v>1089</v>
      </c>
      <c r="C779" s="1" t="s">
        <v>964</v>
      </c>
      <c r="D779" s="1">
        <v>2021</v>
      </c>
      <c r="E779" s="1" t="s">
        <v>1002</v>
      </c>
      <c r="F779" s="1" t="s">
        <v>1003</v>
      </c>
      <c r="G779" s="1" t="s">
        <v>18</v>
      </c>
      <c r="H779" s="1" t="s">
        <v>19</v>
      </c>
      <c r="I779" s="1" t="s">
        <v>20</v>
      </c>
      <c r="J779" s="1">
        <v>20</v>
      </c>
      <c r="K779" s="1" t="str">
        <f>VLOOKUP(Table2[[#This Row],[Status]], rubric[], 2, FALSE)</f>
        <v>Pemberdayaan atau Aksi Kemanusiaan</v>
      </c>
      <c r="L779" s="1" t="str">
        <f>CLEAN(TRIM(Table2[[#This Row],[Status]] &amp; "|" &amp; Table2[[#This Row],[Level]] &amp; "|" &amp; Table2[[#This Row],[Participant As]]))</f>
        <v>Relawan|External Regional|Team</v>
      </c>
      <c r="M77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780" spans="1:13" ht="14.25" hidden="1" customHeight="1" x14ac:dyDescent="0.35">
      <c r="A780" s="1" t="s">
        <v>1091</v>
      </c>
      <c r="B780" s="1" t="s">
        <v>1092</v>
      </c>
      <c r="C780" s="1" t="s">
        <v>964</v>
      </c>
      <c r="D780" s="1">
        <v>2021</v>
      </c>
      <c r="E780" s="1" t="s">
        <v>1002</v>
      </c>
      <c r="F780" s="1" t="s">
        <v>1003</v>
      </c>
      <c r="G780" s="1" t="s">
        <v>18</v>
      </c>
      <c r="H780" s="1" t="s">
        <v>19</v>
      </c>
      <c r="I780" s="1" t="s">
        <v>20</v>
      </c>
      <c r="J780" s="1">
        <v>5</v>
      </c>
      <c r="K780" s="1" t="str">
        <f>VLOOKUP(Table2[[#This Row],[Status]], rubric[], 2, FALSE)</f>
        <v>Pemberdayaan atau Aksi Kemanusiaan</v>
      </c>
      <c r="L780" s="1" t="str">
        <f>CLEAN(TRIM(Table2[[#This Row],[Status]] &amp; "|" &amp; Table2[[#This Row],[Level]] &amp; "|" &amp; Table2[[#This Row],[Participant As]]))</f>
        <v>Relawan|External Regional|Team</v>
      </c>
      <c r="M78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781" spans="1:13" ht="14.25" hidden="1" customHeight="1" x14ac:dyDescent="0.35">
      <c r="A781" s="1" t="s">
        <v>1091</v>
      </c>
      <c r="B781" s="1" t="s">
        <v>1092</v>
      </c>
      <c r="C781" s="1" t="s">
        <v>964</v>
      </c>
      <c r="D781" s="1">
        <v>2021</v>
      </c>
      <c r="E781" s="1" t="s">
        <v>1013</v>
      </c>
      <c r="F781" s="1" t="s">
        <v>1014</v>
      </c>
      <c r="G781" s="1" t="s">
        <v>32</v>
      </c>
      <c r="H781" s="1" t="s">
        <v>48</v>
      </c>
      <c r="I781" s="1" t="s">
        <v>25</v>
      </c>
      <c r="K781" t="str">
        <f>VLOOKUP(Table2[[#This Row],[Status]], rubric[], 2, FALSE)</f>
        <v>Kompetisi</v>
      </c>
      <c r="L781" s="1" t="str">
        <f>CLEAN(TRIM(Table2[[#This Row],[Status]] &amp; "|" &amp; Table2[[#This Row],[Level]] &amp; "|" &amp; Table2[[#This Row],[Participant As]]))</f>
        <v>Juara 2|External National|Individual</v>
      </c>
      <c r="M78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782" spans="1:13" ht="14.25" hidden="1" customHeight="1" x14ac:dyDescent="0.35">
      <c r="A782" s="1" t="s">
        <v>1093</v>
      </c>
      <c r="B782" s="1" t="s">
        <v>1094</v>
      </c>
      <c r="C782" s="1" t="s">
        <v>964</v>
      </c>
      <c r="D782" s="1">
        <v>2021</v>
      </c>
      <c r="E782" s="1" t="s">
        <v>1029</v>
      </c>
      <c r="F782" s="1" t="s">
        <v>1029</v>
      </c>
      <c r="G782" s="1" t="s">
        <v>35</v>
      </c>
      <c r="H782" s="1" t="s">
        <v>48</v>
      </c>
      <c r="I782" s="1" t="s">
        <v>20</v>
      </c>
      <c r="J782" s="1">
        <v>4</v>
      </c>
      <c r="K782" s="1" t="str">
        <f>VLOOKUP(Table2[[#This Row],[Status]], rubric[], 2, FALSE)</f>
        <v>Kompetisi</v>
      </c>
      <c r="L782" s="1" t="str">
        <f>CLEAN(TRIM(Table2[[#This Row],[Status]] &amp; "|" &amp; Table2[[#This Row],[Level]] &amp; "|" &amp; Table2[[#This Row],[Participant As]]))</f>
        <v>Juara 1|External National|Team</v>
      </c>
      <c r="M78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783" spans="1:13" ht="14.25" hidden="1" customHeight="1" x14ac:dyDescent="0.35">
      <c r="A783" s="1" t="s">
        <v>1093</v>
      </c>
      <c r="B783" s="1" t="s">
        <v>1094</v>
      </c>
      <c r="C783" s="1" t="s">
        <v>964</v>
      </c>
      <c r="D783" s="1">
        <v>2021</v>
      </c>
      <c r="E783" s="1" t="s">
        <v>984</v>
      </c>
      <c r="F783" s="1" t="s">
        <v>559</v>
      </c>
      <c r="G783" s="1" t="s">
        <v>18</v>
      </c>
      <c r="H783" s="1" t="s">
        <v>66</v>
      </c>
      <c r="I783" s="1" t="s">
        <v>25</v>
      </c>
      <c r="J783" s="1">
        <v>100</v>
      </c>
      <c r="K783" s="1" t="str">
        <f>VLOOKUP(Table2[[#This Row],[Status]], rubric[], 2, FALSE)</f>
        <v>Pemberdayaan atau Aksi Kemanusiaan</v>
      </c>
      <c r="L783" s="1" t="str">
        <f>CLEAN(TRIM(Table2[[#This Row],[Status]] &amp; "|" &amp; Table2[[#This Row],[Level]] &amp; "|" &amp; Table2[[#This Row],[Participant As]]))</f>
        <v>Relawan|External International|Individual</v>
      </c>
      <c r="M78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784" spans="1:13" ht="14.25" hidden="1" customHeight="1" x14ac:dyDescent="0.35">
      <c r="A784" s="1" t="s">
        <v>1095</v>
      </c>
      <c r="B784" s="1" t="s">
        <v>1096</v>
      </c>
      <c r="C784" s="1" t="s">
        <v>964</v>
      </c>
      <c r="D784" s="1">
        <v>2021</v>
      </c>
      <c r="E784" s="1" t="s">
        <v>1097</v>
      </c>
      <c r="F784" s="1" t="s">
        <v>1098</v>
      </c>
      <c r="G784" s="1" t="s">
        <v>32</v>
      </c>
      <c r="H784" s="1" t="s">
        <v>48</v>
      </c>
      <c r="I784" s="1" t="s">
        <v>25</v>
      </c>
      <c r="J784" s="1">
        <v>51</v>
      </c>
      <c r="K784" s="1" t="str">
        <f>VLOOKUP(Table2[[#This Row],[Status]], rubric[], 2, FALSE)</f>
        <v>Kompetisi</v>
      </c>
      <c r="L784" s="1" t="str">
        <f>CLEAN(TRIM(Table2[[#This Row],[Status]] &amp; "|" &amp; Table2[[#This Row],[Level]] &amp; "|" &amp; Table2[[#This Row],[Participant As]]))</f>
        <v>Juara 2|External National|Individual</v>
      </c>
      <c r="M78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785" spans="1:13" ht="14.25" hidden="1" customHeight="1" x14ac:dyDescent="0.35">
      <c r="A785" s="1" t="s">
        <v>1095</v>
      </c>
      <c r="B785" s="1" t="s">
        <v>1096</v>
      </c>
      <c r="C785" s="1" t="s">
        <v>964</v>
      </c>
      <c r="D785" s="1">
        <v>2021</v>
      </c>
      <c r="E785" s="1" t="s">
        <v>1001</v>
      </c>
      <c r="F785" s="1" t="s">
        <v>919</v>
      </c>
      <c r="G785" s="1" t="s">
        <v>18</v>
      </c>
      <c r="H785" s="1" t="s">
        <v>19</v>
      </c>
      <c r="I785" s="1" t="s">
        <v>20</v>
      </c>
      <c r="J785" s="1">
        <v>25</v>
      </c>
      <c r="K785" s="1" t="str">
        <f>VLOOKUP(Table2[[#This Row],[Status]], rubric[], 2, FALSE)</f>
        <v>Pemberdayaan atau Aksi Kemanusiaan</v>
      </c>
      <c r="L785" s="1" t="str">
        <f>CLEAN(TRIM(Table2[[#This Row],[Status]] &amp; "|" &amp; Table2[[#This Row],[Level]] &amp; "|" &amp; Table2[[#This Row],[Participant As]]))</f>
        <v>Relawan|External Regional|Team</v>
      </c>
      <c r="M78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786" spans="1:13" ht="14.25" hidden="1" customHeight="1" x14ac:dyDescent="0.35">
      <c r="A786" s="1" t="s">
        <v>1095</v>
      </c>
      <c r="B786" s="1" t="s">
        <v>1096</v>
      </c>
      <c r="C786" s="1" t="s">
        <v>964</v>
      </c>
      <c r="D786" s="1">
        <v>2021</v>
      </c>
      <c r="E786" s="1" t="s">
        <v>23</v>
      </c>
      <c r="F786" s="1" t="s">
        <v>919</v>
      </c>
      <c r="G786" s="1" t="s">
        <v>18</v>
      </c>
      <c r="H786" s="1" t="s">
        <v>66</v>
      </c>
      <c r="I786" s="1" t="s">
        <v>25</v>
      </c>
      <c r="J786" s="1">
        <v>100</v>
      </c>
      <c r="K786" s="1" t="str">
        <f>VLOOKUP(Table2[[#This Row],[Status]], rubric[], 2, FALSE)</f>
        <v>Pemberdayaan atau Aksi Kemanusiaan</v>
      </c>
      <c r="L786" s="1" t="str">
        <f>CLEAN(TRIM(Table2[[#This Row],[Status]] &amp; "|" &amp; Table2[[#This Row],[Level]] &amp; "|" &amp; Table2[[#This Row],[Participant As]]))</f>
        <v>Relawan|External International|Individual</v>
      </c>
      <c r="M78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787" spans="1:13" ht="14.25" hidden="1" customHeight="1" x14ac:dyDescent="0.35">
      <c r="A787" s="1" t="s">
        <v>1095</v>
      </c>
      <c r="B787" s="1" t="s">
        <v>1096</v>
      </c>
      <c r="C787" s="1" t="s">
        <v>964</v>
      </c>
      <c r="D787" s="1">
        <v>2021</v>
      </c>
      <c r="E787" s="1" t="s">
        <v>722</v>
      </c>
      <c r="F787" s="1" t="s">
        <v>90</v>
      </c>
      <c r="G787" s="1" t="s">
        <v>55</v>
      </c>
      <c r="H787" s="1" t="s">
        <v>48</v>
      </c>
      <c r="I787" s="1" t="s">
        <v>20</v>
      </c>
      <c r="J787" s="1">
        <v>6</v>
      </c>
      <c r="K787" s="1" t="str">
        <f>VLOOKUP(Table2[[#This Row],[Status]], rubric[], 2, FALSE)</f>
        <v>Hasil Karya</v>
      </c>
      <c r="L787" s="1" t="str">
        <f>CLEAN(TRIM(Table2[[#This Row],[Status]] &amp; "|" &amp; Table2[[#This Row],[Level]] &amp; "|" &amp; Table2[[#This Row],[Participant As]]))</f>
        <v>Hak Cipta|External National|Team</v>
      </c>
      <c r="M78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788" spans="1:13" ht="14.25" hidden="1" customHeight="1" x14ac:dyDescent="0.35">
      <c r="A788" s="1" t="s">
        <v>1095</v>
      </c>
      <c r="B788" s="1" t="s">
        <v>1096</v>
      </c>
      <c r="C788" s="1" t="s">
        <v>964</v>
      </c>
      <c r="D788" s="1">
        <v>2021</v>
      </c>
      <c r="E788" s="1" t="s">
        <v>1002</v>
      </c>
      <c r="F788" s="1" t="s">
        <v>1003</v>
      </c>
      <c r="G788" s="1" t="s">
        <v>18</v>
      </c>
      <c r="H788" s="1" t="s">
        <v>19</v>
      </c>
      <c r="I788" s="1" t="s">
        <v>20</v>
      </c>
      <c r="J788" s="1">
        <v>20</v>
      </c>
      <c r="K788" s="1" t="str">
        <f>VLOOKUP(Table2[[#This Row],[Status]], rubric[], 2, FALSE)</f>
        <v>Pemberdayaan atau Aksi Kemanusiaan</v>
      </c>
      <c r="L788" s="1" t="str">
        <f>CLEAN(TRIM(Table2[[#This Row],[Status]] &amp; "|" &amp; Table2[[#This Row],[Level]] &amp; "|" &amp; Table2[[#This Row],[Participant As]]))</f>
        <v>Relawan|External Regional|Team</v>
      </c>
      <c r="M78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789" spans="1:13" ht="14.25" hidden="1" customHeight="1" x14ac:dyDescent="0.35">
      <c r="A789" s="1" t="s">
        <v>1099</v>
      </c>
      <c r="B789" s="1" t="s">
        <v>1100</v>
      </c>
      <c r="C789" s="1" t="s">
        <v>964</v>
      </c>
      <c r="D789" s="1">
        <v>2021</v>
      </c>
      <c r="E789" s="1" t="s">
        <v>1001</v>
      </c>
      <c r="F789" s="1" t="s">
        <v>919</v>
      </c>
      <c r="G789" s="1" t="s">
        <v>18</v>
      </c>
      <c r="H789" s="1" t="s">
        <v>19</v>
      </c>
      <c r="I789" s="1" t="s">
        <v>20</v>
      </c>
      <c r="J789" s="1">
        <v>25</v>
      </c>
      <c r="K789" s="1" t="str">
        <f>VLOOKUP(Table2[[#This Row],[Status]], rubric[], 2, FALSE)</f>
        <v>Pemberdayaan atau Aksi Kemanusiaan</v>
      </c>
      <c r="L789" s="1" t="str">
        <f>CLEAN(TRIM(Table2[[#This Row],[Status]] &amp; "|" &amp; Table2[[#This Row],[Level]] &amp; "|" &amp; Table2[[#This Row],[Participant As]]))</f>
        <v>Relawan|External Regional|Team</v>
      </c>
      <c r="M78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790" spans="1:13" ht="14.25" hidden="1" customHeight="1" x14ac:dyDescent="0.35">
      <c r="A790" s="1" t="s">
        <v>1099</v>
      </c>
      <c r="B790" s="1" t="s">
        <v>1100</v>
      </c>
      <c r="C790" s="1" t="s">
        <v>964</v>
      </c>
      <c r="D790" s="1">
        <v>2021</v>
      </c>
      <c r="E790" s="1" t="s">
        <v>23</v>
      </c>
      <c r="F790" s="1" t="s">
        <v>919</v>
      </c>
      <c r="G790" s="1" t="s">
        <v>18</v>
      </c>
      <c r="H790" s="1" t="s">
        <v>66</v>
      </c>
      <c r="I790" s="1" t="s">
        <v>25</v>
      </c>
      <c r="J790" s="1">
        <v>100</v>
      </c>
      <c r="K790" s="1" t="str">
        <f>VLOOKUP(Table2[[#This Row],[Status]], rubric[], 2, FALSE)</f>
        <v>Pemberdayaan atau Aksi Kemanusiaan</v>
      </c>
      <c r="L790" s="1" t="str">
        <f>CLEAN(TRIM(Table2[[#This Row],[Status]] &amp; "|" &amp; Table2[[#This Row],[Level]] &amp; "|" &amp; Table2[[#This Row],[Participant As]]))</f>
        <v>Relawan|External International|Individual</v>
      </c>
      <c r="M79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791" spans="1:13" ht="14.25" hidden="1" customHeight="1" x14ac:dyDescent="0.35">
      <c r="A791" s="1" t="s">
        <v>1099</v>
      </c>
      <c r="B791" s="1" t="s">
        <v>1100</v>
      </c>
      <c r="C791" s="1" t="s">
        <v>964</v>
      </c>
      <c r="D791" s="1">
        <v>2021</v>
      </c>
      <c r="E791" s="1" t="s">
        <v>1002</v>
      </c>
      <c r="F791" s="1" t="s">
        <v>1003</v>
      </c>
      <c r="G791" s="1" t="s">
        <v>18</v>
      </c>
      <c r="H791" s="1" t="s">
        <v>19</v>
      </c>
      <c r="I791" s="1" t="s">
        <v>20</v>
      </c>
      <c r="J791" s="1">
        <v>20</v>
      </c>
      <c r="K791" s="1" t="str">
        <f>VLOOKUP(Table2[[#This Row],[Status]], rubric[], 2, FALSE)</f>
        <v>Pemberdayaan atau Aksi Kemanusiaan</v>
      </c>
      <c r="L791" s="1" t="str">
        <f>CLEAN(TRIM(Table2[[#This Row],[Status]] &amp; "|" &amp; Table2[[#This Row],[Level]] &amp; "|" &amp; Table2[[#This Row],[Participant As]]))</f>
        <v>Relawan|External Regional|Team</v>
      </c>
      <c r="M79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792" spans="1:13" ht="14.25" hidden="1" customHeight="1" x14ac:dyDescent="0.35">
      <c r="A792" s="1" t="s">
        <v>1101</v>
      </c>
      <c r="B792" s="1" t="s">
        <v>1102</v>
      </c>
      <c r="C792" s="1" t="s">
        <v>964</v>
      </c>
      <c r="D792" s="1">
        <v>2021</v>
      </c>
      <c r="E792" s="1" t="s">
        <v>406</v>
      </c>
      <c r="F792" s="1" t="s">
        <v>407</v>
      </c>
      <c r="G792" s="1" t="s">
        <v>35</v>
      </c>
      <c r="H792" s="1" t="s">
        <v>19</v>
      </c>
      <c r="I792" s="1" t="s">
        <v>20</v>
      </c>
      <c r="J792" s="1">
        <v>1000</v>
      </c>
      <c r="K792" s="1" t="str">
        <f>VLOOKUP(Table2[[#This Row],[Status]], rubric[], 2, FALSE)</f>
        <v>Kompetisi</v>
      </c>
      <c r="L792" s="1" t="str">
        <f>CLEAN(TRIM(Table2[[#This Row],[Status]] &amp; "|" &amp; Table2[[#This Row],[Level]] &amp; "|" &amp; Table2[[#This Row],[Participant As]]))</f>
        <v>Juara 1|External Regional|Team</v>
      </c>
      <c r="M79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793" spans="1:13" ht="14.25" hidden="1" customHeight="1" x14ac:dyDescent="0.35">
      <c r="A793" s="1" t="s">
        <v>1103</v>
      </c>
      <c r="B793" s="1" t="s">
        <v>1104</v>
      </c>
      <c r="C793" s="1" t="s">
        <v>964</v>
      </c>
      <c r="D793" s="1">
        <v>2021</v>
      </c>
      <c r="E793" s="1" t="s">
        <v>609</v>
      </c>
      <c r="F793" s="1" t="s">
        <v>410</v>
      </c>
      <c r="G793" s="1" t="s">
        <v>164</v>
      </c>
      <c r="H793" s="1" t="s">
        <v>41</v>
      </c>
      <c r="I793" s="1" t="s">
        <v>25</v>
      </c>
      <c r="K793" t="str">
        <f>VLOOKUP(Table2[[#This Row],[Status]], rubric[], 2, FALSE)</f>
        <v>Karir Organisasi</v>
      </c>
      <c r="L793" s="1" t="str">
        <f>CLEAN(TRIM(Table2[[#This Row],[Status]] &amp; "|" &amp; Table2[[#This Row],[Level]] &amp; "|" &amp; Table2[[#This Row],[Participant As]]))</f>
        <v>Wakil Ketua|Kab/Kota/PT|Individual</v>
      </c>
      <c r="M79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794" spans="1:13" ht="14.25" hidden="1" customHeight="1" x14ac:dyDescent="0.35">
      <c r="A794" s="1" t="s">
        <v>1103</v>
      </c>
      <c r="B794" s="1" t="s">
        <v>1104</v>
      </c>
      <c r="C794" s="1" t="s">
        <v>964</v>
      </c>
      <c r="D794" s="1">
        <v>2021</v>
      </c>
      <c r="E794" s="1" t="s">
        <v>968</v>
      </c>
      <c r="F794" s="1" t="s">
        <v>969</v>
      </c>
      <c r="G794" s="1" t="s">
        <v>35</v>
      </c>
      <c r="H794" s="1" t="s">
        <v>48</v>
      </c>
      <c r="I794" s="1" t="s">
        <v>20</v>
      </c>
      <c r="J794" s="1">
        <v>18</v>
      </c>
      <c r="K794" s="1" t="str">
        <f>VLOOKUP(Table2[[#This Row],[Status]], rubric[], 2, FALSE)</f>
        <v>Kompetisi</v>
      </c>
      <c r="L794" s="1" t="str">
        <f>CLEAN(TRIM(Table2[[#This Row],[Status]] &amp; "|" &amp; Table2[[#This Row],[Level]] &amp; "|" &amp; Table2[[#This Row],[Participant As]]))</f>
        <v>Juara 1|External National|Team</v>
      </c>
      <c r="M79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795" spans="1:13" ht="14.25" hidden="1" customHeight="1" x14ac:dyDescent="0.35">
      <c r="A795" s="1" t="s">
        <v>1103</v>
      </c>
      <c r="B795" s="1" t="s">
        <v>1104</v>
      </c>
      <c r="C795" s="1" t="s">
        <v>964</v>
      </c>
      <c r="D795" s="1">
        <v>2021</v>
      </c>
      <c r="E795" s="1" t="s">
        <v>85</v>
      </c>
      <c r="F795" s="1" t="s">
        <v>219</v>
      </c>
      <c r="G795" s="1" t="s">
        <v>18</v>
      </c>
      <c r="H795" s="1" t="s">
        <v>19</v>
      </c>
      <c r="I795" s="1" t="s">
        <v>25</v>
      </c>
      <c r="J795" s="1">
        <v>100</v>
      </c>
      <c r="K795" s="1" t="str">
        <f>VLOOKUP(Table2[[#This Row],[Status]], rubric[], 2, FALSE)</f>
        <v>Pemberdayaan atau Aksi Kemanusiaan</v>
      </c>
      <c r="L795" s="1" t="str">
        <f>CLEAN(TRIM(Table2[[#This Row],[Status]] &amp; "|" &amp; Table2[[#This Row],[Level]] &amp; "|" &amp; Table2[[#This Row],[Participant As]]))</f>
        <v>Relawan|External Regional|Individual</v>
      </c>
      <c r="M79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796" spans="1:13" ht="14.25" hidden="1" customHeight="1" x14ac:dyDescent="0.35">
      <c r="A796" s="1" t="s">
        <v>1103</v>
      </c>
      <c r="B796" s="1" t="s">
        <v>1104</v>
      </c>
      <c r="C796" s="1" t="s">
        <v>964</v>
      </c>
      <c r="D796" s="1">
        <v>2021</v>
      </c>
      <c r="E796" s="1" t="s">
        <v>972</v>
      </c>
      <c r="F796" s="1" t="s">
        <v>981</v>
      </c>
      <c r="G796" s="1" t="s">
        <v>18</v>
      </c>
      <c r="H796" s="1" t="s">
        <v>19</v>
      </c>
      <c r="I796" s="1" t="s">
        <v>25</v>
      </c>
      <c r="J796" s="1">
        <v>10</v>
      </c>
      <c r="K796" s="1" t="str">
        <f>VLOOKUP(Table2[[#This Row],[Status]], rubric[], 2, FALSE)</f>
        <v>Pemberdayaan atau Aksi Kemanusiaan</v>
      </c>
      <c r="L796" s="1" t="str">
        <f>CLEAN(TRIM(Table2[[#This Row],[Status]] &amp; "|" &amp; Table2[[#This Row],[Level]] &amp; "|" &amp; Table2[[#This Row],[Participant As]]))</f>
        <v>Relawan|External Regional|Individual</v>
      </c>
      <c r="M79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797" spans="1:13" ht="14.25" hidden="1" customHeight="1" x14ac:dyDescent="0.35">
      <c r="A797" s="1" t="s">
        <v>1103</v>
      </c>
      <c r="B797" s="1" t="s">
        <v>1104</v>
      </c>
      <c r="C797" s="1" t="s">
        <v>964</v>
      </c>
      <c r="D797" s="1">
        <v>2021</v>
      </c>
      <c r="E797" s="1" t="s">
        <v>982</v>
      </c>
      <c r="F797" s="1" t="s">
        <v>983</v>
      </c>
      <c r="G797" s="1" t="s">
        <v>18</v>
      </c>
      <c r="H797" s="1" t="s">
        <v>19</v>
      </c>
      <c r="I797" s="1" t="s">
        <v>25</v>
      </c>
      <c r="J797" s="1">
        <v>100</v>
      </c>
      <c r="K797" s="1" t="str">
        <f>VLOOKUP(Table2[[#This Row],[Status]], rubric[], 2, FALSE)</f>
        <v>Pemberdayaan atau Aksi Kemanusiaan</v>
      </c>
      <c r="L797" s="1" t="str">
        <f>CLEAN(TRIM(Table2[[#This Row],[Status]] &amp; "|" &amp; Table2[[#This Row],[Level]] &amp; "|" &amp; Table2[[#This Row],[Participant As]]))</f>
        <v>Relawan|External Regional|Individual</v>
      </c>
      <c r="M79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798" spans="1:13" ht="14.25" hidden="1" customHeight="1" x14ac:dyDescent="0.35">
      <c r="A798" s="1" t="s">
        <v>1103</v>
      </c>
      <c r="B798" s="1" t="s">
        <v>1104</v>
      </c>
      <c r="C798" s="1" t="s">
        <v>964</v>
      </c>
      <c r="D798" s="1">
        <v>2021</v>
      </c>
      <c r="E798" s="1" t="s">
        <v>26</v>
      </c>
      <c r="F798" s="1" t="s">
        <v>626</v>
      </c>
      <c r="G798" s="1" t="s">
        <v>18</v>
      </c>
      <c r="H798" s="1" t="s">
        <v>19</v>
      </c>
      <c r="I798" s="1" t="s">
        <v>25</v>
      </c>
      <c r="J798" s="1">
        <v>30</v>
      </c>
      <c r="K798" s="1" t="str">
        <f>VLOOKUP(Table2[[#This Row],[Status]], rubric[], 2, FALSE)</f>
        <v>Pemberdayaan atau Aksi Kemanusiaan</v>
      </c>
      <c r="L798" s="1" t="str">
        <f>CLEAN(TRIM(Table2[[#This Row],[Status]] &amp; "|" &amp; Table2[[#This Row],[Level]] &amp; "|" &amp; Table2[[#This Row],[Participant As]]))</f>
        <v>Relawan|External Regional|Individual</v>
      </c>
      <c r="M79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799" spans="1:13" ht="14.25" hidden="1" customHeight="1" x14ac:dyDescent="0.35">
      <c r="A799" s="1" t="s">
        <v>1103</v>
      </c>
      <c r="B799" s="1" t="s">
        <v>1104</v>
      </c>
      <c r="C799" s="1" t="s">
        <v>964</v>
      </c>
      <c r="D799" s="1">
        <v>2021</v>
      </c>
      <c r="E799" s="1" t="s">
        <v>1002</v>
      </c>
      <c r="F799" s="1" t="s">
        <v>1002</v>
      </c>
      <c r="G799" s="1" t="s">
        <v>318</v>
      </c>
      <c r="H799" s="1" t="s">
        <v>48</v>
      </c>
      <c r="I799" s="1" t="s">
        <v>20</v>
      </c>
      <c r="J799" s="1">
        <v>4</v>
      </c>
      <c r="K799" s="1" t="str">
        <f>VLOOKUP(Table2[[#This Row],[Status]], rubric[], 2, FALSE)</f>
        <v>Hasil Karya</v>
      </c>
      <c r="L799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79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800" spans="1:13" ht="14.25" hidden="1" customHeight="1" x14ac:dyDescent="0.35">
      <c r="A800" s="1" t="s">
        <v>1103</v>
      </c>
      <c r="B800" s="1" t="s">
        <v>1104</v>
      </c>
      <c r="C800" s="1" t="s">
        <v>964</v>
      </c>
      <c r="D800" s="1">
        <v>2021</v>
      </c>
      <c r="E800" s="1" t="s">
        <v>332</v>
      </c>
      <c r="F800" s="1" t="s">
        <v>332</v>
      </c>
      <c r="G800" s="1" t="s">
        <v>55</v>
      </c>
      <c r="H800" s="1" t="s">
        <v>48</v>
      </c>
      <c r="I800" s="1" t="s">
        <v>20</v>
      </c>
      <c r="J800" s="1">
        <v>5</v>
      </c>
      <c r="K800" s="1" t="str">
        <f>VLOOKUP(Table2[[#This Row],[Status]], rubric[], 2, FALSE)</f>
        <v>Hasil Karya</v>
      </c>
      <c r="L800" s="1" t="str">
        <f>CLEAN(TRIM(Table2[[#This Row],[Status]] &amp; "|" &amp; Table2[[#This Row],[Level]] &amp; "|" &amp; Table2[[#This Row],[Participant As]]))</f>
        <v>Hak Cipta|External National|Team</v>
      </c>
      <c r="M80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801" spans="1:13" ht="14.25" hidden="1" customHeight="1" x14ac:dyDescent="0.35">
      <c r="A801" s="1" t="s">
        <v>1103</v>
      </c>
      <c r="B801" s="1" t="s">
        <v>1104</v>
      </c>
      <c r="C801" s="1" t="s">
        <v>964</v>
      </c>
      <c r="D801" s="1">
        <v>2021</v>
      </c>
      <c r="E801" s="1" t="s">
        <v>332</v>
      </c>
      <c r="F801" s="1" t="s">
        <v>332</v>
      </c>
      <c r="G801" s="1" t="s">
        <v>55</v>
      </c>
      <c r="H801" s="1" t="s">
        <v>48</v>
      </c>
      <c r="I801" s="1" t="s">
        <v>20</v>
      </c>
      <c r="J801" s="1">
        <v>5</v>
      </c>
      <c r="K801" s="1" t="str">
        <f>VLOOKUP(Table2[[#This Row],[Status]], rubric[], 2, FALSE)</f>
        <v>Hasil Karya</v>
      </c>
      <c r="L801" s="1" t="str">
        <f>CLEAN(TRIM(Table2[[#This Row],[Status]] &amp; "|" &amp; Table2[[#This Row],[Level]] &amp; "|" &amp; Table2[[#This Row],[Participant As]]))</f>
        <v>Hak Cipta|External National|Team</v>
      </c>
      <c r="M80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802" spans="1:13" ht="14.25" hidden="1" customHeight="1" x14ac:dyDescent="0.35">
      <c r="A802" s="1" t="s">
        <v>1103</v>
      </c>
      <c r="B802" s="1" t="s">
        <v>1104</v>
      </c>
      <c r="C802" s="1" t="s">
        <v>964</v>
      </c>
      <c r="D802" s="1">
        <v>2021</v>
      </c>
      <c r="E802" s="1" t="s">
        <v>89</v>
      </c>
      <c r="F802" s="1" t="s">
        <v>89</v>
      </c>
      <c r="G802" s="1" t="s">
        <v>55</v>
      </c>
      <c r="H802" s="1" t="s">
        <v>48</v>
      </c>
      <c r="I802" s="1" t="s">
        <v>20</v>
      </c>
      <c r="J802" s="1">
        <v>5</v>
      </c>
      <c r="K802" s="1" t="str">
        <f>VLOOKUP(Table2[[#This Row],[Status]], rubric[], 2, FALSE)</f>
        <v>Hasil Karya</v>
      </c>
      <c r="L802" s="1" t="str">
        <f>CLEAN(TRIM(Table2[[#This Row],[Status]] &amp; "|" &amp; Table2[[#This Row],[Level]] &amp; "|" &amp; Table2[[#This Row],[Participant As]]))</f>
        <v>Hak Cipta|External National|Team</v>
      </c>
      <c r="M80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803" spans="1:13" ht="14.25" hidden="1" customHeight="1" x14ac:dyDescent="0.35">
      <c r="A803" s="1" t="s">
        <v>1103</v>
      </c>
      <c r="B803" s="1" t="s">
        <v>1104</v>
      </c>
      <c r="C803" s="1" t="s">
        <v>964</v>
      </c>
      <c r="D803" s="1">
        <v>2021</v>
      </c>
      <c r="E803" s="1" t="s">
        <v>89</v>
      </c>
      <c r="F803" s="1" t="s">
        <v>89</v>
      </c>
      <c r="G803" s="1" t="s">
        <v>55</v>
      </c>
      <c r="H803" s="1" t="s">
        <v>48</v>
      </c>
      <c r="I803" s="1" t="s">
        <v>20</v>
      </c>
      <c r="J803" s="1">
        <v>5</v>
      </c>
      <c r="K803" s="1" t="str">
        <f>VLOOKUP(Table2[[#This Row],[Status]], rubric[], 2, FALSE)</f>
        <v>Hasil Karya</v>
      </c>
      <c r="L803" s="1" t="str">
        <f>CLEAN(TRIM(Table2[[#This Row],[Status]] &amp; "|" &amp; Table2[[#This Row],[Level]] &amp; "|" &amp; Table2[[#This Row],[Participant As]]))</f>
        <v>Hak Cipta|External National|Team</v>
      </c>
      <c r="M80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804" spans="1:13" ht="14.25" hidden="1" customHeight="1" x14ac:dyDescent="0.35">
      <c r="A804" s="1" t="s">
        <v>1105</v>
      </c>
      <c r="B804" s="1" t="s">
        <v>1106</v>
      </c>
      <c r="C804" s="1" t="s">
        <v>964</v>
      </c>
      <c r="D804" s="1">
        <v>2021</v>
      </c>
      <c r="E804" s="1" t="s">
        <v>1107</v>
      </c>
      <c r="F804" s="1" t="s">
        <v>1107</v>
      </c>
      <c r="G804" s="1" t="s">
        <v>55</v>
      </c>
      <c r="H804" s="1" t="s">
        <v>48</v>
      </c>
      <c r="I804" s="1" t="s">
        <v>20</v>
      </c>
      <c r="J804" s="1">
        <v>5</v>
      </c>
      <c r="K804" s="1" t="str">
        <f>VLOOKUP(Table2[[#This Row],[Status]], rubric[], 2, FALSE)</f>
        <v>Hasil Karya</v>
      </c>
      <c r="L804" s="1" t="str">
        <f>CLEAN(TRIM(Table2[[#This Row],[Status]] &amp; "|" &amp; Table2[[#This Row],[Level]] &amp; "|" &amp; Table2[[#This Row],[Participant As]]))</f>
        <v>Hak Cipta|External National|Team</v>
      </c>
      <c r="M80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805" spans="1:13" ht="14.25" hidden="1" customHeight="1" x14ac:dyDescent="0.35">
      <c r="A805" s="1" t="s">
        <v>1105</v>
      </c>
      <c r="B805" s="1" t="s">
        <v>1106</v>
      </c>
      <c r="C805" s="1" t="s">
        <v>964</v>
      </c>
      <c r="D805" s="1">
        <v>2021</v>
      </c>
      <c r="E805" s="1" t="s">
        <v>757</v>
      </c>
      <c r="F805" s="1" t="s">
        <v>943</v>
      </c>
      <c r="G805" s="1" t="s">
        <v>55</v>
      </c>
      <c r="H805" s="1" t="s">
        <v>48</v>
      </c>
      <c r="I805" s="1" t="s">
        <v>20</v>
      </c>
      <c r="J805" s="1">
        <v>0</v>
      </c>
      <c r="K805" s="1" t="str">
        <f>VLOOKUP(Table2[[#This Row],[Status]], rubric[], 2, FALSE)</f>
        <v>Hasil Karya</v>
      </c>
      <c r="L805" s="1" t="str">
        <f>CLEAN(TRIM(Table2[[#This Row],[Status]] &amp; "|" &amp; Table2[[#This Row],[Level]] &amp; "|" &amp; Table2[[#This Row],[Participant As]]))</f>
        <v>Hak Cipta|External National|Team</v>
      </c>
      <c r="M80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806" spans="1:13" ht="14.25" hidden="1" customHeight="1" x14ac:dyDescent="0.35">
      <c r="A806" s="1" t="s">
        <v>1105</v>
      </c>
      <c r="B806" s="1" t="s">
        <v>1106</v>
      </c>
      <c r="C806" s="1" t="s">
        <v>964</v>
      </c>
      <c r="D806" s="1">
        <v>2021</v>
      </c>
      <c r="E806" s="1" t="s">
        <v>1108</v>
      </c>
      <c r="F806" s="1" t="s">
        <v>1109</v>
      </c>
      <c r="G806" s="1" t="s">
        <v>55</v>
      </c>
      <c r="H806" s="1" t="s">
        <v>48</v>
      </c>
      <c r="I806" s="1" t="s">
        <v>20</v>
      </c>
      <c r="J806" s="1">
        <v>7</v>
      </c>
      <c r="K806" s="1" t="str">
        <f>VLOOKUP(Table2[[#This Row],[Status]], rubric[], 2, FALSE)</f>
        <v>Hasil Karya</v>
      </c>
      <c r="L806" s="1" t="str">
        <f>CLEAN(TRIM(Table2[[#This Row],[Status]] &amp; "|" &amp; Table2[[#This Row],[Level]] &amp; "|" &amp; Table2[[#This Row],[Participant As]]))</f>
        <v>Hak Cipta|External National|Team</v>
      </c>
      <c r="M80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807" spans="1:13" ht="14.25" hidden="1" customHeight="1" x14ac:dyDescent="0.35">
      <c r="A807" s="1" t="s">
        <v>1105</v>
      </c>
      <c r="B807" s="1" t="s">
        <v>1106</v>
      </c>
      <c r="C807" s="1" t="s">
        <v>964</v>
      </c>
      <c r="D807" s="1">
        <v>2021</v>
      </c>
      <c r="E807" s="1" t="s">
        <v>38</v>
      </c>
      <c r="F807" s="1" t="s">
        <v>1019</v>
      </c>
      <c r="G807" s="1" t="s">
        <v>18</v>
      </c>
      <c r="H807" s="1" t="s">
        <v>19</v>
      </c>
      <c r="I807" s="1" t="s">
        <v>20</v>
      </c>
      <c r="J807" s="1">
        <v>13</v>
      </c>
      <c r="K807" s="1" t="str">
        <f>VLOOKUP(Table2[[#This Row],[Status]], rubric[], 2, FALSE)</f>
        <v>Pemberdayaan atau Aksi Kemanusiaan</v>
      </c>
      <c r="L807" s="1" t="str">
        <f>CLEAN(TRIM(Table2[[#This Row],[Status]] &amp; "|" &amp; Table2[[#This Row],[Level]] &amp; "|" &amp; Table2[[#This Row],[Participant As]]))</f>
        <v>Relawan|External Regional|Team</v>
      </c>
      <c r="M80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08" spans="1:13" ht="14.25" hidden="1" customHeight="1" x14ac:dyDescent="0.35">
      <c r="A808" s="1" t="s">
        <v>1110</v>
      </c>
      <c r="B808" s="1" t="s">
        <v>1111</v>
      </c>
      <c r="C808" s="1" t="s">
        <v>964</v>
      </c>
      <c r="D808" s="1">
        <v>2021</v>
      </c>
      <c r="E808" s="1" t="s">
        <v>80</v>
      </c>
      <c r="F808" s="1" t="s">
        <v>1112</v>
      </c>
      <c r="G808" s="1" t="s">
        <v>18</v>
      </c>
      <c r="H808" s="1" t="s">
        <v>19</v>
      </c>
      <c r="I808" s="1" t="s">
        <v>20</v>
      </c>
      <c r="J808" s="1">
        <v>5</v>
      </c>
      <c r="K808" s="1" t="str">
        <f>VLOOKUP(Table2[[#This Row],[Status]], rubric[], 2, FALSE)</f>
        <v>Pemberdayaan atau Aksi Kemanusiaan</v>
      </c>
      <c r="L808" s="1" t="str">
        <f>CLEAN(TRIM(Table2[[#This Row],[Status]] &amp; "|" &amp; Table2[[#This Row],[Level]] &amp; "|" &amp; Table2[[#This Row],[Participant As]]))</f>
        <v>Relawan|External Regional|Team</v>
      </c>
      <c r="M80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09" spans="1:13" ht="14.25" hidden="1" customHeight="1" x14ac:dyDescent="0.35">
      <c r="A809" s="1" t="s">
        <v>1110</v>
      </c>
      <c r="B809" s="1" t="s">
        <v>1111</v>
      </c>
      <c r="C809" s="1" t="s">
        <v>964</v>
      </c>
      <c r="D809" s="1">
        <v>2021</v>
      </c>
      <c r="E809" s="1" t="s">
        <v>852</v>
      </c>
      <c r="F809" s="1" t="s">
        <v>852</v>
      </c>
      <c r="G809" s="1" t="s">
        <v>74</v>
      </c>
      <c r="H809" s="1" t="s">
        <v>19</v>
      </c>
      <c r="I809" s="1" t="s">
        <v>25</v>
      </c>
      <c r="J809" s="1">
        <v>10</v>
      </c>
      <c r="K809" s="1" t="str">
        <f>VLOOKUP(Table2[[#This Row],[Status]], rubric[], 2, FALSE)</f>
        <v>Kompetisi</v>
      </c>
      <c r="L809" s="1" t="str">
        <f>CLEAN(TRIM(Table2[[#This Row],[Status]] &amp; "|" &amp; Table2[[#This Row],[Level]] &amp; "|" &amp; Table2[[#This Row],[Participant As]]))</f>
        <v>Juara 3|External Regional|Individual</v>
      </c>
      <c r="M80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810" spans="1:13" ht="14.25" hidden="1" customHeight="1" x14ac:dyDescent="0.35">
      <c r="A810" s="1" t="s">
        <v>1113</v>
      </c>
      <c r="B810" s="1" t="s">
        <v>1114</v>
      </c>
      <c r="C810" s="1" t="s">
        <v>964</v>
      </c>
      <c r="D810" s="1">
        <v>2021</v>
      </c>
      <c r="E810" s="1" t="s">
        <v>80</v>
      </c>
      <c r="F810" s="1" t="s">
        <v>1112</v>
      </c>
      <c r="G810" s="1" t="s">
        <v>18</v>
      </c>
      <c r="H810" s="1" t="s">
        <v>19</v>
      </c>
      <c r="I810" s="1" t="s">
        <v>20</v>
      </c>
      <c r="J810" s="1">
        <v>5</v>
      </c>
      <c r="K810" s="1" t="str">
        <f>VLOOKUP(Table2[[#This Row],[Status]], rubric[], 2, FALSE)</f>
        <v>Pemberdayaan atau Aksi Kemanusiaan</v>
      </c>
      <c r="L810" s="1" t="str">
        <f>CLEAN(TRIM(Table2[[#This Row],[Status]] &amp; "|" &amp; Table2[[#This Row],[Level]] &amp; "|" &amp; Table2[[#This Row],[Participant As]]))</f>
        <v>Relawan|External Regional|Team</v>
      </c>
      <c r="M81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11" spans="1:13" ht="14.25" hidden="1" customHeight="1" x14ac:dyDescent="0.35">
      <c r="A811" s="1" t="s">
        <v>1115</v>
      </c>
      <c r="B811" s="1" t="s">
        <v>1116</v>
      </c>
      <c r="C811" s="1" t="s">
        <v>964</v>
      </c>
      <c r="D811" s="1">
        <v>2021</v>
      </c>
      <c r="E811" s="1" t="s">
        <v>966</v>
      </c>
      <c r="F811" s="1" t="s">
        <v>1107</v>
      </c>
      <c r="G811" s="1" t="s">
        <v>55</v>
      </c>
      <c r="H811" s="1" t="s">
        <v>48</v>
      </c>
      <c r="I811" s="1" t="s">
        <v>20</v>
      </c>
      <c r="J811" s="1">
        <v>7</v>
      </c>
      <c r="K811" s="1" t="str">
        <f>VLOOKUP(Table2[[#This Row],[Status]], rubric[], 2, FALSE)</f>
        <v>Hasil Karya</v>
      </c>
      <c r="L811" s="1" t="str">
        <f>CLEAN(TRIM(Table2[[#This Row],[Status]] &amp; "|" &amp; Table2[[#This Row],[Level]] &amp; "|" &amp; Table2[[#This Row],[Participant As]]))</f>
        <v>Hak Cipta|External National|Team</v>
      </c>
      <c r="M81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812" spans="1:13" ht="14.25" hidden="1" customHeight="1" x14ac:dyDescent="0.35">
      <c r="A812" s="1" t="s">
        <v>1115</v>
      </c>
      <c r="B812" s="1" t="s">
        <v>1116</v>
      </c>
      <c r="C812" s="1" t="s">
        <v>964</v>
      </c>
      <c r="D812" s="1">
        <v>2021</v>
      </c>
      <c r="E812" s="1" t="s">
        <v>1117</v>
      </c>
      <c r="F812" s="1" t="s">
        <v>943</v>
      </c>
      <c r="G812" s="1" t="s">
        <v>55</v>
      </c>
      <c r="H812" s="1" t="s">
        <v>48</v>
      </c>
      <c r="I812" s="1" t="s">
        <v>20</v>
      </c>
      <c r="J812" s="1">
        <v>5</v>
      </c>
      <c r="K812" s="1" t="str">
        <f>VLOOKUP(Table2[[#This Row],[Status]], rubric[], 2, FALSE)</f>
        <v>Hasil Karya</v>
      </c>
      <c r="L812" s="1" t="str">
        <f>CLEAN(TRIM(Table2[[#This Row],[Status]] &amp; "|" &amp; Table2[[#This Row],[Level]] &amp; "|" &amp; Table2[[#This Row],[Participant As]]))</f>
        <v>Hak Cipta|External National|Team</v>
      </c>
      <c r="M81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813" spans="1:13" ht="14.25" hidden="1" customHeight="1" x14ac:dyDescent="0.35">
      <c r="A813" s="1" t="s">
        <v>1115</v>
      </c>
      <c r="B813" s="1" t="s">
        <v>1116</v>
      </c>
      <c r="C813" s="1" t="s">
        <v>964</v>
      </c>
      <c r="D813" s="1">
        <v>2021</v>
      </c>
      <c r="E813" s="1" t="s">
        <v>1118</v>
      </c>
      <c r="F813" s="1" t="s">
        <v>1109</v>
      </c>
      <c r="G813" s="1" t="s">
        <v>55</v>
      </c>
      <c r="H813" s="1" t="s">
        <v>48</v>
      </c>
      <c r="I813" s="1" t="s">
        <v>20</v>
      </c>
      <c r="J813" s="1">
        <v>5</v>
      </c>
      <c r="K813" s="1" t="str">
        <f>VLOOKUP(Table2[[#This Row],[Status]], rubric[], 2, FALSE)</f>
        <v>Hasil Karya</v>
      </c>
      <c r="L813" s="1" t="str">
        <f>CLEAN(TRIM(Table2[[#This Row],[Status]] &amp; "|" &amp; Table2[[#This Row],[Level]] &amp; "|" &amp; Table2[[#This Row],[Participant As]]))</f>
        <v>Hak Cipta|External National|Team</v>
      </c>
      <c r="M81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814" spans="1:13" ht="14.25" hidden="1" customHeight="1" x14ac:dyDescent="0.35">
      <c r="A814" s="1" t="s">
        <v>1115</v>
      </c>
      <c r="B814" s="1" t="s">
        <v>1116</v>
      </c>
      <c r="C814" s="1" t="s">
        <v>964</v>
      </c>
      <c r="D814" s="1">
        <v>2021</v>
      </c>
      <c r="E814" s="1" t="s">
        <v>722</v>
      </c>
      <c r="F814" s="1" t="s">
        <v>1055</v>
      </c>
      <c r="G814" s="1" t="s">
        <v>55</v>
      </c>
      <c r="H814" s="1" t="s">
        <v>48</v>
      </c>
      <c r="I814" s="1" t="s">
        <v>20</v>
      </c>
      <c r="J814" s="1">
        <v>5</v>
      </c>
      <c r="K814" s="1" t="str">
        <f>VLOOKUP(Table2[[#This Row],[Status]], rubric[], 2, FALSE)</f>
        <v>Hasil Karya</v>
      </c>
      <c r="L814" s="1" t="str">
        <f>CLEAN(TRIM(Table2[[#This Row],[Status]] &amp; "|" &amp; Table2[[#This Row],[Level]] &amp; "|" &amp; Table2[[#This Row],[Participant As]]))</f>
        <v>Hak Cipta|External National|Team</v>
      </c>
      <c r="M81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815" spans="1:13" ht="14.25" hidden="1" customHeight="1" x14ac:dyDescent="0.35">
      <c r="A815" s="1" t="s">
        <v>1115</v>
      </c>
      <c r="B815" s="1" t="s">
        <v>1116</v>
      </c>
      <c r="C815" s="1" t="s">
        <v>964</v>
      </c>
      <c r="D815" s="1">
        <v>2021</v>
      </c>
      <c r="E815" s="1" t="s">
        <v>1119</v>
      </c>
      <c r="F815" s="1" t="s">
        <v>132</v>
      </c>
      <c r="G815" s="1" t="s">
        <v>74</v>
      </c>
      <c r="H815" s="1" t="s">
        <v>48</v>
      </c>
      <c r="I815" s="1" t="s">
        <v>20</v>
      </c>
      <c r="J815" s="1">
        <v>35</v>
      </c>
      <c r="K815" s="1" t="str">
        <f>VLOOKUP(Table2[[#This Row],[Status]], rubric[], 2, FALSE)</f>
        <v>Kompetisi</v>
      </c>
      <c r="L815" s="1" t="str">
        <f>CLEAN(TRIM(Table2[[#This Row],[Status]] &amp; "|" &amp; Table2[[#This Row],[Level]] &amp; "|" &amp; Table2[[#This Row],[Participant As]]))</f>
        <v>Juara 3|External National|Team</v>
      </c>
      <c r="M81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816" spans="1:13" ht="14.25" hidden="1" customHeight="1" x14ac:dyDescent="0.35">
      <c r="A816" s="1" t="s">
        <v>1120</v>
      </c>
      <c r="B816" s="1" t="s">
        <v>1121</v>
      </c>
      <c r="C816" s="1" t="s">
        <v>964</v>
      </c>
      <c r="D816" s="1">
        <v>2021</v>
      </c>
      <c r="E816" s="1" t="s">
        <v>1000</v>
      </c>
      <c r="F816" s="1" t="s">
        <v>967</v>
      </c>
      <c r="G816" s="1" t="s">
        <v>55</v>
      </c>
      <c r="H816" s="1" t="s">
        <v>48</v>
      </c>
      <c r="I816" s="1" t="s">
        <v>20</v>
      </c>
      <c r="J816" s="1">
        <v>4</v>
      </c>
      <c r="K816" s="1" t="str">
        <f>VLOOKUP(Table2[[#This Row],[Status]], rubric[], 2, FALSE)</f>
        <v>Hasil Karya</v>
      </c>
      <c r="L816" s="1" t="str">
        <f>CLEAN(TRIM(Table2[[#This Row],[Status]] &amp; "|" &amp; Table2[[#This Row],[Level]] &amp; "|" &amp; Table2[[#This Row],[Participant As]]))</f>
        <v>Hak Cipta|External National|Team</v>
      </c>
      <c r="M81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817" spans="1:13" ht="14.25" hidden="1" customHeight="1" x14ac:dyDescent="0.35">
      <c r="A817" s="1" t="s">
        <v>1120</v>
      </c>
      <c r="B817" s="1" t="s">
        <v>1121</v>
      </c>
      <c r="C817" s="1" t="s">
        <v>964</v>
      </c>
      <c r="D817" s="1">
        <v>2021</v>
      </c>
      <c r="E817" s="1" t="s">
        <v>1122</v>
      </c>
      <c r="F817" s="1" t="s">
        <v>1123</v>
      </c>
      <c r="G817" s="1" t="s">
        <v>18</v>
      </c>
      <c r="H817" s="1" t="s">
        <v>19</v>
      </c>
      <c r="I817" s="1" t="s">
        <v>25</v>
      </c>
      <c r="J817" s="1">
        <v>60</v>
      </c>
      <c r="K817" s="1" t="str">
        <f>VLOOKUP(Table2[[#This Row],[Status]], rubric[], 2, FALSE)</f>
        <v>Pemberdayaan atau Aksi Kemanusiaan</v>
      </c>
      <c r="L817" s="1" t="str">
        <f>CLEAN(TRIM(Table2[[#This Row],[Status]] &amp; "|" &amp; Table2[[#This Row],[Level]] &amp; "|" &amp; Table2[[#This Row],[Participant As]]))</f>
        <v>Relawan|External Regional|Individual</v>
      </c>
      <c r="M81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18" spans="1:13" ht="14.25" hidden="1" customHeight="1" x14ac:dyDescent="0.35">
      <c r="A818" s="1" t="s">
        <v>1120</v>
      </c>
      <c r="B818" s="1" t="s">
        <v>1121</v>
      </c>
      <c r="C818" s="1" t="s">
        <v>964</v>
      </c>
      <c r="D818" s="1">
        <v>2021</v>
      </c>
      <c r="E818" s="1" t="s">
        <v>972</v>
      </c>
      <c r="F818" s="1" t="s">
        <v>16</v>
      </c>
      <c r="G818" s="1" t="s">
        <v>18</v>
      </c>
      <c r="H818" s="1" t="s">
        <v>19</v>
      </c>
      <c r="I818" s="1" t="s">
        <v>25</v>
      </c>
      <c r="J818" s="1">
        <v>100</v>
      </c>
      <c r="K818" s="1" t="str">
        <f>VLOOKUP(Table2[[#This Row],[Status]], rubric[], 2, FALSE)</f>
        <v>Pemberdayaan atau Aksi Kemanusiaan</v>
      </c>
      <c r="L818" s="1" t="str">
        <f>CLEAN(TRIM(Table2[[#This Row],[Status]] &amp; "|" &amp; Table2[[#This Row],[Level]] &amp; "|" &amp; Table2[[#This Row],[Participant As]]))</f>
        <v>Relawan|External Regional|Individual</v>
      </c>
      <c r="M81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19" spans="1:13" ht="14.25" hidden="1" customHeight="1" x14ac:dyDescent="0.35">
      <c r="A819" s="1" t="s">
        <v>1120</v>
      </c>
      <c r="B819" s="1" t="s">
        <v>1121</v>
      </c>
      <c r="C819" s="1" t="s">
        <v>964</v>
      </c>
      <c r="D819" s="1">
        <v>2021</v>
      </c>
      <c r="E819" s="1" t="s">
        <v>972</v>
      </c>
      <c r="F819" s="1" t="s">
        <v>16</v>
      </c>
      <c r="G819" s="1" t="s">
        <v>18</v>
      </c>
      <c r="H819" s="1" t="s">
        <v>19</v>
      </c>
      <c r="I819" s="1" t="s">
        <v>25</v>
      </c>
      <c r="J819" s="1">
        <v>100</v>
      </c>
      <c r="K819" s="1" t="str">
        <f>VLOOKUP(Table2[[#This Row],[Status]], rubric[], 2, FALSE)</f>
        <v>Pemberdayaan atau Aksi Kemanusiaan</v>
      </c>
      <c r="L819" s="1" t="str">
        <f>CLEAN(TRIM(Table2[[#This Row],[Status]] &amp; "|" &amp; Table2[[#This Row],[Level]] &amp; "|" &amp; Table2[[#This Row],[Participant As]]))</f>
        <v>Relawan|External Regional|Individual</v>
      </c>
      <c r="M81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20" spans="1:13" ht="14.25" hidden="1" customHeight="1" x14ac:dyDescent="0.35">
      <c r="A820" s="1" t="s">
        <v>1120</v>
      </c>
      <c r="B820" s="1" t="s">
        <v>1121</v>
      </c>
      <c r="C820" s="1" t="s">
        <v>964</v>
      </c>
      <c r="D820" s="1">
        <v>2021</v>
      </c>
      <c r="E820" s="1" t="s">
        <v>972</v>
      </c>
      <c r="F820" s="1" t="s">
        <v>16</v>
      </c>
      <c r="G820" s="1" t="s">
        <v>18</v>
      </c>
      <c r="H820" s="1" t="s">
        <v>19</v>
      </c>
      <c r="I820" s="1" t="s">
        <v>25</v>
      </c>
      <c r="J820" s="1">
        <v>10</v>
      </c>
      <c r="K820" s="1" t="str">
        <f>VLOOKUP(Table2[[#This Row],[Status]], rubric[], 2, FALSE)</f>
        <v>Pemberdayaan atau Aksi Kemanusiaan</v>
      </c>
      <c r="L820" s="1" t="str">
        <f>CLEAN(TRIM(Table2[[#This Row],[Status]] &amp; "|" &amp; Table2[[#This Row],[Level]] &amp; "|" &amp; Table2[[#This Row],[Participant As]]))</f>
        <v>Relawan|External Regional|Individual</v>
      </c>
      <c r="M82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21" spans="1:13" ht="14.25" hidden="1" customHeight="1" x14ac:dyDescent="0.35">
      <c r="A821" s="1" t="s">
        <v>1124</v>
      </c>
      <c r="B821" s="1" t="s">
        <v>1125</v>
      </c>
      <c r="C821" s="1" t="s">
        <v>964</v>
      </c>
      <c r="D821" s="1">
        <v>2021</v>
      </c>
      <c r="E821" s="1" t="s">
        <v>722</v>
      </c>
      <c r="F821" s="1" t="s">
        <v>722</v>
      </c>
      <c r="G821" s="1" t="s">
        <v>55</v>
      </c>
      <c r="H821" s="1" t="s">
        <v>48</v>
      </c>
      <c r="I821" s="1" t="s">
        <v>20</v>
      </c>
      <c r="J821" s="1">
        <v>6</v>
      </c>
      <c r="K821" s="1" t="str">
        <f>VLOOKUP(Table2[[#This Row],[Status]], rubric[], 2, FALSE)</f>
        <v>Hasil Karya</v>
      </c>
      <c r="L821" s="1" t="str">
        <f>CLEAN(TRIM(Table2[[#This Row],[Status]] &amp; "|" &amp; Table2[[#This Row],[Level]] &amp; "|" &amp; Table2[[#This Row],[Participant As]]))</f>
        <v>Hak Cipta|External National|Team</v>
      </c>
      <c r="M82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822" spans="1:13" ht="14.25" hidden="1" customHeight="1" x14ac:dyDescent="0.35">
      <c r="A822" s="1" t="s">
        <v>1126</v>
      </c>
      <c r="B822" s="1" t="s">
        <v>1127</v>
      </c>
      <c r="C822" s="1" t="s">
        <v>964</v>
      </c>
      <c r="D822" s="1">
        <v>2021</v>
      </c>
      <c r="E822" s="1" t="s">
        <v>1128</v>
      </c>
      <c r="F822" s="1" t="s">
        <v>1128</v>
      </c>
      <c r="G822" s="1" t="s">
        <v>318</v>
      </c>
      <c r="H822" s="1" t="s">
        <v>48</v>
      </c>
      <c r="I822" s="1" t="s">
        <v>20</v>
      </c>
      <c r="J822" s="1">
        <v>5</v>
      </c>
      <c r="K822" s="1" t="str">
        <f>VLOOKUP(Table2[[#This Row],[Status]], rubric[], 2, FALSE)</f>
        <v>Hasil Karya</v>
      </c>
      <c r="L822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82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823" spans="1:13" ht="14.25" hidden="1" customHeight="1" x14ac:dyDescent="0.35">
      <c r="A823" s="1" t="s">
        <v>1129</v>
      </c>
      <c r="B823" s="1" t="s">
        <v>1130</v>
      </c>
      <c r="C823" s="1" t="s">
        <v>964</v>
      </c>
      <c r="D823" s="1">
        <v>2021</v>
      </c>
      <c r="E823" s="1" t="s">
        <v>711</v>
      </c>
      <c r="F823" s="1" t="s">
        <v>711</v>
      </c>
      <c r="G823" s="1" t="s">
        <v>74</v>
      </c>
      <c r="H823" s="1" t="s">
        <v>48</v>
      </c>
      <c r="I823" s="1" t="s">
        <v>20</v>
      </c>
      <c r="J823" s="1">
        <v>115</v>
      </c>
      <c r="K823" s="1" t="str">
        <f>VLOOKUP(Table2[[#This Row],[Status]], rubric[], 2, FALSE)</f>
        <v>Kompetisi</v>
      </c>
      <c r="L823" s="1" t="str">
        <f>CLEAN(TRIM(Table2[[#This Row],[Status]] &amp; "|" &amp; Table2[[#This Row],[Level]] &amp; "|" &amp; Table2[[#This Row],[Participant As]]))</f>
        <v>Juara 3|External National|Team</v>
      </c>
      <c r="M82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824" spans="1:13" ht="14.25" hidden="1" customHeight="1" x14ac:dyDescent="0.35">
      <c r="A824" s="1" t="s">
        <v>1131</v>
      </c>
      <c r="B824" s="1" t="s">
        <v>1132</v>
      </c>
      <c r="C824" s="1" t="s">
        <v>964</v>
      </c>
      <c r="D824" s="1">
        <v>2021</v>
      </c>
      <c r="E824" s="1" t="s">
        <v>1133</v>
      </c>
      <c r="F824" s="1" t="s">
        <v>789</v>
      </c>
      <c r="G824" s="1" t="s">
        <v>55</v>
      </c>
      <c r="H824" s="1" t="s">
        <v>48</v>
      </c>
      <c r="I824" s="1" t="s">
        <v>20</v>
      </c>
      <c r="J824" s="1">
        <v>0</v>
      </c>
      <c r="K824" s="1" t="str">
        <f>VLOOKUP(Table2[[#This Row],[Status]], rubric[], 2, FALSE)</f>
        <v>Hasil Karya</v>
      </c>
      <c r="L824" s="1" t="str">
        <f>CLEAN(TRIM(Table2[[#This Row],[Status]] &amp; "|" &amp; Table2[[#This Row],[Level]] &amp; "|" &amp; Table2[[#This Row],[Participant As]]))</f>
        <v>Hak Cipta|External National|Team</v>
      </c>
      <c r="M82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825" spans="1:13" ht="14.25" hidden="1" customHeight="1" x14ac:dyDescent="0.35">
      <c r="A825" s="1" t="s">
        <v>1131</v>
      </c>
      <c r="B825" s="1" t="s">
        <v>1132</v>
      </c>
      <c r="C825" s="1" t="s">
        <v>964</v>
      </c>
      <c r="D825" s="1">
        <v>2021</v>
      </c>
      <c r="E825" s="1" t="s">
        <v>1134</v>
      </c>
      <c r="F825" s="1" t="s">
        <v>323</v>
      </c>
      <c r="G825" s="1" t="s">
        <v>55</v>
      </c>
      <c r="H825" s="1" t="s">
        <v>48</v>
      </c>
      <c r="I825" s="1" t="s">
        <v>20</v>
      </c>
      <c r="J825" s="1">
        <v>0</v>
      </c>
      <c r="K825" s="1" t="str">
        <f>VLOOKUP(Table2[[#This Row],[Status]], rubric[], 2, FALSE)</f>
        <v>Hasil Karya</v>
      </c>
      <c r="L825" s="1" t="str">
        <f>CLEAN(TRIM(Table2[[#This Row],[Status]] &amp; "|" &amp; Table2[[#This Row],[Level]] &amp; "|" &amp; Table2[[#This Row],[Participant As]]))</f>
        <v>Hak Cipta|External National|Team</v>
      </c>
      <c r="M82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826" spans="1:13" ht="14.25" hidden="1" customHeight="1" x14ac:dyDescent="0.35">
      <c r="A826" s="1" t="s">
        <v>1135</v>
      </c>
      <c r="B826" s="1" t="s">
        <v>1136</v>
      </c>
      <c r="C826" s="1" t="s">
        <v>964</v>
      </c>
      <c r="D826" s="1">
        <v>2021</v>
      </c>
      <c r="E826" s="1" t="s">
        <v>1002</v>
      </c>
      <c r="F826" s="1" t="s">
        <v>1003</v>
      </c>
      <c r="G826" s="1" t="s">
        <v>18</v>
      </c>
      <c r="H826" s="1" t="s">
        <v>19</v>
      </c>
      <c r="I826" s="1" t="s">
        <v>20</v>
      </c>
      <c r="J826" s="1">
        <v>50</v>
      </c>
      <c r="K826" s="1" t="str">
        <f>VLOOKUP(Table2[[#This Row],[Status]], rubric[], 2, FALSE)</f>
        <v>Pemberdayaan atau Aksi Kemanusiaan</v>
      </c>
      <c r="L826" s="1" t="str">
        <f>CLEAN(TRIM(Table2[[#This Row],[Status]] &amp; "|" &amp; Table2[[#This Row],[Level]] &amp; "|" &amp; Table2[[#This Row],[Participant As]]))</f>
        <v>Relawan|External Regional|Team</v>
      </c>
      <c r="M82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27" spans="1:13" ht="14.25" hidden="1" customHeight="1" x14ac:dyDescent="0.35">
      <c r="A827" s="1" t="s">
        <v>1137</v>
      </c>
      <c r="B827" s="1" t="s">
        <v>1138</v>
      </c>
      <c r="C827" s="1" t="s">
        <v>964</v>
      </c>
      <c r="D827" s="1">
        <v>2021</v>
      </c>
      <c r="E827" s="1" t="s">
        <v>1139</v>
      </c>
      <c r="F827" s="1" t="s">
        <v>1140</v>
      </c>
      <c r="G827" s="1" t="s">
        <v>18</v>
      </c>
      <c r="H827" s="1" t="s">
        <v>19</v>
      </c>
      <c r="I827" s="1" t="s">
        <v>20</v>
      </c>
      <c r="J827" s="1">
        <v>5</v>
      </c>
      <c r="K827" s="1" t="str">
        <f>VLOOKUP(Table2[[#This Row],[Status]], rubric[], 2, FALSE)</f>
        <v>Pemberdayaan atau Aksi Kemanusiaan</v>
      </c>
      <c r="L827" s="1" t="str">
        <f>CLEAN(TRIM(Table2[[#This Row],[Status]] &amp; "|" &amp; Table2[[#This Row],[Level]] &amp; "|" &amp; Table2[[#This Row],[Participant As]]))</f>
        <v>Relawan|External Regional|Team</v>
      </c>
      <c r="M82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28" spans="1:13" ht="14.25" hidden="1" customHeight="1" x14ac:dyDescent="0.35">
      <c r="A828" s="1" t="s">
        <v>1141</v>
      </c>
      <c r="B828" s="1" t="s">
        <v>1142</v>
      </c>
      <c r="C828" s="1" t="s">
        <v>1143</v>
      </c>
      <c r="D828" s="1">
        <v>2021</v>
      </c>
      <c r="E828" s="1" t="s">
        <v>1001</v>
      </c>
      <c r="F828" s="1" t="s">
        <v>1054</v>
      </c>
      <c r="G828" s="1" t="s">
        <v>18</v>
      </c>
      <c r="H828" s="1" t="s">
        <v>19</v>
      </c>
      <c r="I828" s="1" t="s">
        <v>25</v>
      </c>
      <c r="J828" s="1">
        <v>56</v>
      </c>
      <c r="K828" s="1" t="str">
        <f>VLOOKUP(Table2[[#This Row],[Status]], rubric[], 2, FALSE)</f>
        <v>Pemberdayaan atau Aksi Kemanusiaan</v>
      </c>
      <c r="L828" s="1" t="str">
        <f>CLEAN(TRIM(Table2[[#This Row],[Status]] &amp; "|" &amp; Table2[[#This Row],[Level]] &amp; "|" &amp; Table2[[#This Row],[Participant As]]))</f>
        <v>Relawan|External Regional|Individual</v>
      </c>
      <c r="M82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29" spans="1:13" ht="14.25" hidden="1" customHeight="1" x14ac:dyDescent="0.35">
      <c r="A829" s="1" t="s">
        <v>1144</v>
      </c>
      <c r="B829" s="1" t="s">
        <v>1145</v>
      </c>
      <c r="C829" s="1" t="s">
        <v>1143</v>
      </c>
      <c r="D829" s="1">
        <v>2021</v>
      </c>
      <c r="E829" s="1" t="s">
        <v>1001</v>
      </c>
      <c r="F829" s="1" t="s">
        <v>1054</v>
      </c>
      <c r="G829" s="1" t="s">
        <v>18</v>
      </c>
      <c r="H829" s="1" t="s">
        <v>19</v>
      </c>
      <c r="I829" s="1" t="s">
        <v>25</v>
      </c>
      <c r="J829" s="1">
        <v>56</v>
      </c>
      <c r="K829" s="1" t="str">
        <f>VLOOKUP(Table2[[#This Row],[Status]], rubric[], 2, FALSE)</f>
        <v>Pemberdayaan atau Aksi Kemanusiaan</v>
      </c>
      <c r="L829" s="1" t="str">
        <f>CLEAN(TRIM(Table2[[#This Row],[Status]] &amp; "|" &amp; Table2[[#This Row],[Level]] &amp; "|" &amp; Table2[[#This Row],[Participant As]]))</f>
        <v>Relawan|External Regional|Individual</v>
      </c>
      <c r="M82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30" spans="1:13" ht="14.25" hidden="1" customHeight="1" x14ac:dyDescent="0.35">
      <c r="A830" s="1" t="s">
        <v>1146</v>
      </c>
      <c r="B830" s="1" t="s">
        <v>1147</v>
      </c>
      <c r="C830" s="1" t="s">
        <v>1143</v>
      </c>
      <c r="D830" s="1">
        <v>2021</v>
      </c>
      <c r="E830" s="1" t="s">
        <v>832</v>
      </c>
      <c r="F830" s="1" t="s">
        <v>610</v>
      </c>
      <c r="G830" s="1" t="s">
        <v>18</v>
      </c>
      <c r="H830" s="1" t="s">
        <v>19</v>
      </c>
      <c r="I830" s="1" t="s">
        <v>25</v>
      </c>
      <c r="J830" s="1">
        <v>10</v>
      </c>
      <c r="K830" s="1" t="str">
        <f>VLOOKUP(Table2[[#This Row],[Status]], rubric[], 2, FALSE)</f>
        <v>Pemberdayaan atau Aksi Kemanusiaan</v>
      </c>
      <c r="L830" s="1" t="str">
        <f>CLEAN(TRIM(Table2[[#This Row],[Status]] &amp; "|" &amp; Table2[[#This Row],[Level]] &amp; "|" &amp; Table2[[#This Row],[Participant As]]))</f>
        <v>Relawan|External Regional|Individual</v>
      </c>
      <c r="M83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31" spans="1:13" ht="14.25" hidden="1" customHeight="1" x14ac:dyDescent="0.35">
      <c r="A831" s="1" t="s">
        <v>1146</v>
      </c>
      <c r="B831" s="1" t="s">
        <v>1147</v>
      </c>
      <c r="C831" s="1" t="s">
        <v>1143</v>
      </c>
      <c r="D831" s="1">
        <v>2021</v>
      </c>
      <c r="E831" s="1" t="s">
        <v>972</v>
      </c>
      <c r="F831" s="1" t="s">
        <v>992</v>
      </c>
      <c r="G831" s="1" t="s">
        <v>18</v>
      </c>
      <c r="H831" s="1" t="s">
        <v>19</v>
      </c>
      <c r="I831" s="1" t="s">
        <v>20</v>
      </c>
      <c r="J831" s="1">
        <v>2</v>
      </c>
      <c r="K831" s="1" t="str">
        <f>VLOOKUP(Table2[[#This Row],[Status]], rubric[], 2, FALSE)</f>
        <v>Pemberdayaan atau Aksi Kemanusiaan</v>
      </c>
      <c r="L831" s="1" t="str">
        <f>CLEAN(TRIM(Table2[[#This Row],[Status]] &amp; "|" &amp; Table2[[#This Row],[Level]] &amp; "|" &amp; Table2[[#This Row],[Participant As]]))</f>
        <v>Relawan|External Regional|Team</v>
      </c>
      <c r="M83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32" spans="1:13" ht="14.25" hidden="1" customHeight="1" x14ac:dyDescent="0.35">
      <c r="A832" s="1" t="s">
        <v>1146</v>
      </c>
      <c r="B832" s="1" t="s">
        <v>1147</v>
      </c>
      <c r="C832" s="1" t="s">
        <v>1143</v>
      </c>
      <c r="D832" s="1">
        <v>2021</v>
      </c>
      <c r="E832" s="1" t="s">
        <v>1001</v>
      </c>
      <c r="F832" s="1" t="s">
        <v>1054</v>
      </c>
      <c r="G832" s="1" t="s">
        <v>18</v>
      </c>
      <c r="H832" s="1" t="s">
        <v>19</v>
      </c>
      <c r="I832" s="1" t="s">
        <v>25</v>
      </c>
      <c r="J832" s="1">
        <v>56</v>
      </c>
      <c r="K832" s="1" t="str">
        <f>VLOOKUP(Table2[[#This Row],[Status]], rubric[], 2, FALSE)</f>
        <v>Pemberdayaan atau Aksi Kemanusiaan</v>
      </c>
      <c r="L832" s="1" t="str">
        <f>CLEAN(TRIM(Table2[[#This Row],[Status]] &amp; "|" &amp; Table2[[#This Row],[Level]] &amp; "|" &amp; Table2[[#This Row],[Participant As]]))</f>
        <v>Relawan|External Regional|Individual</v>
      </c>
      <c r="M83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33" spans="1:13" ht="14.25" hidden="1" customHeight="1" x14ac:dyDescent="0.35">
      <c r="A833" s="1" t="s">
        <v>1146</v>
      </c>
      <c r="B833" s="1" t="s">
        <v>1147</v>
      </c>
      <c r="C833" s="1" t="s">
        <v>1143</v>
      </c>
      <c r="D833" s="1">
        <v>2021</v>
      </c>
      <c r="E833" s="1" t="s">
        <v>1148</v>
      </c>
      <c r="F833" s="1" t="s">
        <v>57</v>
      </c>
      <c r="G833" s="1" t="s">
        <v>18</v>
      </c>
      <c r="H833" s="1" t="s">
        <v>48</v>
      </c>
      <c r="I833" s="1" t="s">
        <v>25</v>
      </c>
      <c r="J833" s="1">
        <v>1</v>
      </c>
      <c r="K833" s="1" t="str">
        <f>VLOOKUP(Table2[[#This Row],[Status]], rubric[], 2, FALSE)</f>
        <v>Pemberdayaan atau Aksi Kemanusiaan</v>
      </c>
      <c r="L833" s="1" t="str">
        <f>CLEAN(TRIM(Table2[[#This Row],[Status]] &amp; "|" &amp; Table2[[#This Row],[Level]] &amp; "|" &amp; Table2[[#This Row],[Participant As]]))</f>
        <v>Relawan|External National|Individual</v>
      </c>
      <c r="M83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834" spans="1:13" ht="14.25" hidden="1" customHeight="1" x14ac:dyDescent="0.35">
      <c r="A834" s="1" t="s">
        <v>1146</v>
      </c>
      <c r="B834" s="1" t="s">
        <v>1147</v>
      </c>
      <c r="C834" s="1" t="s">
        <v>1143</v>
      </c>
      <c r="D834" s="1">
        <v>2021</v>
      </c>
      <c r="E834" s="1" t="s">
        <v>440</v>
      </c>
      <c r="F834" s="1" t="s">
        <v>852</v>
      </c>
      <c r="G834" s="1" t="s">
        <v>18</v>
      </c>
      <c r="H834" s="1" t="s">
        <v>19</v>
      </c>
      <c r="I834" s="1" t="s">
        <v>25</v>
      </c>
      <c r="J834" s="1">
        <v>1</v>
      </c>
      <c r="K834" s="1" t="str">
        <f>VLOOKUP(Table2[[#This Row],[Status]], rubric[], 2, FALSE)</f>
        <v>Pemberdayaan atau Aksi Kemanusiaan</v>
      </c>
      <c r="L834" s="1" t="str">
        <f>CLEAN(TRIM(Table2[[#This Row],[Status]] &amp; "|" &amp; Table2[[#This Row],[Level]] &amp; "|" &amp; Table2[[#This Row],[Participant As]]))</f>
        <v>Relawan|External Regional|Individual</v>
      </c>
      <c r="M83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35" spans="1:13" ht="14.25" hidden="1" customHeight="1" x14ac:dyDescent="0.35">
      <c r="A835" s="1" t="s">
        <v>1146</v>
      </c>
      <c r="B835" s="1" t="s">
        <v>1147</v>
      </c>
      <c r="C835" s="1" t="s">
        <v>1143</v>
      </c>
      <c r="D835" s="1">
        <v>2021</v>
      </c>
      <c r="E835" s="1" t="s">
        <v>26</v>
      </c>
      <c r="F835" s="1" t="s">
        <v>1149</v>
      </c>
      <c r="G835" s="1" t="s">
        <v>18</v>
      </c>
      <c r="H835" s="1" t="s">
        <v>19</v>
      </c>
      <c r="I835" s="1" t="s">
        <v>20</v>
      </c>
      <c r="J835" s="1">
        <v>34</v>
      </c>
      <c r="K835" s="1" t="str">
        <f>VLOOKUP(Table2[[#This Row],[Status]], rubric[], 2, FALSE)</f>
        <v>Pemberdayaan atau Aksi Kemanusiaan</v>
      </c>
      <c r="L835" s="1" t="str">
        <f>CLEAN(TRIM(Table2[[#This Row],[Status]] &amp; "|" &amp; Table2[[#This Row],[Level]] &amp; "|" &amp; Table2[[#This Row],[Participant As]]))</f>
        <v>Relawan|External Regional|Team</v>
      </c>
      <c r="M83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36" spans="1:13" ht="14.25" hidden="1" customHeight="1" x14ac:dyDescent="0.35">
      <c r="A836" s="1" t="s">
        <v>1150</v>
      </c>
      <c r="B836" s="1" t="s">
        <v>1151</v>
      </c>
      <c r="C836" s="1" t="s">
        <v>1143</v>
      </c>
      <c r="D836" s="1">
        <v>2021</v>
      </c>
      <c r="E836" s="1" t="s">
        <v>798</v>
      </c>
      <c r="F836" s="1" t="s">
        <v>798</v>
      </c>
      <c r="G836" s="1" t="s">
        <v>35</v>
      </c>
      <c r="H836" s="1" t="s">
        <v>48</v>
      </c>
      <c r="I836" s="1" t="s">
        <v>25</v>
      </c>
      <c r="J836" s="1">
        <v>179</v>
      </c>
      <c r="K836" s="1" t="str">
        <f>VLOOKUP(Table2[[#This Row],[Status]], rubric[], 2, FALSE)</f>
        <v>Kompetisi</v>
      </c>
      <c r="L836" s="1" t="str">
        <f>CLEAN(TRIM(Table2[[#This Row],[Status]] &amp; "|" &amp; Table2[[#This Row],[Level]] &amp; "|" &amp; Table2[[#This Row],[Participant As]]))</f>
        <v>Juara 1|External National|Individual</v>
      </c>
      <c r="M83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837" spans="1:13" ht="14.25" hidden="1" customHeight="1" x14ac:dyDescent="0.35">
      <c r="A837" s="1" t="s">
        <v>1150</v>
      </c>
      <c r="B837" s="1" t="s">
        <v>1151</v>
      </c>
      <c r="C837" s="1" t="s">
        <v>1143</v>
      </c>
      <c r="D837" s="1">
        <v>2021</v>
      </c>
      <c r="E837" s="1" t="s">
        <v>1001</v>
      </c>
      <c r="F837" s="1" t="s">
        <v>1054</v>
      </c>
      <c r="G837" s="1" t="s">
        <v>18</v>
      </c>
      <c r="H837" s="1" t="s">
        <v>19</v>
      </c>
      <c r="I837" s="1" t="s">
        <v>25</v>
      </c>
      <c r="J837" s="1">
        <v>56</v>
      </c>
      <c r="K837" s="1" t="str">
        <f>VLOOKUP(Table2[[#This Row],[Status]], rubric[], 2, FALSE)</f>
        <v>Pemberdayaan atau Aksi Kemanusiaan</v>
      </c>
      <c r="L837" s="1" t="str">
        <f>CLEAN(TRIM(Table2[[#This Row],[Status]] &amp; "|" &amp; Table2[[#This Row],[Level]] &amp; "|" &amp; Table2[[#This Row],[Participant As]]))</f>
        <v>Relawan|External Regional|Individual</v>
      </c>
      <c r="M83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38" spans="1:13" ht="14.25" hidden="1" customHeight="1" x14ac:dyDescent="0.35">
      <c r="A838" s="1" t="s">
        <v>1152</v>
      </c>
      <c r="B838" s="1" t="s">
        <v>1153</v>
      </c>
      <c r="C838" s="1" t="s">
        <v>1143</v>
      </c>
      <c r="D838" s="1">
        <v>2021</v>
      </c>
      <c r="E838" s="1" t="s">
        <v>1001</v>
      </c>
      <c r="F838" s="1" t="s">
        <v>1054</v>
      </c>
      <c r="G838" s="1" t="s">
        <v>18</v>
      </c>
      <c r="H838" s="1" t="s">
        <v>19</v>
      </c>
      <c r="I838" s="1" t="s">
        <v>25</v>
      </c>
      <c r="J838" s="1">
        <v>56</v>
      </c>
      <c r="K838" s="1" t="str">
        <f>VLOOKUP(Table2[[#This Row],[Status]], rubric[], 2, FALSE)</f>
        <v>Pemberdayaan atau Aksi Kemanusiaan</v>
      </c>
      <c r="L838" s="1" t="str">
        <f>CLEAN(TRIM(Table2[[#This Row],[Status]] &amp; "|" &amp; Table2[[#This Row],[Level]] &amp; "|" &amp; Table2[[#This Row],[Participant As]]))</f>
        <v>Relawan|External Regional|Individual</v>
      </c>
      <c r="M83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39" spans="1:13" ht="14.25" hidden="1" customHeight="1" x14ac:dyDescent="0.35">
      <c r="A839" s="1" t="s">
        <v>1152</v>
      </c>
      <c r="B839" s="1" t="s">
        <v>1153</v>
      </c>
      <c r="C839" s="1" t="s">
        <v>1143</v>
      </c>
      <c r="D839" s="1">
        <v>2021</v>
      </c>
      <c r="E839" s="1" t="s">
        <v>26</v>
      </c>
      <c r="F839" s="1" t="s">
        <v>1149</v>
      </c>
      <c r="G839" s="1" t="s">
        <v>18</v>
      </c>
      <c r="H839" s="1" t="s">
        <v>19</v>
      </c>
      <c r="I839" s="1" t="s">
        <v>20</v>
      </c>
      <c r="J839" s="1">
        <v>34</v>
      </c>
      <c r="K839" s="1" t="str">
        <f>VLOOKUP(Table2[[#This Row],[Status]], rubric[], 2, FALSE)</f>
        <v>Pemberdayaan atau Aksi Kemanusiaan</v>
      </c>
      <c r="L839" s="1" t="str">
        <f>CLEAN(TRIM(Table2[[#This Row],[Status]] &amp; "|" &amp; Table2[[#This Row],[Level]] &amp; "|" &amp; Table2[[#This Row],[Participant As]]))</f>
        <v>Relawan|External Regional|Team</v>
      </c>
      <c r="M83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40" spans="1:13" ht="14.25" hidden="1" customHeight="1" x14ac:dyDescent="0.35">
      <c r="A840" s="1" t="s">
        <v>1154</v>
      </c>
      <c r="B840" s="1" t="s">
        <v>1155</v>
      </c>
      <c r="C840" s="1" t="s">
        <v>1143</v>
      </c>
      <c r="D840" s="1">
        <v>2021</v>
      </c>
      <c r="E840" s="1" t="s">
        <v>122</v>
      </c>
      <c r="F840" s="1" t="s">
        <v>123</v>
      </c>
      <c r="G840" s="1" t="s">
        <v>40</v>
      </c>
      <c r="H840" s="1" t="s">
        <v>41</v>
      </c>
      <c r="I840" s="1" t="s">
        <v>25</v>
      </c>
      <c r="K840" t="str">
        <f>VLOOKUP(Table2[[#This Row],[Status]], rubric[], 2, FALSE)</f>
        <v>Karir Organisasi</v>
      </c>
      <c r="L840" s="1" t="str">
        <f>CLEAN(TRIM(Table2[[#This Row],[Status]] &amp; "|" &amp; Table2[[#This Row],[Level]] &amp; "|" &amp; Table2[[#This Row],[Participant As]]))</f>
        <v>Satu Tingkat Dibawah Pengurus Harian|Kab/Kota/PT|Individual</v>
      </c>
      <c r="M84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</v>
      </c>
    </row>
    <row r="841" spans="1:13" ht="14.25" hidden="1" customHeight="1" x14ac:dyDescent="0.35">
      <c r="A841" s="1" t="s">
        <v>1154</v>
      </c>
      <c r="B841" s="1" t="s">
        <v>1155</v>
      </c>
      <c r="C841" s="1" t="s">
        <v>1143</v>
      </c>
      <c r="D841" s="1">
        <v>2021</v>
      </c>
      <c r="E841" s="1" t="s">
        <v>1001</v>
      </c>
      <c r="F841" s="1" t="s">
        <v>1054</v>
      </c>
      <c r="G841" s="1" t="s">
        <v>18</v>
      </c>
      <c r="H841" s="1" t="s">
        <v>19</v>
      </c>
      <c r="I841" s="1" t="s">
        <v>25</v>
      </c>
      <c r="J841" s="1">
        <v>56</v>
      </c>
      <c r="K841" s="1" t="str">
        <f>VLOOKUP(Table2[[#This Row],[Status]], rubric[], 2, FALSE)</f>
        <v>Pemberdayaan atau Aksi Kemanusiaan</v>
      </c>
      <c r="L841" s="1" t="str">
        <f>CLEAN(TRIM(Table2[[#This Row],[Status]] &amp; "|" &amp; Table2[[#This Row],[Level]] &amp; "|" &amp; Table2[[#This Row],[Participant As]]))</f>
        <v>Relawan|External Regional|Individual</v>
      </c>
      <c r="M84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42" spans="1:13" ht="14.25" hidden="1" customHeight="1" x14ac:dyDescent="0.35">
      <c r="A842" s="1" t="s">
        <v>1154</v>
      </c>
      <c r="B842" s="1" t="s">
        <v>1155</v>
      </c>
      <c r="C842" s="1" t="s">
        <v>1143</v>
      </c>
      <c r="D842" s="1">
        <v>2021</v>
      </c>
      <c r="E842" s="1" t="s">
        <v>620</v>
      </c>
      <c r="F842" s="1" t="s">
        <v>479</v>
      </c>
      <c r="G842" s="1" t="s">
        <v>18</v>
      </c>
      <c r="H842" s="1" t="s">
        <v>48</v>
      </c>
      <c r="I842" s="1" t="s">
        <v>20</v>
      </c>
      <c r="J842" s="1">
        <v>30</v>
      </c>
      <c r="K842" s="1" t="str">
        <f>VLOOKUP(Table2[[#This Row],[Status]], rubric[], 2, FALSE)</f>
        <v>Pemberdayaan atau Aksi Kemanusiaan</v>
      </c>
      <c r="L842" s="1" t="str">
        <f>CLEAN(TRIM(Table2[[#This Row],[Status]] &amp; "|" &amp; Table2[[#This Row],[Level]] &amp; "|" &amp; Table2[[#This Row],[Participant As]]))</f>
        <v>Relawan|External National|Team</v>
      </c>
      <c r="M84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843" spans="1:13" ht="14.25" hidden="1" customHeight="1" x14ac:dyDescent="0.35">
      <c r="A843" s="1" t="s">
        <v>1156</v>
      </c>
      <c r="B843" s="1" t="s">
        <v>1157</v>
      </c>
      <c r="C843" s="1" t="s">
        <v>1143</v>
      </c>
      <c r="D843" s="1">
        <v>2021</v>
      </c>
      <c r="E843" s="1" t="s">
        <v>1001</v>
      </c>
      <c r="F843" s="1" t="s">
        <v>1054</v>
      </c>
      <c r="G843" s="1" t="s">
        <v>18</v>
      </c>
      <c r="H843" s="1" t="s">
        <v>19</v>
      </c>
      <c r="I843" s="1" t="s">
        <v>25</v>
      </c>
      <c r="J843" s="1">
        <v>56</v>
      </c>
      <c r="K843" s="1" t="str">
        <f>VLOOKUP(Table2[[#This Row],[Status]], rubric[], 2, FALSE)</f>
        <v>Pemberdayaan atau Aksi Kemanusiaan</v>
      </c>
      <c r="L843" s="1" t="str">
        <f>CLEAN(TRIM(Table2[[#This Row],[Status]] &amp; "|" &amp; Table2[[#This Row],[Level]] &amp; "|" &amp; Table2[[#This Row],[Participant As]]))</f>
        <v>Relawan|External Regional|Individual</v>
      </c>
      <c r="M84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44" spans="1:13" ht="14.25" hidden="1" customHeight="1" x14ac:dyDescent="0.35">
      <c r="A844" s="1" t="s">
        <v>1158</v>
      </c>
      <c r="B844" s="1" t="s">
        <v>1159</v>
      </c>
      <c r="C844" s="1" t="s">
        <v>1143</v>
      </c>
      <c r="D844" s="1">
        <v>2021</v>
      </c>
      <c r="E844" s="1" t="s">
        <v>1001</v>
      </c>
      <c r="F844" s="1" t="s">
        <v>1054</v>
      </c>
      <c r="G844" s="1" t="s">
        <v>18</v>
      </c>
      <c r="H844" s="1" t="s">
        <v>19</v>
      </c>
      <c r="I844" s="1" t="s">
        <v>25</v>
      </c>
      <c r="J844" s="1">
        <v>56</v>
      </c>
      <c r="K844" s="1" t="str">
        <f>VLOOKUP(Table2[[#This Row],[Status]], rubric[], 2, FALSE)</f>
        <v>Pemberdayaan atau Aksi Kemanusiaan</v>
      </c>
      <c r="L844" s="1" t="str">
        <f>CLEAN(TRIM(Table2[[#This Row],[Status]] &amp; "|" &amp; Table2[[#This Row],[Level]] &amp; "|" &amp; Table2[[#This Row],[Participant As]]))</f>
        <v>Relawan|External Regional|Individual</v>
      </c>
      <c r="M84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45" spans="1:13" ht="14.25" hidden="1" customHeight="1" x14ac:dyDescent="0.35">
      <c r="A845" s="1" t="s">
        <v>1160</v>
      </c>
      <c r="B845" s="1" t="s">
        <v>1161</v>
      </c>
      <c r="C845" s="1" t="s">
        <v>1143</v>
      </c>
      <c r="D845" s="1">
        <v>2021</v>
      </c>
      <c r="E845" s="1" t="s">
        <v>991</v>
      </c>
      <c r="F845" s="1" t="s">
        <v>991</v>
      </c>
      <c r="G845" s="1" t="s">
        <v>32</v>
      </c>
      <c r="H845" s="1" t="s">
        <v>19</v>
      </c>
      <c r="I845" s="1" t="s">
        <v>20</v>
      </c>
      <c r="J845" s="1">
        <v>3</v>
      </c>
      <c r="K845" s="1" t="str">
        <f>VLOOKUP(Table2[[#This Row],[Status]], rubric[], 2, FALSE)</f>
        <v>Kompetisi</v>
      </c>
      <c r="L845" s="1" t="str">
        <f>CLEAN(TRIM(Table2[[#This Row],[Status]] &amp; "|" &amp; Table2[[#This Row],[Level]] &amp; "|" &amp; Table2[[#This Row],[Participant As]]))</f>
        <v>Juara 2|External Regional|Team</v>
      </c>
      <c r="M84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846" spans="1:13" ht="14.25" hidden="1" customHeight="1" x14ac:dyDescent="0.35">
      <c r="A846" s="1" t="s">
        <v>1160</v>
      </c>
      <c r="B846" s="1" t="s">
        <v>1161</v>
      </c>
      <c r="C846" s="1" t="s">
        <v>1143</v>
      </c>
      <c r="D846" s="1">
        <v>2021</v>
      </c>
      <c r="E846" s="1" t="s">
        <v>1001</v>
      </c>
      <c r="F846" s="1" t="s">
        <v>1054</v>
      </c>
      <c r="G846" s="1" t="s">
        <v>18</v>
      </c>
      <c r="H846" s="1" t="s">
        <v>19</v>
      </c>
      <c r="I846" s="1" t="s">
        <v>25</v>
      </c>
      <c r="J846" s="1">
        <v>56</v>
      </c>
      <c r="K846" s="1" t="str">
        <f>VLOOKUP(Table2[[#This Row],[Status]], rubric[], 2, FALSE)</f>
        <v>Pemberdayaan atau Aksi Kemanusiaan</v>
      </c>
      <c r="L846" s="1" t="str">
        <f>CLEAN(TRIM(Table2[[#This Row],[Status]] &amp; "|" &amp; Table2[[#This Row],[Level]] &amp; "|" &amp; Table2[[#This Row],[Participant As]]))</f>
        <v>Relawan|External Regional|Individual</v>
      </c>
      <c r="M84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47" spans="1:13" ht="14.25" hidden="1" customHeight="1" x14ac:dyDescent="0.35">
      <c r="A847" s="1" t="s">
        <v>1162</v>
      </c>
      <c r="B847" s="1" t="s">
        <v>1163</v>
      </c>
      <c r="C847" s="1" t="s">
        <v>1143</v>
      </c>
      <c r="D847" s="1">
        <v>2021</v>
      </c>
      <c r="E847" s="1" t="s">
        <v>1001</v>
      </c>
      <c r="F847" s="1" t="s">
        <v>1054</v>
      </c>
      <c r="G847" s="1" t="s">
        <v>18</v>
      </c>
      <c r="H847" s="1" t="s">
        <v>19</v>
      </c>
      <c r="I847" s="1" t="s">
        <v>25</v>
      </c>
      <c r="J847" s="1">
        <v>56</v>
      </c>
      <c r="K847" s="1" t="str">
        <f>VLOOKUP(Table2[[#This Row],[Status]], rubric[], 2, FALSE)</f>
        <v>Pemberdayaan atau Aksi Kemanusiaan</v>
      </c>
      <c r="L847" s="1" t="str">
        <f>CLEAN(TRIM(Table2[[#This Row],[Status]] &amp; "|" &amp; Table2[[#This Row],[Level]] &amp; "|" &amp; Table2[[#This Row],[Participant As]]))</f>
        <v>Relawan|External Regional|Individual</v>
      </c>
      <c r="M84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48" spans="1:13" ht="14.25" hidden="1" customHeight="1" x14ac:dyDescent="0.35">
      <c r="A848" s="1" t="s">
        <v>1162</v>
      </c>
      <c r="B848" s="1" t="s">
        <v>1163</v>
      </c>
      <c r="C848" s="1" t="s">
        <v>1143</v>
      </c>
      <c r="D848" s="1">
        <v>2021</v>
      </c>
      <c r="E848" s="1" t="s">
        <v>26</v>
      </c>
      <c r="F848" s="1" t="s">
        <v>1149</v>
      </c>
      <c r="G848" s="1" t="s">
        <v>18</v>
      </c>
      <c r="H848" s="1" t="s">
        <v>19</v>
      </c>
      <c r="I848" s="1" t="s">
        <v>20</v>
      </c>
      <c r="J848" s="1">
        <v>34</v>
      </c>
      <c r="K848" s="1" t="str">
        <f>VLOOKUP(Table2[[#This Row],[Status]], rubric[], 2, FALSE)</f>
        <v>Pemberdayaan atau Aksi Kemanusiaan</v>
      </c>
      <c r="L848" s="1" t="str">
        <f>CLEAN(TRIM(Table2[[#This Row],[Status]] &amp; "|" &amp; Table2[[#This Row],[Level]] &amp; "|" &amp; Table2[[#This Row],[Participant As]]))</f>
        <v>Relawan|External Regional|Team</v>
      </c>
      <c r="M84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49" spans="1:13" ht="14.25" hidden="1" customHeight="1" x14ac:dyDescent="0.35">
      <c r="A849" s="1" t="s">
        <v>1164</v>
      </c>
      <c r="B849" s="1" t="s">
        <v>1165</v>
      </c>
      <c r="C849" s="1" t="s">
        <v>1143</v>
      </c>
      <c r="D849" s="1">
        <v>2021</v>
      </c>
      <c r="E849" s="1" t="s">
        <v>1001</v>
      </c>
      <c r="F849" s="1" t="s">
        <v>1054</v>
      </c>
      <c r="G849" s="1" t="s">
        <v>18</v>
      </c>
      <c r="H849" s="1" t="s">
        <v>19</v>
      </c>
      <c r="I849" s="1" t="s">
        <v>25</v>
      </c>
      <c r="J849" s="1">
        <v>56</v>
      </c>
      <c r="K849" s="1" t="str">
        <f>VLOOKUP(Table2[[#This Row],[Status]], rubric[], 2, FALSE)</f>
        <v>Pemberdayaan atau Aksi Kemanusiaan</v>
      </c>
      <c r="L849" s="1" t="str">
        <f>CLEAN(TRIM(Table2[[#This Row],[Status]] &amp; "|" &amp; Table2[[#This Row],[Level]] &amp; "|" &amp; Table2[[#This Row],[Participant As]]))</f>
        <v>Relawan|External Regional|Individual</v>
      </c>
      <c r="M84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50" spans="1:13" ht="14.25" hidden="1" customHeight="1" x14ac:dyDescent="0.35">
      <c r="A850" s="1" t="s">
        <v>1164</v>
      </c>
      <c r="B850" s="1" t="s">
        <v>1165</v>
      </c>
      <c r="C850" s="1" t="s">
        <v>1143</v>
      </c>
      <c r="D850" s="1">
        <v>2021</v>
      </c>
      <c r="E850" s="1" t="s">
        <v>1166</v>
      </c>
      <c r="F850" s="1" t="s">
        <v>1166</v>
      </c>
      <c r="G850" s="1" t="s">
        <v>32</v>
      </c>
      <c r="H850" s="1" t="s">
        <v>19</v>
      </c>
      <c r="I850" s="1" t="s">
        <v>20</v>
      </c>
      <c r="J850" s="1">
        <v>3</v>
      </c>
      <c r="K850" s="1" t="str">
        <f>VLOOKUP(Table2[[#This Row],[Status]], rubric[], 2, FALSE)</f>
        <v>Kompetisi</v>
      </c>
      <c r="L850" s="1" t="str">
        <f>CLEAN(TRIM(Table2[[#This Row],[Status]] &amp; "|" &amp; Table2[[#This Row],[Level]] &amp; "|" &amp; Table2[[#This Row],[Participant As]]))</f>
        <v>Juara 2|External Regional|Team</v>
      </c>
      <c r="M85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851" spans="1:13" ht="14.25" hidden="1" customHeight="1" x14ac:dyDescent="0.35">
      <c r="A851" s="1" t="s">
        <v>1167</v>
      </c>
      <c r="B851" s="1" t="s">
        <v>1168</v>
      </c>
      <c r="C851" s="1" t="s">
        <v>1143</v>
      </c>
      <c r="D851" s="1">
        <v>2021</v>
      </c>
      <c r="E851" s="1" t="s">
        <v>1001</v>
      </c>
      <c r="F851" s="1" t="s">
        <v>1054</v>
      </c>
      <c r="G851" s="1" t="s">
        <v>18</v>
      </c>
      <c r="H851" s="1" t="s">
        <v>19</v>
      </c>
      <c r="I851" s="1" t="s">
        <v>25</v>
      </c>
      <c r="J851" s="1">
        <v>56</v>
      </c>
      <c r="K851" s="1" t="str">
        <f>VLOOKUP(Table2[[#This Row],[Status]], rubric[], 2, FALSE)</f>
        <v>Pemberdayaan atau Aksi Kemanusiaan</v>
      </c>
      <c r="L851" s="1" t="str">
        <f>CLEAN(TRIM(Table2[[#This Row],[Status]] &amp; "|" &amp; Table2[[#This Row],[Level]] &amp; "|" &amp; Table2[[#This Row],[Participant As]]))</f>
        <v>Relawan|External Regional|Individual</v>
      </c>
      <c r="M85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52" spans="1:13" ht="14.25" hidden="1" customHeight="1" x14ac:dyDescent="0.35">
      <c r="A852" s="1" t="s">
        <v>1169</v>
      </c>
      <c r="B852" s="1" t="s">
        <v>1170</v>
      </c>
      <c r="C852" s="1" t="s">
        <v>1143</v>
      </c>
      <c r="D852" s="1">
        <v>2021</v>
      </c>
      <c r="E852" s="1" t="s">
        <v>1001</v>
      </c>
      <c r="F852" s="1" t="s">
        <v>1054</v>
      </c>
      <c r="G852" s="1" t="s">
        <v>18</v>
      </c>
      <c r="H852" s="1" t="s">
        <v>19</v>
      </c>
      <c r="I852" s="1" t="s">
        <v>25</v>
      </c>
      <c r="J852" s="1">
        <v>56</v>
      </c>
      <c r="K852" s="1" t="str">
        <f>VLOOKUP(Table2[[#This Row],[Status]], rubric[], 2, FALSE)</f>
        <v>Pemberdayaan atau Aksi Kemanusiaan</v>
      </c>
      <c r="L852" s="1" t="str">
        <f>CLEAN(TRIM(Table2[[#This Row],[Status]] &amp; "|" &amp; Table2[[#This Row],[Level]] &amp; "|" &amp; Table2[[#This Row],[Participant As]]))</f>
        <v>Relawan|External Regional|Individual</v>
      </c>
      <c r="M85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53" spans="1:13" ht="14.25" hidden="1" customHeight="1" x14ac:dyDescent="0.35">
      <c r="A853" s="1" t="s">
        <v>1169</v>
      </c>
      <c r="B853" s="1" t="s">
        <v>1170</v>
      </c>
      <c r="C853" s="1" t="s">
        <v>1143</v>
      </c>
      <c r="D853" s="1">
        <v>2021</v>
      </c>
      <c r="E853" s="1" t="s">
        <v>38</v>
      </c>
      <c r="F853" s="1" t="s">
        <v>39</v>
      </c>
      <c r="G853" s="1" t="s">
        <v>40</v>
      </c>
      <c r="H853" s="1" t="s">
        <v>41</v>
      </c>
      <c r="I853" s="1" t="s">
        <v>25</v>
      </c>
      <c r="K853" t="str">
        <f>VLOOKUP(Table2[[#This Row],[Status]], rubric[], 2, FALSE)</f>
        <v>Karir Organisasi</v>
      </c>
      <c r="L853" s="1" t="str">
        <f>CLEAN(TRIM(Table2[[#This Row],[Status]] &amp; "|" &amp; Table2[[#This Row],[Level]] &amp; "|" &amp; Table2[[#This Row],[Participant As]]))</f>
        <v>Satu Tingkat Dibawah Pengurus Harian|Kab/Kota/PT|Individual</v>
      </c>
      <c r="M85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</v>
      </c>
    </row>
    <row r="854" spans="1:13" ht="14.25" hidden="1" customHeight="1" x14ac:dyDescent="0.35">
      <c r="A854" s="1" t="s">
        <v>1171</v>
      </c>
      <c r="B854" s="1" t="s">
        <v>1172</v>
      </c>
      <c r="C854" s="1" t="s">
        <v>1143</v>
      </c>
      <c r="D854" s="1">
        <v>2021</v>
      </c>
      <c r="E854" s="1" t="s">
        <v>217</v>
      </c>
      <c r="F854" s="1" t="s">
        <v>217</v>
      </c>
      <c r="G854" s="1" t="s">
        <v>18</v>
      </c>
      <c r="H854" s="1" t="s">
        <v>19</v>
      </c>
      <c r="I854" s="1" t="s">
        <v>25</v>
      </c>
      <c r="J854" s="1">
        <v>65</v>
      </c>
      <c r="K854" s="1" t="str">
        <f>VLOOKUP(Table2[[#This Row],[Status]], rubric[], 2, FALSE)</f>
        <v>Pemberdayaan atau Aksi Kemanusiaan</v>
      </c>
      <c r="L854" s="1" t="str">
        <f>CLEAN(TRIM(Table2[[#This Row],[Status]] &amp; "|" &amp; Table2[[#This Row],[Level]] &amp; "|" &amp; Table2[[#This Row],[Participant As]]))</f>
        <v>Relawan|External Regional|Individual</v>
      </c>
      <c r="M85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55" spans="1:13" ht="14.25" hidden="1" customHeight="1" x14ac:dyDescent="0.35">
      <c r="A855" s="1" t="s">
        <v>1171</v>
      </c>
      <c r="B855" s="1" t="s">
        <v>1172</v>
      </c>
      <c r="C855" s="1" t="s">
        <v>1143</v>
      </c>
      <c r="D855" s="1">
        <v>2021</v>
      </c>
      <c r="E855" s="1" t="s">
        <v>1001</v>
      </c>
      <c r="F855" s="1" t="s">
        <v>1054</v>
      </c>
      <c r="G855" s="1" t="s">
        <v>18</v>
      </c>
      <c r="H855" s="1" t="s">
        <v>19</v>
      </c>
      <c r="I855" s="1" t="s">
        <v>25</v>
      </c>
      <c r="J855" s="1">
        <v>56</v>
      </c>
      <c r="K855" s="1" t="str">
        <f>VLOOKUP(Table2[[#This Row],[Status]], rubric[], 2, FALSE)</f>
        <v>Pemberdayaan atau Aksi Kemanusiaan</v>
      </c>
      <c r="L855" s="1" t="str">
        <f>CLEAN(TRIM(Table2[[#This Row],[Status]] &amp; "|" &amp; Table2[[#This Row],[Level]] &amp; "|" &amp; Table2[[#This Row],[Participant As]]))</f>
        <v>Relawan|External Regional|Individual</v>
      </c>
      <c r="M85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56" spans="1:13" ht="14.25" hidden="1" customHeight="1" x14ac:dyDescent="0.35">
      <c r="A856" s="1" t="s">
        <v>1173</v>
      </c>
      <c r="B856" s="1" t="s">
        <v>1174</v>
      </c>
      <c r="C856" s="1" t="s">
        <v>1143</v>
      </c>
      <c r="D856" s="1">
        <v>2021</v>
      </c>
      <c r="E856" s="1" t="s">
        <v>1175</v>
      </c>
      <c r="F856" s="1" t="s">
        <v>1175</v>
      </c>
      <c r="G856" s="1" t="s">
        <v>35</v>
      </c>
      <c r="H856" s="1" t="s">
        <v>48</v>
      </c>
      <c r="I856" s="1" t="s">
        <v>20</v>
      </c>
      <c r="J856" s="1">
        <v>24</v>
      </c>
      <c r="K856" s="1" t="str">
        <f>VLOOKUP(Table2[[#This Row],[Status]], rubric[], 2, FALSE)</f>
        <v>Kompetisi</v>
      </c>
      <c r="L856" s="1" t="str">
        <f>CLEAN(TRIM(Table2[[#This Row],[Status]] &amp; "|" &amp; Table2[[#This Row],[Level]] &amp; "|" &amp; Table2[[#This Row],[Participant As]]))</f>
        <v>Juara 1|External National|Team</v>
      </c>
      <c r="M85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57" spans="1:13" ht="14.25" hidden="1" customHeight="1" x14ac:dyDescent="0.35">
      <c r="A857" s="1" t="s">
        <v>1173</v>
      </c>
      <c r="B857" s="1" t="s">
        <v>1174</v>
      </c>
      <c r="C857" s="1" t="s">
        <v>1143</v>
      </c>
      <c r="D857" s="1">
        <v>2021</v>
      </c>
      <c r="E857" s="1" t="s">
        <v>972</v>
      </c>
      <c r="F857" s="1" t="s">
        <v>992</v>
      </c>
      <c r="G857" s="1" t="s">
        <v>18</v>
      </c>
      <c r="H857" s="1" t="s">
        <v>19</v>
      </c>
      <c r="I857" s="1" t="s">
        <v>20</v>
      </c>
      <c r="J857" s="1">
        <v>2</v>
      </c>
      <c r="K857" s="1" t="str">
        <f>VLOOKUP(Table2[[#This Row],[Status]], rubric[], 2, FALSE)</f>
        <v>Pemberdayaan atau Aksi Kemanusiaan</v>
      </c>
      <c r="L857" s="1" t="str">
        <f>CLEAN(TRIM(Table2[[#This Row],[Status]] &amp; "|" &amp; Table2[[#This Row],[Level]] &amp; "|" &amp; Table2[[#This Row],[Participant As]]))</f>
        <v>Relawan|External Regional|Team</v>
      </c>
      <c r="M85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58" spans="1:13" ht="14.25" hidden="1" customHeight="1" x14ac:dyDescent="0.35">
      <c r="A858" s="1" t="s">
        <v>1173</v>
      </c>
      <c r="B858" s="1" t="s">
        <v>1174</v>
      </c>
      <c r="C858" s="1" t="s">
        <v>1143</v>
      </c>
      <c r="D858" s="1">
        <v>2021</v>
      </c>
      <c r="E858" s="1" t="s">
        <v>1001</v>
      </c>
      <c r="F858" s="1" t="s">
        <v>1054</v>
      </c>
      <c r="G858" s="1" t="s">
        <v>18</v>
      </c>
      <c r="H858" s="1" t="s">
        <v>19</v>
      </c>
      <c r="I858" s="1" t="s">
        <v>25</v>
      </c>
      <c r="J858" s="1">
        <v>56</v>
      </c>
      <c r="K858" s="1" t="str">
        <f>VLOOKUP(Table2[[#This Row],[Status]], rubric[], 2, FALSE)</f>
        <v>Pemberdayaan atau Aksi Kemanusiaan</v>
      </c>
      <c r="L858" s="1" t="str">
        <f>CLEAN(TRIM(Table2[[#This Row],[Status]] &amp; "|" &amp; Table2[[#This Row],[Level]] &amp; "|" &amp; Table2[[#This Row],[Participant As]]))</f>
        <v>Relawan|External Regional|Individual</v>
      </c>
      <c r="M85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59" spans="1:13" ht="14.25" hidden="1" customHeight="1" x14ac:dyDescent="0.35">
      <c r="A859" s="1" t="s">
        <v>1173</v>
      </c>
      <c r="B859" s="1" t="s">
        <v>1174</v>
      </c>
      <c r="C859" s="1" t="s">
        <v>1143</v>
      </c>
      <c r="D859" s="1">
        <v>2021</v>
      </c>
      <c r="E859" s="1" t="s">
        <v>1148</v>
      </c>
      <c r="F859" s="1" t="s">
        <v>57</v>
      </c>
      <c r="G859" s="1" t="s">
        <v>18</v>
      </c>
      <c r="H859" s="1" t="s">
        <v>48</v>
      </c>
      <c r="I859" s="1" t="s">
        <v>25</v>
      </c>
      <c r="J859" s="1">
        <v>1</v>
      </c>
      <c r="K859" s="1" t="str">
        <f>VLOOKUP(Table2[[#This Row],[Status]], rubric[], 2, FALSE)</f>
        <v>Pemberdayaan atau Aksi Kemanusiaan</v>
      </c>
      <c r="L859" s="1" t="str">
        <f>CLEAN(TRIM(Table2[[#This Row],[Status]] &amp; "|" &amp; Table2[[#This Row],[Level]] &amp; "|" &amp; Table2[[#This Row],[Participant As]]))</f>
        <v>Relawan|External National|Individual</v>
      </c>
      <c r="M85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860" spans="1:13" ht="14.25" hidden="1" customHeight="1" x14ac:dyDescent="0.35">
      <c r="A860" s="1" t="s">
        <v>1176</v>
      </c>
      <c r="B860" s="1" t="s">
        <v>1177</v>
      </c>
      <c r="C860" s="1" t="s">
        <v>1143</v>
      </c>
      <c r="D860" s="1">
        <v>2021</v>
      </c>
      <c r="E860" s="1" t="s">
        <v>1001</v>
      </c>
      <c r="F860" s="1" t="s">
        <v>1054</v>
      </c>
      <c r="G860" s="1" t="s">
        <v>18</v>
      </c>
      <c r="H860" s="1" t="s">
        <v>19</v>
      </c>
      <c r="I860" s="1" t="s">
        <v>25</v>
      </c>
      <c r="J860" s="1">
        <v>56</v>
      </c>
      <c r="K860" s="1" t="str">
        <f>VLOOKUP(Table2[[#This Row],[Status]], rubric[], 2, FALSE)</f>
        <v>Pemberdayaan atau Aksi Kemanusiaan</v>
      </c>
      <c r="L860" s="1" t="str">
        <f>CLEAN(TRIM(Table2[[#This Row],[Status]] &amp; "|" &amp; Table2[[#This Row],[Level]] &amp; "|" &amp; Table2[[#This Row],[Participant As]]))</f>
        <v>Relawan|External Regional|Individual</v>
      </c>
      <c r="M86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61" spans="1:13" ht="14.25" hidden="1" customHeight="1" x14ac:dyDescent="0.35">
      <c r="A861" s="1" t="s">
        <v>1176</v>
      </c>
      <c r="B861" s="1" t="s">
        <v>1177</v>
      </c>
      <c r="C861" s="1" t="s">
        <v>1143</v>
      </c>
      <c r="D861" s="1">
        <v>2021</v>
      </c>
      <c r="E861" s="1" t="s">
        <v>1178</v>
      </c>
      <c r="F861" s="1" t="s">
        <v>1179</v>
      </c>
      <c r="G861" s="1" t="s">
        <v>32</v>
      </c>
      <c r="H861" s="1" t="s">
        <v>48</v>
      </c>
      <c r="I861" s="1" t="s">
        <v>20</v>
      </c>
      <c r="J861" s="1">
        <v>12</v>
      </c>
      <c r="K861" s="1" t="str">
        <f>VLOOKUP(Table2[[#This Row],[Status]], rubric[], 2, FALSE)</f>
        <v>Kompetisi</v>
      </c>
      <c r="L861" s="1" t="str">
        <f>CLEAN(TRIM(Table2[[#This Row],[Status]] &amp; "|" &amp; Table2[[#This Row],[Level]] &amp; "|" &amp; Table2[[#This Row],[Participant As]]))</f>
        <v>Juara 2|External National|Team</v>
      </c>
      <c r="M86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862" spans="1:13" ht="14.25" hidden="1" customHeight="1" x14ac:dyDescent="0.35">
      <c r="A862" s="1" t="s">
        <v>1176</v>
      </c>
      <c r="B862" s="1" t="s">
        <v>1177</v>
      </c>
      <c r="C862" s="1" t="s">
        <v>1143</v>
      </c>
      <c r="D862" s="1">
        <v>2021</v>
      </c>
      <c r="E862" s="1" t="s">
        <v>26</v>
      </c>
      <c r="F862" s="1" t="s">
        <v>1149</v>
      </c>
      <c r="G862" s="1" t="s">
        <v>18</v>
      </c>
      <c r="H862" s="1" t="s">
        <v>19</v>
      </c>
      <c r="I862" s="1" t="s">
        <v>20</v>
      </c>
      <c r="J862" s="1">
        <v>34</v>
      </c>
      <c r="K862" s="1" t="str">
        <f>VLOOKUP(Table2[[#This Row],[Status]], rubric[], 2, FALSE)</f>
        <v>Pemberdayaan atau Aksi Kemanusiaan</v>
      </c>
      <c r="L862" s="1" t="str">
        <f>CLEAN(TRIM(Table2[[#This Row],[Status]] &amp; "|" &amp; Table2[[#This Row],[Level]] &amp; "|" &amp; Table2[[#This Row],[Participant As]]))</f>
        <v>Relawan|External Regional|Team</v>
      </c>
      <c r="M86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63" spans="1:13" ht="14.25" hidden="1" customHeight="1" x14ac:dyDescent="0.35">
      <c r="A863" s="1" t="s">
        <v>1180</v>
      </c>
      <c r="B863" s="1" t="s">
        <v>1181</v>
      </c>
      <c r="C863" s="1" t="s">
        <v>1143</v>
      </c>
      <c r="D863" s="1">
        <v>2021</v>
      </c>
      <c r="E863" s="1" t="s">
        <v>1001</v>
      </c>
      <c r="F863" s="1" t="s">
        <v>1054</v>
      </c>
      <c r="G863" s="1" t="s">
        <v>18</v>
      </c>
      <c r="H863" s="1" t="s">
        <v>19</v>
      </c>
      <c r="I863" s="1" t="s">
        <v>25</v>
      </c>
      <c r="J863" s="1">
        <v>56</v>
      </c>
      <c r="K863" s="1" t="str">
        <f>VLOOKUP(Table2[[#This Row],[Status]], rubric[], 2, FALSE)</f>
        <v>Pemberdayaan atau Aksi Kemanusiaan</v>
      </c>
      <c r="L863" s="1" t="str">
        <f>CLEAN(TRIM(Table2[[#This Row],[Status]] &amp; "|" &amp; Table2[[#This Row],[Level]] &amp; "|" &amp; Table2[[#This Row],[Participant As]]))</f>
        <v>Relawan|External Regional|Individual</v>
      </c>
      <c r="M86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64" spans="1:13" ht="14.25" hidden="1" customHeight="1" x14ac:dyDescent="0.35">
      <c r="A864" s="1" t="s">
        <v>1180</v>
      </c>
      <c r="B864" s="1" t="s">
        <v>1181</v>
      </c>
      <c r="C864" s="1" t="s">
        <v>1143</v>
      </c>
      <c r="D864" s="1">
        <v>2021</v>
      </c>
      <c r="E864" s="1" t="s">
        <v>26</v>
      </c>
      <c r="F864" s="1" t="s">
        <v>1149</v>
      </c>
      <c r="G864" s="1" t="s">
        <v>18</v>
      </c>
      <c r="H864" s="1" t="s">
        <v>19</v>
      </c>
      <c r="I864" s="1" t="s">
        <v>20</v>
      </c>
      <c r="J864" s="1">
        <v>34</v>
      </c>
      <c r="K864" s="1" t="str">
        <f>VLOOKUP(Table2[[#This Row],[Status]], rubric[], 2, FALSE)</f>
        <v>Pemberdayaan atau Aksi Kemanusiaan</v>
      </c>
      <c r="L864" s="1" t="str">
        <f>CLEAN(TRIM(Table2[[#This Row],[Status]] &amp; "|" &amp; Table2[[#This Row],[Level]] &amp; "|" &amp; Table2[[#This Row],[Participant As]]))</f>
        <v>Relawan|External Regional|Team</v>
      </c>
      <c r="M86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65" spans="1:13" ht="14.25" hidden="1" customHeight="1" x14ac:dyDescent="0.35">
      <c r="A865" s="1" t="s">
        <v>1182</v>
      </c>
      <c r="B865" s="1" t="s">
        <v>1183</v>
      </c>
      <c r="C865" s="1" t="s">
        <v>1143</v>
      </c>
      <c r="D865" s="1">
        <v>2021</v>
      </c>
      <c r="E865" s="1" t="s">
        <v>1001</v>
      </c>
      <c r="F865" s="1" t="s">
        <v>1054</v>
      </c>
      <c r="G865" s="1" t="s">
        <v>18</v>
      </c>
      <c r="H865" s="1" t="s">
        <v>19</v>
      </c>
      <c r="I865" s="1" t="s">
        <v>25</v>
      </c>
      <c r="J865" s="1">
        <v>56</v>
      </c>
      <c r="K865" s="1" t="str">
        <f>VLOOKUP(Table2[[#This Row],[Status]], rubric[], 2, FALSE)</f>
        <v>Pemberdayaan atau Aksi Kemanusiaan</v>
      </c>
      <c r="L865" s="1" t="str">
        <f>CLEAN(TRIM(Table2[[#This Row],[Status]] &amp; "|" &amp; Table2[[#This Row],[Level]] &amp; "|" &amp; Table2[[#This Row],[Participant As]]))</f>
        <v>Relawan|External Regional|Individual</v>
      </c>
      <c r="M86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66" spans="1:13" ht="14.25" hidden="1" customHeight="1" x14ac:dyDescent="0.35">
      <c r="A866" s="1" t="s">
        <v>1184</v>
      </c>
      <c r="B866" s="1" t="s">
        <v>1185</v>
      </c>
      <c r="C866" s="1" t="s">
        <v>1143</v>
      </c>
      <c r="D866" s="1">
        <v>2021</v>
      </c>
      <c r="E866" s="1" t="s">
        <v>1001</v>
      </c>
      <c r="F866" s="1" t="s">
        <v>1054</v>
      </c>
      <c r="G866" s="1" t="s">
        <v>18</v>
      </c>
      <c r="H866" s="1" t="s">
        <v>19</v>
      </c>
      <c r="I866" s="1" t="s">
        <v>25</v>
      </c>
      <c r="J866" s="1">
        <v>56</v>
      </c>
      <c r="K866" s="1" t="str">
        <f>VLOOKUP(Table2[[#This Row],[Status]], rubric[], 2, FALSE)</f>
        <v>Pemberdayaan atau Aksi Kemanusiaan</v>
      </c>
      <c r="L866" s="1" t="str">
        <f>CLEAN(TRIM(Table2[[#This Row],[Status]] &amp; "|" &amp; Table2[[#This Row],[Level]] &amp; "|" &amp; Table2[[#This Row],[Participant As]]))</f>
        <v>Relawan|External Regional|Individual</v>
      </c>
      <c r="M86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67" spans="1:13" ht="14.25" hidden="1" customHeight="1" x14ac:dyDescent="0.35">
      <c r="A867" s="1" t="s">
        <v>1184</v>
      </c>
      <c r="B867" s="1" t="s">
        <v>1185</v>
      </c>
      <c r="C867" s="1" t="s">
        <v>1143</v>
      </c>
      <c r="D867" s="1">
        <v>2021</v>
      </c>
      <c r="E867" s="1" t="s">
        <v>26</v>
      </c>
      <c r="F867" s="1" t="s">
        <v>1149</v>
      </c>
      <c r="G867" s="1" t="s">
        <v>18</v>
      </c>
      <c r="H867" s="1" t="s">
        <v>19</v>
      </c>
      <c r="I867" s="1" t="s">
        <v>20</v>
      </c>
      <c r="J867" s="1">
        <v>34</v>
      </c>
      <c r="K867" s="1" t="str">
        <f>VLOOKUP(Table2[[#This Row],[Status]], rubric[], 2, FALSE)</f>
        <v>Pemberdayaan atau Aksi Kemanusiaan</v>
      </c>
      <c r="L867" s="1" t="str">
        <f>CLEAN(TRIM(Table2[[#This Row],[Status]] &amp; "|" &amp; Table2[[#This Row],[Level]] &amp; "|" &amp; Table2[[#This Row],[Participant As]]))</f>
        <v>Relawan|External Regional|Team</v>
      </c>
      <c r="M86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68" spans="1:13" ht="14.25" hidden="1" customHeight="1" x14ac:dyDescent="0.35">
      <c r="A868" s="1" t="s">
        <v>1186</v>
      </c>
      <c r="B868" s="1" t="s">
        <v>1187</v>
      </c>
      <c r="C868" s="1" t="s">
        <v>1143</v>
      </c>
      <c r="D868" s="1">
        <v>2021</v>
      </c>
      <c r="E868" s="1" t="s">
        <v>1001</v>
      </c>
      <c r="F868" s="1" t="s">
        <v>1054</v>
      </c>
      <c r="G868" s="1" t="s">
        <v>18</v>
      </c>
      <c r="H868" s="1" t="s">
        <v>19</v>
      </c>
      <c r="I868" s="1" t="s">
        <v>25</v>
      </c>
      <c r="J868" s="1">
        <v>56</v>
      </c>
      <c r="K868" s="1" t="str">
        <f>VLOOKUP(Table2[[#This Row],[Status]], rubric[], 2, FALSE)</f>
        <v>Pemberdayaan atau Aksi Kemanusiaan</v>
      </c>
      <c r="L868" s="1" t="str">
        <f>CLEAN(TRIM(Table2[[#This Row],[Status]] &amp; "|" &amp; Table2[[#This Row],[Level]] &amp; "|" &amp; Table2[[#This Row],[Participant As]]))</f>
        <v>Relawan|External Regional|Individual</v>
      </c>
      <c r="M86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69" spans="1:13" ht="14.25" hidden="1" customHeight="1" x14ac:dyDescent="0.35">
      <c r="A869" s="1" t="s">
        <v>1186</v>
      </c>
      <c r="B869" s="1" t="s">
        <v>1187</v>
      </c>
      <c r="C869" s="1" t="s">
        <v>1143</v>
      </c>
      <c r="D869" s="1">
        <v>2021</v>
      </c>
      <c r="E869" s="1" t="s">
        <v>26</v>
      </c>
      <c r="F869" s="1" t="s">
        <v>1149</v>
      </c>
      <c r="G869" s="1" t="s">
        <v>18</v>
      </c>
      <c r="H869" s="1" t="s">
        <v>19</v>
      </c>
      <c r="I869" s="1" t="s">
        <v>20</v>
      </c>
      <c r="J869" s="1">
        <v>34</v>
      </c>
      <c r="K869" s="1" t="str">
        <f>VLOOKUP(Table2[[#This Row],[Status]], rubric[], 2, FALSE)</f>
        <v>Pemberdayaan atau Aksi Kemanusiaan</v>
      </c>
      <c r="L869" s="1" t="str">
        <f>CLEAN(TRIM(Table2[[#This Row],[Status]] &amp; "|" &amp; Table2[[#This Row],[Level]] &amp; "|" &amp; Table2[[#This Row],[Participant As]]))</f>
        <v>Relawan|External Regional|Team</v>
      </c>
      <c r="M86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70" spans="1:13" ht="14.25" hidden="1" customHeight="1" x14ac:dyDescent="0.35">
      <c r="A870" s="1" t="s">
        <v>1188</v>
      </c>
      <c r="B870" s="1" t="s">
        <v>1189</v>
      </c>
      <c r="C870" s="1" t="s">
        <v>1143</v>
      </c>
      <c r="D870" s="1">
        <v>2021</v>
      </c>
      <c r="E870" s="1" t="s">
        <v>1001</v>
      </c>
      <c r="F870" s="1" t="s">
        <v>1054</v>
      </c>
      <c r="G870" s="1" t="s">
        <v>18</v>
      </c>
      <c r="H870" s="1" t="s">
        <v>19</v>
      </c>
      <c r="I870" s="1" t="s">
        <v>25</v>
      </c>
      <c r="J870" s="1">
        <v>56</v>
      </c>
      <c r="K870" s="1" t="str">
        <f>VLOOKUP(Table2[[#This Row],[Status]], rubric[], 2, FALSE)</f>
        <v>Pemberdayaan atau Aksi Kemanusiaan</v>
      </c>
      <c r="L870" s="1" t="str">
        <f>CLEAN(TRIM(Table2[[#This Row],[Status]] &amp; "|" &amp; Table2[[#This Row],[Level]] &amp; "|" &amp; Table2[[#This Row],[Participant As]]))</f>
        <v>Relawan|External Regional|Individual</v>
      </c>
      <c r="M87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71" spans="1:13" ht="14.25" hidden="1" customHeight="1" x14ac:dyDescent="0.35">
      <c r="A871" s="1" t="s">
        <v>1190</v>
      </c>
      <c r="B871" s="1" t="s">
        <v>1191</v>
      </c>
      <c r="C871" s="1" t="s">
        <v>1143</v>
      </c>
      <c r="D871" s="1">
        <v>2021</v>
      </c>
      <c r="E871" s="1" t="s">
        <v>1001</v>
      </c>
      <c r="F871" s="1" t="s">
        <v>1054</v>
      </c>
      <c r="G871" s="1" t="s">
        <v>18</v>
      </c>
      <c r="H871" s="1" t="s">
        <v>19</v>
      </c>
      <c r="I871" s="1" t="s">
        <v>25</v>
      </c>
      <c r="J871" s="1">
        <v>56</v>
      </c>
      <c r="K871" s="1" t="str">
        <f>VLOOKUP(Table2[[#This Row],[Status]], rubric[], 2, FALSE)</f>
        <v>Pemberdayaan atau Aksi Kemanusiaan</v>
      </c>
      <c r="L871" s="1" t="str">
        <f>CLEAN(TRIM(Table2[[#This Row],[Status]] &amp; "|" &amp; Table2[[#This Row],[Level]] &amp; "|" &amp; Table2[[#This Row],[Participant As]]))</f>
        <v>Relawan|External Regional|Individual</v>
      </c>
      <c r="M87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72" spans="1:13" ht="14.25" hidden="1" customHeight="1" x14ac:dyDescent="0.35">
      <c r="A872" s="1" t="s">
        <v>1190</v>
      </c>
      <c r="B872" s="1" t="s">
        <v>1191</v>
      </c>
      <c r="C872" s="1" t="s">
        <v>1143</v>
      </c>
      <c r="D872" s="1">
        <v>2021</v>
      </c>
      <c r="E872" s="1" t="s">
        <v>1192</v>
      </c>
      <c r="F872" s="1" t="s">
        <v>1192</v>
      </c>
      <c r="G872" s="1" t="s">
        <v>74</v>
      </c>
      <c r="H872" s="1" t="s">
        <v>66</v>
      </c>
      <c r="I872" s="1" t="s">
        <v>20</v>
      </c>
      <c r="J872" s="1">
        <v>55</v>
      </c>
      <c r="K872" s="1" t="str">
        <f>VLOOKUP(Table2[[#This Row],[Status]], rubric[], 2, FALSE)</f>
        <v>Kompetisi</v>
      </c>
      <c r="L872" s="1" t="str">
        <f>CLEAN(TRIM(Table2[[#This Row],[Status]] &amp; "|" &amp; Table2[[#This Row],[Level]] &amp; "|" &amp; Table2[[#This Row],[Participant As]]))</f>
        <v>Juara 3|External International|Team</v>
      </c>
      <c r="M87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873" spans="1:13" ht="14.25" hidden="1" customHeight="1" x14ac:dyDescent="0.35">
      <c r="A873" s="1" t="s">
        <v>1193</v>
      </c>
      <c r="B873" s="1" t="s">
        <v>1194</v>
      </c>
      <c r="C873" s="1" t="s">
        <v>1143</v>
      </c>
      <c r="D873" s="1">
        <v>2021</v>
      </c>
      <c r="E873" s="1" t="s">
        <v>1001</v>
      </c>
      <c r="F873" s="1" t="s">
        <v>1054</v>
      </c>
      <c r="G873" s="1" t="s">
        <v>18</v>
      </c>
      <c r="H873" s="1" t="s">
        <v>19</v>
      </c>
      <c r="I873" s="1" t="s">
        <v>25</v>
      </c>
      <c r="J873" s="1">
        <v>56</v>
      </c>
      <c r="K873" s="1" t="str">
        <f>VLOOKUP(Table2[[#This Row],[Status]], rubric[], 2, FALSE)</f>
        <v>Pemberdayaan atau Aksi Kemanusiaan</v>
      </c>
      <c r="L873" s="1" t="str">
        <f>CLEAN(TRIM(Table2[[#This Row],[Status]] &amp; "|" &amp; Table2[[#This Row],[Level]] &amp; "|" &amp; Table2[[#This Row],[Participant As]]))</f>
        <v>Relawan|External Regional|Individual</v>
      </c>
      <c r="M87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74" spans="1:13" ht="14.25" hidden="1" customHeight="1" x14ac:dyDescent="0.35">
      <c r="A874" s="1" t="s">
        <v>1193</v>
      </c>
      <c r="B874" s="1" t="s">
        <v>1194</v>
      </c>
      <c r="C874" s="1" t="s">
        <v>1143</v>
      </c>
      <c r="D874" s="1">
        <v>2021</v>
      </c>
      <c r="E874" s="1" t="s">
        <v>26</v>
      </c>
      <c r="F874" s="1" t="s">
        <v>1149</v>
      </c>
      <c r="G874" s="1" t="s">
        <v>18</v>
      </c>
      <c r="H874" s="1" t="s">
        <v>19</v>
      </c>
      <c r="I874" s="1" t="s">
        <v>20</v>
      </c>
      <c r="J874" s="1">
        <v>34</v>
      </c>
      <c r="K874" s="1" t="str">
        <f>VLOOKUP(Table2[[#This Row],[Status]], rubric[], 2, FALSE)</f>
        <v>Pemberdayaan atau Aksi Kemanusiaan</v>
      </c>
      <c r="L874" s="1" t="str">
        <f>CLEAN(TRIM(Table2[[#This Row],[Status]] &amp; "|" &amp; Table2[[#This Row],[Level]] &amp; "|" &amp; Table2[[#This Row],[Participant As]]))</f>
        <v>Relawan|External Regional|Team</v>
      </c>
      <c r="M87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75" spans="1:13" ht="14.25" hidden="1" customHeight="1" x14ac:dyDescent="0.35">
      <c r="A875" s="1" t="s">
        <v>1195</v>
      </c>
      <c r="B875" s="1" t="s">
        <v>1196</v>
      </c>
      <c r="C875" s="1" t="s">
        <v>1143</v>
      </c>
      <c r="D875" s="1">
        <v>2021</v>
      </c>
      <c r="E875" s="1" t="s">
        <v>1197</v>
      </c>
      <c r="F875" s="1" t="s">
        <v>1198</v>
      </c>
      <c r="G875" s="1" t="s">
        <v>18</v>
      </c>
      <c r="H875" s="1" t="s">
        <v>19</v>
      </c>
      <c r="I875" s="1" t="s">
        <v>20</v>
      </c>
      <c r="J875" s="1">
        <v>4</v>
      </c>
      <c r="K875" s="1" t="str">
        <f>VLOOKUP(Table2[[#This Row],[Status]], rubric[], 2, FALSE)</f>
        <v>Pemberdayaan atau Aksi Kemanusiaan</v>
      </c>
      <c r="L875" s="1" t="str">
        <f>CLEAN(TRIM(Table2[[#This Row],[Status]] &amp; "|" &amp; Table2[[#This Row],[Level]] &amp; "|" &amp; Table2[[#This Row],[Participant As]]))</f>
        <v>Relawan|External Regional|Team</v>
      </c>
      <c r="M87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76" spans="1:13" ht="14.25" hidden="1" customHeight="1" x14ac:dyDescent="0.35">
      <c r="A876" s="1" t="s">
        <v>1195</v>
      </c>
      <c r="B876" s="1" t="s">
        <v>1196</v>
      </c>
      <c r="C876" s="1" t="s">
        <v>1143</v>
      </c>
      <c r="D876" s="1">
        <v>2021</v>
      </c>
      <c r="E876" s="1" t="s">
        <v>1001</v>
      </c>
      <c r="F876" s="1" t="s">
        <v>1054</v>
      </c>
      <c r="G876" s="1" t="s">
        <v>18</v>
      </c>
      <c r="H876" s="1" t="s">
        <v>19</v>
      </c>
      <c r="I876" s="1" t="s">
        <v>25</v>
      </c>
      <c r="J876" s="1">
        <v>56</v>
      </c>
      <c r="K876" s="1" t="str">
        <f>VLOOKUP(Table2[[#This Row],[Status]], rubric[], 2, FALSE)</f>
        <v>Pemberdayaan atau Aksi Kemanusiaan</v>
      </c>
      <c r="L876" s="1" t="str">
        <f>CLEAN(TRIM(Table2[[#This Row],[Status]] &amp; "|" &amp; Table2[[#This Row],[Level]] &amp; "|" &amp; Table2[[#This Row],[Participant As]]))</f>
        <v>Relawan|External Regional|Individual</v>
      </c>
      <c r="M87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77" spans="1:13" ht="14.25" hidden="1" customHeight="1" x14ac:dyDescent="0.35">
      <c r="A877" s="1" t="s">
        <v>1195</v>
      </c>
      <c r="B877" s="1" t="s">
        <v>1196</v>
      </c>
      <c r="C877" s="1" t="s">
        <v>1143</v>
      </c>
      <c r="D877" s="1">
        <v>2021</v>
      </c>
      <c r="E877" s="1" t="s">
        <v>1057</v>
      </c>
      <c r="F877" s="1" t="s">
        <v>1199</v>
      </c>
      <c r="G877" s="1" t="s">
        <v>32</v>
      </c>
      <c r="H877" s="1" t="s">
        <v>48</v>
      </c>
      <c r="I877" s="1" t="s">
        <v>25</v>
      </c>
      <c r="J877" s="1">
        <v>50</v>
      </c>
      <c r="K877" s="1" t="str">
        <f>VLOOKUP(Table2[[#This Row],[Status]], rubric[], 2, FALSE)</f>
        <v>Kompetisi</v>
      </c>
      <c r="L877" s="1" t="str">
        <f>CLEAN(TRIM(Table2[[#This Row],[Status]] &amp; "|" &amp; Table2[[#This Row],[Level]] &amp; "|" &amp; Table2[[#This Row],[Participant As]]))</f>
        <v>Juara 2|External National|Individual</v>
      </c>
      <c r="M87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878" spans="1:13" ht="14.25" hidden="1" customHeight="1" x14ac:dyDescent="0.35">
      <c r="A878" s="1" t="s">
        <v>1195</v>
      </c>
      <c r="B878" s="1" t="s">
        <v>1196</v>
      </c>
      <c r="C878" s="1" t="s">
        <v>1143</v>
      </c>
      <c r="D878" s="1">
        <v>2021</v>
      </c>
      <c r="E878" s="1" t="s">
        <v>500</v>
      </c>
      <c r="F878" s="1" t="s">
        <v>500</v>
      </c>
      <c r="G878" s="1" t="s">
        <v>35</v>
      </c>
      <c r="H878" s="1" t="s">
        <v>48</v>
      </c>
      <c r="I878" s="1" t="s">
        <v>25</v>
      </c>
      <c r="J878" s="1">
        <v>1000</v>
      </c>
      <c r="K878" s="1" t="str">
        <f>VLOOKUP(Table2[[#This Row],[Status]], rubric[], 2, FALSE)</f>
        <v>Kompetisi</v>
      </c>
      <c r="L878" s="1" t="str">
        <f>CLEAN(TRIM(Table2[[#This Row],[Status]] &amp; "|" &amp; Table2[[#This Row],[Level]] &amp; "|" &amp; Table2[[#This Row],[Participant As]]))</f>
        <v>Juara 1|External National|Individual</v>
      </c>
      <c r="M87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879" spans="1:13" ht="14.25" hidden="1" customHeight="1" x14ac:dyDescent="0.35">
      <c r="A879" s="1" t="s">
        <v>1195</v>
      </c>
      <c r="B879" s="1" t="s">
        <v>1196</v>
      </c>
      <c r="C879" s="1" t="s">
        <v>1143</v>
      </c>
      <c r="D879" s="1">
        <v>2021</v>
      </c>
      <c r="E879" s="1" t="s">
        <v>529</v>
      </c>
      <c r="F879" s="1" t="s">
        <v>1200</v>
      </c>
      <c r="G879" s="1" t="s">
        <v>18</v>
      </c>
      <c r="H879" s="1" t="s">
        <v>48</v>
      </c>
      <c r="I879" s="1" t="s">
        <v>25</v>
      </c>
      <c r="J879" s="1">
        <v>7</v>
      </c>
      <c r="K879" s="1" t="str">
        <f>VLOOKUP(Table2[[#This Row],[Status]], rubric[], 2, FALSE)</f>
        <v>Pemberdayaan atau Aksi Kemanusiaan</v>
      </c>
      <c r="L879" s="1" t="str">
        <f>CLEAN(TRIM(Table2[[#This Row],[Status]] &amp; "|" &amp; Table2[[#This Row],[Level]] &amp; "|" &amp; Table2[[#This Row],[Participant As]]))</f>
        <v>Relawan|External National|Individual</v>
      </c>
      <c r="M87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880" spans="1:13" ht="14.25" hidden="1" customHeight="1" x14ac:dyDescent="0.35">
      <c r="A880" s="1" t="s">
        <v>1195</v>
      </c>
      <c r="B880" s="1" t="s">
        <v>1196</v>
      </c>
      <c r="C880" s="1" t="s">
        <v>1143</v>
      </c>
      <c r="D880" s="1">
        <v>2021</v>
      </c>
      <c r="E880" s="1" t="s">
        <v>1201</v>
      </c>
      <c r="F880" s="1" t="s">
        <v>1202</v>
      </c>
      <c r="G880" s="1" t="s">
        <v>32</v>
      </c>
      <c r="H880" s="1" t="s">
        <v>48</v>
      </c>
      <c r="I880" s="1" t="s">
        <v>25</v>
      </c>
      <c r="J880" s="1">
        <v>500</v>
      </c>
      <c r="K880" s="1" t="str">
        <f>VLOOKUP(Table2[[#This Row],[Status]], rubric[], 2, FALSE)</f>
        <v>Kompetisi</v>
      </c>
      <c r="L880" s="1" t="str">
        <f>CLEAN(TRIM(Table2[[#This Row],[Status]] &amp; "|" &amp; Table2[[#This Row],[Level]] &amp; "|" &amp; Table2[[#This Row],[Participant As]]))</f>
        <v>Juara 2|External National|Individual</v>
      </c>
      <c r="M88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881" spans="1:13" ht="14.25" hidden="1" customHeight="1" x14ac:dyDescent="0.35">
      <c r="A881" s="1" t="s">
        <v>1195</v>
      </c>
      <c r="B881" s="1" t="s">
        <v>1196</v>
      </c>
      <c r="C881" s="1" t="s">
        <v>1143</v>
      </c>
      <c r="D881" s="1">
        <v>2021</v>
      </c>
      <c r="E881" s="1" t="s">
        <v>1148</v>
      </c>
      <c r="F881" s="1" t="s">
        <v>57</v>
      </c>
      <c r="G881" s="1" t="s">
        <v>18</v>
      </c>
      <c r="H881" s="1" t="s">
        <v>48</v>
      </c>
      <c r="I881" s="1" t="s">
        <v>20</v>
      </c>
      <c r="J881" s="1">
        <v>7</v>
      </c>
      <c r="K881" s="1" t="str">
        <f>VLOOKUP(Table2[[#This Row],[Status]], rubric[], 2, FALSE)</f>
        <v>Pemberdayaan atau Aksi Kemanusiaan</v>
      </c>
      <c r="L881" s="1" t="str">
        <f>CLEAN(TRIM(Table2[[#This Row],[Status]] &amp; "|" &amp; Table2[[#This Row],[Level]] &amp; "|" &amp; Table2[[#This Row],[Participant As]]))</f>
        <v>Relawan|External National|Team</v>
      </c>
      <c r="M88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882" spans="1:13" ht="14.25" hidden="1" customHeight="1" x14ac:dyDescent="0.35">
      <c r="A882" s="1" t="s">
        <v>1195</v>
      </c>
      <c r="B882" s="1" t="s">
        <v>1196</v>
      </c>
      <c r="C882" s="1" t="s">
        <v>1143</v>
      </c>
      <c r="D882" s="1">
        <v>2021</v>
      </c>
      <c r="E882" s="1" t="s">
        <v>1148</v>
      </c>
      <c r="F882" s="1" t="s">
        <v>57</v>
      </c>
      <c r="G882" s="1" t="s">
        <v>18</v>
      </c>
      <c r="H882" s="1" t="s">
        <v>48</v>
      </c>
      <c r="I882" s="1" t="s">
        <v>25</v>
      </c>
      <c r="J882" s="1">
        <v>1</v>
      </c>
      <c r="K882" s="1" t="str">
        <f>VLOOKUP(Table2[[#This Row],[Status]], rubric[], 2, FALSE)</f>
        <v>Pemberdayaan atau Aksi Kemanusiaan</v>
      </c>
      <c r="L882" s="1" t="str">
        <f>CLEAN(TRIM(Table2[[#This Row],[Status]] &amp; "|" &amp; Table2[[#This Row],[Level]] &amp; "|" &amp; Table2[[#This Row],[Participant As]]))</f>
        <v>Relawan|External National|Individual</v>
      </c>
      <c r="M88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883" spans="1:13" ht="14.25" hidden="1" customHeight="1" x14ac:dyDescent="0.35">
      <c r="A883" s="1" t="s">
        <v>1195</v>
      </c>
      <c r="B883" s="1" t="s">
        <v>1196</v>
      </c>
      <c r="C883" s="1" t="s">
        <v>1143</v>
      </c>
      <c r="D883" s="1">
        <v>2021</v>
      </c>
      <c r="E883" s="1" t="s">
        <v>851</v>
      </c>
      <c r="F883" s="1" t="s">
        <v>155</v>
      </c>
      <c r="G883" s="1" t="s">
        <v>18</v>
      </c>
      <c r="H883" s="1" t="s">
        <v>48</v>
      </c>
      <c r="I883" s="1" t="s">
        <v>20</v>
      </c>
      <c r="J883" s="1">
        <v>2</v>
      </c>
      <c r="K883" s="1" t="str">
        <f>VLOOKUP(Table2[[#This Row],[Status]], rubric[], 2, FALSE)</f>
        <v>Pemberdayaan atau Aksi Kemanusiaan</v>
      </c>
      <c r="L883" s="1" t="str">
        <f>CLEAN(TRIM(Table2[[#This Row],[Status]] &amp; "|" &amp; Table2[[#This Row],[Level]] &amp; "|" &amp; Table2[[#This Row],[Participant As]]))</f>
        <v>Relawan|External National|Team</v>
      </c>
      <c r="M88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884" spans="1:13" ht="14.25" hidden="1" customHeight="1" x14ac:dyDescent="0.35">
      <c r="A884" s="1" t="s">
        <v>1203</v>
      </c>
      <c r="B884" s="1" t="s">
        <v>1204</v>
      </c>
      <c r="C884" s="1" t="s">
        <v>1143</v>
      </c>
      <c r="D884" s="1">
        <v>2021</v>
      </c>
      <c r="E884" s="1" t="s">
        <v>1001</v>
      </c>
      <c r="F884" s="1" t="s">
        <v>1054</v>
      </c>
      <c r="G884" s="1" t="s">
        <v>18</v>
      </c>
      <c r="H884" s="1" t="s">
        <v>19</v>
      </c>
      <c r="I884" s="1" t="s">
        <v>25</v>
      </c>
      <c r="J884" s="1">
        <v>56</v>
      </c>
      <c r="K884" s="1" t="str">
        <f>VLOOKUP(Table2[[#This Row],[Status]], rubric[], 2, FALSE)</f>
        <v>Pemberdayaan atau Aksi Kemanusiaan</v>
      </c>
      <c r="L884" s="1" t="str">
        <f>CLEAN(TRIM(Table2[[#This Row],[Status]] &amp; "|" &amp; Table2[[#This Row],[Level]] &amp; "|" &amp; Table2[[#This Row],[Participant As]]))</f>
        <v>Relawan|External Regional|Individual</v>
      </c>
      <c r="M88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85" spans="1:13" ht="14.25" hidden="1" customHeight="1" x14ac:dyDescent="0.35">
      <c r="A885" s="1" t="s">
        <v>1203</v>
      </c>
      <c r="B885" s="1" t="s">
        <v>1204</v>
      </c>
      <c r="C885" s="1" t="s">
        <v>1143</v>
      </c>
      <c r="D885" s="1">
        <v>2021</v>
      </c>
      <c r="E885" s="1" t="s">
        <v>699</v>
      </c>
      <c r="F885" s="1" t="s">
        <v>699</v>
      </c>
      <c r="G885" s="1" t="s">
        <v>32</v>
      </c>
      <c r="H885" s="1" t="s">
        <v>48</v>
      </c>
      <c r="I885" s="1" t="s">
        <v>25</v>
      </c>
      <c r="J885" s="1">
        <v>20</v>
      </c>
      <c r="K885" s="1" t="str">
        <f>VLOOKUP(Table2[[#This Row],[Status]], rubric[], 2, FALSE)</f>
        <v>Kompetisi</v>
      </c>
      <c r="L885" s="1" t="str">
        <f>CLEAN(TRIM(Table2[[#This Row],[Status]] &amp; "|" &amp; Table2[[#This Row],[Level]] &amp; "|" &amp; Table2[[#This Row],[Participant As]]))</f>
        <v>Juara 2|External National|Individual</v>
      </c>
      <c r="M88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886" spans="1:13" ht="14.25" hidden="1" customHeight="1" x14ac:dyDescent="0.35">
      <c r="A886" s="1" t="s">
        <v>1203</v>
      </c>
      <c r="B886" s="1" t="s">
        <v>1204</v>
      </c>
      <c r="C886" s="1" t="s">
        <v>1143</v>
      </c>
      <c r="D886" s="1">
        <v>2021</v>
      </c>
      <c r="E886" s="1" t="s">
        <v>940</v>
      </c>
      <c r="F886" s="1" t="s">
        <v>1205</v>
      </c>
      <c r="G886" s="1" t="s">
        <v>35</v>
      </c>
      <c r="H886" s="1" t="s">
        <v>48</v>
      </c>
      <c r="I886" s="1" t="s">
        <v>25</v>
      </c>
      <c r="J886" s="1">
        <v>15</v>
      </c>
      <c r="K886" s="1" t="str">
        <f>VLOOKUP(Table2[[#This Row],[Status]], rubric[], 2, FALSE)</f>
        <v>Kompetisi</v>
      </c>
      <c r="L886" s="1" t="str">
        <f>CLEAN(TRIM(Table2[[#This Row],[Status]] &amp; "|" &amp; Table2[[#This Row],[Level]] &amp; "|" &amp; Table2[[#This Row],[Participant As]]))</f>
        <v>Juara 1|External National|Individual</v>
      </c>
      <c r="M88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887" spans="1:13" ht="14.25" hidden="1" customHeight="1" x14ac:dyDescent="0.35">
      <c r="A887" s="1" t="s">
        <v>1206</v>
      </c>
      <c r="B887" s="1" t="s">
        <v>1207</v>
      </c>
      <c r="C887" s="1" t="s">
        <v>1143</v>
      </c>
      <c r="D887" s="1">
        <v>2021</v>
      </c>
      <c r="E887" s="1" t="s">
        <v>1001</v>
      </c>
      <c r="F887" s="1" t="s">
        <v>1054</v>
      </c>
      <c r="G887" s="1" t="s">
        <v>18</v>
      </c>
      <c r="H887" s="1" t="s">
        <v>19</v>
      </c>
      <c r="I887" s="1" t="s">
        <v>25</v>
      </c>
      <c r="J887" s="1">
        <v>56</v>
      </c>
      <c r="K887" s="1" t="str">
        <f>VLOOKUP(Table2[[#This Row],[Status]], rubric[], 2, FALSE)</f>
        <v>Pemberdayaan atau Aksi Kemanusiaan</v>
      </c>
      <c r="L887" s="1" t="str">
        <f>CLEAN(TRIM(Table2[[#This Row],[Status]] &amp; "|" &amp; Table2[[#This Row],[Level]] &amp; "|" &amp; Table2[[#This Row],[Participant As]]))</f>
        <v>Relawan|External Regional|Individual</v>
      </c>
      <c r="M88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88" spans="1:13" ht="14.25" hidden="1" customHeight="1" x14ac:dyDescent="0.35">
      <c r="A888" s="1" t="s">
        <v>1206</v>
      </c>
      <c r="B888" s="1" t="s">
        <v>1207</v>
      </c>
      <c r="C888" s="1" t="s">
        <v>1143</v>
      </c>
      <c r="D888" s="1">
        <v>2021</v>
      </c>
      <c r="E888" s="1" t="s">
        <v>26</v>
      </c>
      <c r="F888" s="1" t="s">
        <v>1149</v>
      </c>
      <c r="G888" s="1" t="s">
        <v>18</v>
      </c>
      <c r="H888" s="1" t="s">
        <v>19</v>
      </c>
      <c r="I888" s="1" t="s">
        <v>20</v>
      </c>
      <c r="J888" s="1">
        <v>34</v>
      </c>
      <c r="K888" s="1" t="str">
        <f>VLOOKUP(Table2[[#This Row],[Status]], rubric[], 2, FALSE)</f>
        <v>Pemberdayaan atau Aksi Kemanusiaan</v>
      </c>
      <c r="L888" s="1" t="str">
        <f>CLEAN(TRIM(Table2[[#This Row],[Status]] &amp; "|" &amp; Table2[[#This Row],[Level]] &amp; "|" &amp; Table2[[#This Row],[Participant As]]))</f>
        <v>Relawan|External Regional|Team</v>
      </c>
      <c r="M88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89" spans="1:13" ht="14.25" hidden="1" customHeight="1" x14ac:dyDescent="0.35">
      <c r="A889" s="1" t="s">
        <v>1208</v>
      </c>
      <c r="B889" s="1" t="s">
        <v>1209</v>
      </c>
      <c r="C889" s="1" t="s">
        <v>1143</v>
      </c>
      <c r="D889" s="1">
        <v>2021</v>
      </c>
      <c r="E889" s="1" t="s">
        <v>1001</v>
      </c>
      <c r="F889" s="1" t="s">
        <v>1054</v>
      </c>
      <c r="G889" s="1" t="s">
        <v>18</v>
      </c>
      <c r="H889" s="1" t="s">
        <v>19</v>
      </c>
      <c r="I889" s="1" t="s">
        <v>25</v>
      </c>
      <c r="J889" s="1">
        <v>56</v>
      </c>
      <c r="K889" s="1" t="str">
        <f>VLOOKUP(Table2[[#This Row],[Status]], rubric[], 2, FALSE)</f>
        <v>Pemberdayaan atau Aksi Kemanusiaan</v>
      </c>
      <c r="L889" s="1" t="str">
        <f>CLEAN(TRIM(Table2[[#This Row],[Status]] &amp; "|" &amp; Table2[[#This Row],[Level]] &amp; "|" &amp; Table2[[#This Row],[Participant As]]))</f>
        <v>Relawan|External Regional|Individual</v>
      </c>
      <c r="M88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90" spans="1:13" ht="14.25" hidden="1" customHeight="1" x14ac:dyDescent="0.35">
      <c r="A890" s="1" t="s">
        <v>1210</v>
      </c>
      <c r="B890" s="1" t="s">
        <v>1211</v>
      </c>
      <c r="C890" s="1" t="s">
        <v>1143</v>
      </c>
      <c r="D890" s="1">
        <v>2021</v>
      </c>
      <c r="E890" s="1" t="s">
        <v>1001</v>
      </c>
      <c r="F890" s="1" t="s">
        <v>1054</v>
      </c>
      <c r="G890" s="1" t="s">
        <v>18</v>
      </c>
      <c r="H890" s="1" t="s">
        <v>19</v>
      </c>
      <c r="I890" s="1" t="s">
        <v>25</v>
      </c>
      <c r="J890" s="1">
        <v>56</v>
      </c>
      <c r="K890" s="1" t="str">
        <f>VLOOKUP(Table2[[#This Row],[Status]], rubric[], 2, FALSE)</f>
        <v>Pemberdayaan atau Aksi Kemanusiaan</v>
      </c>
      <c r="L890" s="1" t="str">
        <f>CLEAN(TRIM(Table2[[#This Row],[Status]] &amp; "|" &amp; Table2[[#This Row],[Level]] &amp; "|" &amp; Table2[[#This Row],[Participant As]]))</f>
        <v>Relawan|External Regional|Individual</v>
      </c>
      <c r="M89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91" spans="1:13" ht="14.25" hidden="1" customHeight="1" x14ac:dyDescent="0.35">
      <c r="A891" s="1" t="s">
        <v>1212</v>
      </c>
      <c r="B891" s="1" t="s">
        <v>1213</v>
      </c>
      <c r="C891" s="1" t="s">
        <v>1143</v>
      </c>
      <c r="D891" s="1">
        <v>2021</v>
      </c>
      <c r="E891" s="1" t="s">
        <v>991</v>
      </c>
      <c r="F891" s="1" t="s">
        <v>991</v>
      </c>
      <c r="G891" s="1" t="s">
        <v>32</v>
      </c>
      <c r="H891" s="1" t="s">
        <v>19</v>
      </c>
      <c r="I891" s="1" t="s">
        <v>20</v>
      </c>
      <c r="J891" s="1">
        <v>7</v>
      </c>
      <c r="K891" s="1" t="str">
        <f>VLOOKUP(Table2[[#This Row],[Status]], rubric[], 2, FALSE)</f>
        <v>Kompetisi</v>
      </c>
      <c r="L891" s="1" t="str">
        <f>CLEAN(TRIM(Table2[[#This Row],[Status]] &amp; "|" &amp; Table2[[#This Row],[Level]] &amp; "|" &amp; Table2[[#This Row],[Participant As]]))</f>
        <v>Juara 2|External Regional|Team</v>
      </c>
      <c r="M89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892" spans="1:13" ht="14.25" hidden="1" customHeight="1" x14ac:dyDescent="0.35">
      <c r="A892" s="1" t="s">
        <v>1212</v>
      </c>
      <c r="B892" s="1" t="s">
        <v>1213</v>
      </c>
      <c r="C892" s="1" t="s">
        <v>1143</v>
      </c>
      <c r="D892" s="1">
        <v>2021</v>
      </c>
      <c r="E892" s="1" t="s">
        <v>1001</v>
      </c>
      <c r="F892" s="1" t="s">
        <v>1054</v>
      </c>
      <c r="G892" s="1" t="s">
        <v>18</v>
      </c>
      <c r="H892" s="1" t="s">
        <v>19</v>
      </c>
      <c r="I892" s="1" t="s">
        <v>25</v>
      </c>
      <c r="J892" s="1">
        <v>56</v>
      </c>
      <c r="K892" s="1" t="str">
        <f>VLOOKUP(Table2[[#This Row],[Status]], rubric[], 2, FALSE)</f>
        <v>Pemberdayaan atau Aksi Kemanusiaan</v>
      </c>
      <c r="L892" s="1" t="str">
        <f>CLEAN(TRIM(Table2[[#This Row],[Status]] &amp; "|" &amp; Table2[[#This Row],[Level]] &amp; "|" &amp; Table2[[#This Row],[Participant As]]))</f>
        <v>Relawan|External Regional|Individual</v>
      </c>
      <c r="M89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93" spans="1:13" ht="14.25" hidden="1" customHeight="1" x14ac:dyDescent="0.35">
      <c r="A893" s="1" t="s">
        <v>1214</v>
      </c>
      <c r="B893" s="1" t="s">
        <v>1215</v>
      </c>
      <c r="C893" s="1" t="s">
        <v>1143</v>
      </c>
      <c r="D893" s="1">
        <v>2021</v>
      </c>
      <c r="E893" s="1" t="s">
        <v>1001</v>
      </c>
      <c r="F893" s="1" t="s">
        <v>1054</v>
      </c>
      <c r="G893" s="1" t="s">
        <v>18</v>
      </c>
      <c r="H893" s="1" t="s">
        <v>19</v>
      </c>
      <c r="I893" s="1" t="s">
        <v>25</v>
      </c>
      <c r="J893" s="1">
        <v>56</v>
      </c>
      <c r="K893" s="1" t="str">
        <f>VLOOKUP(Table2[[#This Row],[Status]], rubric[], 2, FALSE)</f>
        <v>Pemberdayaan atau Aksi Kemanusiaan</v>
      </c>
      <c r="L893" s="1" t="str">
        <f>CLEAN(TRIM(Table2[[#This Row],[Status]] &amp; "|" &amp; Table2[[#This Row],[Level]] &amp; "|" &amp; Table2[[#This Row],[Participant As]]))</f>
        <v>Relawan|External Regional|Individual</v>
      </c>
      <c r="M89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94" spans="1:13" ht="14.25" hidden="1" customHeight="1" x14ac:dyDescent="0.35">
      <c r="A894" s="1" t="s">
        <v>1216</v>
      </c>
      <c r="B894" s="1" t="s">
        <v>1217</v>
      </c>
      <c r="C894" s="1" t="s">
        <v>1143</v>
      </c>
      <c r="D894" s="1">
        <v>2021</v>
      </c>
      <c r="E894" s="1" t="s">
        <v>1001</v>
      </c>
      <c r="F894" s="1" t="s">
        <v>1054</v>
      </c>
      <c r="G894" s="1" t="s">
        <v>18</v>
      </c>
      <c r="H894" s="1" t="s">
        <v>19</v>
      </c>
      <c r="I894" s="1" t="s">
        <v>25</v>
      </c>
      <c r="J894" s="1">
        <v>56</v>
      </c>
      <c r="K894" s="1" t="str">
        <f>VLOOKUP(Table2[[#This Row],[Status]], rubric[], 2, FALSE)</f>
        <v>Pemberdayaan atau Aksi Kemanusiaan</v>
      </c>
      <c r="L894" s="1" t="str">
        <f>CLEAN(TRIM(Table2[[#This Row],[Status]] &amp; "|" &amp; Table2[[#This Row],[Level]] &amp; "|" &amp; Table2[[#This Row],[Participant As]]))</f>
        <v>Relawan|External Regional|Individual</v>
      </c>
      <c r="M89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95" spans="1:13" ht="14.25" hidden="1" customHeight="1" x14ac:dyDescent="0.35">
      <c r="A895" s="1" t="s">
        <v>1218</v>
      </c>
      <c r="B895" s="1" t="s">
        <v>1219</v>
      </c>
      <c r="C895" s="1" t="s">
        <v>1143</v>
      </c>
      <c r="D895" s="1">
        <v>2021</v>
      </c>
      <c r="E895" s="1" t="s">
        <v>1001</v>
      </c>
      <c r="F895" s="1" t="s">
        <v>1054</v>
      </c>
      <c r="G895" s="1" t="s">
        <v>18</v>
      </c>
      <c r="H895" s="1" t="s">
        <v>19</v>
      </c>
      <c r="I895" s="1" t="s">
        <v>25</v>
      </c>
      <c r="J895" s="1">
        <v>56</v>
      </c>
      <c r="K895" s="1" t="str">
        <f>VLOOKUP(Table2[[#This Row],[Status]], rubric[], 2, FALSE)</f>
        <v>Pemberdayaan atau Aksi Kemanusiaan</v>
      </c>
      <c r="L895" s="1" t="str">
        <f>CLEAN(TRIM(Table2[[#This Row],[Status]] &amp; "|" &amp; Table2[[#This Row],[Level]] &amp; "|" &amp; Table2[[#This Row],[Participant As]]))</f>
        <v>Relawan|External Regional|Individual</v>
      </c>
      <c r="M89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96" spans="1:13" ht="14.25" hidden="1" customHeight="1" x14ac:dyDescent="0.35">
      <c r="A896" s="1" t="s">
        <v>1218</v>
      </c>
      <c r="B896" s="1" t="s">
        <v>1219</v>
      </c>
      <c r="C896" s="1" t="s">
        <v>1143</v>
      </c>
      <c r="D896" s="1">
        <v>2021</v>
      </c>
      <c r="E896" s="1" t="s">
        <v>26</v>
      </c>
      <c r="F896" s="1" t="s">
        <v>1149</v>
      </c>
      <c r="G896" s="1" t="s">
        <v>18</v>
      </c>
      <c r="H896" s="1" t="s">
        <v>19</v>
      </c>
      <c r="I896" s="1" t="s">
        <v>20</v>
      </c>
      <c r="J896" s="1">
        <v>34</v>
      </c>
      <c r="K896" s="1" t="str">
        <f>VLOOKUP(Table2[[#This Row],[Status]], rubric[], 2, FALSE)</f>
        <v>Pemberdayaan atau Aksi Kemanusiaan</v>
      </c>
      <c r="L896" s="1" t="str">
        <f>CLEAN(TRIM(Table2[[#This Row],[Status]] &amp; "|" &amp; Table2[[#This Row],[Level]] &amp; "|" &amp; Table2[[#This Row],[Participant As]]))</f>
        <v>Relawan|External Regional|Team</v>
      </c>
      <c r="M89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97" spans="1:13" ht="14.25" hidden="1" customHeight="1" x14ac:dyDescent="0.35">
      <c r="A897" s="1" t="s">
        <v>1220</v>
      </c>
      <c r="B897" s="1" t="s">
        <v>1221</v>
      </c>
      <c r="C897" s="1" t="s">
        <v>1143</v>
      </c>
      <c r="D897" s="1">
        <v>2021</v>
      </c>
      <c r="E897" s="1" t="s">
        <v>1001</v>
      </c>
      <c r="F897" s="1" t="s">
        <v>1054</v>
      </c>
      <c r="G897" s="1" t="s">
        <v>18</v>
      </c>
      <c r="H897" s="1" t="s">
        <v>19</v>
      </c>
      <c r="I897" s="1" t="s">
        <v>25</v>
      </c>
      <c r="J897" s="1">
        <v>56</v>
      </c>
      <c r="K897" s="1" t="str">
        <f>VLOOKUP(Table2[[#This Row],[Status]], rubric[], 2, FALSE)</f>
        <v>Pemberdayaan atau Aksi Kemanusiaan</v>
      </c>
      <c r="L897" s="1" t="str">
        <f>CLEAN(TRIM(Table2[[#This Row],[Status]] &amp; "|" &amp; Table2[[#This Row],[Level]] &amp; "|" &amp; Table2[[#This Row],[Participant As]]))</f>
        <v>Relawan|External Regional|Individual</v>
      </c>
      <c r="M89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98" spans="1:13" ht="14.25" hidden="1" customHeight="1" x14ac:dyDescent="0.35">
      <c r="A898" s="1" t="s">
        <v>1222</v>
      </c>
      <c r="B898" s="1" t="s">
        <v>1223</v>
      </c>
      <c r="C898" s="1" t="s">
        <v>1143</v>
      </c>
      <c r="D898" s="1">
        <v>2021</v>
      </c>
      <c r="E898" s="1" t="s">
        <v>1175</v>
      </c>
      <c r="F898" s="1" t="s">
        <v>1175</v>
      </c>
      <c r="G898" s="1" t="s">
        <v>35</v>
      </c>
      <c r="H898" s="1" t="s">
        <v>48</v>
      </c>
      <c r="I898" s="1" t="s">
        <v>20</v>
      </c>
      <c r="J898" s="1">
        <v>24</v>
      </c>
      <c r="K898" s="1" t="str">
        <f>VLOOKUP(Table2[[#This Row],[Status]], rubric[], 2, FALSE)</f>
        <v>Kompetisi</v>
      </c>
      <c r="L898" s="1" t="str">
        <f>CLEAN(TRIM(Table2[[#This Row],[Status]] &amp; "|" &amp; Table2[[#This Row],[Level]] &amp; "|" &amp; Table2[[#This Row],[Participant As]]))</f>
        <v>Juara 1|External National|Team</v>
      </c>
      <c r="M89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899" spans="1:13" ht="14.25" hidden="1" customHeight="1" x14ac:dyDescent="0.35">
      <c r="A899" s="1" t="s">
        <v>1222</v>
      </c>
      <c r="B899" s="1" t="s">
        <v>1223</v>
      </c>
      <c r="C899" s="1" t="s">
        <v>1143</v>
      </c>
      <c r="D899" s="1">
        <v>2021</v>
      </c>
      <c r="E899" s="1" t="s">
        <v>1001</v>
      </c>
      <c r="F899" s="1" t="s">
        <v>1054</v>
      </c>
      <c r="G899" s="1" t="s">
        <v>18</v>
      </c>
      <c r="H899" s="1" t="s">
        <v>19</v>
      </c>
      <c r="I899" s="1" t="s">
        <v>25</v>
      </c>
      <c r="J899" s="1">
        <v>56</v>
      </c>
      <c r="K899" s="1" t="str">
        <f>VLOOKUP(Table2[[#This Row],[Status]], rubric[], 2, FALSE)</f>
        <v>Pemberdayaan atau Aksi Kemanusiaan</v>
      </c>
      <c r="L899" s="1" t="str">
        <f>CLEAN(TRIM(Table2[[#This Row],[Status]] &amp; "|" &amp; Table2[[#This Row],[Level]] &amp; "|" &amp; Table2[[#This Row],[Participant As]]))</f>
        <v>Relawan|External Regional|Individual</v>
      </c>
      <c r="M89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00" spans="1:13" ht="14.25" hidden="1" customHeight="1" x14ac:dyDescent="0.35">
      <c r="A900" s="1" t="s">
        <v>1224</v>
      </c>
      <c r="B900" s="1" t="s">
        <v>1225</v>
      </c>
      <c r="C900" s="1" t="s">
        <v>1143</v>
      </c>
      <c r="D900" s="1">
        <v>2021</v>
      </c>
      <c r="E900" s="1" t="s">
        <v>1001</v>
      </c>
      <c r="F900" s="1" t="s">
        <v>1054</v>
      </c>
      <c r="G900" s="1" t="s">
        <v>18</v>
      </c>
      <c r="H900" s="1" t="s">
        <v>19</v>
      </c>
      <c r="I900" s="1" t="s">
        <v>25</v>
      </c>
      <c r="J900" s="1">
        <v>56</v>
      </c>
      <c r="K900" s="1" t="str">
        <f>VLOOKUP(Table2[[#This Row],[Status]], rubric[], 2, FALSE)</f>
        <v>Pemberdayaan atau Aksi Kemanusiaan</v>
      </c>
      <c r="L900" s="1" t="str">
        <f>CLEAN(TRIM(Table2[[#This Row],[Status]] &amp; "|" &amp; Table2[[#This Row],[Level]] &amp; "|" &amp; Table2[[#This Row],[Participant As]]))</f>
        <v>Relawan|External Regional|Individual</v>
      </c>
      <c r="M90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01" spans="1:13" ht="14.25" hidden="1" customHeight="1" x14ac:dyDescent="0.35">
      <c r="A901" s="1" t="s">
        <v>1224</v>
      </c>
      <c r="B901" s="1" t="s">
        <v>1225</v>
      </c>
      <c r="C901" s="1" t="s">
        <v>1143</v>
      </c>
      <c r="D901" s="1">
        <v>2021</v>
      </c>
      <c r="E901" s="1" t="s">
        <v>26</v>
      </c>
      <c r="F901" s="1" t="s">
        <v>1149</v>
      </c>
      <c r="G901" s="1" t="s">
        <v>18</v>
      </c>
      <c r="H901" s="1" t="s">
        <v>19</v>
      </c>
      <c r="I901" s="1" t="s">
        <v>20</v>
      </c>
      <c r="J901" s="1">
        <v>34</v>
      </c>
      <c r="K901" s="1" t="str">
        <f>VLOOKUP(Table2[[#This Row],[Status]], rubric[], 2, FALSE)</f>
        <v>Pemberdayaan atau Aksi Kemanusiaan</v>
      </c>
      <c r="L901" s="1" t="str">
        <f>CLEAN(TRIM(Table2[[#This Row],[Status]] &amp; "|" &amp; Table2[[#This Row],[Level]] &amp; "|" &amp; Table2[[#This Row],[Participant As]]))</f>
        <v>Relawan|External Regional|Team</v>
      </c>
      <c r="M90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02" spans="1:13" ht="14.25" hidden="1" customHeight="1" x14ac:dyDescent="0.35">
      <c r="A902" s="1" t="s">
        <v>1226</v>
      </c>
      <c r="B902" s="1" t="s">
        <v>1227</v>
      </c>
      <c r="C902" s="1" t="s">
        <v>1143</v>
      </c>
      <c r="D902" s="1">
        <v>2021</v>
      </c>
      <c r="E902" s="1" t="s">
        <v>991</v>
      </c>
      <c r="F902" s="1" t="s">
        <v>991</v>
      </c>
      <c r="G902" s="1" t="s">
        <v>74</v>
      </c>
      <c r="H902" s="1" t="s">
        <v>48</v>
      </c>
      <c r="I902" s="1" t="s">
        <v>20</v>
      </c>
      <c r="J902" s="1">
        <v>21</v>
      </c>
      <c r="K902" s="1" t="str">
        <f>VLOOKUP(Table2[[#This Row],[Status]], rubric[], 2, FALSE)</f>
        <v>Kompetisi</v>
      </c>
      <c r="L902" s="1" t="str">
        <f>CLEAN(TRIM(Table2[[#This Row],[Status]] &amp; "|" &amp; Table2[[#This Row],[Level]] &amp; "|" &amp; Table2[[#This Row],[Participant As]]))</f>
        <v>Juara 3|External National|Team</v>
      </c>
      <c r="M90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903" spans="1:13" ht="14.25" hidden="1" customHeight="1" x14ac:dyDescent="0.35">
      <c r="A903" s="1" t="s">
        <v>1226</v>
      </c>
      <c r="B903" s="1" t="s">
        <v>1227</v>
      </c>
      <c r="C903" s="1" t="s">
        <v>1143</v>
      </c>
      <c r="D903" s="1">
        <v>2021</v>
      </c>
      <c r="E903" s="1" t="s">
        <v>1001</v>
      </c>
      <c r="F903" s="1" t="s">
        <v>1054</v>
      </c>
      <c r="G903" s="1" t="s">
        <v>18</v>
      </c>
      <c r="H903" s="1" t="s">
        <v>19</v>
      </c>
      <c r="I903" s="1" t="s">
        <v>25</v>
      </c>
      <c r="J903" s="1">
        <v>56</v>
      </c>
      <c r="K903" s="1" t="str">
        <f>VLOOKUP(Table2[[#This Row],[Status]], rubric[], 2, FALSE)</f>
        <v>Pemberdayaan atau Aksi Kemanusiaan</v>
      </c>
      <c r="L903" s="1" t="str">
        <f>CLEAN(TRIM(Table2[[#This Row],[Status]] &amp; "|" &amp; Table2[[#This Row],[Level]] &amp; "|" &amp; Table2[[#This Row],[Participant As]]))</f>
        <v>Relawan|External Regional|Individual</v>
      </c>
      <c r="M90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04" spans="1:13" ht="14.25" hidden="1" customHeight="1" x14ac:dyDescent="0.35">
      <c r="A904" s="1" t="s">
        <v>1228</v>
      </c>
      <c r="B904" s="1" t="s">
        <v>1229</v>
      </c>
      <c r="C904" s="1" t="s">
        <v>1143</v>
      </c>
      <c r="D904" s="1">
        <v>2021</v>
      </c>
      <c r="E904" s="1" t="s">
        <v>1175</v>
      </c>
      <c r="F904" s="1" t="s">
        <v>1175</v>
      </c>
      <c r="G904" s="1" t="s">
        <v>35</v>
      </c>
      <c r="H904" s="1" t="s">
        <v>48</v>
      </c>
      <c r="I904" s="1" t="s">
        <v>20</v>
      </c>
      <c r="J904" s="1">
        <v>3</v>
      </c>
      <c r="K904" s="1" t="str">
        <f>VLOOKUP(Table2[[#This Row],[Status]], rubric[], 2, FALSE)</f>
        <v>Kompetisi</v>
      </c>
      <c r="L904" s="1" t="str">
        <f>CLEAN(TRIM(Table2[[#This Row],[Status]] &amp; "|" &amp; Table2[[#This Row],[Level]] &amp; "|" &amp; Table2[[#This Row],[Participant As]]))</f>
        <v>Juara 1|External National|Team</v>
      </c>
      <c r="M90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05" spans="1:13" ht="14.25" hidden="1" customHeight="1" x14ac:dyDescent="0.35">
      <c r="A905" s="1" t="s">
        <v>1228</v>
      </c>
      <c r="B905" s="1" t="s">
        <v>1229</v>
      </c>
      <c r="C905" s="1" t="s">
        <v>1143</v>
      </c>
      <c r="D905" s="1">
        <v>2021</v>
      </c>
      <c r="E905" s="1" t="s">
        <v>1001</v>
      </c>
      <c r="F905" s="1" t="s">
        <v>1054</v>
      </c>
      <c r="G905" s="1" t="s">
        <v>18</v>
      </c>
      <c r="H905" s="1" t="s">
        <v>19</v>
      </c>
      <c r="I905" s="1" t="s">
        <v>25</v>
      </c>
      <c r="J905" s="1">
        <v>56</v>
      </c>
      <c r="K905" s="1" t="str">
        <f>VLOOKUP(Table2[[#This Row],[Status]], rubric[], 2, FALSE)</f>
        <v>Pemberdayaan atau Aksi Kemanusiaan</v>
      </c>
      <c r="L905" s="1" t="str">
        <f>CLEAN(TRIM(Table2[[#This Row],[Status]] &amp; "|" &amp; Table2[[#This Row],[Level]] &amp; "|" &amp; Table2[[#This Row],[Participant As]]))</f>
        <v>Relawan|External Regional|Individual</v>
      </c>
      <c r="M90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06" spans="1:13" ht="14.25" hidden="1" customHeight="1" x14ac:dyDescent="0.35">
      <c r="A906" s="1" t="s">
        <v>1230</v>
      </c>
      <c r="B906" s="1" t="s">
        <v>1231</v>
      </c>
      <c r="C906" s="1" t="s">
        <v>1143</v>
      </c>
      <c r="D906" s="1">
        <v>2021</v>
      </c>
      <c r="E906" s="1" t="s">
        <v>1001</v>
      </c>
      <c r="F906" s="1" t="s">
        <v>1054</v>
      </c>
      <c r="G906" s="1" t="s">
        <v>18</v>
      </c>
      <c r="H906" s="1" t="s">
        <v>19</v>
      </c>
      <c r="I906" s="1" t="s">
        <v>25</v>
      </c>
      <c r="J906" s="1">
        <v>56</v>
      </c>
      <c r="K906" s="1" t="str">
        <f>VLOOKUP(Table2[[#This Row],[Status]], rubric[], 2, FALSE)</f>
        <v>Pemberdayaan atau Aksi Kemanusiaan</v>
      </c>
      <c r="L906" s="1" t="str">
        <f>CLEAN(TRIM(Table2[[#This Row],[Status]] &amp; "|" &amp; Table2[[#This Row],[Level]] &amp; "|" &amp; Table2[[#This Row],[Participant As]]))</f>
        <v>Relawan|External Regional|Individual</v>
      </c>
      <c r="M90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07" spans="1:13" ht="14.25" hidden="1" customHeight="1" x14ac:dyDescent="0.35">
      <c r="A907" s="1" t="s">
        <v>1232</v>
      </c>
      <c r="B907" s="1" t="s">
        <v>1233</v>
      </c>
      <c r="C907" s="1" t="s">
        <v>1143</v>
      </c>
      <c r="D907" s="1">
        <v>2021</v>
      </c>
      <c r="E907" s="1" t="s">
        <v>122</v>
      </c>
      <c r="F907" s="1" t="s">
        <v>123</v>
      </c>
      <c r="G907" s="1" t="s">
        <v>40</v>
      </c>
      <c r="H907" s="1" t="s">
        <v>41</v>
      </c>
      <c r="I907" s="1" t="s">
        <v>25</v>
      </c>
      <c r="K907" t="str">
        <f>VLOOKUP(Table2[[#This Row],[Status]], rubric[], 2, FALSE)</f>
        <v>Karir Organisasi</v>
      </c>
      <c r="L907" s="1" t="str">
        <f>CLEAN(TRIM(Table2[[#This Row],[Status]] &amp; "|" &amp; Table2[[#This Row],[Level]] &amp; "|" &amp; Table2[[#This Row],[Participant As]]))</f>
        <v>Satu Tingkat Dibawah Pengurus Harian|Kab/Kota/PT|Individual</v>
      </c>
      <c r="M90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</v>
      </c>
    </row>
    <row r="908" spans="1:13" ht="14.25" hidden="1" customHeight="1" x14ac:dyDescent="0.35">
      <c r="A908" s="1" t="s">
        <v>1232</v>
      </c>
      <c r="B908" s="1" t="s">
        <v>1233</v>
      </c>
      <c r="C908" s="1" t="s">
        <v>1143</v>
      </c>
      <c r="D908" s="1">
        <v>2021</v>
      </c>
      <c r="E908" s="1" t="s">
        <v>1001</v>
      </c>
      <c r="F908" s="1" t="s">
        <v>1054</v>
      </c>
      <c r="G908" s="1" t="s">
        <v>18</v>
      </c>
      <c r="H908" s="1" t="s">
        <v>19</v>
      </c>
      <c r="I908" s="1" t="s">
        <v>25</v>
      </c>
      <c r="J908" s="1">
        <v>56</v>
      </c>
      <c r="K908" s="1" t="str">
        <f>VLOOKUP(Table2[[#This Row],[Status]], rubric[], 2, FALSE)</f>
        <v>Pemberdayaan atau Aksi Kemanusiaan</v>
      </c>
      <c r="L908" s="1" t="str">
        <f>CLEAN(TRIM(Table2[[#This Row],[Status]] &amp; "|" &amp; Table2[[#This Row],[Level]] &amp; "|" &amp; Table2[[#This Row],[Participant As]]))</f>
        <v>Relawan|External Regional|Individual</v>
      </c>
      <c r="M90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09" spans="1:13" ht="14.25" hidden="1" customHeight="1" x14ac:dyDescent="0.35">
      <c r="A909" s="1" t="s">
        <v>1232</v>
      </c>
      <c r="B909" s="1" t="s">
        <v>1233</v>
      </c>
      <c r="C909" s="1" t="s">
        <v>1143</v>
      </c>
      <c r="D909" s="1">
        <v>2021</v>
      </c>
      <c r="E909" s="1" t="s">
        <v>124</v>
      </c>
      <c r="F909" s="1" t="s">
        <v>125</v>
      </c>
      <c r="G909" s="1" t="s">
        <v>40</v>
      </c>
      <c r="H909" s="1" t="s">
        <v>41</v>
      </c>
      <c r="I909" s="1" t="s">
        <v>25</v>
      </c>
      <c r="K909" t="str">
        <f>VLOOKUP(Table2[[#This Row],[Status]], rubric[], 2, FALSE)</f>
        <v>Karir Organisasi</v>
      </c>
      <c r="L909" s="1" t="str">
        <f>CLEAN(TRIM(Table2[[#This Row],[Status]] &amp; "|" &amp; Table2[[#This Row],[Level]] &amp; "|" &amp; Table2[[#This Row],[Participant As]]))</f>
        <v>Satu Tingkat Dibawah Pengurus Harian|Kab/Kota/PT|Individual</v>
      </c>
      <c r="M90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</v>
      </c>
    </row>
    <row r="910" spans="1:13" ht="14.25" hidden="1" customHeight="1" x14ac:dyDescent="0.35">
      <c r="A910" s="1" t="s">
        <v>1234</v>
      </c>
      <c r="B910" s="1" t="s">
        <v>1235</v>
      </c>
      <c r="C910" s="1" t="s">
        <v>1143</v>
      </c>
      <c r="D910" s="1">
        <v>2021</v>
      </c>
      <c r="E910" s="1" t="s">
        <v>1001</v>
      </c>
      <c r="F910" s="1" t="s">
        <v>1054</v>
      </c>
      <c r="G910" s="1" t="s">
        <v>18</v>
      </c>
      <c r="H910" s="1" t="s">
        <v>19</v>
      </c>
      <c r="I910" s="1" t="s">
        <v>25</v>
      </c>
      <c r="J910" s="1">
        <v>56</v>
      </c>
      <c r="K910" s="1" t="str">
        <f>VLOOKUP(Table2[[#This Row],[Status]], rubric[], 2, FALSE)</f>
        <v>Pemberdayaan atau Aksi Kemanusiaan</v>
      </c>
      <c r="L910" s="1" t="str">
        <f>CLEAN(TRIM(Table2[[#This Row],[Status]] &amp; "|" &amp; Table2[[#This Row],[Level]] &amp; "|" &amp; Table2[[#This Row],[Participant As]]))</f>
        <v>Relawan|External Regional|Individual</v>
      </c>
      <c r="M91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11" spans="1:13" ht="14.25" hidden="1" customHeight="1" x14ac:dyDescent="0.35">
      <c r="A911" s="1" t="s">
        <v>1236</v>
      </c>
      <c r="B911" s="1" t="s">
        <v>1237</v>
      </c>
      <c r="C911" s="1" t="s">
        <v>1143</v>
      </c>
      <c r="D911" s="1">
        <v>2021</v>
      </c>
      <c r="E911" s="1" t="s">
        <v>1001</v>
      </c>
      <c r="F911" s="1" t="s">
        <v>1054</v>
      </c>
      <c r="G911" s="1" t="s">
        <v>18</v>
      </c>
      <c r="H911" s="1" t="s">
        <v>19</v>
      </c>
      <c r="I911" s="1" t="s">
        <v>25</v>
      </c>
      <c r="J911" s="1">
        <v>56</v>
      </c>
      <c r="K911" s="1" t="str">
        <f>VLOOKUP(Table2[[#This Row],[Status]], rubric[], 2, FALSE)</f>
        <v>Pemberdayaan atau Aksi Kemanusiaan</v>
      </c>
      <c r="L911" s="1" t="str">
        <f>CLEAN(TRIM(Table2[[#This Row],[Status]] &amp; "|" &amp; Table2[[#This Row],[Level]] &amp; "|" &amp; Table2[[#This Row],[Participant As]]))</f>
        <v>Relawan|External Regional|Individual</v>
      </c>
      <c r="M91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12" spans="1:13" ht="14.25" hidden="1" customHeight="1" x14ac:dyDescent="0.35">
      <c r="A912" s="1" t="s">
        <v>1238</v>
      </c>
      <c r="B912" s="1" t="s">
        <v>1239</v>
      </c>
      <c r="C912" s="1" t="s">
        <v>1143</v>
      </c>
      <c r="D912" s="1">
        <v>2021</v>
      </c>
      <c r="E912" s="1" t="s">
        <v>1001</v>
      </c>
      <c r="F912" s="1" t="s">
        <v>1054</v>
      </c>
      <c r="G912" s="1" t="s">
        <v>18</v>
      </c>
      <c r="H912" s="1" t="s">
        <v>19</v>
      </c>
      <c r="I912" s="1" t="s">
        <v>25</v>
      </c>
      <c r="J912" s="1">
        <v>56</v>
      </c>
      <c r="K912" s="1" t="str">
        <f>VLOOKUP(Table2[[#This Row],[Status]], rubric[], 2, FALSE)</f>
        <v>Pemberdayaan atau Aksi Kemanusiaan</v>
      </c>
      <c r="L912" s="1" t="str">
        <f>CLEAN(TRIM(Table2[[#This Row],[Status]] &amp; "|" &amp; Table2[[#This Row],[Level]] &amp; "|" &amp; Table2[[#This Row],[Participant As]]))</f>
        <v>Relawan|External Regional|Individual</v>
      </c>
      <c r="M91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13" spans="1:13" ht="14.25" hidden="1" customHeight="1" x14ac:dyDescent="0.35">
      <c r="A913" s="1" t="s">
        <v>1238</v>
      </c>
      <c r="B913" s="1" t="s">
        <v>1239</v>
      </c>
      <c r="C913" s="1" t="s">
        <v>1143</v>
      </c>
      <c r="D913" s="1">
        <v>2021</v>
      </c>
      <c r="E913" s="1" t="s">
        <v>38</v>
      </c>
      <c r="F913" s="1" t="s">
        <v>39</v>
      </c>
      <c r="G913" s="1" t="s">
        <v>40</v>
      </c>
      <c r="H913" s="1" t="s">
        <v>41</v>
      </c>
      <c r="I913" s="1" t="s">
        <v>25</v>
      </c>
      <c r="K913" t="str">
        <f>VLOOKUP(Table2[[#This Row],[Status]], rubric[], 2, FALSE)</f>
        <v>Karir Organisasi</v>
      </c>
      <c r="L913" s="1" t="str">
        <f>CLEAN(TRIM(Table2[[#This Row],[Status]] &amp; "|" &amp; Table2[[#This Row],[Level]] &amp; "|" &amp; Table2[[#This Row],[Participant As]]))</f>
        <v>Satu Tingkat Dibawah Pengurus Harian|Kab/Kota/PT|Individual</v>
      </c>
      <c r="M91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</v>
      </c>
    </row>
    <row r="914" spans="1:13" ht="14.25" hidden="1" customHeight="1" x14ac:dyDescent="0.35">
      <c r="A914" s="1" t="s">
        <v>1238</v>
      </c>
      <c r="B914" s="1" t="s">
        <v>1239</v>
      </c>
      <c r="C914" s="1" t="s">
        <v>1143</v>
      </c>
      <c r="D914" s="1">
        <v>2021</v>
      </c>
      <c r="E914" s="1" t="s">
        <v>42</v>
      </c>
      <c r="F914" s="1" t="s">
        <v>43</v>
      </c>
      <c r="G914" s="1" t="s">
        <v>40</v>
      </c>
      <c r="H914" s="1" t="s">
        <v>41</v>
      </c>
      <c r="I914" s="1" t="s">
        <v>25</v>
      </c>
      <c r="K914" t="str">
        <f>VLOOKUP(Table2[[#This Row],[Status]], rubric[], 2, FALSE)</f>
        <v>Karir Organisasi</v>
      </c>
      <c r="L914" s="1" t="str">
        <f>CLEAN(TRIM(Table2[[#This Row],[Status]] &amp; "|" &amp; Table2[[#This Row],[Level]] &amp; "|" &amp; Table2[[#This Row],[Participant As]]))</f>
        <v>Satu Tingkat Dibawah Pengurus Harian|Kab/Kota/PT|Individual</v>
      </c>
      <c r="M91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</v>
      </c>
    </row>
    <row r="915" spans="1:13" ht="14.25" hidden="1" customHeight="1" x14ac:dyDescent="0.35">
      <c r="A915" s="1" t="s">
        <v>1240</v>
      </c>
      <c r="B915" s="1" t="s">
        <v>1241</v>
      </c>
      <c r="C915" s="1" t="s">
        <v>1143</v>
      </c>
      <c r="D915" s="1">
        <v>2021</v>
      </c>
      <c r="E915" s="1" t="s">
        <v>1001</v>
      </c>
      <c r="F915" s="1" t="s">
        <v>1054</v>
      </c>
      <c r="G915" s="1" t="s">
        <v>18</v>
      </c>
      <c r="H915" s="1" t="s">
        <v>19</v>
      </c>
      <c r="I915" s="1" t="s">
        <v>25</v>
      </c>
      <c r="J915" s="1">
        <v>56</v>
      </c>
      <c r="K915" s="1" t="str">
        <f>VLOOKUP(Table2[[#This Row],[Status]], rubric[], 2, FALSE)</f>
        <v>Pemberdayaan atau Aksi Kemanusiaan</v>
      </c>
      <c r="L915" s="1" t="str">
        <f>CLEAN(TRIM(Table2[[#This Row],[Status]] &amp; "|" &amp; Table2[[#This Row],[Level]] &amp; "|" &amp; Table2[[#This Row],[Participant As]]))</f>
        <v>Relawan|External Regional|Individual</v>
      </c>
      <c r="M91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16" spans="1:13" ht="14.25" hidden="1" customHeight="1" x14ac:dyDescent="0.35">
      <c r="A916" s="1" t="s">
        <v>1240</v>
      </c>
      <c r="B916" s="1" t="s">
        <v>1241</v>
      </c>
      <c r="C916" s="1" t="s">
        <v>1143</v>
      </c>
      <c r="D916" s="1">
        <v>2021</v>
      </c>
      <c r="E916" s="1" t="s">
        <v>26</v>
      </c>
      <c r="F916" s="1" t="s">
        <v>1149</v>
      </c>
      <c r="G916" s="1" t="s">
        <v>18</v>
      </c>
      <c r="H916" s="1" t="s">
        <v>19</v>
      </c>
      <c r="I916" s="1" t="s">
        <v>20</v>
      </c>
      <c r="J916" s="1">
        <v>34</v>
      </c>
      <c r="K916" s="1" t="str">
        <f>VLOOKUP(Table2[[#This Row],[Status]], rubric[], 2, FALSE)</f>
        <v>Pemberdayaan atau Aksi Kemanusiaan</v>
      </c>
      <c r="L916" s="1" t="str">
        <f>CLEAN(TRIM(Table2[[#This Row],[Status]] &amp; "|" &amp; Table2[[#This Row],[Level]] &amp; "|" &amp; Table2[[#This Row],[Participant As]]))</f>
        <v>Relawan|External Regional|Team</v>
      </c>
      <c r="M91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17" spans="1:13" ht="14.25" hidden="1" customHeight="1" x14ac:dyDescent="0.35">
      <c r="A917" s="1" t="s">
        <v>1242</v>
      </c>
      <c r="B917" s="1" t="s">
        <v>1243</v>
      </c>
      <c r="C917" s="1" t="s">
        <v>1143</v>
      </c>
      <c r="D917" s="1">
        <v>2021</v>
      </c>
      <c r="E917" s="1" t="s">
        <v>1001</v>
      </c>
      <c r="F917" s="1" t="s">
        <v>1054</v>
      </c>
      <c r="G917" s="1" t="s">
        <v>18</v>
      </c>
      <c r="H917" s="1" t="s">
        <v>19</v>
      </c>
      <c r="I917" s="1" t="s">
        <v>25</v>
      </c>
      <c r="J917" s="1">
        <v>56</v>
      </c>
      <c r="K917" s="1" t="str">
        <f>VLOOKUP(Table2[[#This Row],[Status]], rubric[], 2, FALSE)</f>
        <v>Pemberdayaan atau Aksi Kemanusiaan</v>
      </c>
      <c r="L917" s="1" t="str">
        <f>CLEAN(TRIM(Table2[[#This Row],[Status]] &amp; "|" &amp; Table2[[#This Row],[Level]] &amp; "|" &amp; Table2[[#This Row],[Participant As]]))</f>
        <v>Relawan|External Regional|Individual</v>
      </c>
      <c r="M91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18" spans="1:13" ht="14.25" hidden="1" customHeight="1" x14ac:dyDescent="0.35">
      <c r="A918" s="1" t="s">
        <v>1244</v>
      </c>
      <c r="B918" s="1" t="s">
        <v>1245</v>
      </c>
      <c r="C918" s="1" t="s">
        <v>1143</v>
      </c>
      <c r="D918" s="1">
        <v>2021</v>
      </c>
      <c r="E918" s="1" t="s">
        <v>1001</v>
      </c>
      <c r="F918" s="1" t="s">
        <v>1054</v>
      </c>
      <c r="G918" s="1" t="s">
        <v>18</v>
      </c>
      <c r="H918" s="1" t="s">
        <v>19</v>
      </c>
      <c r="I918" s="1" t="s">
        <v>25</v>
      </c>
      <c r="J918" s="1">
        <v>56</v>
      </c>
      <c r="K918" s="1" t="str">
        <f>VLOOKUP(Table2[[#This Row],[Status]], rubric[], 2, FALSE)</f>
        <v>Pemberdayaan atau Aksi Kemanusiaan</v>
      </c>
      <c r="L918" s="1" t="str">
        <f>CLEAN(TRIM(Table2[[#This Row],[Status]] &amp; "|" &amp; Table2[[#This Row],[Level]] &amp; "|" &amp; Table2[[#This Row],[Participant As]]))</f>
        <v>Relawan|External Regional|Individual</v>
      </c>
      <c r="M91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19" spans="1:13" ht="14.25" hidden="1" customHeight="1" x14ac:dyDescent="0.35">
      <c r="A919" s="1" t="s">
        <v>1246</v>
      </c>
      <c r="B919" s="1" t="s">
        <v>1247</v>
      </c>
      <c r="C919" s="1" t="s">
        <v>1143</v>
      </c>
      <c r="D919" s="1">
        <v>2021</v>
      </c>
      <c r="E919" s="1" t="s">
        <v>1001</v>
      </c>
      <c r="F919" s="1" t="s">
        <v>1054</v>
      </c>
      <c r="G919" s="1" t="s">
        <v>18</v>
      </c>
      <c r="H919" s="1" t="s">
        <v>19</v>
      </c>
      <c r="I919" s="1" t="s">
        <v>25</v>
      </c>
      <c r="J919" s="1">
        <v>56</v>
      </c>
      <c r="K919" s="1" t="str">
        <f>VLOOKUP(Table2[[#This Row],[Status]], rubric[], 2, FALSE)</f>
        <v>Pemberdayaan atau Aksi Kemanusiaan</v>
      </c>
      <c r="L919" s="1" t="str">
        <f>CLEAN(TRIM(Table2[[#This Row],[Status]] &amp; "|" &amp; Table2[[#This Row],[Level]] &amp; "|" &amp; Table2[[#This Row],[Participant As]]))</f>
        <v>Relawan|External Regional|Individual</v>
      </c>
      <c r="M91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20" spans="1:13" ht="14.25" hidden="1" customHeight="1" x14ac:dyDescent="0.35">
      <c r="A920" s="1" t="s">
        <v>1248</v>
      </c>
      <c r="B920" s="1" t="s">
        <v>1249</v>
      </c>
      <c r="C920" s="1" t="s">
        <v>1143</v>
      </c>
      <c r="D920" s="1">
        <v>2021</v>
      </c>
      <c r="E920" s="1" t="s">
        <v>1250</v>
      </c>
      <c r="F920" s="1" t="s">
        <v>1251</v>
      </c>
      <c r="G920" s="1" t="s">
        <v>74</v>
      </c>
      <c r="H920" s="1" t="s">
        <v>19</v>
      </c>
      <c r="I920" s="1" t="s">
        <v>20</v>
      </c>
      <c r="J920" s="1">
        <v>2</v>
      </c>
      <c r="K920" s="1" t="str">
        <f>VLOOKUP(Table2[[#This Row],[Status]], rubric[], 2, FALSE)</f>
        <v>Kompetisi</v>
      </c>
      <c r="L920" s="1" t="str">
        <f>CLEAN(TRIM(Table2[[#This Row],[Status]] &amp; "|" &amp; Table2[[#This Row],[Level]] &amp; "|" &amp; Table2[[#This Row],[Participant As]]))</f>
        <v>Juara 3|External Regional|Team</v>
      </c>
      <c r="M92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21" spans="1:13" ht="14.25" hidden="1" customHeight="1" x14ac:dyDescent="0.35">
      <c r="A921" s="1" t="s">
        <v>1248</v>
      </c>
      <c r="B921" s="1" t="s">
        <v>1249</v>
      </c>
      <c r="C921" s="1" t="s">
        <v>1143</v>
      </c>
      <c r="D921" s="1">
        <v>2021</v>
      </c>
      <c r="E921" s="1" t="s">
        <v>1001</v>
      </c>
      <c r="F921" s="1" t="s">
        <v>1054</v>
      </c>
      <c r="G921" s="1" t="s">
        <v>18</v>
      </c>
      <c r="H921" s="1" t="s">
        <v>19</v>
      </c>
      <c r="I921" s="1" t="s">
        <v>25</v>
      </c>
      <c r="J921" s="1">
        <v>56</v>
      </c>
      <c r="K921" s="1" t="str">
        <f>VLOOKUP(Table2[[#This Row],[Status]], rubric[], 2, FALSE)</f>
        <v>Pemberdayaan atau Aksi Kemanusiaan</v>
      </c>
      <c r="L921" s="1" t="str">
        <f>CLEAN(TRIM(Table2[[#This Row],[Status]] &amp; "|" &amp; Table2[[#This Row],[Level]] &amp; "|" &amp; Table2[[#This Row],[Participant As]]))</f>
        <v>Relawan|External Regional|Individual</v>
      </c>
      <c r="M92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22" spans="1:13" ht="14.25" hidden="1" customHeight="1" x14ac:dyDescent="0.35">
      <c r="A922" s="1" t="s">
        <v>1248</v>
      </c>
      <c r="B922" s="1" t="s">
        <v>1249</v>
      </c>
      <c r="C922" s="1" t="s">
        <v>1143</v>
      </c>
      <c r="D922" s="1">
        <v>2021</v>
      </c>
      <c r="E922" s="1" t="s">
        <v>16</v>
      </c>
      <c r="F922" s="1" t="s">
        <v>463</v>
      </c>
      <c r="G922" s="1" t="s">
        <v>18</v>
      </c>
      <c r="H922" s="1" t="s">
        <v>48</v>
      </c>
      <c r="I922" s="1" t="s">
        <v>20</v>
      </c>
      <c r="J922" s="1">
        <v>100</v>
      </c>
      <c r="K922" s="1" t="str">
        <f>VLOOKUP(Table2[[#This Row],[Status]], rubric[], 2, FALSE)</f>
        <v>Pemberdayaan atau Aksi Kemanusiaan</v>
      </c>
      <c r="L922" s="1" t="str">
        <f>CLEAN(TRIM(Table2[[#This Row],[Status]] &amp; "|" &amp; Table2[[#This Row],[Level]] &amp; "|" &amp; Table2[[#This Row],[Participant As]]))</f>
        <v>Relawan|External National|Team</v>
      </c>
      <c r="M92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923" spans="1:13" ht="14.25" hidden="1" customHeight="1" x14ac:dyDescent="0.35">
      <c r="A923" s="1" t="s">
        <v>1248</v>
      </c>
      <c r="B923" s="1" t="s">
        <v>1249</v>
      </c>
      <c r="C923" s="1" t="s">
        <v>1143</v>
      </c>
      <c r="D923" s="1">
        <v>2021</v>
      </c>
      <c r="E923" s="1" t="s">
        <v>79</v>
      </c>
      <c r="F923" s="1" t="s">
        <v>80</v>
      </c>
      <c r="G923" s="1" t="s">
        <v>18</v>
      </c>
      <c r="H923" s="1" t="s">
        <v>19</v>
      </c>
      <c r="I923" s="1" t="s">
        <v>20</v>
      </c>
      <c r="J923" s="1">
        <v>50</v>
      </c>
      <c r="K923" s="1" t="str">
        <f>VLOOKUP(Table2[[#This Row],[Status]], rubric[], 2, FALSE)</f>
        <v>Pemberdayaan atau Aksi Kemanusiaan</v>
      </c>
      <c r="L923" s="1" t="str">
        <f>CLEAN(TRIM(Table2[[#This Row],[Status]] &amp; "|" &amp; Table2[[#This Row],[Level]] &amp; "|" &amp; Table2[[#This Row],[Participant As]]))</f>
        <v>Relawan|External Regional|Team</v>
      </c>
      <c r="M92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24" spans="1:13" ht="14.25" hidden="1" customHeight="1" x14ac:dyDescent="0.35">
      <c r="A924" s="1" t="s">
        <v>1248</v>
      </c>
      <c r="B924" s="1" t="s">
        <v>1249</v>
      </c>
      <c r="C924" s="1" t="s">
        <v>1143</v>
      </c>
      <c r="D924" s="1">
        <v>2021</v>
      </c>
      <c r="E924" s="1" t="s">
        <v>38</v>
      </c>
      <c r="F924" s="1" t="s">
        <v>39</v>
      </c>
      <c r="G924" s="1" t="s">
        <v>164</v>
      </c>
      <c r="H924" s="1" t="s">
        <v>41</v>
      </c>
      <c r="I924" s="1" t="s">
        <v>25</v>
      </c>
      <c r="K924" t="str">
        <f>VLOOKUP(Table2[[#This Row],[Status]], rubric[], 2, FALSE)</f>
        <v>Karir Organisasi</v>
      </c>
      <c r="L924" s="1" t="str">
        <f>CLEAN(TRIM(Table2[[#This Row],[Status]] &amp; "|" &amp; Table2[[#This Row],[Level]] &amp; "|" &amp; Table2[[#This Row],[Participant As]]))</f>
        <v>Wakil Ketua|Kab/Kota/PT|Individual</v>
      </c>
      <c r="M92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925" spans="1:13" ht="14.25" hidden="1" customHeight="1" x14ac:dyDescent="0.35">
      <c r="A925" s="1" t="s">
        <v>1248</v>
      </c>
      <c r="B925" s="1" t="s">
        <v>1249</v>
      </c>
      <c r="C925" s="1" t="s">
        <v>1143</v>
      </c>
      <c r="D925" s="1">
        <v>2021</v>
      </c>
      <c r="E925" s="1" t="s">
        <v>1252</v>
      </c>
      <c r="F925" s="1" t="s">
        <v>1253</v>
      </c>
      <c r="G925" s="1" t="s">
        <v>318</v>
      </c>
      <c r="H925" s="1" t="s">
        <v>48</v>
      </c>
      <c r="I925" s="1" t="s">
        <v>20</v>
      </c>
      <c r="J925" s="1">
        <v>5</v>
      </c>
      <c r="K925" s="1" t="str">
        <f>VLOOKUP(Table2[[#This Row],[Status]], rubric[], 2, FALSE)</f>
        <v>Hasil Karya</v>
      </c>
      <c r="L925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92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926" spans="1:13" ht="14.25" hidden="1" customHeight="1" x14ac:dyDescent="0.35">
      <c r="A926" s="1" t="s">
        <v>1248</v>
      </c>
      <c r="B926" s="1" t="s">
        <v>1249</v>
      </c>
      <c r="C926" s="1" t="s">
        <v>1143</v>
      </c>
      <c r="D926" s="1">
        <v>2021</v>
      </c>
      <c r="E926" s="1" t="s">
        <v>89</v>
      </c>
      <c r="F926" s="1" t="s">
        <v>90</v>
      </c>
      <c r="G926" s="1" t="s">
        <v>91</v>
      </c>
      <c r="H926" s="1" t="s">
        <v>66</v>
      </c>
      <c r="I926" s="1" t="s">
        <v>25</v>
      </c>
      <c r="J926" s="1">
        <v>500</v>
      </c>
      <c r="K926" s="1" t="str">
        <f>VLOOKUP(Table2[[#This Row],[Status]], rubric[], 2, FALSE)</f>
        <v>Pengakuan</v>
      </c>
      <c r="L926" s="1" t="str">
        <f>CLEAN(TRIM(Table2[[#This Row],[Status]] &amp; "|" &amp; Table2[[#This Row],[Level]] &amp; "|" &amp; Table2[[#This Row],[Participant As]]))</f>
        <v>Narasumber/Pembicara|External International|Individual</v>
      </c>
      <c r="M92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927" spans="1:13" ht="14.25" hidden="1" customHeight="1" x14ac:dyDescent="0.35">
      <c r="A927" s="1" t="s">
        <v>1248</v>
      </c>
      <c r="B927" s="1" t="s">
        <v>1249</v>
      </c>
      <c r="C927" s="1" t="s">
        <v>1143</v>
      </c>
      <c r="D927" s="1">
        <v>2021</v>
      </c>
      <c r="E927" s="1" t="s">
        <v>42</v>
      </c>
      <c r="F927" s="1" t="s">
        <v>43</v>
      </c>
      <c r="G927" s="1" t="s">
        <v>164</v>
      </c>
      <c r="H927" s="1" t="s">
        <v>41</v>
      </c>
      <c r="I927" s="1" t="s">
        <v>25</v>
      </c>
      <c r="K927" t="str">
        <f>VLOOKUP(Table2[[#This Row],[Status]], rubric[], 2, FALSE)</f>
        <v>Karir Organisasi</v>
      </c>
      <c r="L927" s="1" t="str">
        <f>CLEAN(TRIM(Table2[[#This Row],[Status]] &amp; "|" &amp; Table2[[#This Row],[Level]] &amp; "|" &amp; Table2[[#This Row],[Participant As]]))</f>
        <v>Wakil Ketua|Kab/Kota/PT|Individual</v>
      </c>
      <c r="M92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928" spans="1:13" ht="14.25" hidden="1" customHeight="1" x14ac:dyDescent="0.35">
      <c r="A928" s="1" t="s">
        <v>1254</v>
      </c>
      <c r="B928" s="1" t="s">
        <v>1255</v>
      </c>
      <c r="C928" s="1" t="s">
        <v>1143</v>
      </c>
      <c r="D928" s="1">
        <v>2021</v>
      </c>
      <c r="E928" s="1" t="s">
        <v>1001</v>
      </c>
      <c r="F928" s="1" t="s">
        <v>1054</v>
      </c>
      <c r="G928" s="1" t="s">
        <v>18</v>
      </c>
      <c r="H928" s="1" t="s">
        <v>19</v>
      </c>
      <c r="I928" s="1" t="s">
        <v>25</v>
      </c>
      <c r="J928" s="1">
        <v>56</v>
      </c>
      <c r="K928" s="1" t="str">
        <f>VLOOKUP(Table2[[#This Row],[Status]], rubric[], 2, FALSE)</f>
        <v>Pemberdayaan atau Aksi Kemanusiaan</v>
      </c>
      <c r="L928" s="1" t="str">
        <f>CLEAN(TRIM(Table2[[#This Row],[Status]] &amp; "|" &amp; Table2[[#This Row],[Level]] &amp; "|" &amp; Table2[[#This Row],[Participant As]]))</f>
        <v>Relawan|External Regional|Individual</v>
      </c>
      <c r="M92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29" spans="1:13" ht="14.25" hidden="1" customHeight="1" x14ac:dyDescent="0.35">
      <c r="A929" s="1" t="s">
        <v>1256</v>
      </c>
      <c r="B929" s="1" t="s">
        <v>1257</v>
      </c>
      <c r="C929" s="1" t="s">
        <v>1143</v>
      </c>
      <c r="D929" s="1">
        <v>2021</v>
      </c>
      <c r="E929" s="1" t="s">
        <v>1001</v>
      </c>
      <c r="F929" s="1" t="s">
        <v>1054</v>
      </c>
      <c r="G929" s="1" t="s">
        <v>18</v>
      </c>
      <c r="H929" s="1" t="s">
        <v>19</v>
      </c>
      <c r="I929" s="1" t="s">
        <v>25</v>
      </c>
      <c r="J929" s="1">
        <v>56</v>
      </c>
      <c r="K929" s="1" t="str">
        <f>VLOOKUP(Table2[[#This Row],[Status]], rubric[], 2, FALSE)</f>
        <v>Pemberdayaan atau Aksi Kemanusiaan</v>
      </c>
      <c r="L929" s="1" t="str">
        <f>CLEAN(TRIM(Table2[[#This Row],[Status]] &amp; "|" &amp; Table2[[#This Row],[Level]] &amp; "|" &amp; Table2[[#This Row],[Participant As]]))</f>
        <v>Relawan|External Regional|Individual</v>
      </c>
      <c r="M92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30" spans="1:13" ht="14.25" hidden="1" customHeight="1" x14ac:dyDescent="0.35">
      <c r="A930" s="1" t="s">
        <v>1258</v>
      </c>
      <c r="B930" s="1" t="s">
        <v>1259</v>
      </c>
      <c r="C930" s="1" t="s">
        <v>1143</v>
      </c>
      <c r="D930" s="1">
        <v>2021</v>
      </c>
      <c r="E930" s="1" t="s">
        <v>1250</v>
      </c>
      <c r="F930" s="1" t="s">
        <v>1251</v>
      </c>
      <c r="G930" s="1" t="s">
        <v>74</v>
      </c>
      <c r="H930" s="1" t="s">
        <v>19</v>
      </c>
      <c r="I930" s="1" t="s">
        <v>20</v>
      </c>
      <c r="J930" s="1">
        <v>2</v>
      </c>
      <c r="K930" s="1" t="str">
        <f>VLOOKUP(Table2[[#This Row],[Status]], rubric[], 2, FALSE)</f>
        <v>Kompetisi</v>
      </c>
      <c r="L930" s="1" t="str">
        <f>CLEAN(TRIM(Table2[[#This Row],[Status]] &amp; "|" &amp; Table2[[#This Row],[Level]] &amp; "|" &amp; Table2[[#This Row],[Participant As]]))</f>
        <v>Juara 3|External Regional|Team</v>
      </c>
      <c r="M93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31" spans="1:13" ht="14.25" hidden="1" customHeight="1" x14ac:dyDescent="0.35">
      <c r="A931" s="1" t="s">
        <v>1258</v>
      </c>
      <c r="B931" s="1" t="s">
        <v>1259</v>
      </c>
      <c r="C931" s="1" t="s">
        <v>1143</v>
      </c>
      <c r="D931" s="1">
        <v>2021</v>
      </c>
      <c r="E931" s="1" t="s">
        <v>1001</v>
      </c>
      <c r="F931" s="1" t="s">
        <v>1054</v>
      </c>
      <c r="G931" s="1" t="s">
        <v>18</v>
      </c>
      <c r="H931" s="1" t="s">
        <v>19</v>
      </c>
      <c r="I931" s="1" t="s">
        <v>25</v>
      </c>
      <c r="J931" s="1">
        <v>56</v>
      </c>
      <c r="K931" s="1" t="str">
        <f>VLOOKUP(Table2[[#This Row],[Status]], rubric[], 2, FALSE)</f>
        <v>Pemberdayaan atau Aksi Kemanusiaan</v>
      </c>
      <c r="L931" s="1" t="str">
        <f>CLEAN(TRIM(Table2[[#This Row],[Status]] &amp; "|" &amp; Table2[[#This Row],[Level]] &amp; "|" &amp; Table2[[#This Row],[Participant As]]))</f>
        <v>Relawan|External Regional|Individual</v>
      </c>
      <c r="M93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32" spans="1:13" ht="14.25" hidden="1" customHeight="1" x14ac:dyDescent="0.35">
      <c r="A932" s="1" t="s">
        <v>1258</v>
      </c>
      <c r="B932" s="1" t="s">
        <v>1259</v>
      </c>
      <c r="C932" s="1" t="s">
        <v>1143</v>
      </c>
      <c r="D932" s="1">
        <v>2021</v>
      </c>
      <c r="E932" s="1" t="s">
        <v>26</v>
      </c>
      <c r="F932" s="1" t="s">
        <v>1149</v>
      </c>
      <c r="G932" s="1" t="s">
        <v>18</v>
      </c>
      <c r="H932" s="1" t="s">
        <v>19</v>
      </c>
      <c r="I932" s="1" t="s">
        <v>20</v>
      </c>
      <c r="J932" s="1">
        <v>34</v>
      </c>
      <c r="K932" s="1" t="str">
        <f>VLOOKUP(Table2[[#This Row],[Status]], rubric[], 2, FALSE)</f>
        <v>Pemberdayaan atau Aksi Kemanusiaan</v>
      </c>
      <c r="L932" s="1" t="str">
        <f>CLEAN(TRIM(Table2[[#This Row],[Status]] &amp; "|" &amp; Table2[[#This Row],[Level]] &amp; "|" &amp; Table2[[#This Row],[Participant As]]))</f>
        <v>Relawan|External Regional|Team</v>
      </c>
      <c r="M93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33" spans="1:13" ht="14.25" hidden="1" customHeight="1" x14ac:dyDescent="0.35">
      <c r="A933" s="1" t="s">
        <v>1260</v>
      </c>
      <c r="B933" s="1" t="s">
        <v>1261</v>
      </c>
      <c r="C933" s="1" t="s">
        <v>1143</v>
      </c>
      <c r="D933" s="1">
        <v>2021</v>
      </c>
      <c r="E933" s="1" t="s">
        <v>1001</v>
      </c>
      <c r="F933" s="1" t="s">
        <v>1054</v>
      </c>
      <c r="G933" s="1" t="s">
        <v>18</v>
      </c>
      <c r="H933" s="1" t="s">
        <v>19</v>
      </c>
      <c r="I933" s="1" t="s">
        <v>25</v>
      </c>
      <c r="J933" s="1">
        <v>56</v>
      </c>
      <c r="K933" s="1" t="str">
        <f>VLOOKUP(Table2[[#This Row],[Status]], rubric[], 2, FALSE)</f>
        <v>Pemberdayaan atau Aksi Kemanusiaan</v>
      </c>
      <c r="L933" s="1" t="str">
        <f>CLEAN(TRIM(Table2[[#This Row],[Status]] &amp; "|" &amp; Table2[[#This Row],[Level]] &amp; "|" &amp; Table2[[#This Row],[Participant As]]))</f>
        <v>Relawan|External Regional|Individual</v>
      </c>
      <c r="M93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34" spans="1:13" ht="14.25" hidden="1" customHeight="1" x14ac:dyDescent="0.35">
      <c r="A934" s="1" t="s">
        <v>1262</v>
      </c>
      <c r="B934" s="1" t="s">
        <v>1263</v>
      </c>
      <c r="C934" s="1" t="s">
        <v>1143</v>
      </c>
      <c r="D934" s="1">
        <v>2021</v>
      </c>
      <c r="E934" s="1" t="s">
        <v>1001</v>
      </c>
      <c r="F934" s="1" t="s">
        <v>1054</v>
      </c>
      <c r="G934" s="1" t="s">
        <v>18</v>
      </c>
      <c r="H934" s="1" t="s">
        <v>19</v>
      </c>
      <c r="I934" s="1" t="s">
        <v>25</v>
      </c>
      <c r="J934" s="1">
        <v>56</v>
      </c>
      <c r="K934" s="1" t="str">
        <f>VLOOKUP(Table2[[#This Row],[Status]], rubric[], 2, FALSE)</f>
        <v>Pemberdayaan atau Aksi Kemanusiaan</v>
      </c>
      <c r="L934" s="1" t="str">
        <f>CLEAN(TRIM(Table2[[#This Row],[Status]] &amp; "|" &amp; Table2[[#This Row],[Level]] &amp; "|" &amp; Table2[[#This Row],[Participant As]]))</f>
        <v>Relawan|External Regional|Individual</v>
      </c>
      <c r="M93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35" spans="1:13" ht="14.25" hidden="1" customHeight="1" x14ac:dyDescent="0.35">
      <c r="A935" s="1" t="s">
        <v>1262</v>
      </c>
      <c r="B935" s="1" t="s">
        <v>1263</v>
      </c>
      <c r="C935" s="1" t="s">
        <v>1143</v>
      </c>
      <c r="D935" s="1">
        <v>2021</v>
      </c>
      <c r="E935" s="1" t="s">
        <v>99</v>
      </c>
      <c r="F935" s="1" t="s">
        <v>99</v>
      </c>
      <c r="G935" s="1" t="s">
        <v>74</v>
      </c>
      <c r="H935" s="1" t="s">
        <v>19</v>
      </c>
      <c r="I935" s="1" t="s">
        <v>20</v>
      </c>
      <c r="J935" s="1">
        <v>3</v>
      </c>
      <c r="K935" s="1" t="str">
        <f>VLOOKUP(Table2[[#This Row],[Status]], rubric[], 2, FALSE)</f>
        <v>Kompetisi</v>
      </c>
      <c r="L935" s="1" t="str">
        <f>CLEAN(TRIM(Table2[[#This Row],[Status]] &amp; "|" &amp; Table2[[#This Row],[Level]] &amp; "|" &amp; Table2[[#This Row],[Participant As]]))</f>
        <v>Juara 3|External Regional|Team</v>
      </c>
      <c r="M93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36" spans="1:13" ht="14.25" hidden="1" customHeight="1" x14ac:dyDescent="0.35">
      <c r="A936" s="1" t="s">
        <v>1262</v>
      </c>
      <c r="B936" s="1" t="s">
        <v>1263</v>
      </c>
      <c r="C936" s="1" t="s">
        <v>1143</v>
      </c>
      <c r="D936" s="1">
        <v>2021</v>
      </c>
      <c r="E936" s="1" t="s">
        <v>1148</v>
      </c>
      <c r="F936" s="1" t="s">
        <v>57</v>
      </c>
      <c r="G936" s="1" t="s">
        <v>18</v>
      </c>
      <c r="H936" s="1" t="s">
        <v>48</v>
      </c>
      <c r="I936" s="1" t="s">
        <v>25</v>
      </c>
      <c r="J936" s="1">
        <v>1</v>
      </c>
      <c r="K936" s="1" t="str">
        <f>VLOOKUP(Table2[[#This Row],[Status]], rubric[], 2, FALSE)</f>
        <v>Pemberdayaan atau Aksi Kemanusiaan</v>
      </c>
      <c r="L936" s="1" t="str">
        <f>CLEAN(TRIM(Table2[[#This Row],[Status]] &amp; "|" &amp; Table2[[#This Row],[Level]] &amp; "|" &amp; Table2[[#This Row],[Participant As]]))</f>
        <v>Relawan|External National|Individual</v>
      </c>
      <c r="M93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937" spans="1:13" ht="14.25" hidden="1" customHeight="1" x14ac:dyDescent="0.35">
      <c r="A937" s="1" t="s">
        <v>1262</v>
      </c>
      <c r="B937" s="1" t="s">
        <v>1263</v>
      </c>
      <c r="C937" s="1" t="s">
        <v>1143</v>
      </c>
      <c r="D937" s="1">
        <v>2021</v>
      </c>
      <c r="E937" s="1" t="s">
        <v>1264</v>
      </c>
      <c r="F937" s="1" t="s">
        <v>907</v>
      </c>
      <c r="G937" s="1" t="s">
        <v>18</v>
      </c>
      <c r="H937" s="1" t="s">
        <v>48</v>
      </c>
      <c r="I937" s="1" t="s">
        <v>20</v>
      </c>
      <c r="J937" s="1">
        <v>2</v>
      </c>
      <c r="K937" s="1" t="str">
        <f>VLOOKUP(Table2[[#This Row],[Status]], rubric[], 2, FALSE)</f>
        <v>Pemberdayaan atau Aksi Kemanusiaan</v>
      </c>
      <c r="L937" s="1" t="str">
        <f>CLEAN(TRIM(Table2[[#This Row],[Status]] &amp; "|" &amp; Table2[[#This Row],[Level]] &amp; "|" &amp; Table2[[#This Row],[Participant As]]))</f>
        <v>Relawan|External National|Team</v>
      </c>
      <c r="M93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938" spans="1:13" ht="14.25" hidden="1" customHeight="1" x14ac:dyDescent="0.35">
      <c r="A938" s="1" t="s">
        <v>1265</v>
      </c>
      <c r="B938" s="1" t="s">
        <v>1266</v>
      </c>
      <c r="C938" s="1" t="s">
        <v>1143</v>
      </c>
      <c r="D938" s="1">
        <v>2021</v>
      </c>
      <c r="E938" s="1" t="s">
        <v>1001</v>
      </c>
      <c r="F938" s="1" t="s">
        <v>1054</v>
      </c>
      <c r="G938" s="1" t="s">
        <v>18</v>
      </c>
      <c r="H938" s="1" t="s">
        <v>19</v>
      </c>
      <c r="I938" s="1" t="s">
        <v>25</v>
      </c>
      <c r="J938" s="1">
        <v>56</v>
      </c>
      <c r="K938" s="1" t="str">
        <f>VLOOKUP(Table2[[#This Row],[Status]], rubric[], 2, FALSE)</f>
        <v>Pemberdayaan atau Aksi Kemanusiaan</v>
      </c>
      <c r="L938" s="1" t="str">
        <f>CLEAN(TRIM(Table2[[#This Row],[Status]] &amp; "|" &amp; Table2[[#This Row],[Level]] &amp; "|" &amp; Table2[[#This Row],[Participant As]]))</f>
        <v>Relawan|External Regional|Individual</v>
      </c>
      <c r="M93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39" spans="1:13" ht="14.25" hidden="1" customHeight="1" x14ac:dyDescent="0.35">
      <c r="A939" s="1" t="s">
        <v>1267</v>
      </c>
      <c r="B939" s="1" t="s">
        <v>1268</v>
      </c>
      <c r="C939" s="1" t="s">
        <v>1269</v>
      </c>
      <c r="D939" s="1">
        <v>2021</v>
      </c>
      <c r="E939" s="1" t="s">
        <v>950</v>
      </c>
      <c r="F939" s="1" t="s">
        <v>950</v>
      </c>
      <c r="G939" s="1" t="s">
        <v>55</v>
      </c>
      <c r="H939" s="1" t="s">
        <v>48</v>
      </c>
      <c r="I939" s="1" t="s">
        <v>25</v>
      </c>
      <c r="J939" s="1">
        <v>1</v>
      </c>
      <c r="K939" s="1" t="str">
        <f>VLOOKUP(Table2[[#This Row],[Status]], rubric[], 2, FALSE)</f>
        <v>Hasil Karya</v>
      </c>
      <c r="L939" s="1" t="str">
        <f>CLEAN(TRIM(Table2[[#This Row],[Status]] &amp; "|" &amp; Table2[[#This Row],[Level]] &amp; "|" &amp; Table2[[#This Row],[Participant As]]))</f>
        <v>Hak Cipta|External National|Individual</v>
      </c>
      <c r="M93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940" spans="1:13" ht="14.25" hidden="1" customHeight="1" x14ac:dyDescent="0.35">
      <c r="A940" s="1" t="s">
        <v>1270</v>
      </c>
      <c r="B940" s="1" t="s">
        <v>1271</v>
      </c>
      <c r="C940" s="1" t="s">
        <v>1269</v>
      </c>
      <c r="D940" s="1">
        <v>2021</v>
      </c>
      <c r="E940" s="1" t="s">
        <v>200</v>
      </c>
      <c r="F940" s="1" t="s">
        <v>1272</v>
      </c>
      <c r="G940" s="1" t="s">
        <v>18</v>
      </c>
      <c r="H940" s="1" t="s">
        <v>19</v>
      </c>
      <c r="I940" s="1" t="s">
        <v>20</v>
      </c>
      <c r="J940" s="1">
        <v>18</v>
      </c>
      <c r="K940" s="1" t="str">
        <f>VLOOKUP(Table2[[#This Row],[Status]], rubric[], 2, FALSE)</f>
        <v>Pemberdayaan atau Aksi Kemanusiaan</v>
      </c>
      <c r="L940" s="1" t="str">
        <f>CLEAN(TRIM(Table2[[#This Row],[Status]] &amp; "|" &amp; Table2[[#This Row],[Level]] &amp; "|" &amp; Table2[[#This Row],[Participant As]]))</f>
        <v>Relawan|External Regional|Team</v>
      </c>
      <c r="M94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41" spans="1:13" ht="14.25" hidden="1" customHeight="1" x14ac:dyDescent="0.35">
      <c r="A941" s="1" t="s">
        <v>1273</v>
      </c>
      <c r="B941" s="1" t="s">
        <v>1274</v>
      </c>
      <c r="C941" s="1" t="s">
        <v>1269</v>
      </c>
      <c r="D941" s="1">
        <v>2021</v>
      </c>
      <c r="E941" s="1" t="s">
        <v>42</v>
      </c>
      <c r="F941" s="1" t="s">
        <v>1275</v>
      </c>
      <c r="G941" s="1" t="s">
        <v>18</v>
      </c>
      <c r="H941" s="1" t="s">
        <v>19</v>
      </c>
      <c r="I941" s="1" t="s">
        <v>20</v>
      </c>
      <c r="J941" s="1">
        <v>19</v>
      </c>
      <c r="K941" s="1" t="str">
        <f>VLOOKUP(Table2[[#This Row],[Status]], rubric[], 2, FALSE)</f>
        <v>Pemberdayaan atau Aksi Kemanusiaan</v>
      </c>
      <c r="L941" s="1" t="str">
        <f>CLEAN(TRIM(Table2[[#This Row],[Status]] &amp; "|" &amp; Table2[[#This Row],[Level]] &amp; "|" &amp; Table2[[#This Row],[Participant As]]))</f>
        <v>Relawan|External Regional|Team</v>
      </c>
      <c r="M94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42" spans="1:13" ht="14.25" hidden="1" customHeight="1" x14ac:dyDescent="0.35">
      <c r="A942" s="1" t="s">
        <v>1276</v>
      </c>
      <c r="B942" s="1" t="s">
        <v>1277</v>
      </c>
      <c r="C942" s="1" t="s">
        <v>1269</v>
      </c>
      <c r="D942" s="1">
        <v>2021</v>
      </c>
      <c r="E942" s="1" t="s">
        <v>363</v>
      </c>
      <c r="F942" s="1" t="s">
        <v>1278</v>
      </c>
      <c r="G942" s="1" t="s">
        <v>55</v>
      </c>
      <c r="H942" s="1" t="s">
        <v>48</v>
      </c>
      <c r="I942" s="1" t="s">
        <v>20</v>
      </c>
      <c r="J942" s="1">
        <v>20</v>
      </c>
      <c r="K942" s="1" t="str">
        <f>VLOOKUP(Table2[[#This Row],[Status]], rubric[], 2, FALSE)</f>
        <v>Hasil Karya</v>
      </c>
      <c r="L942" s="1" t="str">
        <f>CLEAN(TRIM(Table2[[#This Row],[Status]] &amp; "|" &amp; Table2[[#This Row],[Level]] &amp; "|" &amp; Table2[[#This Row],[Participant As]]))</f>
        <v>Hak Cipta|External National|Team</v>
      </c>
      <c r="M94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943" spans="1:13" ht="14.25" hidden="1" customHeight="1" x14ac:dyDescent="0.35">
      <c r="A943" s="1" t="s">
        <v>1279</v>
      </c>
      <c r="B943" s="1" t="s">
        <v>1280</v>
      </c>
      <c r="C943" s="1" t="s">
        <v>1269</v>
      </c>
      <c r="D943" s="1">
        <v>2021</v>
      </c>
      <c r="E943" s="1" t="s">
        <v>200</v>
      </c>
      <c r="F943" s="1" t="s">
        <v>1272</v>
      </c>
      <c r="G943" s="1" t="s">
        <v>18</v>
      </c>
      <c r="H943" s="1" t="s">
        <v>19</v>
      </c>
      <c r="I943" s="1" t="s">
        <v>20</v>
      </c>
      <c r="J943" s="1">
        <v>18</v>
      </c>
      <c r="K943" s="1" t="str">
        <f>VLOOKUP(Table2[[#This Row],[Status]], rubric[], 2, FALSE)</f>
        <v>Pemberdayaan atau Aksi Kemanusiaan</v>
      </c>
      <c r="L943" s="1" t="str">
        <f>CLEAN(TRIM(Table2[[#This Row],[Status]] &amp; "|" &amp; Table2[[#This Row],[Level]] &amp; "|" &amp; Table2[[#This Row],[Participant As]]))</f>
        <v>Relawan|External Regional|Team</v>
      </c>
      <c r="M94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44" spans="1:13" ht="14.25" hidden="1" customHeight="1" x14ac:dyDescent="0.35">
      <c r="A944" s="1" t="s">
        <v>1281</v>
      </c>
      <c r="B944" s="1" t="s">
        <v>1282</v>
      </c>
      <c r="C944" s="1" t="s">
        <v>1269</v>
      </c>
      <c r="D944" s="1">
        <v>2021</v>
      </c>
      <c r="E944" s="1" t="s">
        <v>34</v>
      </c>
      <c r="F944" s="1" t="s">
        <v>34</v>
      </c>
      <c r="G944" s="1" t="s">
        <v>55</v>
      </c>
      <c r="H944" s="1" t="s">
        <v>48</v>
      </c>
      <c r="I944" s="1" t="s">
        <v>20</v>
      </c>
      <c r="J944" s="1">
        <v>10</v>
      </c>
      <c r="K944" s="1" t="str">
        <f>VLOOKUP(Table2[[#This Row],[Status]], rubric[], 2, FALSE)</f>
        <v>Hasil Karya</v>
      </c>
      <c r="L944" s="1" t="str">
        <f>CLEAN(TRIM(Table2[[#This Row],[Status]] &amp; "|" &amp; Table2[[#This Row],[Level]] &amp; "|" &amp; Table2[[#This Row],[Participant As]]))</f>
        <v>Hak Cipta|External National|Team</v>
      </c>
      <c r="M94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945" spans="1:13" ht="14.25" hidden="1" customHeight="1" x14ac:dyDescent="0.35">
      <c r="A945" s="1" t="s">
        <v>1281</v>
      </c>
      <c r="B945" s="1" t="s">
        <v>1282</v>
      </c>
      <c r="C945" s="1" t="s">
        <v>1269</v>
      </c>
      <c r="D945" s="1">
        <v>2021</v>
      </c>
      <c r="E945" s="1" t="s">
        <v>42</v>
      </c>
      <c r="F945" s="1" t="s">
        <v>1275</v>
      </c>
      <c r="G945" s="1" t="s">
        <v>18</v>
      </c>
      <c r="H945" s="1" t="s">
        <v>19</v>
      </c>
      <c r="I945" s="1" t="s">
        <v>20</v>
      </c>
      <c r="J945" s="1">
        <v>19</v>
      </c>
      <c r="K945" s="1" t="str">
        <f>VLOOKUP(Table2[[#This Row],[Status]], rubric[], 2, FALSE)</f>
        <v>Pemberdayaan atau Aksi Kemanusiaan</v>
      </c>
      <c r="L945" s="1" t="str">
        <f>CLEAN(TRIM(Table2[[#This Row],[Status]] &amp; "|" &amp; Table2[[#This Row],[Level]] &amp; "|" &amp; Table2[[#This Row],[Participant As]]))</f>
        <v>Relawan|External Regional|Team</v>
      </c>
      <c r="M94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46" spans="1:13" ht="14.25" hidden="1" customHeight="1" x14ac:dyDescent="0.35">
      <c r="A946" s="1" t="s">
        <v>1281</v>
      </c>
      <c r="B946" s="1" t="s">
        <v>1282</v>
      </c>
      <c r="C946" s="1" t="s">
        <v>1269</v>
      </c>
      <c r="D946" s="1">
        <v>2021</v>
      </c>
      <c r="E946" s="1" t="s">
        <v>200</v>
      </c>
      <c r="F946" s="1" t="s">
        <v>200</v>
      </c>
      <c r="G946" s="1" t="s">
        <v>91</v>
      </c>
      <c r="H946" s="1" t="s">
        <v>19</v>
      </c>
      <c r="I946" s="1" t="s">
        <v>25</v>
      </c>
      <c r="J946" s="1">
        <v>16</v>
      </c>
      <c r="K946" s="1" t="str">
        <f>VLOOKUP(Table2[[#This Row],[Status]], rubric[], 2, FALSE)</f>
        <v>Pengakuan</v>
      </c>
      <c r="L946" s="1" t="str">
        <f>CLEAN(TRIM(Table2[[#This Row],[Status]] &amp; "|" &amp; Table2[[#This Row],[Level]] &amp; "|" &amp; Table2[[#This Row],[Participant As]]))</f>
        <v>Narasumber/Pembicara|External Regional|Individual</v>
      </c>
      <c r="M94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947" spans="1:13" ht="14.25" hidden="1" customHeight="1" x14ac:dyDescent="0.35">
      <c r="A947" s="1" t="s">
        <v>1281</v>
      </c>
      <c r="B947" s="1" t="s">
        <v>1282</v>
      </c>
      <c r="C947" s="1" t="s">
        <v>1269</v>
      </c>
      <c r="D947" s="1">
        <v>2021</v>
      </c>
      <c r="E947" s="1" t="s">
        <v>1283</v>
      </c>
      <c r="F947" s="1" t="s">
        <v>1283</v>
      </c>
      <c r="G947" s="1" t="s">
        <v>55</v>
      </c>
      <c r="H947" s="1" t="s">
        <v>48</v>
      </c>
      <c r="I947" s="1" t="s">
        <v>20</v>
      </c>
      <c r="J947" s="1">
        <v>3</v>
      </c>
      <c r="K947" s="1" t="str">
        <f>VLOOKUP(Table2[[#This Row],[Status]], rubric[], 2, FALSE)</f>
        <v>Hasil Karya</v>
      </c>
      <c r="L947" s="1" t="str">
        <f>CLEAN(TRIM(Table2[[#This Row],[Status]] &amp; "|" &amp; Table2[[#This Row],[Level]] &amp; "|" &amp; Table2[[#This Row],[Participant As]]))</f>
        <v>Hak Cipta|External National|Team</v>
      </c>
      <c r="M94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948" spans="1:13" ht="14.25" hidden="1" customHeight="1" x14ac:dyDescent="0.35">
      <c r="A948" s="1" t="s">
        <v>1281</v>
      </c>
      <c r="B948" s="1" t="s">
        <v>1282</v>
      </c>
      <c r="C948" s="1" t="s">
        <v>1269</v>
      </c>
      <c r="D948" s="1">
        <v>2021</v>
      </c>
      <c r="E948" s="1" t="s">
        <v>1283</v>
      </c>
      <c r="F948" s="1" t="s">
        <v>1283</v>
      </c>
      <c r="G948" s="1" t="s">
        <v>55</v>
      </c>
      <c r="H948" s="1" t="s">
        <v>48</v>
      </c>
      <c r="I948" s="1" t="s">
        <v>20</v>
      </c>
      <c r="J948" s="1">
        <v>3</v>
      </c>
      <c r="K948" s="1" t="str">
        <f>VLOOKUP(Table2[[#This Row],[Status]], rubric[], 2, FALSE)</f>
        <v>Hasil Karya</v>
      </c>
      <c r="L948" s="1" t="str">
        <f>CLEAN(TRIM(Table2[[#This Row],[Status]] &amp; "|" &amp; Table2[[#This Row],[Level]] &amp; "|" &amp; Table2[[#This Row],[Participant As]]))</f>
        <v>Hak Cipta|External National|Team</v>
      </c>
      <c r="M94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949" spans="1:13" ht="14.25" hidden="1" customHeight="1" x14ac:dyDescent="0.35">
      <c r="A949" s="1" t="s">
        <v>1281</v>
      </c>
      <c r="B949" s="1" t="s">
        <v>1282</v>
      </c>
      <c r="C949" s="1" t="s">
        <v>1269</v>
      </c>
      <c r="D949" s="1">
        <v>2021</v>
      </c>
      <c r="E949" s="1" t="s">
        <v>1283</v>
      </c>
      <c r="F949" s="1" t="s">
        <v>1283</v>
      </c>
      <c r="G949" s="1" t="s">
        <v>55</v>
      </c>
      <c r="H949" s="1" t="s">
        <v>48</v>
      </c>
      <c r="I949" s="1" t="s">
        <v>20</v>
      </c>
      <c r="J949" s="1">
        <v>3</v>
      </c>
      <c r="K949" s="1" t="str">
        <f>VLOOKUP(Table2[[#This Row],[Status]], rubric[], 2, FALSE)</f>
        <v>Hasil Karya</v>
      </c>
      <c r="L949" s="1" t="str">
        <f>CLEAN(TRIM(Table2[[#This Row],[Status]] &amp; "|" &amp; Table2[[#This Row],[Level]] &amp; "|" &amp; Table2[[#This Row],[Participant As]]))</f>
        <v>Hak Cipta|External National|Team</v>
      </c>
      <c r="M94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950" spans="1:13" ht="14.25" hidden="1" customHeight="1" x14ac:dyDescent="0.35">
      <c r="A950" s="1" t="s">
        <v>1284</v>
      </c>
      <c r="B950" s="1" t="s">
        <v>1285</v>
      </c>
      <c r="C950" s="1" t="s">
        <v>1269</v>
      </c>
      <c r="D950" s="1">
        <v>2021</v>
      </c>
      <c r="E950" s="1" t="s">
        <v>1286</v>
      </c>
      <c r="F950" s="1" t="s">
        <v>178</v>
      </c>
      <c r="G950" s="1" t="s">
        <v>18</v>
      </c>
      <c r="H950" s="1" t="s">
        <v>19</v>
      </c>
      <c r="I950" s="1" t="s">
        <v>20</v>
      </c>
      <c r="J950" s="1">
        <v>4</v>
      </c>
      <c r="K950" s="1" t="str">
        <f>VLOOKUP(Table2[[#This Row],[Status]], rubric[], 2, FALSE)</f>
        <v>Pemberdayaan atau Aksi Kemanusiaan</v>
      </c>
      <c r="L950" s="1" t="str">
        <f>CLEAN(TRIM(Table2[[#This Row],[Status]] &amp; "|" &amp; Table2[[#This Row],[Level]] &amp; "|" &amp; Table2[[#This Row],[Participant As]]))</f>
        <v>Relawan|External Regional|Team</v>
      </c>
      <c r="M95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51" spans="1:13" ht="14.25" hidden="1" customHeight="1" x14ac:dyDescent="0.35">
      <c r="A951" s="1" t="s">
        <v>1287</v>
      </c>
      <c r="B951" s="1" t="s">
        <v>1288</v>
      </c>
      <c r="C951" s="1" t="s">
        <v>1269</v>
      </c>
      <c r="D951" s="1">
        <v>2021</v>
      </c>
      <c r="E951" s="1" t="s">
        <v>42</v>
      </c>
      <c r="F951" s="1" t="s">
        <v>1275</v>
      </c>
      <c r="G951" s="1" t="s">
        <v>18</v>
      </c>
      <c r="H951" s="1" t="s">
        <v>19</v>
      </c>
      <c r="I951" s="1" t="s">
        <v>20</v>
      </c>
      <c r="J951" s="1">
        <v>19</v>
      </c>
      <c r="K951" s="1" t="str">
        <f>VLOOKUP(Table2[[#This Row],[Status]], rubric[], 2, FALSE)</f>
        <v>Pemberdayaan atau Aksi Kemanusiaan</v>
      </c>
      <c r="L951" s="1" t="str">
        <f>CLEAN(TRIM(Table2[[#This Row],[Status]] &amp; "|" &amp; Table2[[#This Row],[Level]] &amp; "|" &amp; Table2[[#This Row],[Participant As]]))</f>
        <v>Relawan|External Regional|Team</v>
      </c>
      <c r="M95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52" spans="1:13" ht="14.25" hidden="1" customHeight="1" x14ac:dyDescent="0.35">
      <c r="A952" s="1" t="s">
        <v>1289</v>
      </c>
      <c r="B952" s="1" t="s">
        <v>1290</v>
      </c>
      <c r="C952" s="1" t="s">
        <v>1269</v>
      </c>
      <c r="D952" s="1">
        <v>2021</v>
      </c>
      <c r="E952" s="1" t="s">
        <v>124</v>
      </c>
      <c r="F952" s="1" t="s">
        <v>125</v>
      </c>
      <c r="G952" s="1" t="s">
        <v>102</v>
      </c>
      <c r="H952" s="1" t="s">
        <v>41</v>
      </c>
      <c r="I952" s="1" t="s">
        <v>25</v>
      </c>
      <c r="K952" t="str">
        <f>VLOOKUP(Table2[[#This Row],[Status]], rubric[], 2, FALSE)</f>
        <v>Karir Organisasi</v>
      </c>
      <c r="L952" s="1" t="str">
        <f>CLEAN(TRIM(Table2[[#This Row],[Status]] &amp; "|" &amp; Table2[[#This Row],[Level]] &amp; "|" &amp; Table2[[#This Row],[Participant As]]))</f>
        <v>Sekretaris|Kab/Kota/PT|Individual</v>
      </c>
      <c r="M95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6</v>
      </c>
    </row>
    <row r="953" spans="1:13" ht="14.25" hidden="1" customHeight="1" x14ac:dyDescent="0.35">
      <c r="A953" s="1" t="s">
        <v>1291</v>
      </c>
      <c r="B953" s="1" t="s">
        <v>1292</v>
      </c>
      <c r="C953" s="1" t="s">
        <v>1269</v>
      </c>
      <c r="D953" s="1">
        <v>2021</v>
      </c>
      <c r="E953" s="1" t="s">
        <v>42</v>
      </c>
      <c r="F953" s="1" t="s">
        <v>1275</v>
      </c>
      <c r="G953" s="1" t="s">
        <v>18</v>
      </c>
      <c r="H953" s="1" t="s">
        <v>19</v>
      </c>
      <c r="I953" s="1" t="s">
        <v>20</v>
      </c>
      <c r="J953" s="1">
        <v>19</v>
      </c>
      <c r="K953" s="1" t="str">
        <f>VLOOKUP(Table2[[#This Row],[Status]], rubric[], 2, FALSE)</f>
        <v>Pemberdayaan atau Aksi Kemanusiaan</v>
      </c>
      <c r="L953" s="1" t="str">
        <f>CLEAN(TRIM(Table2[[#This Row],[Status]] &amp; "|" &amp; Table2[[#This Row],[Level]] &amp; "|" &amp; Table2[[#This Row],[Participant As]]))</f>
        <v>Relawan|External Regional|Team</v>
      </c>
      <c r="M95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54" spans="1:13" ht="14.25" hidden="1" customHeight="1" x14ac:dyDescent="0.35">
      <c r="A954" s="1" t="s">
        <v>1293</v>
      </c>
      <c r="B954" s="1" t="s">
        <v>1294</v>
      </c>
      <c r="C954" s="1" t="s">
        <v>1269</v>
      </c>
      <c r="D954" s="1">
        <v>2021</v>
      </c>
      <c r="E954" s="1" t="s">
        <v>200</v>
      </c>
      <c r="F954" s="1" t="s">
        <v>1272</v>
      </c>
      <c r="G954" s="1" t="s">
        <v>18</v>
      </c>
      <c r="H954" s="1" t="s">
        <v>19</v>
      </c>
      <c r="I954" s="1" t="s">
        <v>20</v>
      </c>
      <c r="J954" s="1">
        <v>18</v>
      </c>
      <c r="K954" s="1" t="str">
        <f>VLOOKUP(Table2[[#This Row],[Status]], rubric[], 2, FALSE)</f>
        <v>Pemberdayaan atau Aksi Kemanusiaan</v>
      </c>
      <c r="L954" s="1" t="str">
        <f>CLEAN(TRIM(Table2[[#This Row],[Status]] &amp; "|" &amp; Table2[[#This Row],[Level]] &amp; "|" &amp; Table2[[#This Row],[Participant As]]))</f>
        <v>Relawan|External Regional|Team</v>
      </c>
      <c r="M95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55" spans="1:13" ht="14.25" hidden="1" customHeight="1" x14ac:dyDescent="0.35">
      <c r="A955" s="1" t="s">
        <v>1295</v>
      </c>
      <c r="B955" s="1" t="s">
        <v>1296</v>
      </c>
      <c r="C955" s="1" t="s">
        <v>1269</v>
      </c>
      <c r="D955" s="1">
        <v>2021</v>
      </c>
      <c r="E955" s="1" t="s">
        <v>42</v>
      </c>
      <c r="F955" s="1" t="s">
        <v>1275</v>
      </c>
      <c r="G955" s="1" t="s">
        <v>18</v>
      </c>
      <c r="H955" s="1" t="s">
        <v>19</v>
      </c>
      <c r="I955" s="1" t="s">
        <v>20</v>
      </c>
      <c r="J955" s="1">
        <v>19</v>
      </c>
      <c r="K955" s="1" t="str">
        <f>VLOOKUP(Table2[[#This Row],[Status]], rubric[], 2, FALSE)</f>
        <v>Pemberdayaan atau Aksi Kemanusiaan</v>
      </c>
      <c r="L955" s="1" t="str">
        <f>CLEAN(TRIM(Table2[[#This Row],[Status]] &amp; "|" &amp; Table2[[#This Row],[Level]] &amp; "|" &amp; Table2[[#This Row],[Participant As]]))</f>
        <v>Relawan|External Regional|Team</v>
      </c>
      <c r="M95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56" spans="1:13" ht="14.25" hidden="1" customHeight="1" x14ac:dyDescent="0.35">
      <c r="A956" s="1" t="s">
        <v>1297</v>
      </c>
      <c r="B956" s="1" t="s">
        <v>1298</v>
      </c>
      <c r="C956" s="1" t="s">
        <v>1269</v>
      </c>
      <c r="D956" s="1">
        <v>2021</v>
      </c>
      <c r="E956" s="1" t="s">
        <v>200</v>
      </c>
      <c r="F956" s="1" t="s">
        <v>1272</v>
      </c>
      <c r="G956" s="1" t="s">
        <v>18</v>
      </c>
      <c r="H956" s="1" t="s">
        <v>19</v>
      </c>
      <c r="I956" s="1" t="s">
        <v>20</v>
      </c>
      <c r="J956" s="1">
        <v>18</v>
      </c>
      <c r="K956" s="1" t="str">
        <f>VLOOKUP(Table2[[#This Row],[Status]], rubric[], 2, FALSE)</f>
        <v>Pemberdayaan atau Aksi Kemanusiaan</v>
      </c>
      <c r="L956" s="1" t="str">
        <f>CLEAN(TRIM(Table2[[#This Row],[Status]] &amp; "|" &amp; Table2[[#This Row],[Level]] &amp; "|" &amp; Table2[[#This Row],[Participant As]]))</f>
        <v>Relawan|External Regional|Team</v>
      </c>
      <c r="M95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57" spans="1:13" ht="14.25" hidden="1" customHeight="1" x14ac:dyDescent="0.35">
      <c r="A957" s="1" t="s">
        <v>1299</v>
      </c>
      <c r="B957" s="1" t="s">
        <v>1300</v>
      </c>
      <c r="C957" s="1" t="s">
        <v>1269</v>
      </c>
      <c r="D957" s="1">
        <v>2021</v>
      </c>
      <c r="E957" s="1" t="s">
        <v>42</v>
      </c>
      <c r="F957" s="1" t="s">
        <v>1275</v>
      </c>
      <c r="G957" s="1" t="s">
        <v>18</v>
      </c>
      <c r="H957" s="1" t="s">
        <v>19</v>
      </c>
      <c r="I957" s="1" t="s">
        <v>20</v>
      </c>
      <c r="J957" s="1">
        <v>19</v>
      </c>
      <c r="K957" s="1" t="str">
        <f>VLOOKUP(Table2[[#This Row],[Status]], rubric[], 2, FALSE)</f>
        <v>Pemberdayaan atau Aksi Kemanusiaan</v>
      </c>
      <c r="L957" s="1" t="str">
        <f>CLEAN(TRIM(Table2[[#This Row],[Status]] &amp; "|" &amp; Table2[[#This Row],[Level]] &amp; "|" &amp; Table2[[#This Row],[Participant As]]))</f>
        <v>Relawan|External Regional|Team</v>
      </c>
      <c r="M95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58" spans="1:13" ht="14.25" hidden="1" customHeight="1" x14ac:dyDescent="0.35">
      <c r="A958" s="1" t="s">
        <v>1301</v>
      </c>
      <c r="B958" s="1" t="s">
        <v>1302</v>
      </c>
      <c r="C958" s="1" t="s">
        <v>1269</v>
      </c>
      <c r="D958" s="1">
        <v>2021</v>
      </c>
      <c r="E958" s="1" t="s">
        <v>200</v>
      </c>
      <c r="F958" s="1" t="s">
        <v>1272</v>
      </c>
      <c r="G958" s="1" t="s">
        <v>18</v>
      </c>
      <c r="H958" s="1" t="s">
        <v>19</v>
      </c>
      <c r="I958" s="1" t="s">
        <v>20</v>
      </c>
      <c r="J958" s="1">
        <v>18</v>
      </c>
      <c r="K958" s="1" t="str">
        <f>VLOOKUP(Table2[[#This Row],[Status]], rubric[], 2, FALSE)</f>
        <v>Pemberdayaan atau Aksi Kemanusiaan</v>
      </c>
      <c r="L958" s="1" t="str">
        <f>CLEAN(TRIM(Table2[[#This Row],[Status]] &amp; "|" &amp; Table2[[#This Row],[Level]] &amp; "|" &amp; Table2[[#This Row],[Participant As]]))</f>
        <v>Relawan|External Regional|Team</v>
      </c>
      <c r="M95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59" spans="1:13" ht="14.25" hidden="1" customHeight="1" x14ac:dyDescent="0.35">
      <c r="A959" s="1" t="s">
        <v>1303</v>
      </c>
      <c r="B959" s="1" t="s">
        <v>1304</v>
      </c>
      <c r="C959" s="1" t="s">
        <v>1269</v>
      </c>
      <c r="D959" s="1">
        <v>2021</v>
      </c>
      <c r="E959" s="1" t="s">
        <v>16</v>
      </c>
      <c r="F959" s="1" t="s">
        <v>1202</v>
      </c>
      <c r="G959" s="1" t="s">
        <v>55</v>
      </c>
      <c r="H959" s="1" t="s">
        <v>48</v>
      </c>
      <c r="I959" s="1" t="s">
        <v>20</v>
      </c>
      <c r="J959" s="1">
        <v>3</v>
      </c>
      <c r="K959" s="1" t="str">
        <f>VLOOKUP(Table2[[#This Row],[Status]], rubric[], 2, FALSE)</f>
        <v>Hasil Karya</v>
      </c>
      <c r="L959" s="1" t="str">
        <f>CLEAN(TRIM(Table2[[#This Row],[Status]] &amp; "|" &amp; Table2[[#This Row],[Level]] &amp; "|" &amp; Table2[[#This Row],[Participant As]]))</f>
        <v>Hak Cipta|External National|Team</v>
      </c>
      <c r="M95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960" spans="1:13" ht="14.25" hidden="1" customHeight="1" x14ac:dyDescent="0.35">
      <c r="A960" s="1" t="s">
        <v>1303</v>
      </c>
      <c r="B960" s="1" t="s">
        <v>1304</v>
      </c>
      <c r="C960" s="1" t="s">
        <v>1269</v>
      </c>
      <c r="D960" s="1">
        <v>2021</v>
      </c>
      <c r="E960" s="1" t="s">
        <v>17</v>
      </c>
      <c r="F960" s="1" t="s">
        <v>57</v>
      </c>
      <c r="G960" s="1" t="s">
        <v>58</v>
      </c>
      <c r="H960" s="1" t="s">
        <v>41</v>
      </c>
      <c r="I960" s="1" t="s">
        <v>25</v>
      </c>
      <c r="J960" s="1">
        <v>1</v>
      </c>
      <c r="K960" s="1" t="str">
        <f>VLOOKUP(Table2[[#This Row],[Status]], rubric[], 2, FALSE)</f>
        <v>Karir Organisasi</v>
      </c>
      <c r="L960" s="1" t="str">
        <f>CLEAN(TRIM(Table2[[#This Row],[Status]] &amp; "|" &amp; Table2[[#This Row],[Level]] &amp; "|" &amp; Table2[[#This Row],[Participant As]]))</f>
        <v>Ketua|Kab/Kota/PT|Individual</v>
      </c>
      <c r="M96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961" spans="1:13" ht="14.25" hidden="1" customHeight="1" x14ac:dyDescent="0.35">
      <c r="A961" s="1" t="s">
        <v>1303</v>
      </c>
      <c r="B961" s="1" t="s">
        <v>1304</v>
      </c>
      <c r="C961" s="1" t="s">
        <v>1269</v>
      </c>
      <c r="D961" s="1">
        <v>2021</v>
      </c>
      <c r="E961" s="1" t="s">
        <v>59</v>
      </c>
      <c r="F961" s="1" t="s">
        <v>60</v>
      </c>
      <c r="G961" s="1" t="s">
        <v>58</v>
      </c>
      <c r="H961" s="1" t="s">
        <v>41</v>
      </c>
      <c r="I961" s="1" t="s">
        <v>25</v>
      </c>
      <c r="J961" s="1">
        <v>1</v>
      </c>
      <c r="K961" s="1" t="str">
        <f>VLOOKUP(Table2[[#This Row],[Status]], rubric[], 2, FALSE)</f>
        <v>Karir Organisasi</v>
      </c>
      <c r="L961" s="1" t="str">
        <f>CLEAN(TRIM(Table2[[#This Row],[Status]] &amp; "|" &amp; Table2[[#This Row],[Level]] &amp; "|" &amp; Table2[[#This Row],[Participant As]]))</f>
        <v>Ketua|Kab/Kota/PT|Individual</v>
      </c>
      <c r="M96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962" spans="1:13" ht="14.25" hidden="1" customHeight="1" x14ac:dyDescent="0.35">
      <c r="A962" s="1" t="s">
        <v>1303</v>
      </c>
      <c r="B962" s="1" t="s">
        <v>1304</v>
      </c>
      <c r="C962" s="1" t="s">
        <v>1269</v>
      </c>
      <c r="D962" s="1">
        <v>2021</v>
      </c>
      <c r="E962" s="1" t="s">
        <v>200</v>
      </c>
      <c r="F962" s="1" t="s">
        <v>1272</v>
      </c>
      <c r="G962" s="1" t="s">
        <v>18</v>
      </c>
      <c r="H962" s="1" t="s">
        <v>19</v>
      </c>
      <c r="I962" s="1" t="s">
        <v>20</v>
      </c>
      <c r="J962" s="1">
        <v>18</v>
      </c>
      <c r="K962" s="1" t="str">
        <f>VLOOKUP(Table2[[#This Row],[Status]], rubric[], 2, FALSE)</f>
        <v>Pemberdayaan atau Aksi Kemanusiaan</v>
      </c>
      <c r="L962" s="1" t="str">
        <f>CLEAN(TRIM(Table2[[#This Row],[Status]] &amp; "|" &amp; Table2[[#This Row],[Level]] &amp; "|" &amp; Table2[[#This Row],[Participant As]]))</f>
        <v>Relawan|External Regional|Team</v>
      </c>
      <c r="M96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63" spans="1:13" ht="14.25" hidden="1" customHeight="1" x14ac:dyDescent="0.35">
      <c r="A963" s="1" t="s">
        <v>1305</v>
      </c>
      <c r="B963" s="1" t="s">
        <v>1306</v>
      </c>
      <c r="C963" s="1" t="s">
        <v>1269</v>
      </c>
      <c r="D963" s="1">
        <v>2021</v>
      </c>
      <c r="E963" s="1" t="s">
        <v>42</v>
      </c>
      <c r="F963" s="1" t="s">
        <v>1275</v>
      </c>
      <c r="G963" s="1" t="s">
        <v>18</v>
      </c>
      <c r="H963" s="1" t="s">
        <v>19</v>
      </c>
      <c r="I963" s="1" t="s">
        <v>20</v>
      </c>
      <c r="J963" s="1">
        <v>19</v>
      </c>
      <c r="K963" s="1" t="str">
        <f>VLOOKUP(Table2[[#This Row],[Status]], rubric[], 2, FALSE)</f>
        <v>Pemberdayaan atau Aksi Kemanusiaan</v>
      </c>
      <c r="L963" s="1" t="str">
        <f>CLEAN(TRIM(Table2[[#This Row],[Status]] &amp; "|" &amp; Table2[[#This Row],[Level]] &amp; "|" &amp; Table2[[#This Row],[Participant As]]))</f>
        <v>Relawan|External Regional|Team</v>
      </c>
      <c r="M96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64" spans="1:13" ht="14.25" hidden="1" customHeight="1" x14ac:dyDescent="0.35">
      <c r="A964" s="1" t="s">
        <v>1307</v>
      </c>
      <c r="B964" s="1" t="s">
        <v>1308</v>
      </c>
      <c r="C964" s="1" t="s">
        <v>1269</v>
      </c>
      <c r="D964" s="1">
        <v>2021</v>
      </c>
      <c r="E964" s="1" t="s">
        <v>200</v>
      </c>
      <c r="F964" s="1" t="s">
        <v>1272</v>
      </c>
      <c r="G964" s="1" t="s">
        <v>18</v>
      </c>
      <c r="H964" s="1" t="s">
        <v>19</v>
      </c>
      <c r="I964" s="1" t="s">
        <v>20</v>
      </c>
      <c r="J964" s="1">
        <v>18</v>
      </c>
      <c r="K964" s="1" t="str">
        <f>VLOOKUP(Table2[[#This Row],[Status]], rubric[], 2, FALSE)</f>
        <v>Pemberdayaan atau Aksi Kemanusiaan</v>
      </c>
      <c r="L964" s="1" t="str">
        <f>CLEAN(TRIM(Table2[[#This Row],[Status]] &amp; "|" &amp; Table2[[#This Row],[Level]] &amp; "|" &amp; Table2[[#This Row],[Participant As]]))</f>
        <v>Relawan|External Regional|Team</v>
      </c>
      <c r="M96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65" spans="1:13" ht="14.25" hidden="1" customHeight="1" x14ac:dyDescent="0.35">
      <c r="A965" s="1" t="s">
        <v>1309</v>
      </c>
      <c r="B965" s="1" t="s">
        <v>1310</v>
      </c>
      <c r="C965" s="1" t="s">
        <v>1269</v>
      </c>
      <c r="D965" s="1">
        <v>2021</v>
      </c>
      <c r="E965" s="1" t="s">
        <v>42</v>
      </c>
      <c r="F965" s="1" t="s">
        <v>1275</v>
      </c>
      <c r="G965" s="1" t="s">
        <v>18</v>
      </c>
      <c r="H965" s="1" t="s">
        <v>19</v>
      </c>
      <c r="I965" s="1" t="s">
        <v>20</v>
      </c>
      <c r="J965" s="1">
        <v>19</v>
      </c>
      <c r="K965" s="1" t="str">
        <f>VLOOKUP(Table2[[#This Row],[Status]], rubric[], 2, FALSE)</f>
        <v>Pemberdayaan atau Aksi Kemanusiaan</v>
      </c>
      <c r="L965" s="1" t="str">
        <f>CLEAN(TRIM(Table2[[#This Row],[Status]] &amp; "|" &amp; Table2[[#This Row],[Level]] &amp; "|" &amp; Table2[[#This Row],[Participant As]]))</f>
        <v>Relawan|External Regional|Team</v>
      </c>
      <c r="M96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66" spans="1:13" ht="14.25" hidden="1" customHeight="1" x14ac:dyDescent="0.35">
      <c r="A966" s="1" t="s">
        <v>1311</v>
      </c>
      <c r="B966" s="1" t="s">
        <v>1312</v>
      </c>
      <c r="C966" s="1" t="s">
        <v>1269</v>
      </c>
      <c r="D966" s="1">
        <v>2021</v>
      </c>
      <c r="E966" s="1" t="s">
        <v>217</v>
      </c>
      <c r="F966" s="1" t="s">
        <v>217</v>
      </c>
      <c r="G966" s="1" t="s">
        <v>18</v>
      </c>
      <c r="H966" s="1" t="s">
        <v>19</v>
      </c>
      <c r="I966" s="1" t="s">
        <v>25</v>
      </c>
      <c r="J966" s="1">
        <v>65</v>
      </c>
      <c r="K966" s="1" t="str">
        <f>VLOOKUP(Table2[[#This Row],[Status]], rubric[], 2, FALSE)</f>
        <v>Pemberdayaan atau Aksi Kemanusiaan</v>
      </c>
      <c r="L966" s="1" t="str">
        <f>CLEAN(TRIM(Table2[[#This Row],[Status]] &amp; "|" &amp; Table2[[#This Row],[Level]] &amp; "|" &amp; Table2[[#This Row],[Participant As]]))</f>
        <v>Relawan|External Regional|Individual</v>
      </c>
      <c r="M96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67" spans="1:13" ht="14.25" hidden="1" customHeight="1" x14ac:dyDescent="0.35">
      <c r="A967" s="1" t="s">
        <v>1311</v>
      </c>
      <c r="B967" s="1" t="s">
        <v>1312</v>
      </c>
      <c r="C967" s="1" t="s">
        <v>1269</v>
      </c>
      <c r="D967" s="1">
        <v>2021</v>
      </c>
      <c r="E967" s="1" t="s">
        <v>42</v>
      </c>
      <c r="F967" s="1" t="s">
        <v>1275</v>
      </c>
      <c r="G967" s="1" t="s">
        <v>18</v>
      </c>
      <c r="H967" s="1" t="s">
        <v>19</v>
      </c>
      <c r="I967" s="1" t="s">
        <v>20</v>
      </c>
      <c r="J967" s="1">
        <v>19</v>
      </c>
      <c r="K967" s="1" t="str">
        <f>VLOOKUP(Table2[[#This Row],[Status]], rubric[], 2, FALSE)</f>
        <v>Pemberdayaan atau Aksi Kemanusiaan</v>
      </c>
      <c r="L967" s="1" t="str">
        <f>CLEAN(TRIM(Table2[[#This Row],[Status]] &amp; "|" &amp; Table2[[#This Row],[Level]] &amp; "|" &amp; Table2[[#This Row],[Participant As]]))</f>
        <v>Relawan|External Regional|Team</v>
      </c>
      <c r="M96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68" spans="1:13" ht="14.25" hidden="1" customHeight="1" x14ac:dyDescent="0.35">
      <c r="A968" s="1" t="s">
        <v>1313</v>
      </c>
      <c r="B968" s="1" t="s">
        <v>1314</v>
      </c>
      <c r="C968" s="1" t="s">
        <v>1269</v>
      </c>
      <c r="D968" s="1">
        <v>2021</v>
      </c>
      <c r="E968" s="1" t="s">
        <v>42</v>
      </c>
      <c r="F968" s="1" t="s">
        <v>1275</v>
      </c>
      <c r="G968" s="1" t="s">
        <v>18</v>
      </c>
      <c r="H968" s="1" t="s">
        <v>19</v>
      </c>
      <c r="I968" s="1" t="s">
        <v>20</v>
      </c>
      <c r="J968" s="1">
        <v>19</v>
      </c>
      <c r="K968" s="1" t="str">
        <f>VLOOKUP(Table2[[#This Row],[Status]], rubric[], 2, FALSE)</f>
        <v>Pemberdayaan atau Aksi Kemanusiaan</v>
      </c>
      <c r="L968" s="1" t="str">
        <f>CLEAN(TRIM(Table2[[#This Row],[Status]] &amp; "|" &amp; Table2[[#This Row],[Level]] &amp; "|" &amp; Table2[[#This Row],[Participant As]]))</f>
        <v>Relawan|External Regional|Team</v>
      </c>
      <c r="M96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69" spans="1:13" ht="14.25" hidden="1" customHeight="1" x14ac:dyDescent="0.35">
      <c r="A969" s="1" t="s">
        <v>1315</v>
      </c>
      <c r="B969" s="1" t="s">
        <v>1316</v>
      </c>
      <c r="C969" s="1" t="s">
        <v>1269</v>
      </c>
      <c r="D969" s="1">
        <v>2021</v>
      </c>
      <c r="E969" s="1" t="s">
        <v>200</v>
      </c>
      <c r="F969" s="1" t="s">
        <v>1272</v>
      </c>
      <c r="G969" s="1" t="s">
        <v>18</v>
      </c>
      <c r="H969" s="1" t="s">
        <v>19</v>
      </c>
      <c r="I969" s="1" t="s">
        <v>20</v>
      </c>
      <c r="J969" s="1">
        <v>18</v>
      </c>
      <c r="K969" s="1" t="str">
        <f>VLOOKUP(Table2[[#This Row],[Status]], rubric[], 2, FALSE)</f>
        <v>Pemberdayaan atau Aksi Kemanusiaan</v>
      </c>
      <c r="L969" s="1" t="str">
        <f>CLEAN(TRIM(Table2[[#This Row],[Status]] &amp; "|" &amp; Table2[[#This Row],[Level]] &amp; "|" &amp; Table2[[#This Row],[Participant As]]))</f>
        <v>Relawan|External Regional|Team</v>
      </c>
      <c r="M96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70" spans="1:13" ht="14.25" hidden="1" customHeight="1" x14ac:dyDescent="0.35">
      <c r="A970" s="1" t="s">
        <v>1317</v>
      </c>
      <c r="B970" s="1" t="s">
        <v>1318</v>
      </c>
      <c r="C970" s="1" t="s">
        <v>1269</v>
      </c>
      <c r="D970" s="1">
        <v>2021</v>
      </c>
      <c r="E970" s="1" t="s">
        <v>946</v>
      </c>
      <c r="F970" s="1" t="s">
        <v>1319</v>
      </c>
      <c r="G970" s="1" t="s">
        <v>74</v>
      </c>
      <c r="H970" s="1" t="s">
        <v>48</v>
      </c>
      <c r="I970" s="1" t="s">
        <v>25</v>
      </c>
      <c r="J970" s="1">
        <v>500</v>
      </c>
      <c r="K970" s="1" t="str">
        <f>VLOOKUP(Table2[[#This Row],[Status]], rubric[], 2, FALSE)</f>
        <v>Kompetisi</v>
      </c>
      <c r="L970" s="1" t="str">
        <f>CLEAN(TRIM(Table2[[#This Row],[Status]] &amp; "|" &amp; Table2[[#This Row],[Level]] &amp; "|" &amp; Table2[[#This Row],[Participant As]]))</f>
        <v>Juara 3|External National|Individual</v>
      </c>
      <c r="M97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71" spans="1:13" ht="14.25" hidden="1" customHeight="1" x14ac:dyDescent="0.35">
      <c r="A971" s="1" t="s">
        <v>1317</v>
      </c>
      <c r="B971" s="1" t="s">
        <v>1318</v>
      </c>
      <c r="C971" s="1" t="s">
        <v>1269</v>
      </c>
      <c r="D971" s="1">
        <v>2021</v>
      </c>
      <c r="E971" s="1" t="s">
        <v>200</v>
      </c>
      <c r="F971" s="1" t="s">
        <v>1272</v>
      </c>
      <c r="G971" s="1" t="s">
        <v>18</v>
      </c>
      <c r="H971" s="1" t="s">
        <v>19</v>
      </c>
      <c r="I971" s="1" t="s">
        <v>20</v>
      </c>
      <c r="J971" s="1">
        <v>18</v>
      </c>
      <c r="K971" s="1" t="str">
        <f>VLOOKUP(Table2[[#This Row],[Status]], rubric[], 2, FALSE)</f>
        <v>Pemberdayaan atau Aksi Kemanusiaan</v>
      </c>
      <c r="L971" s="1" t="str">
        <f>CLEAN(TRIM(Table2[[#This Row],[Status]] &amp; "|" &amp; Table2[[#This Row],[Level]] &amp; "|" &amp; Table2[[#This Row],[Participant As]]))</f>
        <v>Relawan|External Regional|Team</v>
      </c>
      <c r="M97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72" spans="1:13" ht="14.25" hidden="1" customHeight="1" x14ac:dyDescent="0.35">
      <c r="A972" s="1" t="s">
        <v>1320</v>
      </c>
      <c r="B972" s="1" t="s">
        <v>1321</v>
      </c>
      <c r="C972" s="1" t="s">
        <v>1269</v>
      </c>
      <c r="D972" s="1">
        <v>2021</v>
      </c>
      <c r="E972" s="1" t="s">
        <v>42</v>
      </c>
      <c r="F972" s="1" t="s">
        <v>1275</v>
      </c>
      <c r="G972" s="1" t="s">
        <v>18</v>
      </c>
      <c r="H972" s="1" t="s">
        <v>19</v>
      </c>
      <c r="I972" s="1" t="s">
        <v>20</v>
      </c>
      <c r="J972" s="1">
        <v>19</v>
      </c>
      <c r="K972" s="1" t="str">
        <f>VLOOKUP(Table2[[#This Row],[Status]], rubric[], 2, FALSE)</f>
        <v>Pemberdayaan atau Aksi Kemanusiaan</v>
      </c>
      <c r="L972" s="1" t="str">
        <f>CLEAN(TRIM(Table2[[#This Row],[Status]] &amp; "|" &amp; Table2[[#This Row],[Level]] &amp; "|" &amp; Table2[[#This Row],[Participant As]]))</f>
        <v>Relawan|External Regional|Team</v>
      </c>
      <c r="M97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73" spans="1:13" ht="14.25" hidden="1" customHeight="1" x14ac:dyDescent="0.35">
      <c r="A973" s="1" t="s">
        <v>1322</v>
      </c>
      <c r="B973" s="1" t="s">
        <v>1323</v>
      </c>
      <c r="C973" s="1" t="s">
        <v>1269</v>
      </c>
      <c r="D973" s="1">
        <v>2021</v>
      </c>
      <c r="E973" s="1" t="s">
        <v>200</v>
      </c>
      <c r="F973" s="1" t="s">
        <v>1272</v>
      </c>
      <c r="G973" s="1" t="s">
        <v>18</v>
      </c>
      <c r="H973" s="1" t="s">
        <v>19</v>
      </c>
      <c r="I973" s="1" t="s">
        <v>20</v>
      </c>
      <c r="J973" s="1">
        <v>18</v>
      </c>
      <c r="K973" s="1" t="str">
        <f>VLOOKUP(Table2[[#This Row],[Status]], rubric[], 2, FALSE)</f>
        <v>Pemberdayaan atau Aksi Kemanusiaan</v>
      </c>
      <c r="L973" s="1" t="str">
        <f>CLEAN(TRIM(Table2[[#This Row],[Status]] &amp; "|" &amp; Table2[[#This Row],[Level]] &amp; "|" &amp; Table2[[#This Row],[Participant As]]))</f>
        <v>Relawan|External Regional|Team</v>
      </c>
      <c r="M97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74" spans="1:13" ht="14.25" hidden="1" customHeight="1" x14ac:dyDescent="0.35">
      <c r="A974" s="1" t="s">
        <v>1324</v>
      </c>
      <c r="B974" s="1" t="s">
        <v>1325</v>
      </c>
      <c r="C974" s="1" t="s">
        <v>1269</v>
      </c>
      <c r="D974" s="1">
        <v>2021</v>
      </c>
      <c r="E974" s="1" t="s">
        <v>42</v>
      </c>
      <c r="F974" s="1" t="s">
        <v>1275</v>
      </c>
      <c r="G974" s="1" t="s">
        <v>18</v>
      </c>
      <c r="H974" s="1" t="s">
        <v>19</v>
      </c>
      <c r="I974" s="1" t="s">
        <v>20</v>
      </c>
      <c r="J974" s="1">
        <v>19</v>
      </c>
      <c r="K974" s="1" t="str">
        <f>VLOOKUP(Table2[[#This Row],[Status]], rubric[], 2, FALSE)</f>
        <v>Pemberdayaan atau Aksi Kemanusiaan</v>
      </c>
      <c r="L974" s="1" t="str">
        <f>CLEAN(TRIM(Table2[[#This Row],[Status]] &amp; "|" &amp; Table2[[#This Row],[Level]] &amp; "|" &amp; Table2[[#This Row],[Participant As]]))</f>
        <v>Relawan|External Regional|Team</v>
      </c>
      <c r="M97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75" spans="1:13" ht="14.25" hidden="1" customHeight="1" x14ac:dyDescent="0.35">
      <c r="A975" s="1" t="s">
        <v>1326</v>
      </c>
      <c r="B975" s="1" t="s">
        <v>1327</v>
      </c>
      <c r="C975" s="1" t="s">
        <v>1269</v>
      </c>
      <c r="D975" s="1">
        <v>2021</v>
      </c>
      <c r="E975" s="1" t="s">
        <v>124</v>
      </c>
      <c r="F975" s="1" t="s">
        <v>125</v>
      </c>
      <c r="G975" s="1" t="s">
        <v>40</v>
      </c>
      <c r="H975" s="1" t="s">
        <v>41</v>
      </c>
      <c r="I975" s="1" t="s">
        <v>25</v>
      </c>
      <c r="K975" t="str">
        <f>VLOOKUP(Table2[[#This Row],[Status]], rubric[], 2, FALSE)</f>
        <v>Karir Organisasi</v>
      </c>
      <c r="L975" s="1" t="str">
        <f>CLEAN(TRIM(Table2[[#This Row],[Status]] &amp; "|" &amp; Table2[[#This Row],[Level]] &amp; "|" &amp; Table2[[#This Row],[Participant As]]))</f>
        <v>Satu Tingkat Dibawah Pengurus Harian|Kab/Kota/PT|Individual</v>
      </c>
      <c r="M97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</v>
      </c>
    </row>
    <row r="976" spans="1:13" ht="14.25" hidden="1" customHeight="1" x14ac:dyDescent="0.35">
      <c r="A976" s="1" t="s">
        <v>1326</v>
      </c>
      <c r="B976" s="1" t="s">
        <v>1327</v>
      </c>
      <c r="C976" s="1" t="s">
        <v>1269</v>
      </c>
      <c r="D976" s="1">
        <v>2021</v>
      </c>
      <c r="E976" s="1" t="s">
        <v>200</v>
      </c>
      <c r="F976" s="1" t="s">
        <v>1272</v>
      </c>
      <c r="G976" s="1" t="s">
        <v>18</v>
      </c>
      <c r="H976" s="1" t="s">
        <v>19</v>
      </c>
      <c r="I976" s="1" t="s">
        <v>20</v>
      </c>
      <c r="J976" s="1">
        <v>18</v>
      </c>
      <c r="K976" s="1" t="str">
        <f>VLOOKUP(Table2[[#This Row],[Status]], rubric[], 2, FALSE)</f>
        <v>Pemberdayaan atau Aksi Kemanusiaan</v>
      </c>
      <c r="L976" s="1" t="str">
        <f>CLEAN(TRIM(Table2[[#This Row],[Status]] &amp; "|" &amp; Table2[[#This Row],[Level]] &amp; "|" &amp; Table2[[#This Row],[Participant As]]))</f>
        <v>Relawan|External Regional|Team</v>
      </c>
      <c r="M97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77" spans="1:13" ht="14.25" hidden="1" customHeight="1" x14ac:dyDescent="0.35">
      <c r="A977" s="1" t="s">
        <v>1328</v>
      </c>
      <c r="B977" s="1" t="s">
        <v>1329</v>
      </c>
      <c r="C977" s="1" t="s">
        <v>1269</v>
      </c>
      <c r="D977" s="1">
        <v>2021</v>
      </c>
      <c r="E977" s="1" t="s">
        <v>42</v>
      </c>
      <c r="F977" s="1" t="s">
        <v>1275</v>
      </c>
      <c r="G977" s="1" t="s">
        <v>18</v>
      </c>
      <c r="H977" s="1" t="s">
        <v>19</v>
      </c>
      <c r="I977" s="1" t="s">
        <v>20</v>
      </c>
      <c r="J977" s="1">
        <v>19</v>
      </c>
      <c r="K977" s="1" t="str">
        <f>VLOOKUP(Table2[[#This Row],[Status]], rubric[], 2, FALSE)</f>
        <v>Pemberdayaan atau Aksi Kemanusiaan</v>
      </c>
      <c r="L977" s="1" t="str">
        <f>CLEAN(TRIM(Table2[[#This Row],[Status]] &amp; "|" &amp; Table2[[#This Row],[Level]] &amp; "|" &amp; Table2[[#This Row],[Participant As]]))</f>
        <v>Relawan|External Regional|Team</v>
      </c>
      <c r="M97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78" spans="1:13" ht="14.25" hidden="1" customHeight="1" x14ac:dyDescent="0.35">
      <c r="A978" s="1" t="s">
        <v>1330</v>
      </c>
      <c r="B978" s="1" t="s">
        <v>1331</v>
      </c>
      <c r="C978" s="1" t="s">
        <v>1269</v>
      </c>
      <c r="D978" s="1">
        <v>2021</v>
      </c>
      <c r="E978" s="1" t="s">
        <v>1286</v>
      </c>
      <c r="F978" s="1" t="s">
        <v>178</v>
      </c>
      <c r="G978" s="1" t="s">
        <v>318</v>
      </c>
      <c r="H978" s="1" t="s">
        <v>48</v>
      </c>
      <c r="I978" s="1" t="s">
        <v>20</v>
      </c>
      <c r="J978" s="1">
        <v>15</v>
      </c>
      <c r="K978" s="1" t="str">
        <f>VLOOKUP(Table2[[#This Row],[Status]], rubric[], 2, FALSE)</f>
        <v>Hasil Karya</v>
      </c>
      <c r="L978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97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979" spans="1:13" ht="14.25" hidden="1" customHeight="1" x14ac:dyDescent="0.35">
      <c r="A979" s="1" t="s">
        <v>1330</v>
      </c>
      <c r="B979" s="1" t="s">
        <v>1331</v>
      </c>
      <c r="C979" s="1" t="s">
        <v>1269</v>
      </c>
      <c r="D979" s="1">
        <v>2021</v>
      </c>
      <c r="E979" s="1" t="s">
        <v>1286</v>
      </c>
      <c r="F979" s="1" t="s">
        <v>178</v>
      </c>
      <c r="G979" s="1" t="s">
        <v>18</v>
      </c>
      <c r="H979" s="1" t="s">
        <v>19</v>
      </c>
      <c r="I979" s="1" t="s">
        <v>20</v>
      </c>
      <c r="J979" s="1">
        <v>4</v>
      </c>
      <c r="K979" s="1" t="str">
        <f>VLOOKUP(Table2[[#This Row],[Status]], rubric[], 2, FALSE)</f>
        <v>Pemberdayaan atau Aksi Kemanusiaan</v>
      </c>
      <c r="L979" s="1" t="str">
        <f>CLEAN(TRIM(Table2[[#This Row],[Status]] &amp; "|" &amp; Table2[[#This Row],[Level]] &amp; "|" &amp; Table2[[#This Row],[Participant As]]))</f>
        <v>Relawan|External Regional|Team</v>
      </c>
      <c r="M97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80" spans="1:13" ht="14.25" hidden="1" customHeight="1" x14ac:dyDescent="0.35">
      <c r="A980" s="1" t="s">
        <v>1332</v>
      </c>
      <c r="B980" s="1" t="s">
        <v>1333</v>
      </c>
      <c r="C980" s="1" t="s">
        <v>1269</v>
      </c>
      <c r="D980" s="1">
        <v>2021</v>
      </c>
      <c r="E980" s="1" t="s">
        <v>1334</v>
      </c>
      <c r="F980" s="1" t="s">
        <v>458</v>
      </c>
      <c r="G980" s="1" t="s">
        <v>318</v>
      </c>
      <c r="H980" s="1" t="s">
        <v>48</v>
      </c>
      <c r="I980" s="1" t="s">
        <v>20</v>
      </c>
      <c r="J980" s="1">
        <v>4</v>
      </c>
      <c r="K980" s="1" t="str">
        <f>VLOOKUP(Table2[[#This Row],[Status]], rubric[], 2, FALSE)</f>
        <v>Hasil Karya</v>
      </c>
      <c r="L980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98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981" spans="1:13" ht="14.25" hidden="1" customHeight="1" x14ac:dyDescent="0.35">
      <c r="A981" s="1" t="s">
        <v>1332</v>
      </c>
      <c r="B981" s="1" t="s">
        <v>1333</v>
      </c>
      <c r="C981" s="1" t="s">
        <v>1269</v>
      </c>
      <c r="D981" s="1">
        <v>2021</v>
      </c>
      <c r="E981" s="1" t="s">
        <v>1334</v>
      </c>
      <c r="F981" s="1" t="s">
        <v>178</v>
      </c>
      <c r="G981" s="1" t="s">
        <v>18</v>
      </c>
      <c r="H981" s="1" t="s">
        <v>19</v>
      </c>
      <c r="I981" s="1" t="s">
        <v>20</v>
      </c>
      <c r="J981" s="1">
        <v>4</v>
      </c>
      <c r="K981" s="1" t="str">
        <f>VLOOKUP(Table2[[#This Row],[Status]], rubric[], 2, FALSE)</f>
        <v>Pemberdayaan atau Aksi Kemanusiaan</v>
      </c>
      <c r="L981" s="1" t="str">
        <f>CLEAN(TRIM(Table2[[#This Row],[Status]] &amp; "|" &amp; Table2[[#This Row],[Level]] &amp; "|" &amp; Table2[[#This Row],[Participant As]]))</f>
        <v>Relawan|External Regional|Team</v>
      </c>
      <c r="M98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82" spans="1:13" ht="14.25" hidden="1" customHeight="1" x14ac:dyDescent="0.35">
      <c r="A982" s="1" t="s">
        <v>1332</v>
      </c>
      <c r="B982" s="1" t="s">
        <v>1333</v>
      </c>
      <c r="C982" s="1" t="s">
        <v>1269</v>
      </c>
      <c r="D982" s="1">
        <v>2021</v>
      </c>
      <c r="E982" s="1" t="s">
        <v>98</v>
      </c>
      <c r="F982" s="1" t="s">
        <v>1335</v>
      </c>
      <c r="G982" s="1" t="s">
        <v>91</v>
      </c>
      <c r="H982" s="1" t="s">
        <v>48</v>
      </c>
      <c r="I982" s="1" t="s">
        <v>20</v>
      </c>
      <c r="J982" s="1">
        <v>200</v>
      </c>
      <c r="K982" s="1" t="str">
        <f>VLOOKUP(Table2[[#This Row],[Status]], rubric[], 2, FALSE)</f>
        <v>Pengakuan</v>
      </c>
      <c r="L982" s="1" t="str">
        <f>CLEAN(TRIM(Table2[[#This Row],[Status]] &amp; "|" &amp; Table2[[#This Row],[Level]] &amp; "|" &amp; Table2[[#This Row],[Participant As]]))</f>
        <v>Narasumber/Pembicara|External National|Team</v>
      </c>
      <c r="M98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83" spans="1:13" ht="14.25" hidden="1" customHeight="1" x14ac:dyDescent="0.35">
      <c r="A983" s="1" t="s">
        <v>1336</v>
      </c>
      <c r="B983" s="1" t="s">
        <v>1337</v>
      </c>
      <c r="C983" s="1" t="s">
        <v>1269</v>
      </c>
      <c r="D983" s="1">
        <v>2021</v>
      </c>
      <c r="E983" s="1" t="s">
        <v>200</v>
      </c>
      <c r="F983" s="1" t="s">
        <v>1272</v>
      </c>
      <c r="G983" s="1" t="s">
        <v>18</v>
      </c>
      <c r="H983" s="1" t="s">
        <v>19</v>
      </c>
      <c r="I983" s="1" t="s">
        <v>20</v>
      </c>
      <c r="J983" s="1">
        <v>18</v>
      </c>
      <c r="K983" s="1" t="str">
        <f>VLOOKUP(Table2[[#This Row],[Status]], rubric[], 2, FALSE)</f>
        <v>Pemberdayaan atau Aksi Kemanusiaan</v>
      </c>
      <c r="L983" s="1" t="str">
        <f>CLEAN(TRIM(Table2[[#This Row],[Status]] &amp; "|" &amp; Table2[[#This Row],[Level]] &amp; "|" &amp; Table2[[#This Row],[Participant As]]))</f>
        <v>Relawan|External Regional|Team</v>
      </c>
      <c r="M98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84" spans="1:13" ht="14.25" hidden="1" customHeight="1" x14ac:dyDescent="0.35">
      <c r="A984" s="1" t="s">
        <v>1338</v>
      </c>
      <c r="B984" s="1" t="s">
        <v>1339</v>
      </c>
      <c r="C984" s="1" t="s">
        <v>1269</v>
      </c>
      <c r="D984" s="1">
        <v>2021</v>
      </c>
      <c r="E984" s="1" t="s">
        <v>42</v>
      </c>
      <c r="F984" s="1" t="s">
        <v>1275</v>
      </c>
      <c r="G984" s="1" t="s">
        <v>18</v>
      </c>
      <c r="H984" s="1" t="s">
        <v>19</v>
      </c>
      <c r="I984" s="1" t="s">
        <v>20</v>
      </c>
      <c r="J984" s="1">
        <v>19</v>
      </c>
      <c r="K984" s="1" t="str">
        <f>VLOOKUP(Table2[[#This Row],[Status]], rubric[], 2, FALSE)</f>
        <v>Pemberdayaan atau Aksi Kemanusiaan</v>
      </c>
      <c r="L984" s="1" t="str">
        <f>CLEAN(TRIM(Table2[[#This Row],[Status]] &amp; "|" &amp; Table2[[#This Row],[Level]] &amp; "|" &amp; Table2[[#This Row],[Participant As]]))</f>
        <v>Relawan|External Regional|Team</v>
      </c>
      <c r="M98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85" spans="1:13" ht="14.25" hidden="1" customHeight="1" x14ac:dyDescent="0.35">
      <c r="A985" s="1" t="s">
        <v>1340</v>
      </c>
      <c r="B985" s="1" t="s">
        <v>1341</v>
      </c>
      <c r="C985" s="1" t="s">
        <v>1269</v>
      </c>
      <c r="D985" s="1">
        <v>2021</v>
      </c>
      <c r="E985" s="1" t="s">
        <v>42</v>
      </c>
      <c r="F985" s="1" t="s">
        <v>1275</v>
      </c>
      <c r="G985" s="1" t="s">
        <v>18</v>
      </c>
      <c r="H985" s="1" t="s">
        <v>19</v>
      </c>
      <c r="I985" s="1" t="s">
        <v>20</v>
      </c>
      <c r="J985" s="1">
        <v>19</v>
      </c>
      <c r="K985" s="1" t="str">
        <f>VLOOKUP(Table2[[#This Row],[Status]], rubric[], 2, FALSE)</f>
        <v>Pemberdayaan atau Aksi Kemanusiaan</v>
      </c>
      <c r="L985" s="1" t="str">
        <f>CLEAN(TRIM(Table2[[#This Row],[Status]] &amp; "|" &amp; Table2[[#This Row],[Level]] &amp; "|" &amp; Table2[[#This Row],[Participant As]]))</f>
        <v>Relawan|External Regional|Team</v>
      </c>
      <c r="M98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86" spans="1:13" ht="14.25" hidden="1" customHeight="1" x14ac:dyDescent="0.35">
      <c r="A986" s="1" t="s">
        <v>1342</v>
      </c>
      <c r="B986" s="1" t="s">
        <v>1343</v>
      </c>
      <c r="C986" s="1" t="s">
        <v>1269</v>
      </c>
      <c r="D986" s="1">
        <v>2021</v>
      </c>
      <c r="E986" s="1" t="s">
        <v>200</v>
      </c>
      <c r="F986" s="1" t="s">
        <v>1272</v>
      </c>
      <c r="G986" s="1" t="s">
        <v>18</v>
      </c>
      <c r="H986" s="1" t="s">
        <v>19</v>
      </c>
      <c r="I986" s="1" t="s">
        <v>20</v>
      </c>
      <c r="J986" s="1">
        <v>18</v>
      </c>
      <c r="K986" s="1" t="str">
        <f>VLOOKUP(Table2[[#This Row],[Status]], rubric[], 2, FALSE)</f>
        <v>Pemberdayaan atau Aksi Kemanusiaan</v>
      </c>
      <c r="L986" s="1" t="str">
        <f>CLEAN(TRIM(Table2[[#This Row],[Status]] &amp; "|" &amp; Table2[[#This Row],[Level]] &amp; "|" &amp; Table2[[#This Row],[Participant As]]))</f>
        <v>Relawan|External Regional|Team</v>
      </c>
      <c r="M98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87" spans="1:13" ht="14.25" hidden="1" customHeight="1" x14ac:dyDescent="0.35">
      <c r="A987" s="1" t="s">
        <v>1344</v>
      </c>
      <c r="B987" s="1" t="s">
        <v>1345</v>
      </c>
      <c r="C987" s="1" t="s">
        <v>1269</v>
      </c>
      <c r="D987" s="1">
        <v>2021</v>
      </c>
      <c r="E987" s="1" t="s">
        <v>42</v>
      </c>
      <c r="F987" s="1" t="s">
        <v>1275</v>
      </c>
      <c r="G987" s="1" t="s">
        <v>18</v>
      </c>
      <c r="H987" s="1" t="s">
        <v>19</v>
      </c>
      <c r="I987" s="1" t="s">
        <v>20</v>
      </c>
      <c r="J987" s="1">
        <v>19</v>
      </c>
      <c r="K987" s="1" t="str">
        <f>VLOOKUP(Table2[[#This Row],[Status]], rubric[], 2, FALSE)</f>
        <v>Pemberdayaan atau Aksi Kemanusiaan</v>
      </c>
      <c r="L987" s="1" t="str">
        <f>CLEAN(TRIM(Table2[[#This Row],[Status]] &amp; "|" &amp; Table2[[#This Row],[Level]] &amp; "|" &amp; Table2[[#This Row],[Participant As]]))</f>
        <v>Relawan|External Regional|Team</v>
      </c>
      <c r="M98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88" spans="1:13" ht="14.25" hidden="1" customHeight="1" x14ac:dyDescent="0.35">
      <c r="A988" s="1" t="s">
        <v>1346</v>
      </c>
      <c r="B988" s="1" t="s">
        <v>1347</v>
      </c>
      <c r="C988" s="1" t="s">
        <v>1269</v>
      </c>
      <c r="D988" s="1">
        <v>2021</v>
      </c>
      <c r="E988" s="1" t="s">
        <v>200</v>
      </c>
      <c r="F988" s="1" t="s">
        <v>1272</v>
      </c>
      <c r="G988" s="1" t="s">
        <v>18</v>
      </c>
      <c r="H988" s="1" t="s">
        <v>19</v>
      </c>
      <c r="I988" s="1" t="s">
        <v>20</v>
      </c>
      <c r="J988" s="1">
        <v>18</v>
      </c>
      <c r="K988" s="1" t="str">
        <f>VLOOKUP(Table2[[#This Row],[Status]], rubric[], 2, FALSE)</f>
        <v>Pemberdayaan atau Aksi Kemanusiaan</v>
      </c>
      <c r="L988" s="1" t="str">
        <f>CLEAN(TRIM(Table2[[#This Row],[Status]] &amp; "|" &amp; Table2[[#This Row],[Level]] &amp; "|" &amp; Table2[[#This Row],[Participant As]]))</f>
        <v>Relawan|External Regional|Team</v>
      </c>
      <c r="M98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89" spans="1:13" ht="14.25" hidden="1" customHeight="1" x14ac:dyDescent="0.35">
      <c r="A989" s="1" t="s">
        <v>1348</v>
      </c>
      <c r="B989" s="1" t="s">
        <v>1349</v>
      </c>
      <c r="C989" s="1" t="s">
        <v>1269</v>
      </c>
      <c r="D989" s="1">
        <v>2021</v>
      </c>
      <c r="E989" s="1" t="s">
        <v>24</v>
      </c>
      <c r="F989" s="1" t="s">
        <v>1350</v>
      </c>
      <c r="G989" s="1" t="s">
        <v>18</v>
      </c>
      <c r="H989" s="1" t="s">
        <v>19</v>
      </c>
      <c r="I989" s="1" t="s">
        <v>20</v>
      </c>
      <c r="J989" s="1">
        <v>3</v>
      </c>
      <c r="K989" s="1" t="str">
        <f>VLOOKUP(Table2[[#This Row],[Status]], rubric[], 2, FALSE)</f>
        <v>Pemberdayaan atau Aksi Kemanusiaan</v>
      </c>
      <c r="L989" s="1" t="str">
        <f>CLEAN(TRIM(Table2[[#This Row],[Status]] &amp; "|" &amp; Table2[[#This Row],[Level]] &amp; "|" &amp; Table2[[#This Row],[Participant As]]))</f>
        <v>Relawan|External Regional|Team</v>
      </c>
      <c r="M98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90" spans="1:13" ht="14.25" hidden="1" customHeight="1" x14ac:dyDescent="0.35">
      <c r="A990" s="1" t="s">
        <v>1351</v>
      </c>
      <c r="B990" s="1" t="s">
        <v>1352</v>
      </c>
      <c r="C990" s="1" t="s">
        <v>1269</v>
      </c>
      <c r="D990" s="1">
        <v>2021</v>
      </c>
      <c r="E990" s="1" t="s">
        <v>42</v>
      </c>
      <c r="F990" s="1" t="s">
        <v>1275</v>
      </c>
      <c r="G990" s="1" t="s">
        <v>18</v>
      </c>
      <c r="H990" s="1" t="s">
        <v>19</v>
      </c>
      <c r="I990" s="1" t="s">
        <v>20</v>
      </c>
      <c r="J990" s="1">
        <v>19</v>
      </c>
      <c r="K990" s="1" t="str">
        <f>VLOOKUP(Table2[[#This Row],[Status]], rubric[], 2, FALSE)</f>
        <v>Pemberdayaan atau Aksi Kemanusiaan</v>
      </c>
      <c r="L990" s="1" t="str">
        <f>CLEAN(TRIM(Table2[[#This Row],[Status]] &amp; "|" &amp; Table2[[#This Row],[Level]] &amp; "|" &amp; Table2[[#This Row],[Participant As]]))</f>
        <v>Relawan|External Regional|Team</v>
      </c>
      <c r="M99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91" spans="1:13" ht="14.25" hidden="1" customHeight="1" x14ac:dyDescent="0.35">
      <c r="A991" s="1" t="s">
        <v>1353</v>
      </c>
      <c r="B991" s="1" t="s">
        <v>1354</v>
      </c>
      <c r="C991" s="1" t="s">
        <v>1269</v>
      </c>
      <c r="D991" s="1">
        <v>2021</v>
      </c>
      <c r="E991" s="1" t="s">
        <v>122</v>
      </c>
      <c r="F991" s="1" t="s">
        <v>123</v>
      </c>
      <c r="G991" s="1" t="s">
        <v>102</v>
      </c>
      <c r="H991" s="1" t="s">
        <v>41</v>
      </c>
      <c r="I991" s="1" t="s">
        <v>25</v>
      </c>
      <c r="K991" t="str">
        <f>VLOOKUP(Table2[[#This Row],[Status]], rubric[], 2, FALSE)</f>
        <v>Karir Organisasi</v>
      </c>
      <c r="L991" s="1" t="str">
        <f>CLEAN(TRIM(Table2[[#This Row],[Status]] &amp; "|" &amp; Table2[[#This Row],[Level]] &amp; "|" &amp; Table2[[#This Row],[Participant As]]))</f>
        <v>Sekretaris|Kab/Kota/PT|Individual</v>
      </c>
      <c r="M99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6</v>
      </c>
    </row>
    <row r="992" spans="1:13" ht="14.25" hidden="1" customHeight="1" x14ac:dyDescent="0.35">
      <c r="A992" s="1" t="s">
        <v>1353</v>
      </c>
      <c r="B992" s="1" t="s">
        <v>1354</v>
      </c>
      <c r="C992" s="1" t="s">
        <v>1269</v>
      </c>
      <c r="D992" s="1">
        <v>2021</v>
      </c>
      <c r="E992" s="1" t="s">
        <v>200</v>
      </c>
      <c r="F992" s="1" t="s">
        <v>1272</v>
      </c>
      <c r="G992" s="1" t="s">
        <v>18</v>
      </c>
      <c r="H992" s="1" t="s">
        <v>19</v>
      </c>
      <c r="I992" s="1" t="s">
        <v>20</v>
      </c>
      <c r="J992" s="1">
        <v>18</v>
      </c>
      <c r="K992" s="1" t="str">
        <f>VLOOKUP(Table2[[#This Row],[Status]], rubric[], 2, FALSE)</f>
        <v>Pemberdayaan atau Aksi Kemanusiaan</v>
      </c>
      <c r="L992" s="1" t="str">
        <f>CLEAN(TRIM(Table2[[#This Row],[Status]] &amp; "|" &amp; Table2[[#This Row],[Level]] &amp; "|" &amp; Table2[[#This Row],[Participant As]]))</f>
        <v>Relawan|External Regional|Team</v>
      </c>
      <c r="M99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93" spans="1:13" ht="14.25" hidden="1" customHeight="1" x14ac:dyDescent="0.35">
      <c r="A993" s="1" t="s">
        <v>1355</v>
      </c>
      <c r="B993" s="1" t="s">
        <v>1356</v>
      </c>
      <c r="C993" s="1" t="s">
        <v>1269</v>
      </c>
      <c r="D993" s="1">
        <v>2021</v>
      </c>
      <c r="E993" s="1" t="s">
        <v>42</v>
      </c>
      <c r="F993" s="1" t="s">
        <v>1275</v>
      </c>
      <c r="G993" s="1" t="s">
        <v>18</v>
      </c>
      <c r="H993" s="1" t="s">
        <v>19</v>
      </c>
      <c r="I993" s="1" t="s">
        <v>20</v>
      </c>
      <c r="J993" s="1">
        <v>19</v>
      </c>
      <c r="K993" s="1" t="str">
        <f>VLOOKUP(Table2[[#This Row],[Status]], rubric[], 2, FALSE)</f>
        <v>Pemberdayaan atau Aksi Kemanusiaan</v>
      </c>
      <c r="L993" s="1" t="str">
        <f>CLEAN(TRIM(Table2[[#This Row],[Status]] &amp; "|" &amp; Table2[[#This Row],[Level]] &amp; "|" &amp; Table2[[#This Row],[Participant As]]))</f>
        <v>Relawan|External Regional|Team</v>
      </c>
      <c r="M99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94" spans="1:13" ht="14.25" hidden="1" customHeight="1" x14ac:dyDescent="0.35">
      <c r="A994" s="1" t="s">
        <v>1357</v>
      </c>
      <c r="B994" s="1" t="s">
        <v>1358</v>
      </c>
      <c r="C994" s="1" t="s">
        <v>1269</v>
      </c>
      <c r="D994" s="1">
        <v>2021</v>
      </c>
      <c r="E994" s="1" t="s">
        <v>200</v>
      </c>
      <c r="F994" s="1" t="s">
        <v>1272</v>
      </c>
      <c r="G994" s="1" t="s">
        <v>18</v>
      </c>
      <c r="H994" s="1" t="s">
        <v>19</v>
      </c>
      <c r="I994" s="1" t="s">
        <v>20</v>
      </c>
      <c r="J994" s="1">
        <v>18</v>
      </c>
      <c r="K994" s="1" t="str">
        <f>VLOOKUP(Table2[[#This Row],[Status]], rubric[], 2, FALSE)</f>
        <v>Pemberdayaan atau Aksi Kemanusiaan</v>
      </c>
      <c r="L994" s="1" t="str">
        <f>CLEAN(TRIM(Table2[[#This Row],[Status]] &amp; "|" &amp; Table2[[#This Row],[Level]] &amp; "|" &amp; Table2[[#This Row],[Participant As]]))</f>
        <v>Relawan|External Regional|Team</v>
      </c>
      <c r="M99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95" spans="1:13" ht="14.25" hidden="1" customHeight="1" x14ac:dyDescent="0.35">
      <c r="A995" s="1" t="s">
        <v>1359</v>
      </c>
      <c r="B995" s="1" t="s">
        <v>1360</v>
      </c>
      <c r="C995" s="1" t="s">
        <v>1269</v>
      </c>
      <c r="D995" s="1">
        <v>2021</v>
      </c>
      <c r="E995" s="1" t="s">
        <v>200</v>
      </c>
      <c r="F995" s="1" t="s">
        <v>1272</v>
      </c>
      <c r="G995" s="1" t="s">
        <v>18</v>
      </c>
      <c r="H995" s="1" t="s">
        <v>19</v>
      </c>
      <c r="I995" s="1" t="s">
        <v>20</v>
      </c>
      <c r="J995" s="1">
        <v>18</v>
      </c>
      <c r="K995" s="1" t="str">
        <f>VLOOKUP(Table2[[#This Row],[Status]], rubric[], 2, FALSE)</f>
        <v>Pemberdayaan atau Aksi Kemanusiaan</v>
      </c>
      <c r="L995" s="1" t="str">
        <f>CLEAN(TRIM(Table2[[#This Row],[Status]] &amp; "|" &amp; Table2[[#This Row],[Level]] &amp; "|" &amp; Table2[[#This Row],[Participant As]]))</f>
        <v>Relawan|External Regional|Team</v>
      </c>
      <c r="M99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96" spans="1:13" ht="14.25" hidden="1" customHeight="1" x14ac:dyDescent="0.35">
      <c r="A996" s="1" t="s">
        <v>1361</v>
      </c>
      <c r="B996" s="1" t="s">
        <v>1362</v>
      </c>
      <c r="C996" s="1" t="s">
        <v>1269</v>
      </c>
      <c r="D996" s="1">
        <v>2021</v>
      </c>
      <c r="E996" s="1" t="s">
        <v>122</v>
      </c>
      <c r="F996" s="1" t="s">
        <v>123</v>
      </c>
      <c r="G996" s="1" t="s">
        <v>40</v>
      </c>
      <c r="H996" s="1" t="s">
        <v>41</v>
      </c>
      <c r="I996" s="1" t="s">
        <v>25</v>
      </c>
      <c r="K996" t="str">
        <f>VLOOKUP(Table2[[#This Row],[Status]], rubric[], 2, FALSE)</f>
        <v>Karir Organisasi</v>
      </c>
      <c r="L996" s="1" t="str">
        <f>CLEAN(TRIM(Table2[[#This Row],[Status]] &amp; "|" &amp; Table2[[#This Row],[Level]] &amp; "|" &amp; Table2[[#This Row],[Participant As]]))</f>
        <v>Satu Tingkat Dibawah Pengurus Harian|Kab/Kota/PT|Individual</v>
      </c>
      <c r="M99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</v>
      </c>
    </row>
    <row r="997" spans="1:13" ht="14.25" hidden="1" customHeight="1" x14ac:dyDescent="0.35">
      <c r="A997" s="1" t="s">
        <v>1361</v>
      </c>
      <c r="B997" s="1" t="s">
        <v>1362</v>
      </c>
      <c r="C997" s="1" t="s">
        <v>1269</v>
      </c>
      <c r="D997" s="1">
        <v>2021</v>
      </c>
      <c r="E997" s="1" t="s">
        <v>124</v>
      </c>
      <c r="F997" s="1" t="s">
        <v>125</v>
      </c>
      <c r="G997" s="1" t="s">
        <v>40</v>
      </c>
      <c r="H997" s="1" t="s">
        <v>41</v>
      </c>
      <c r="I997" s="1" t="s">
        <v>25</v>
      </c>
      <c r="K997" t="str">
        <f>VLOOKUP(Table2[[#This Row],[Status]], rubric[], 2, FALSE)</f>
        <v>Karir Organisasi</v>
      </c>
      <c r="L997" s="1" t="str">
        <f>CLEAN(TRIM(Table2[[#This Row],[Status]] &amp; "|" &amp; Table2[[#This Row],[Level]] &amp; "|" &amp; Table2[[#This Row],[Participant As]]))</f>
        <v>Satu Tingkat Dibawah Pengurus Harian|Kab/Kota/PT|Individual</v>
      </c>
      <c r="M99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</v>
      </c>
    </row>
    <row r="998" spans="1:13" ht="14.25" hidden="1" customHeight="1" x14ac:dyDescent="0.35">
      <c r="A998" s="1" t="s">
        <v>1361</v>
      </c>
      <c r="B998" s="1" t="s">
        <v>1362</v>
      </c>
      <c r="C998" s="1" t="s">
        <v>1269</v>
      </c>
      <c r="D998" s="1">
        <v>2021</v>
      </c>
      <c r="E998" s="1" t="s">
        <v>42</v>
      </c>
      <c r="F998" s="1" t="s">
        <v>1275</v>
      </c>
      <c r="G998" s="1" t="s">
        <v>18</v>
      </c>
      <c r="H998" s="1" t="s">
        <v>19</v>
      </c>
      <c r="I998" s="1" t="s">
        <v>20</v>
      </c>
      <c r="J998" s="1">
        <v>19</v>
      </c>
      <c r="K998" s="1" t="str">
        <f>VLOOKUP(Table2[[#This Row],[Status]], rubric[], 2, FALSE)</f>
        <v>Pemberdayaan atau Aksi Kemanusiaan</v>
      </c>
      <c r="L998" s="1" t="str">
        <f>CLEAN(TRIM(Table2[[#This Row],[Status]] &amp; "|" &amp; Table2[[#This Row],[Level]] &amp; "|" &amp; Table2[[#This Row],[Participant As]]))</f>
        <v>Relawan|External Regional|Team</v>
      </c>
      <c r="M99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999" spans="1:13" ht="14.25" hidden="1" customHeight="1" x14ac:dyDescent="0.35">
      <c r="A999" s="1" t="s">
        <v>1363</v>
      </c>
      <c r="B999" s="1" t="s">
        <v>1364</v>
      </c>
      <c r="C999" s="1" t="s">
        <v>1269</v>
      </c>
      <c r="D999" s="1">
        <v>2021</v>
      </c>
      <c r="E999" s="1" t="s">
        <v>200</v>
      </c>
      <c r="F999" s="1" t="s">
        <v>1272</v>
      </c>
      <c r="G999" s="1" t="s">
        <v>18</v>
      </c>
      <c r="H999" s="1" t="s">
        <v>19</v>
      </c>
      <c r="I999" s="1" t="s">
        <v>20</v>
      </c>
      <c r="J999" s="1">
        <v>18</v>
      </c>
      <c r="K999" s="1" t="str">
        <f>VLOOKUP(Table2[[#This Row],[Status]], rubric[], 2, FALSE)</f>
        <v>Pemberdayaan atau Aksi Kemanusiaan</v>
      </c>
      <c r="L999" s="1" t="str">
        <f>CLEAN(TRIM(Table2[[#This Row],[Status]] &amp; "|" &amp; Table2[[#This Row],[Level]] &amp; "|" &amp; Table2[[#This Row],[Participant As]]))</f>
        <v>Relawan|External Regional|Team</v>
      </c>
      <c r="M99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000" spans="1:13" ht="14.25" hidden="1" customHeight="1" x14ac:dyDescent="0.35">
      <c r="A1000" s="1" t="s">
        <v>1365</v>
      </c>
      <c r="B1000" s="1" t="s">
        <v>1366</v>
      </c>
      <c r="C1000" s="1" t="s">
        <v>1269</v>
      </c>
      <c r="D1000" s="1">
        <v>2021</v>
      </c>
      <c r="E1000" s="1" t="s">
        <v>23</v>
      </c>
      <c r="F1000" s="1" t="s">
        <v>131</v>
      </c>
      <c r="G1000" s="1" t="s">
        <v>74</v>
      </c>
      <c r="H1000" s="1" t="s">
        <v>66</v>
      </c>
      <c r="I1000" s="1" t="s">
        <v>25</v>
      </c>
      <c r="J1000" s="1">
        <v>100</v>
      </c>
      <c r="K1000" s="1" t="str">
        <f>VLOOKUP(Table2[[#This Row],[Status]], rubric[], 2, FALSE)</f>
        <v>Kompetisi</v>
      </c>
      <c r="L1000" s="1" t="str">
        <f>CLEAN(TRIM(Table2[[#This Row],[Status]] &amp; "|" &amp; Table2[[#This Row],[Level]] &amp; "|" &amp; Table2[[#This Row],[Participant As]]))</f>
        <v>Juara 3|External International|Individual</v>
      </c>
      <c r="M100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35</v>
      </c>
    </row>
    <row r="1001" spans="1:13" ht="14.25" hidden="1" customHeight="1" x14ac:dyDescent="0.35">
      <c r="A1001" s="1" t="s">
        <v>1367</v>
      </c>
      <c r="B1001" s="1" t="s">
        <v>1368</v>
      </c>
      <c r="C1001" s="1" t="s">
        <v>1369</v>
      </c>
      <c r="D1001" s="1">
        <v>2021</v>
      </c>
      <c r="E1001" s="1" t="s">
        <v>150</v>
      </c>
      <c r="F1001" s="1" t="s">
        <v>150</v>
      </c>
      <c r="G1001" s="1" t="s">
        <v>32</v>
      </c>
      <c r="H1001" s="1" t="s">
        <v>48</v>
      </c>
      <c r="I1001" s="1" t="s">
        <v>20</v>
      </c>
      <c r="K1001" t="str">
        <f>VLOOKUP(Table2[[#This Row],[Status]], rubric[], 2, FALSE)</f>
        <v>Kompetisi</v>
      </c>
      <c r="L1001" s="1" t="str">
        <f>CLEAN(TRIM(Table2[[#This Row],[Status]] &amp; "|" &amp; Table2[[#This Row],[Level]] &amp; "|" &amp; Table2[[#This Row],[Participant As]]))</f>
        <v>Juara 2|External National|Team</v>
      </c>
      <c r="M100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1002" spans="1:13" ht="14.25" hidden="1" customHeight="1" x14ac:dyDescent="0.35">
      <c r="A1002" s="1" t="s">
        <v>1370</v>
      </c>
      <c r="B1002" s="1" t="s">
        <v>1371</v>
      </c>
      <c r="C1002" s="1" t="s">
        <v>1369</v>
      </c>
      <c r="D1002" s="1">
        <v>2021</v>
      </c>
      <c r="E1002" s="1" t="s">
        <v>1372</v>
      </c>
      <c r="F1002" s="1" t="s">
        <v>1085</v>
      </c>
      <c r="G1002" s="1" t="s">
        <v>91</v>
      </c>
      <c r="H1002" s="1" t="s">
        <v>19</v>
      </c>
      <c r="I1002" s="1" t="s">
        <v>25</v>
      </c>
      <c r="J1002" s="1">
        <v>100</v>
      </c>
      <c r="K1002" s="1" t="str">
        <f>VLOOKUP(Table2[[#This Row],[Status]], rubric[], 2, FALSE)</f>
        <v>Pengakuan</v>
      </c>
      <c r="L1002" s="1" t="str">
        <f>CLEAN(TRIM(Table2[[#This Row],[Status]] &amp; "|" &amp; Table2[[#This Row],[Level]] &amp; "|" &amp; Table2[[#This Row],[Participant As]]))</f>
        <v>Narasumber/Pembicara|External Regional|Individual</v>
      </c>
      <c r="M100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003" spans="1:13" ht="14.25" hidden="1" customHeight="1" x14ac:dyDescent="0.35">
      <c r="A1003" s="1" t="s">
        <v>1373</v>
      </c>
      <c r="B1003" s="1" t="s">
        <v>1374</v>
      </c>
      <c r="C1003" s="1" t="s">
        <v>1369</v>
      </c>
      <c r="D1003" s="1">
        <v>2021</v>
      </c>
      <c r="E1003" s="1" t="s">
        <v>122</v>
      </c>
      <c r="F1003" s="1" t="s">
        <v>123</v>
      </c>
      <c r="G1003" s="1" t="s">
        <v>40</v>
      </c>
      <c r="H1003" s="1" t="s">
        <v>41</v>
      </c>
      <c r="I1003" s="1" t="s">
        <v>25</v>
      </c>
      <c r="K1003" t="str">
        <f>VLOOKUP(Table2[[#This Row],[Status]], rubric[], 2, FALSE)</f>
        <v>Karir Organisasi</v>
      </c>
      <c r="L1003" s="1" t="str">
        <f>CLEAN(TRIM(Table2[[#This Row],[Status]] &amp; "|" &amp; Table2[[#This Row],[Level]] &amp; "|" &amp; Table2[[#This Row],[Participant As]]))</f>
        <v>Satu Tingkat Dibawah Pengurus Harian|Kab/Kota/PT|Individual</v>
      </c>
      <c r="M100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</v>
      </c>
    </row>
    <row r="1004" spans="1:13" ht="14.25" hidden="1" customHeight="1" x14ac:dyDescent="0.35">
      <c r="A1004" s="1" t="s">
        <v>1373</v>
      </c>
      <c r="B1004" s="1" t="s">
        <v>1374</v>
      </c>
      <c r="C1004" s="1" t="s">
        <v>1369</v>
      </c>
      <c r="D1004" s="1">
        <v>2021</v>
      </c>
      <c r="E1004" s="1" t="s">
        <v>124</v>
      </c>
      <c r="F1004" s="1" t="s">
        <v>125</v>
      </c>
      <c r="G1004" s="1" t="s">
        <v>40</v>
      </c>
      <c r="H1004" s="1" t="s">
        <v>41</v>
      </c>
      <c r="I1004" s="1" t="s">
        <v>25</v>
      </c>
      <c r="K1004" t="str">
        <f>VLOOKUP(Table2[[#This Row],[Status]], rubric[], 2, FALSE)</f>
        <v>Karir Organisasi</v>
      </c>
      <c r="L1004" s="1" t="str">
        <f>CLEAN(TRIM(Table2[[#This Row],[Status]] &amp; "|" &amp; Table2[[#This Row],[Level]] &amp; "|" &amp; Table2[[#This Row],[Participant As]]))</f>
        <v>Satu Tingkat Dibawah Pengurus Harian|Kab/Kota/PT|Individual</v>
      </c>
      <c r="M100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</v>
      </c>
    </row>
    <row r="1005" spans="1:13" ht="14.25" hidden="1" customHeight="1" x14ac:dyDescent="0.35">
      <c r="A1005" s="1" t="s">
        <v>1375</v>
      </c>
      <c r="B1005" s="1" t="s">
        <v>1376</v>
      </c>
      <c r="C1005" s="1" t="s">
        <v>1369</v>
      </c>
      <c r="D1005" s="1">
        <v>2021</v>
      </c>
      <c r="E1005" s="1" t="s">
        <v>38</v>
      </c>
      <c r="F1005" s="1" t="s">
        <v>39</v>
      </c>
      <c r="G1005" s="1" t="s">
        <v>164</v>
      </c>
      <c r="H1005" s="1" t="s">
        <v>41</v>
      </c>
      <c r="I1005" s="1" t="s">
        <v>25</v>
      </c>
      <c r="K1005" t="str">
        <f>VLOOKUP(Table2[[#This Row],[Status]], rubric[], 2, FALSE)</f>
        <v>Karir Organisasi</v>
      </c>
      <c r="L1005" s="1" t="str">
        <f>CLEAN(TRIM(Table2[[#This Row],[Status]] &amp; "|" &amp; Table2[[#This Row],[Level]] &amp; "|" &amp; Table2[[#This Row],[Participant As]]))</f>
        <v>Wakil Ketua|Kab/Kota/PT|Individual</v>
      </c>
      <c r="M100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1006" spans="1:13" ht="14.25" hidden="1" customHeight="1" x14ac:dyDescent="0.35">
      <c r="A1006" s="1" t="s">
        <v>1375</v>
      </c>
      <c r="B1006" s="1" t="s">
        <v>1376</v>
      </c>
      <c r="C1006" s="1" t="s">
        <v>1369</v>
      </c>
      <c r="D1006" s="1">
        <v>2021</v>
      </c>
      <c r="E1006" s="1" t="s">
        <v>42</v>
      </c>
      <c r="F1006" s="1" t="s">
        <v>43</v>
      </c>
      <c r="G1006" s="1" t="s">
        <v>164</v>
      </c>
      <c r="H1006" s="1" t="s">
        <v>41</v>
      </c>
      <c r="I1006" s="1" t="s">
        <v>25</v>
      </c>
      <c r="K1006" t="str">
        <f>VLOOKUP(Table2[[#This Row],[Status]], rubric[], 2, FALSE)</f>
        <v>Karir Organisasi</v>
      </c>
      <c r="L1006" s="1" t="str">
        <f>CLEAN(TRIM(Table2[[#This Row],[Status]] &amp; "|" &amp; Table2[[#This Row],[Level]] &amp; "|" &amp; Table2[[#This Row],[Participant As]]))</f>
        <v>Wakil Ketua|Kab/Kota/PT|Individual</v>
      </c>
      <c r="M100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1007" spans="1:13" ht="14.25" hidden="1" customHeight="1" x14ac:dyDescent="0.35">
      <c r="A1007" s="1" t="s">
        <v>1375</v>
      </c>
      <c r="B1007" s="1" t="s">
        <v>1376</v>
      </c>
      <c r="C1007" s="1" t="s">
        <v>1369</v>
      </c>
      <c r="D1007" s="1">
        <v>2021</v>
      </c>
      <c r="E1007" s="1" t="s">
        <v>150</v>
      </c>
      <c r="F1007" s="1" t="s">
        <v>150</v>
      </c>
      <c r="G1007" s="1" t="s">
        <v>32</v>
      </c>
      <c r="H1007" s="1" t="s">
        <v>48</v>
      </c>
      <c r="I1007" s="1" t="s">
        <v>20</v>
      </c>
      <c r="K1007" t="str">
        <f>VLOOKUP(Table2[[#This Row],[Status]], rubric[], 2, FALSE)</f>
        <v>Kompetisi</v>
      </c>
      <c r="L1007" s="1" t="str">
        <f>CLEAN(TRIM(Table2[[#This Row],[Status]] &amp; "|" &amp; Table2[[#This Row],[Level]] &amp; "|" &amp; Table2[[#This Row],[Participant As]]))</f>
        <v>Juara 2|External National|Team</v>
      </c>
      <c r="M100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1008" spans="1:13" ht="14.25" hidden="1" customHeight="1" x14ac:dyDescent="0.35">
      <c r="A1008" s="1" t="s">
        <v>1377</v>
      </c>
      <c r="B1008" s="1" t="s">
        <v>1378</v>
      </c>
      <c r="C1008" s="1" t="s">
        <v>1369</v>
      </c>
      <c r="D1008" s="1">
        <v>2021</v>
      </c>
      <c r="E1008" s="1" t="s">
        <v>1379</v>
      </c>
      <c r="F1008" s="1" t="s">
        <v>1380</v>
      </c>
      <c r="G1008" s="1" t="s">
        <v>91</v>
      </c>
      <c r="H1008" s="1" t="s">
        <v>66</v>
      </c>
      <c r="I1008" s="1" t="s">
        <v>25</v>
      </c>
      <c r="J1008" s="1">
        <v>100</v>
      </c>
      <c r="K1008" s="1" t="str">
        <f>VLOOKUP(Table2[[#This Row],[Status]], rubric[], 2, FALSE)</f>
        <v>Pengakuan</v>
      </c>
      <c r="L1008" s="1" t="str">
        <f>CLEAN(TRIM(Table2[[#This Row],[Status]] &amp; "|" &amp; Table2[[#This Row],[Level]] &amp; "|" &amp; Table2[[#This Row],[Participant As]]))</f>
        <v>Narasumber/Pembicara|External International|Individual</v>
      </c>
      <c r="M100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009" spans="1:13" ht="14.25" hidden="1" customHeight="1" x14ac:dyDescent="0.35">
      <c r="A1009" s="1" t="s">
        <v>1381</v>
      </c>
      <c r="B1009" s="1" t="s">
        <v>1382</v>
      </c>
      <c r="C1009" s="1" t="s">
        <v>1369</v>
      </c>
      <c r="D1009" s="1">
        <v>2021</v>
      </c>
      <c r="E1009" s="1" t="s">
        <v>79</v>
      </c>
      <c r="F1009" s="1" t="s">
        <v>57</v>
      </c>
      <c r="G1009" s="1" t="s">
        <v>58</v>
      </c>
      <c r="H1009" s="1" t="s">
        <v>41</v>
      </c>
      <c r="I1009" s="1" t="s">
        <v>25</v>
      </c>
      <c r="J1009" s="1">
        <v>1000</v>
      </c>
      <c r="K1009" s="1" t="str">
        <f>VLOOKUP(Table2[[#This Row],[Status]], rubric[], 2, FALSE)</f>
        <v>Karir Organisasi</v>
      </c>
      <c r="L1009" s="1" t="str">
        <f>CLEAN(TRIM(Table2[[#This Row],[Status]] &amp; "|" &amp; Table2[[#This Row],[Level]] &amp; "|" &amp; Table2[[#This Row],[Participant As]]))</f>
        <v>Ketua|Kab/Kota/PT|Individual</v>
      </c>
      <c r="M100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1010" spans="1:13" ht="14.25" hidden="1" customHeight="1" x14ac:dyDescent="0.35">
      <c r="A1010" s="1" t="s">
        <v>1383</v>
      </c>
      <c r="B1010" s="1" t="s">
        <v>1384</v>
      </c>
      <c r="C1010" s="1" t="s">
        <v>1369</v>
      </c>
      <c r="D1010" s="1">
        <v>2021</v>
      </c>
      <c r="E1010" s="1" t="s">
        <v>200</v>
      </c>
      <c r="F1010" s="1" t="s">
        <v>200</v>
      </c>
      <c r="G1010" s="1" t="s">
        <v>91</v>
      </c>
      <c r="H1010" s="1" t="s">
        <v>19</v>
      </c>
      <c r="I1010" s="1" t="s">
        <v>25</v>
      </c>
      <c r="J1010" s="1">
        <v>16</v>
      </c>
      <c r="K1010" s="1" t="str">
        <f>VLOOKUP(Table2[[#This Row],[Status]], rubric[], 2, FALSE)</f>
        <v>Pengakuan</v>
      </c>
      <c r="L1010" s="1" t="str">
        <f>CLEAN(TRIM(Table2[[#This Row],[Status]] &amp; "|" &amp; Table2[[#This Row],[Level]] &amp; "|" &amp; Table2[[#This Row],[Participant As]]))</f>
        <v>Narasumber/Pembicara|External Regional|Individual</v>
      </c>
      <c r="M101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011" spans="1:13" ht="14.25" hidden="1" customHeight="1" x14ac:dyDescent="0.35">
      <c r="A1011" s="1" t="s">
        <v>1385</v>
      </c>
      <c r="B1011" s="1" t="s">
        <v>1386</v>
      </c>
      <c r="C1011" s="1" t="s">
        <v>1369</v>
      </c>
      <c r="D1011" s="1">
        <v>2021</v>
      </c>
      <c r="E1011" s="1" t="s">
        <v>406</v>
      </c>
      <c r="F1011" s="1" t="s">
        <v>407</v>
      </c>
      <c r="G1011" s="1" t="s">
        <v>35</v>
      </c>
      <c r="H1011" s="1" t="s">
        <v>19</v>
      </c>
      <c r="I1011" s="1" t="s">
        <v>20</v>
      </c>
      <c r="J1011" s="1">
        <v>1000</v>
      </c>
      <c r="K1011" s="1" t="str">
        <f>VLOOKUP(Table2[[#This Row],[Status]], rubric[], 2, FALSE)</f>
        <v>Kompetisi</v>
      </c>
      <c r="L1011" s="1" t="str">
        <f>CLEAN(TRIM(Table2[[#This Row],[Status]] &amp; "|" &amp; Table2[[#This Row],[Level]] &amp; "|" &amp; Table2[[#This Row],[Participant As]]))</f>
        <v>Juara 1|External Regional|Team</v>
      </c>
      <c r="M101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012" spans="1:13" ht="14.25" hidden="1" customHeight="1" x14ac:dyDescent="0.35">
      <c r="A1012" s="1" t="s">
        <v>1385</v>
      </c>
      <c r="B1012" s="1" t="s">
        <v>1386</v>
      </c>
      <c r="C1012" s="1" t="s">
        <v>1369</v>
      </c>
      <c r="D1012" s="1">
        <v>2021</v>
      </c>
      <c r="E1012" s="1" t="s">
        <v>1387</v>
      </c>
      <c r="F1012" s="1" t="s">
        <v>490</v>
      </c>
      <c r="G1012" s="1" t="s">
        <v>35</v>
      </c>
      <c r="H1012" s="1" t="s">
        <v>19</v>
      </c>
      <c r="I1012" s="1" t="s">
        <v>20</v>
      </c>
      <c r="J1012" s="1">
        <v>12</v>
      </c>
      <c r="K1012" s="1" t="str">
        <f>VLOOKUP(Table2[[#This Row],[Status]], rubric[], 2, FALSE)</f>
        <v>Kompetisi</v>
      </c>
      <c r="L1012" s="1" t="str">
        <f>CLEAN(TRIM(Table2[[#This Row],[Status]] &amp; "|" &amp; Table2[[#This Row],[Level]] &amp; "|" &amp; Table2[[#This Row],[Participant As]]))</f>
        <v>Juara 1|External Regional|Team</v>
      </c>
      <c r="M101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013" spans="1:13" ht="14.25" hidden="1" customHeight="1" x14ac:dyDescent="0.35">
      <c r="A1013" s="1" t="s">
        <v>1385</v>
      </c>
      <c r="B1013" s="1" t="s">
        <v>1386</v>
      </c>
      <c r="C1013" s="1" t="s">
        <v>1369</v>
      </c>
      <c r="D1013" s="1">
        <v>2021</v>
      </c>
      <c r="E1013" s="1" t="s">
        <v>1085</v>
      </c>
      <c r="F1013" s="1" t="s">
        <v>1388</v>
      </c>
      <c r="G1013" s="1" t="s">
        <v>35</v>
      </c>
      <c r="H1013" s="1" t="s">
        <v>19</v>
      </c>
      <c r="I1013" s="1" t="s">
        <v>20</v>
      </c>
      <c r="J1013" s="1">
        <v>20</v>
      </c>
      <c r="K1013" s="1" t="str">
        <f>VLOOKUP(Table2[[#This Row],[Status]], rubric[], 2, FALSE)</f>
        <v>Kompetisi</v>
      </c>
      <c r="L1013" s="1" t="str">
        <f>CLEAN(TRIM(Table2[[#This Row],[Status]] &amp; "|" &amp; Table2[[#This Row],[Level]] &amp; "|" &amp; Table2[[#This Row],[Participant As]]))</f>
        <v>Juara 1|External Regional|Team</v>
      </c>
      <c r="M101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014" spans="1:13" ht="14.25" hidden="1" customHeight="1" x14ac:dyDescent="0.35">
      <c r="A1014" s="1" t="s">
        <v>1385</v>
      </c>
      <c r="B1014" s="1" t="s">
        <v>1386</v>
      </c>
      <c r="C1014" s="1" t="s">
        <v>1369</v>
      </c>
      <c r="D1014" s="1">
        <v>2021</v>
      </c>
      <c r="E1014" s="1" t="s">
        <v>1389</v>
      </c>
      <c r="F1014" s="1" t="s">
        <v>1389</v>
      </c>
      <c r="G1014" s="1" t="s">
        <v>35</v>
      </c>
      <c r="H1014" s="1" t="s">
        <v>48</v>
      </c>
      <c r="I1014" s="1" t="s">
        <v>20</v>
      </c>
      <c r="J1014" s="1">
        <v>10</v>
      </c>
      <c r="K1014" s="1" t="str">
        <f>VLOOKUP(Table2[[#This Row],[Status]], rubric[], 2, FALSE)</f>
        <v>Kompetisi</v>
      </c>
      <c r="L1014" s="1" t="str">
        <f>CLEAN(TRIM(Table2[[#This Row],[Status]] &amp; "|" &amp; Table2[[#This Row],[Level]] &amp; "|" &amp; Table2[[#This Row],[Participant As]]))</f>
        <v>Juara 1|External National|Team</v>
      </c>
      <c r="M101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015" spans="1:13" ht="14.25" hidden="1" customHeight="1" x14ac:dyDescent="0.35">
      <c r="A1015" s="1" t="s">
        <v>1385</v>
      </c>
      <c r="B1015" s="1" t="s">
        <v>1386</v>
      </c>
      <c r="C1015" s="1" t="s">
        <v>1369</v>
      </c>
      <c r="D1015" s="1">
        <v>2021</v>
      </c>
      <c r="E1015" s="1" t="s">
        <v>1389</v>
      </c>
      <c r="F1015" s="1" t="s">
        <v>1389</v>
      </c>
      <c r="G1015" s="1" t="s">
        <v>35</v>
      </c>
      <c r="H1015" s="1" t="s">
        <v>19</v>
      </c>
      <c r="I1015" s="1" t="s">
        <v>20</v>
      </c>
      <c r="J1015" s="1">
        <v>12</v>
      </c>
      <c r="K1015" s="1" t="str">
        <f>VLOOKUP(Table2[[#This Row],[Status]], rubric[], 2, FALSE)</f>
        <v>Kompetisi</v>
      </c>
      <c r="L1015" s="1" t="str">
        <f>CLEAN(TRIM(Table2[[#This Row],[Status]] &amp; "|" &amp; Table2[[#This Row],[Level]] &amp; "|" &amp; Table2[[#This Row],[Participant As]]))</f>
        <v>Juara 1|External Regional|Team</v>
      </c>
      <c r="M101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016" spans="1:13" ht="14.25" hidden="1" customHeight="1" x14ac:dyDescent="0.35">
      <c r="A1016" s="1" t="s">
        <v>1390</v>
      </c>
      <c r="B1016" s="1" t="s">
        <v>1391</v>
      </c>
      <c r="C1016" s="1" t="s">
        <v>1369</v>
      </c>
      <c r="D1016" s="1">
        <v>2021</v>
      </c>
      <c r="E1016" s="1" t="s">
        <v>1392</v>
      </c>
      <c r="F1016" s="1" t="s">
        <v>1392</v>
      </c>
      <c r="G1016" s="1" t="s">
        <v>32</v>
      </c>
      <c r="H1016" s="1" t="s">
        <v>48</v>
      </c>
      <c r="I1016" s="1" t="s">
        <v>25</v>
      </c>
      <c r="J1016" s="1">
        <v>25</v>
      </c>
      <c r="K1016" s="1" t="str">
        <f>VLOOKUP(Table2[[#This Row],[Status]], rubric[], 2, FALSE)</f>
        <v>Kompetisi</v>
      </c>
      <c r="L1016" s="1" t="str">
        <f>CLEAN(TRIM(Table2[[#This Row],[Status]] &amp; "|" &amp; Table2[[#This Row],[Level]] &amp; "|" &amp; Table2[[#This Row],[Participant As]]))</f>
        <v>Juara 2|External National|Individual</v>
      </c>
      <c r="M101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017" spans="1:13" ht="14.25" hidden="1" customHeight="1" x14ac:dyDescent="0.35">
      <c r="A1017" s="1" t="s">
        <v>1390</v>
      </c>
      <c r="B1017" s="1" t="s">
        <v>1391</v>
      </c>
      <c r="C1017" s="1" t="s">
        <v>1369</v>
      </c>
      <c r="D1017" s="1">
        <v>2021</v>
      </c>
      <c r="E1017" s="1" t="s">
        <v>970</v>
      </c>
      <c r="F1017" s="1" t="s">
        <v>970</v>
      </c>
      <c r="G1017" s="1" t="s">
        <v>74</v>
      </c>
      <c r="H1017" s="1" t="s">
        <v>48</v>
      </c>
      <c r="I1017" s="1" t="s">
        <v>25</v>
      </c>
      <c r="J1017" s="1">
        <v>45</v>
      </c>
      <c r="K1017" s="1" t="str">
        <f>VLOOKUP(Table2[[#This Row],[Status]], rubric[], 2, FALSE)</f>
        <v>Kompetisi</v>
      </c>
      <c r="L1017" s="1" t="str">
        <f>CLEAN(TRIM(Table2[[#This Row],[Status]] &amp; "|" &amp; Table2[[#This Row],[Level]] &amp; "|" &amp; Table2[[#This Row],[Participant As]]))</f>
        <v>Juara 3|External National|Individual</v>
      </c>
      <c r="M101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018" spans="1:13" ht="14.25" hidden="1" customHeight="1" x14ac:dyDescent="0.35">
      <c r="A1018" s="1" t="s">
        <v>1390</v>
      </c>
      <c r="B1018" s="1" t="s">
        <v>1391</v>
      </c>
      <c r="C1018" s="1" t="s">
        <v>1369</v>
      </c>
      <c r="D1018" s="1">
        <v>2021</v>
      </c>
      <c r="E1018" s="1" t="s">
        <v>1393</v>
      </c>
      <c r="F1018" s="1" t="s">
        <v>1393</v>
      </c>
      <c r="G1018" s="1" t="s">
        <v>74</v>
      </c>
      <c r="H1018" s="1" t="s">
        <v>48</v>
      </c>
      <c r="I1018" s="1" t="s">
        <v>20</v>
      </c>
      <c r="J1018" s="1">
        <v>45</v>
      </c>
      <c r="K1018" s="1" t="str">
        <f>VLOOKUP(Table2[[#This Row],[Status]], rubric[], 2, FALSE)</f>
        <v>Kompetisi</v>
      </c>
      <c r="L1018" s="1" t="str">
        <f>CLEAN(TRIM(Table2[[#This Row],[Status]] &amp; "|" &amp; Table2[[#This Row],[Level]] &amp; "|" &amp; Table2[[#This Row],[Participant As]]))</f>
        <v>Juara 3|External National|Team</v>
      </c>
      <c r="M101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1019" spans="1:13" ht="14.25" hidden="1" customHeight="1" x14ac:dyDescent="0.35">
      <c r="A1019" s="1" t="s">
        <v>1390</v>
      </c>
      <c r="B1019" s="1" t="s">
        <v>1391</v>
      </c>
      <c r="C1019" s="1" t="s">
        <v>1369</v>
      </c>
      <c r="D1019" s="1">
        <v>2021</v>
      </c>
      <c r="E1019" s="1" t="s">
        <v>46</v>
      </c>
      <c r="F1019" s="1" t="s">
        <v>46</v>
      </c>
      <c r="G1019" s="1" t="s">
        <v>35</v>
      </c>
      <c r="H1019" s="1" t="s">
        <v>48</v>
      </c>
      <c r="I1019" s="1" t="s">
        <v>20</v>
      </c>
      <c r="J1019" s="1">
        <v>25</v>
      </c>
      <c r="K1019" s="1" t="str">
        <f>VLOOKUP(Table2[[#This Row],[Status]], rubric[], 2, FALSE)</f>
        <v>Kompetisi</v>
      </c>
      <c r="L1019" s="1" t="str">
        <f>CLEAN(TRIM(Table2[[#This Row],[Status]] &amp; "|" &amp; Table2[[#This Row],[Level]] &amp; "|" &amp; Table2[[#This Row],[Participant As]]))</f>
        <v>Juara 1|External National|Team</v>
      </c>
      <c r="M101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020" spans="1:13" ht="14.25" hidden="1" customHeight="1" x14ac:dyDescent="0.35">
      <c r="A1020" s="1" t="s">
        <v>1390</v>
      </c>
      <c r="B1020" s="1" t="s">
        <v>1391</v>
      </c>
      <c r="C1020" s="1" t="s">
        <v>1369</v>
      </c>
      <c r="D1020" s="1">
        <v>2021</v>
      </c>
      <c r="E1020" s="1" t="s">
        <v>1394</v>
      </c>
      <c r="F1020" s="1" t="s">
        <v>658</v>
      </c>
      <c r="G1020" s="1" t="s">
        <v>74</v>
      </c>
      <c r="H1020" s="1" t="s">
        <v>48</v>
      </c>
      <c r="I1020" s="1" t="s">
        <v>20</v>
      </c>
      <c r="J1020" s="1">
        <v>10</v>
      </c>
      <c r="K1020" s="1" t="str">
        <f>VLOOKUP(Table2[[#This Row],[Status]], rubric[], 2, FALSE)</f>
        <v>Kompetisi</v>
      </c>
      <c r="L1020" s="1" t="str">
        <f>CLEAN(TRIM(Table2[[#This Row],[Status]] &amp; "|" &amp; Table2[[#This Row],[Level]] &amp; "|" &amp; Table2[[#This Row],[Participant As]]))</f>
        <v>Juara 3|External National|Team</v>
      </c>
      <c r="M102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1021" spans="1:13" ht="14.25" hidden="1" customHeight="1" x14ac:dyDescent="0.35">
      <c r="A1021" s="1" t="s">
        <v>1390</v>
      </c>
      <c r="B1021" s="1" t="s">
        <v>1391</v>
      </c>
      <c r="C1021" s="1" t="s">
        <v>1369</v>
      </c>
      <c r="D1021" s="1">
        <v>2021</v>
      </c>
      <c r="E1021" s="1" t="s">
        <v>1395</v>
      </c>
      <c r="F1021" s="1" t="s">
        <v>1395</v>
      </c>
      <c r="G1021" s="1" t="s">
        <v>35</v>
      </c>
      <c r="H1021" s="1" t="s">
        <v>48</v>
      </c>
      <c r="I1021" s="1" t="s">
        <v>25</v>
      </c>
      <c r="J1021" s="1">
        <v>25</v>
      </c>
      <c r="K1021" s="1" t="str">
        <f>VLOOKUP(Table2[[#This Row],[Status]], rubric[], 2, FALSE)</f>
        <v>Kompetisi</v>
      </c>
      <c r="L1021" s="1" t="str">
        <f>CLEAN(TRIM(Table2[[#This Row],[Status]] &amp; "|" &amp; Table2[[#This Row],[Level]] &amp; "|" &amp; Table2[[#This Row],[Participant As]]))</f>
        <v>Juara 1|External National|Individual</v>
      </c>
      <c r="M102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022" spans="1:13" ht="14.25" hidden="1" customHeight="1" x14ac:dyDescent="0.35">
      <c r="A1022" s="1" t="s">
        <v>1390</v>
      </c>
      <c r="B1022" s="1" t="s">
        <v>1391</v>
      </c>
      <c r="C1022" s="1" t="s">
        <v>1369</v>
      </c>
      <c r="D1022" s="1">
        <v>2021</v>
      </c>
      <c r="E1022" s="1" t="s">
        <v>1396</v>
      </c>
      <c r="F1022" s="1" t="s">
        <v>1396</v>
      </c>
      <c r="G1022" s="1" t="s">
        <v>32</v>
      </c>
      <c r="H1022" s="1" t="s">
        <v>48</v>
      </c>
      <c r="I1022" s="1" t="s">
        <v>25</v>
      </c>
      <c r="J1022" s="1">
        <v>50</v>
      </c>
      <c r="K1022" s="1" t="str">
        <f>VLOOKUP(Table2[[#This Row],[Status]], rubric[], 2, FALSE)</f>
        <v>Kompetisi</v>
      </c>
      <c r="L1022" s="1" t="str">
        <f>CLEAN(TRIM(Table2[[#This Row],[Status]] &amp; "|" &amp; Table2[[#This Row],[Level]] &amp; "|" &amp; Table2[[#This Row],[Participant As]]))</f>
        <v>Juara 2|External National|Individual</v>
      </c>
      <c r="M102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023" spans="1:13" ht="14.25" hidden="1" customHeight="1" x14ac:dyDescent="0.35">
      <c r="A1023" s="1" t="s">
        <v>1390</v>
      </c>
      <c r="B1023" s="1" t="s">
        <v>1391</v>
      </c>
      <c r="C1023" s="1" t="s">
        <v>1369</v>
      </c>
      <c r="D1023" s="1">
        <v>2021</v>
      </c>
      <c r="E1023" s="1" t="s">
        <v>1397</v>
      </c>
      <c r="F1023" s="1" t="s">
        <v>1397</v>
      </c>
      <c r="G1023" s="1" t="s">
        <v>74</v>
      </c>
      <c r="H1023" s="1" t="s">
        <v>48</v>
      </c>
      <c r="I1023" s="1" t="s">
        <v>25</v>
      </c>
      <c r="J1023" s="1">
        <v>30</v>
      </c>
      <c r="K1023" s="1" t="str">
        <f>VLOOKUP(Table2[[#This Row],[Status]], rubric[], 2, FALSE)</f>
        <v>Kompetisi</v>
      </c>
      <c r="L1023" s="1" t="str">
        <f>CLEAN(TRIM(Table2[[#This Row],[Status]] &amp; "|" &amp; Table2[[#This Row],[Level]] &amp; "|" &amp; Table2[[#This Row],[Participant As]]))</f>
        <v>Juara 3|External National|Individual</v>
      </c>
      <c r="M102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024" spans="1:13" ht="14.25" hidden="1" customHeight="1" x14ac:dyDescent="0.35">
      <c r="A1024" s="1" t="s">
        <v>1390</v>
      </c>
      <c r="B1024" s="1" t="s">
        <v>1391</v>
      </c>
      <c r="C1024" s="1" t="s">
        <v>1369</v>
      </c>
      <c r="D1024" s="1">
        <v>2021</v>
      </c>
      <c r="E1024" s="1" t="s">
        <v>1379</v>
      </c>
      <c r="F1024" s="1" t="s">
        <v>1379</v>
      </c>
      <c r="G1024" s="1" t="s">
        <v>32</v>
      </c>
      <c r="H1024" s="1" t="s">
        <v>48</v>
      </c>
      <c r="I1024" s="1" t="s">
        <v>25</v>
      </c>
      <c r="J1024" s="1">
        <v>70</v>
      </c>
      <c r="K1024" s="1" t="str">
        <f>VLOOKUP(Table2[[#This Row],[Status]], rubric[], 2, FALSE)</f>
        <v>Kompetisi</v>
      </c>
      <c r="L1024" s="1" t="str">
        <f>CLEAN(TRIM(Table2[[#This Row],[Status]] &amp; "|" &amp; Table2[[#This Row],[Level]] &amp; "|" &amp; Table2[[#This Row],[Participant As]]))</f>
        <v>Juara 2|External National|Individual</v>
      </c>
      <c r="M102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025" spans="1:13" ht="14.25" hidden="1" customHeight="1" x14ac:dyDescent="0.35">
      <c r="A1025" s="1" t="s">
        <v>1390</v>
      </c>
      <c r="B1025" s="1" t="s">
        <v>1391</v>
      </c>
      <c r="C1025" s="1" t="s">
        <v>1369</v>
      </c>
      <c r="D1025" s="1">
        <v>2021</v>
      </c>
      <c r="E1025" s="1" t="s">
        <v>1398</v>
      </c>
      <c r="F1025" s="1" t="s">
        <v>1398</v>
      </c>
      <c r="G1025" s="1" t="s">
        <v>32</v>
      </c>
      <c r="H1025" s="1" t="s">
        <v>48</v>
      </c>
      <c r="I1025" s="1" t="s">
        <v>25</v>
      </c>
      <c r="J1025" s="1">
        <v>50</v>
      </c>
      <c r="K1025" s="1" t="str">
        <f>VLOOKUP(Table2[[#This Row],[Status]], rubric[], 2, FALSE)</f>
        <v>Kompetisi</v>
      </c>
      <c r="L1025" s="1" t="str">
        <f>CLEAN(TRIM(Table2[[#This Row],[Status]] &amp; "|" &amp; Table2[[#This Row],[Level]] &amp; "|" &amp; Table2[[#This Row],[Participant As]]))</f>
        <v>Juara 2|External National|Individual</v>
      </c>
      <c r="M102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026" spans="1:13" ht="14.25" hidden="1" customHeight="1" x14ac:dyDescent="0.35">
      <c r="A1026" s="1" t="s">
        <v>1390</v>
      </c>
      <c r="B1026" s="1" t="s">
        <v>1391</v>
      </c>
      <c r="C1026" s="1" t="s">
        <v>1369</v>
      </c>
      <c r="D1026" s="1">
        <v>2021</v>
      </c>
      <c r="E1026" s="1" t="s">
        <v>346</v>
      </c>
      <c r="F1026" s="1" t="s">
        <v>346</v>
      </c>
      <c r="G1026" s="1" t="s">
        <v>32</v>
      </c>
      <c r="H1026" s="1" t="s">
        <v>48</v>
      </c>
      <c r="I1026" s="1" t="s">
        <v>25</v>
      </c>
      <c r="J1026" s="1">
        <v>30</v>
      </c>
      <c r="K1026" s="1" t="str">
        <f>VLOOKUP(Table2[[#This Row],[Status]], rubric[], 2, FALSE)</f>
        <v>Kompetisi</v>
      </c>
      <c r="L1026" s="1" t="str">
        <f>CLEAN(TRIM(Table2[[#This Row],[Status]] &amp; "|" &amp; Table2[[#This Row],[Level]] &amp; "|" &amp; Table2[[#This Row],[Participant As]]))</f>
        <v>Juara 2|External National|Individual</v>
      </c>
      <c r="M102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027" spans="1:13" ht="14.25" hidden="1" customHeight="1" x14ac:dyDescent="0.35">
      <c r="A1027" s="1" t="s">
        <v>1390</v>
      </c>
      <c r="B1027" s="1" t="s">
        <v>1391</v>
      </c>
      <c r="C1027" s="1" t="s">
        <v>1369</v>
      </c>
      <c r="D1027" s="1">
        <v>2021</v>
      </c>
      <c r="E1027" s="1" t="s">
        <v>1399</v>
      </c>
      <c r="F1027" s="1" t="s">
        <v>1399</v>
      </c>
      <c r="G1027" s="1" t="s">
        <v>32</v>
      </c>
      <c r="H1027" s="1" t="s">
        <v>66</v>
      </c>
      <c r="I1027" s="1" t="s">
        <v>25</v>
      </c>
      <c r="J1027" s="1">
        <v>30</v>
      </c>
      <c r="K1027" s="1" t="str">
        <f>VLOOKUP(Table2[[#This Row],[Status]], rubric[], 2, FALSE)</f>
        <v>Kompetisi</v>
      </c>
      <c r="L1027" s="1" t="str">
        <f>CLEAN(TRIM(Table2[[#This Row],[Status]] &amp; "|" &amp; Table2[[#This Row],[Level]] &amp; "|" &amp; Table2[[#This Row],[Participant As]]))</f>
        <v>Juara 2|External International|Individual</v>
      </c>
      <c r="M102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40</v>
      </c>
    </row>
    <row r="1028" spans="1:13" ht="14.25" hidden="1" customHeight="1" x14ac:dyDescent="0.35">
      <c r="A1028" s="1" t="s">
        <v>1400</v>
      </c>
      <c r="B1028" s="1" t="s">
        <v>1401</v>
      </c>
      <c r="C1028" s="1" t="s">
        <v>1369</v>
      </c>
      <c r="D1028" s="1">
        <v>2021</v>
      </c>
      <c r="E1028" s="1" t="s">
        <v>200</v>
      </c>
      <c r="F1028" s="1" t="s">
        <v>200</v>
      </c>
      <c r="G1028" s="1" t="s">
        <v>91</v>
      </c>
      <c r="H1028" s="1" t="s">
        <v>19</v>
      </c>
      <c r="I1028" s="1" t="s">
        <v>25</v>
      </c>
      <c r="J1028" s="1">
        <v>16</v>
      </c>
      <c r="K1028" s="1" t="str">
        <f>VLOOKUP(Table2[[#This Row],[Status]], rubric[], 2, FALSE)</f>
        <v>Pengakuan</v>
      </c>
      <c r="L1028" s="1" t="str">
        <f>CLEAN(TRIM(Table2[[#This Row],[Status]] &amp; "|" &amp; Table2[[#This Row],[Level]] &amp; "|" &amp; Table2[[#This Row],[Participant As]]))</f>
        <v>Narasumber/Pembicara|External Regional|Individual</v>
      </c>
      <c r="M102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029" spans="1:13" ht="14.25" hidden="1" customHeight="1" x14ac:dyDescent="0.35">
      <c r="A1029" s="1" t="s">
        <v>1402</v>
      </c>
      <c r="B1029" s="1" t="s">
        <v>1403</v>
      </c>
      <c r="C1029" s="1" t="s">
        <v>1404</v>
      </c>
      <c r="D1029" s="1">
        <v>2021</v>
      </c>
      <c r="E1029" s="1" t="s">
        <v>122</v>
      </c>
      <c r="F1029" s="1" t="s">
        <v>1057</v>
      </c>
      <c r="G1029" s="1" t="s">
        <v>18</v>
      </c>
      <c r="H1029" s="1" t="s">
        <v>19</v>
      </c>
      <c r="I1029" s="1" t="s">
        <v>20</v>
      </c>
      <c r="J1029" s="1">
        <v>5</v>
      </c>
      <c r="K1029" s="1" t="str">
        <f>VLOOKUP(Table2[[#This Row],[Status]], rubric[], 2, FALSE)</f>
        <v>Pemberdayaan atau Aksi Kemanusiaan</v>
      </c>
      <c r="L1029" s="1" t="str">
        <f>CLEAN(TRIM(Table2[[#This Row],[Status]] &amp; "|" &amp; Table2[[#This Row],[Level]] &amp; "|" &amp; Table2[[#This Row],[Participant As]]))</f>
        <v>Relawan|External Regional|Team</v>
      </c>
      <c r="M102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030" spans="1:13" ht="14.25" hidden="1" customHeight="1" x14ac:dyDescent="0.35">
      <c r="A1030" s="1" t="s">
        <v>1405</v>
      </c>
      <c r="B1030" s="1" t="s">
        <v>1406</v>
      </c>
      <c r="C1030" s="1" t="s">
        <v>1404</v>
      </c>
      <c r="D1030" s="1">
        <v>2021</v>
      </c>
      <c r="E1030" s="1" t="s">
        <v>1407</v>
      </c>
      <c r="F1030" s="1" t="s">
        <v>1408</v>
      </c>
      <c r="G1030" s="1" t="s">
        <v>55</v>
      </c>
      <c r="H1030" s="1" t="s">
        <v>48</v>
      </c>
      <c r="I1030" s="1" t="s">
        <v>20</v>
      </c>
      <c r="J1030" s="1">
        <v>0</v>
      </c>
      <c r="K1030" s="1" t="str">
        <f>VLOOKUP(Table2[[#This Row],[Status]], rubric[], 2, FALSE)</f>
        <v>Hasil Karya</v>
      </c>
      <c r="L1030" s="1" t="str">
        <f>CLEAN(TRIM(Table2[[#This Row],[Status]] &amp; "|" &amp; Table2[[#This Row],[Level]] &amp; "|" &amp; Table2[[#This Row],[Participant As]]))</f>
        <v>Hak Cipta|External National|Team</v>
      </c>
      <c r="M103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031" spans="1:13" ht="14.25" hidden="1" customHeight="1" x14ac:dyDescent="0.35">
      <c r="A1031" s="1" t="s">
        <v>1405</v>
      </c>
      <c r="B1031" s="1" t="s">
        <v>1406</v>
      </c>
      <c r="C1031" s="1" t="s">
        <v>1404</v>
      </c>
      <c r="D1031" s="1">
        <v>2021</v>
      </c>
      <c r="E1031" s="1" t="s">
        <v>122</v>
      </c>
      <c r="F1031" s="1" t="s">
        <v>123</v>
      </c>
      <c r="G1031" s="1" t="s">
        <v>40</v>
      </c>
      <c r="H1031" s="1" t="s">
        <v>41</v>
      </c>
      <c r="I1031" s="1" t="s">
        <v>25</v>
      </c>
      <c r="K1031" t="str">
        <f>VLOOKUP(Table2[[#This Row],[Status]], rubric[], 2, FALSE)</f>
        <v>Karir Organisasi</v>
      </c>
      <c r="L1031" s="1" t="str">
        <f>CLEAN(TRIM(Table2[[#This Row],[Status]] &amp; "|" &amp; Table2[[#This Row],[Level]] &amp; "|" &amp; Table2[[#This Row],[Participant As]]))</f>
        <v>Satu Tingkat Dibawah Pengurus Harian|Kab/Kota/PT|Individual</v>
      </c>
      <c r="M103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</v>
      </c>
    </row>
    <row r="1032" spans="1:13" ht="14.25" hidden="1" customHeight="1" x14ac:dyDescent="0.35">
      <c r="A1032" s="1" t="s">
        <v>1405</v>
      </c>
      <c r="B1032" s="1" t="s">
        <v>1406</v>
      </c>
      <c r="C1032" s="1" t="s">
        <v>1404</v>
      </c>
      <c r="D1032" s="1">
        <v>2021</v>
      </c>
      <c r="E1032" s="1" t="s">
        <v>122</v>
      </c>
      <c r="F1032" s="1" t="s">
        <v>1057</v>
      </c>
      <c r="G1032" s="1" t="s">
        <v>18</v>
      </c>
      <c r="H1032" s="1" t="s">
        <v>19</v>
      </c>
      <c r="I1032" s="1" t="s">
        <v>20</v>
      </c>
      <c r="J1032" s="1">
        <v>90</v>
      </c>
      <c r="K1032" s="1" t="str">
        <f>VLOOKUP(Table2[[#This Row],[Status]], rubric[], 2, FALSE)</f>
        <v>Pemberdayaan atau Aksi Kemanusiaan</v>
      </c>
      <c r="L1032" s="1" t="str">
        <f>CLEAN(TRIM(Table2[[#This Row],[Status]] &amp; "|" &amp; Table2[[#This Row],[Level]] &amp; "|" &amp; Table2[[#This Row],[Participant As]]))</f>
        <v>Relawan|External Regional|Team</v>
      </c>
      <c r="M103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033" spans="1:13" ht="14.25" hidden="1" customHeight="1" x14ac:dyDescent="0.35">
      <c r="A1033" s="1" t="s">
        <v>1405</v>
      </c>
      <c r="B1033" s="1" t="s">
        <v>1406</v>
      </c>
      <c r="C1033" s="1" t="s">
        <v>1404</v>
      </c>
      <c r="D1033" s="1">
        <v>2021</v>
      </c>
      <c r="E1033" s="1" t="s">
        <v>122</v>
      </c>
      <c r="F1033" s="1" t="s">
        <v>1409</v>
      </c>
      <c r="G1033" s="1" t="s">
        <v>235</v>
      </c>
      <c r="H1033" s="1" t="s">
        <v>48</v>
      </c>
      <c r="I1033" s="1" t="s">
        <v>25</v>
      </c>
      <c r="J1033" s="1">
        <v>134</v>
      </c>
      <c r="K1033" s="1" t="str">
        <f>VLOOKUP(Table2[[#This Row],[Status]], rubric[], 2, FALSE)</f>
        <v>Pengakuan</v>
      </c>
      <c r="L1033" s="1" t="str">
        <f>CLEAN(TRIM(Table2[[#This Row],[Status]] &amp; "|" &amp; Table2[[#This Row],[Level]] &amp; "|" &amp; Table2[[#This Row],[Participant As]]))</f>
        <v>Pelatih/Wasit/Juri tidak berlisensi|External National|Individual</v>
      </c>
      <c r="M103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034" spans="1:13" ht="14.25" hidden="1" customHeight="1" x14ac:dyDescent="0.35">
      <c r="A1034" s="1" t="s">
        <v>1410</v>
      </c>
      <c r="B1034" s="1" t="s">
        <v>1411</v>
      </c>
      <c r="C1034" s="1" t="s">
        <v>1404</v>
      </c>
      <c r="D1034" s="1">
        <v>2021</v>
      </c>
      <c r="E1034" s="1" t="s">
        <v>223</v>
      </c>
      <c r="F1034" s="1" t="s">
        <v>273</v>
      </c>
      <c r="G1034" s="1" t="s">
        <v>18</v>
      </c>
      <c r="H1034" s="1" t="s">
        <v>48</v>
      </c>
      <c r="I1034" s="1" t="s">
        <v>25</v>
      </c>
      <c r="J1034" s="1">
        <v>1000</v>
      </c>
      <c r="K1034" s="1" t="str">
        <f>VLOOKUP(Table2[[#This Row],[Status]], rubric[], 2, FALSE)</f>
        <v>Pemberdayaan atau Aksi Kemanusiaan</v>
      </c>
      <c r="L1034" s="1" t="str">
        <f>CLEAN(TRIM(Table2[[#This Row],[Status]] &amp; "|" &amp; Table2[[#This Row],[Level]] &amp; "|" &amp; Table2[[#This Row],[Participant As]]))</f>
        <v>Relawan|External National|Individual</v>
      </c>
      <c r="M103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1035" spans="1:13" ht="14.25" hidden="1" customHeight="1" x14ac:dyDescent="0.35">
      <c r="A1035" s="1" t="s">
        <v>1410</v>
      </c>
      <c r="B1035" s="1" t="s">
        <v>1411</v>
      </c>
      <c r="C1035" s="1" t="s">
        <v>1404</v>
      </c>
      <c r="D1035" s="1">
        <v>2021</v>
      </c>
      <c r="E1035" s="1" t="s">
        <v>274</v>
      </c>
      <c r="F1035" s="1" t="s">
        <v>165</v>
      </c>
      <c r="G1035" s="1" t="s">
        <v>35</v>
      </c>
      <c r="H1035" s="1" t="s">
        <v>48</v>
      </c>
      <c r="I1035" s="1" t="s">
        <v>20</v>
      </c>
      <c r="J1035" s="1">
        <v>1000</v>
      </c>
      <c r="K1035" s="1" t="str">
        <f>VLOOKUP(Table2[[#This Row],[Status]], rubric[], 2, FALSE)</f>
        <v>Kompetisi</v>
      </c>
      <c r="L1035" s="1" t="str">
        <f>CLEAN(TRIM(Table2[[#This Row],[Status]] &amp; "|" &amp; Table2[[#This Row],[Level]] &amp; "|" &amp; Table2[[#This Row],[Participant As]]))</f>
        <v>Juara 1|External National|Team</v>
      </c>
      <c r="M103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036" spans="1:13" ht="14.25" hidden="1" customHeight="1" x14ac:dyDescent="0.35">
      <c r="A1036" s="1" t="s">
        <v>1410</v>
      </c>
      <c r="B1036" s="1" t="s">
        <v>1411</v>
      </c>
      <c r="C1036" s="1" t="s">
        <v>1404</v>
      </c>
      <c r="D1036" s="1">
        <v>2021</v>
      </c>
      <c r="E1036" s="1" t="s">
        <v>24</v>
      </c>
      <c r="F1036" s="1" t="s">
        <v>24</v>
      </c>
      <c r="G1036" s="1" t="s">
        <v>318</v>
      </c>
      <c r="H1036" s="1" t="s">
        <v>48</v>
      </c>
      <c r="I1036" s="1" t="s">
        <v>20</v>
      </c>
      <c r="J1036" s="1">
        <v>2</v>
      </c>
      <c r="K1036" s="1" t="str">
        <f>VLOOKUP(Table2[[#This Row],[Status]], rubric[], 2, FALSE)</f>
        <v>Hasil Karya</v>
      </c>
      <c r="L1036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103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037" spans="1:13" ht="14.25" hidden="1" customHeight="1" x14ac:dyDescent="0.35">
      <c r="A1037" s="1" t="s">
        <v>1410</v>
      </c>
      <c r="B1037" s="1" t="s">
        <v>1411</v>
      </c>
      <c r="C1037" s="1" t="s">
        <v>1404</v>
      </c>
      <c r="D1037" s="1">
        <v>2021</v>
      </c>
      <c r="E1037" s="1" t="s">
        <v>26</v>
      </c>
      <c r="F1037" s="1" t="s">
        <v>626</v>
      </c>
      <c r="G1037" s="1" t="s">
        <v>18</v>
      </c>
      <c r="H1037" s="1" t="s">
        <v>19</v>
      </c>
      <c r="I1037" s="1" t="s">
        <v>25</v>
      </c>
      <c r="J1037" s="1">
        <v>30</v>
      </c>
      <c r="K1037" s="1" t="str">
        <f>VLOOKUP(Table2[[#This Row],[Status]], rubric[], 2, FALSE)</f>
        <v>Pemberdayaan atau Aksi Kemanusiaan</v>
      </c>
      <c r="L1037" s="1" t="str">
        <f>CLEAN(TRIM(Table2[[#This Row],[Status]] &amp; "|" &amp; Table2[[#This Row],[Level]] &amp; "|" &amp; Table2[[#This Row],[Participant As]]))</f>
        <v>Relawan|External Regional|Individual</v>
      </c>
      <c r="M103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038" spans="1:13" ht="14.25" hidden="1" customHeight="1" x14ac:dyDescent="0.35">
      <c r="A1038" s="1" t="s">
        <v>1410</v>
      </c>
      <c r="B1038" s="1" t="s">
        <v>1411</v>
      </c>
      <c r="C1038" s="1" t="s">
        <v>1404</v>
      </c>
      <c r="D1038" s="1">
        <v>2021</v>
      </c>
      <c r="E1038" s="1" t="s">
        <v>1412</v>
      </c>
      <c r="F1038" s="1" t="s">
        <v>1412</v>
      </c>
      <c r="G1038" s="1" t="s">
        <v>55</v>
      </c>
      <c r="H1038" s="1" t="s">
        <v>48</v>
      </c>
      <c r="I1038" s="1" t="s">
        <v>20</v>
      </c>
      <c r="J1038" s="1">
        <v>5</v>
      </c>
      <c r="K1038" s="1" t="str">
        <f>VLOOKUP(Table2[[#This Row],[Status]], rubric[], 2, FALSE)</f>
        <v>Hasil Karya</v>
      </c>
      <c r="L1038" s="1" t="str">
        <f>CLEAN(TRIM(Table2[[#This Row],[Status]] &amp; "|" &amp; Table2[[#This Row],[Level]] &amp; "|" &amp; Table2[[#This Row],[Participant As]]))</f>
        <v>Hak Cipta|External National|Team</v>
      </c>
      <c r="M103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039" spans="1:13" ht="14.25" hidden="1" customHeight="1" x14ac:dyDescent="0.35">
      <c r="A1039" s="1" t="s">
        <v>1413</v>
      </c>
      <c r="B1039" s="1" t="s">
        <v>1414</v>
      </c>
      <c r="C1039" s="1" t="s">
        <v>1404</v>
      </c>
      <c r="D1039" s="1">
        <v>2021</v>
      </c>
      <c r="E1039" s="1" t="s">
        <v>217</v>
      </c>
      <c r="F1039" s="1" t="s">
        <v>217</v>
      </c>
      <c r="G1039" s="1" t="s">
        <v>18</v>
      </c>
      <c r="H1039" s="1" t="s">
        <v>19</v>
      </c>
      <c r="I1039" s="1" t="s">
        <v>25</v>
      </c>
      <c r="J1039" s="1">
        <v>65</v>
      </c>
      <c r="K1039" s="1" t="str">
        <f>VLOOKUP(Table2[[#This Row],[Status]], rubric[], 2, FALSE)</f>
        <v>Pemberdayaan atau Aksi Kemanusiaan</v>
      </c>
      <c r="L1039" s="1" t="str">
        <f>CLEAN(TRIM(Table2[[#This Row],[Status]] &amp; "|" &amp; Table2[[#This Row],[Level]] &amp; "|" &amp; Table2[[#This Row],[Participant As]]))</f>
        <v>Relawan|External Regional|Individual</v>
      </c>
      <c r="M103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040" spans="1:13" ht="14.25" hidden="1" customHeight="1" x14ac:dyDescent="0.35">
      <c r="A1040" s="1" t="s">
        <v>1413</v>
      </c>
      <c r="B1040" s="1" t="s">
        <v>1414</v>
      </c>
      <c r="C1040" s="1" t="s">
        <v>1404</v>
      </c>
      <c r="D1040" s="1">
        <v>2021</v>
      </c>
      <c r="E1040" s="1" t="s">
        <v>16</v>
      </c>
      <c r="F1040" s="1" t="s">
        <v>463</v>
      </c>
      <c r="G1040" s="1" t="s">
        <v>18</v>
      </c>
      <c r="H1040" s="1" t="s">
        <v>48</v>
      </c>
      <c r="I1040" s="1" t="s">
        <v>20</v>
      </c>
      <c r="J1040" s="1">
        <v>100</v>
      </c>
      <c r="K1040" s="1" t="str">
        <f>VLOOKUP(Table2[[#This Row],[Status]], rubric[], 2, FALSE)</f>
        <v>Pemberdayaan atau Aksi Kemanusiaan</v>
      </c>
      <c r="L1040" s="1" t="str">
        <f>CLEAN(TRIM(Table2[[#This Row],[Status]] &amp; "|" &amp; Table2[[#This Row],[Level]] &amp; "|" &amp; Table2[[#This Row],[Participant As]]))</f>
        <v>Relawan|External National|Team</v>
      </c>
      <c r="M104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1041" spans="1:13" ht="14.25" hidden="1" customHeight="1" x14ac:dyDescent="0.35">
      <c r="A1041" s="1" t="s">
        <v>1413</v>
      </c>
      <c r="B1041" s="1" t="s">
        <v>1414</v>
      </c>
      <c r="C1041" s="1" t="s">
        <v>1404</v>
      </c>
      <c r="D1041" s="1">
        <v>2021</v>
      </c>
      <c r="E1041" s="1" t="s">
        <v>919</v>
      </c>
      <c r="F1041" s="1" t="s">
        <v>463</v>
      </c>
      <c r="G1041" s="1" t="s">
        <v>74</v>
      </c>
      <c r="H1041" s="1" t="s">
        <v>48</v>
      </c>
      <c r="I1041" s="1" t="s">
        <v>20</v>
      </c>
      <c r="J1041" s="1">
        <v>5000</v>
      </c>
      <c r="K1041" s="1" t="str">
        <f>VLOOKUP(Table2[[#This Row],[Status]], rubric[], 2, FALSE)</f>
        <v>Kompetisi</v>
      </c>
      <c r="L1041" s="1" t="str">
        <f>CLEAN(TRIM(Table2[[#This Row],[Status]] &amp; "|" &amp; Table2[[#This Row],[Level]] &amp; "|" &amp; Table2[[#This Row],[Participant As]]))</f>
        <v>Juara 3|External National|Team</v>
      </c>
      <c r="M104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1042" spans="1:13" ht="14.25" hidden="1" customHeight="1" x14ac:dyDescent="0.35">
      <c r="A1042" s="1" t="s">
        <v>1413</v>
      </c>
      <c r="B1042" s="1" t="s">
        <v>1414</v>
      </c>
      <c r="C1042" s="1" t="s">
        <v>1404</v>
      </c>
      <c r="D1042" s="1">
        <v>2021</v>
      </c>
      <c r="E1042" s="1" t="s">
        <v>1415</v>
      </c>
      <c r="F1042" s="1" t="s">
        <v>463</v>
      </c>
      <c r="G1042" s="1" t="s">
        <v>318</v>
      </c>
      <c r="H1042" s="1" t="s">
        <v>48</v>
      </c>
      <c r="I1042" s="1" t="s">
        <v>20</v>
      </c>
      <c r="J1042" s="1">
        <v>7</v>
      </c>
      <c r="K1042" s="1" t="str">
        <f>VLOOKUP(Table2[[#This Row],[Status]], rubric[], 2, FALSE)</f>
        <v>Hasil Karya</v>
      </c>
      <c r="L1042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104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043" spans="1:13" ht="14.25" hidden="1" customHeight="1" x14ac:dyDescent="0.35">
      <c r="A1043" s="1" t="s">
        <v>1413</v>
      </c>
      <c r="B1043" s="1" t="s">
        <v>1414</v>
      </c>
      <c r="C1043" s="1" t="s">
        <v>1404</v>
      </c>
      <c r="D1043" s="1">
        <v>2021</v>
      </c>
      <c r="E1043" s="1" t="s">
        <v>1252</v>
      </c>
      <c r="F1043" s="1" t="s">
        <v>1253</v>
      </c>
      <c r="G1043" s="1" t="s">
        <v>318</v>
      </c>
      <c r="H1043" s="1" t="s">
        <v>48</v>
      </c>
      <c r="I1043" s="1" t="s">
        <v>20</v>
      </c>
      <c r="J1043" s="1">
        <v>4</v>
      </c>
      <c r="K1043" s="1" t="str">
        <f>VLOOKUP(Table2[[#This Row],[Status]], rubric[], 2, FALSE)</f>
        <v>Hasil Karya</v>
      </c>
      <c r="L1043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104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044" spans="1:13" ht="14.25" hidden="1" customHeight="1" x14ac:dyDescent="0.35">
      <c r="A1044" s="1" t="s">
        <v>1413</v>
      </c>
      <c r="B1044" s="1" t="s">
        <v>1414</v>
      </c>
      <c r="C1044" s="1" t="s">
        <v>1404</v>
      </c>
      <c r="D1044" s="1">
        <v>2021</v>
      </c>
      <c r="E1044" s="1" t="s">
        <v>89</v>
      </c>
      <c r="F1044" s="1" t="s">
        <v>90</v>
      </c>
      <c r="G1044" s="1" t="s">
        <v>91</v>
      </c>
      <c r="H1044" s="1" t="s">
        <v>66</v>
      </c>
      <c r="I1044" s="1" t="s">
        <v>25</v>
      </c>
      <c r="J1044" s="1">
        <v>500</v>
      </c>
      <c r="K1044" s="1" t="str">
        <f>VLOOKUP(Table2[[#This Row],[Status]], rubric[], 2, FALSE)</f>
        <v>Pengakuan</v>
      </c>
      <c r="L1044" s="1" t="str">
        <f>CLEAN(TRIM(Table2[[#This Row],[Status]] &amp; "|" &amp; Table2[[#This Row],[Level]] &amp; "|" &amp; Table2[[#This Row],[Participant As]]))</f>
        <v>Narasumber/Pembicara|External International|Individual</v>
      </c>
      <c r="M104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045" spans="1:13" ht="14.25" hidden="1" customHeight="1" x14ac:dyDescent="0.35">
      <c r="A1045" s="1" t="s">
        <v>1413</v>
      </c>
      <c r="B1045" s="1" t="s">
        <v>1414</v>
      </c>
      <c r="C1045" s="1" t="s">
        <v>1404</v>
      </c>
      <c r="D1045" s="1">
        <v>2021</v>
      </c>
      <c r="E1045" s="1" t="s">
        <v>1416</v>
      </c>
      <c r="F1045" s="1" t="s">
        <v>1417</v>
      </c>
      <c r="G1045" s="1" t="s">
        <v>55</v>
      </c>
      <c r="H1045" s="1" t="s">
        <v>48</v>
      </c>
      <c r="I1045" s="1" t="s">
        <v>20</v>
      </c>
      <c r="J1045" s="1">
        <v>9</v>
      </c>
      <c r="K1045" s="1" t="str">
        <f>VLOOKUP(Table2[[#This Row],[Status]], rubric[], 2, FALSE)</f>
        <v>Hasil Karya</v>
      </c>
      <c r="L1045" s="1" t="str">
        <f>CLEAN(TRIM(Table2[[#This Row],[Status]] &amp; "|" &amp; Table2[[#This Row],[Level]] &amp; "|" &amp; Table2[[#This Row],[Participant As]]))</f>
        <v>Hak Cipta|External National|Team</v>
      </c>
      <c r="M104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046" spans="1:13" ht="14.25" hidden="1" customHeight="1" x14ac:dyDescent="0.35">
      <c r="A1046" s="1" t="s">
        <v>1413</v>
      </c>
      <c r="B1046" s="1" t="s">
        <v>1414</v>
      </c>
      <c r="C1046" s="1" t="s">
        <v>1404</v>
      </c>
      <c r="D1046" s="1">
        <v>2021</v>
      </c>
      <c r="E1046" s="1" t="s">
        <v>1416</v>
      </c>
      <c r="F1046" s="1" t="s">
        <v>1418</v>
      </c>
      <c r="G1046" s="1" t="s">
        <v>55</v>
      </c>
      <c r="H1046" s="1" t="s">
        <v>48</v>
      </c>
      <c r="I1046" s="1" t="s">
        <v>25</v>
      </c>
      <c r="J1046" s="1">
        <v>8</v>
      </c>
      <c r="K1046" s="1" t="str">
        <f>VLOOKUP(Table2[[#This Row],[Status]], rubric[], 2, FALSE)</f>
        <v>Hasil Karya</v>
      </c>
      <c r="L1046" s="1" t="str">
        <f>CLEAN(TRIM(Table2[[#This Row],[Status]] &amp; "|" &amp; Table2[[#This Row],[Level]] &amp; "|" &amp; Table2[[#This Row],[Participant As]]))</f>
        <v>Hak Cipta|External National|Individual</v>
      </c>
      <c r="M104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047" spans="1:13" ht="14.25" hidden="1" customHeight="1" x14ac:dyDescent="0.35">
      <c r="A1047" s="1" t="s">
        <v>1413</v>
      </c>
      <c r="B1047" s="1" t="s">
        <v>1414</v>
      </c>
      <c r="C1047" s="1" t="s">
        <v>1404</v>
      </c>
      <c r="D1047" s="1">
        <v>2021</v>
      </c>
      <c r="E1047" s="1" t="s">
        <v>1419</v>
      </c>
      <c r="F1047" s="1" t="s">
        <v>1419</v>
      </c>
      <c r="G1047" s="1" t="s">
        <v>18</v>
      </c>
      <c r="H1047" s="1" t="s">
        <v>19</v>
      </c>
      <c r="I1047" s="1" t="s">
        <v>20</v>
      </c>
      <c r="J1047" s="1">
        <v>5</v>
      </c>
      <c r="K1047" s="1" t="str">
        <f>VLOOKUP(Table2[[#This Row],[Status]], rubric[], 2, FALSE)</f>
        <v>Pemberdayaan atau Aksi Kemanusiaan</v>
      </c>
      <c r="L1047" s="1" t="str">
        <f>CLEAN(TRIM(Table2[[#This Row],[Status]] &amp; "|" &amp; Table2[[#This Row],[Level]] &amp; "|" &amp; Table2[[#This Row],[Participant As]]))</f>
        <v>Relawan|External Regional|Team</v>
      </c>
      <c r="M104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048" spans="1:13" ht="14.25" hidden="1" customHeight="1" x14ac:dyDescent="0.35">
      <c r="A1048" s="1" t="s">
        <v>1413</v>
      </c>
      <c r="B1048" s="1" t="s">
        <v>1414</v>
      </c>
      <c r="C1048" s="1" t="s">
        <v>1404</v>
      </c>
      <c r="D1048" s="1">
        <v>2021</v>
      </c>
      <c r="E1048" s="1" t="s">
        <v>1420</v>
      </c>
      <c r="F1048" s="1" t="s">
        <v>334</v>
      </c>
      <c r="G1048" s="1" t="s">
        <v>55</v>
      </c>
      <c r="H1048" s="1" t="s">
        <v>48</v>
      </c>
      <c r="I1048" s="1" t="s">
        <v>20</v>
      </c>
      <c r="J1048" s="1">
        <v>9</v>
      </c>
      <c r="K1048" s="1" t="str">
        <f>VLOOKUP(Table2[[#This Row],[Status]], rubric[], 2, FALSE)</f>
        <v>Hasil Karya</v>
      </c>
      <c r="L1048" s="1" t="str">
        <f>CLEAN(TRIM(Table2[[#This Row],[Status]] &amp; "|" &amp; Table2[[#This Row],[Level]] &amp; "|" &amp; Table2[[#This Row],[Participant As]]))</f>
        <v>Hak Cipta|External National|Team</v>
      </c>
      <c r="M104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049" spans="1:13" ht="14.25" hidden="1" customHeight="1" x14ac:dyDescent="0.35">
      <c r="A1049" s="1" t="s">
        <v>1413</v>
      </c>
      <c r="B1049" s="1" t="s">
        <v>1414</v>
      </c>
      <c r="C1049" s="1" t="s">
        <v>1404</v>
      </c>
      <c r="D1049" s="1">
        <v>2021</v>
      </c>
      <c r="E1049" s="1" t="s">
        <v>80</v>
      </c>
      <c r="F1049" s="1" t="s">
        <v>920</v>
      </c>
      <c r="G1049" s="1" t="s">
        <v>55</v>
      </c>
      <c r="H1049" s="1" t="s">
        <v>48</v>
      </c>
      <c r="I1049" s="1" t="s">
        <v>20</v>
      </c>
      <c r="J1049" s="1">
        <v>14</v>
      </c>
      <c r="K1049" s="1" t="str">
        <f>VLOOKUP(Table2[[#This Row],[Status]], rubric[], 2, FALSE)</f>
        <v>Hasil Karya</v>
      </c>
      <c r="L1049" s="1" t="str">
        <f>CLEAN(TRIM(Table2[[#This Row],[Status]] &amp; "|" &amp; Table2[[#This Row],[Level]] &amp; "|" &amp; Table2[[#This Row],[Participant As]]))</f>
        <v>Hak Cipta|External National|Team</v>
      </c>
      <c r="M104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050" spans="1:13" ht="14.25" hidden="1" customHeight="1" x14ac:dyDescent="0.35">
      <c r="A1050" s="1" t="s">
        <v>1413</v>
      </c>
      <c r="B1050" s="1" t="s">
        <v>1414</v>
      </c>
      <c r="C1050" s="1" t="s">
        <v>1404</v>
      </c>
      <c r="D1050" s="1">
        <v>2021</v>
      </c>
      <c r="E1050" s="1" t="s">
        <v>1421</v>
      </c>
      <c r="F1050" s="1" t="s">
        <v>907</v>
      </c>
      <c r="G1050" s="1" t="s">
        <v>55</v>
      </c>
      <c r="H1050" s="1" t="s">
        <v>48</v>
      </c>
      <c r="I1050" s="1" t="s">
        <v>20</v>
      </c>
      <c r="J1050" s="1">
        <v>9</v>
      </c>
      <c r="K1050" s="1" t="str">
        <f>VLOOKUP(Table2[[#This Row],[Status]], rubric[], 2, FALSE)</f>
        <v>Hasil Karya</v>
      </c>
      <c r="L1050" s="1" t="str">
        <f>CLEAN(TRIM(Table2[[#This Row],[Status]] &amp; "|" &amp; Table2[[#This Row],[Level]] &amp; "|" &amp; Table2[[#This Row],[Participant As]]))</f>
        <v>Hak Cipta|External National|Team</v>
      </c>
      <c r="M105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051" spans="1:13" ht="14.25" hidden="1" customHeight="1" x14ac:dyDescent="0.35">
      <c r="A1051" s="1" t="s">
        <v>1413</v>
      </c>
      <c r="B1051" s="1" t="s">
        <v>1414</v>
      </c>
      <c r="C1051" s="1" t="s">
        <v>1404</v>
      </c>
      <c r="D1051" s="1">
        <v>2021</v>
      </c>
      <c r="E1051" s="1" t="s">
        <v>581</v>
      </c>
      <c r="F1051" s="1" t="s">
        <v>1422</v>
      </c>
      <c r="G1051" s="1" t="s">
        <v>18</v>
      </c>
      <c r="H1051" s="1" t="s">
        <v>19</v>
      </c>
      <c r="I1051" s="1" t="s">
        <v>25</v>
      </c>
      <c r="J1051" s="1">
        <v>25</v>
      </c>
      <c r="K1051" s="1" t="str">
        <f>VLOOKUP(Table2[[#This Row],[Status]], rubric[], 2, FALSE)</f>
        <v>Pemberdayaan atau Aksi Kemanusiaan</v>
      </c>
      <c r="L1051" s="1" t="str">
        <f>CLEAN(TRIM(Table2[[#This Row],[Status]] &amp; "|" &amp; Table2[[#This Row],[Level]] &amp; "|" &amp; Table2[[#This Row],[Participant As]]))</f>
        <v>Relawan|External Regional|Individual</v>
      </c>
      <c r="M105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052" spans="1:13" ht="14.25" hidden="1" customHeight="1" x14ac:dyDescent="0.35">
      <c r="A1052" s="1" t="s">
        <v>1423</v>
      </c>
      <c r="B1052" s="1" t="s">
        <v>1424</v>
      </c>
      <c r="C1052" s="1" t="s">
        <v>1404</v>
      </c>
      <c r="D1052" s="1">
        <v>2021</v>
      </c>
      <c r="E1052" s="1" t="s">
        <v>1425</v>
      </c>
      <c r="F1052" s="1" t="s">
        <v>1425</v>
      </c>
      <c r="G1052" s="1" t="s">
        <v>74</v>
      </c>
      <c r="H1052" s="1" t="s">
        <v>19</v>
      </c>
      <c r="I1052" s="1" t="s">
        <v>20</v>
      </c>
      <c r="J1052" s="1">
        <v>5</v>
      </c>
      <c r="K1052" s="1" t="str">
        <f>VLOOKUP(Table2[[#This Row],[Status]], rubric[], 2, FALSE)</f>
        <v>Kompetisi</v>
      </c>
      <c r="L1052" s="1" t="str">
        <f>CLEAN(TRIM(Table2[[#This Row],[Status]] &amp; "|" &amp; Table2[[#This Row],[Level]] &amp; "|" &amp; Table2[[#This Row],[Participant As]]))</f>
        <v>Juara 3|External Regional|Team</v>
      </c>
      <c r="M105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053" spans="1:13" ht="14.25" hidden="1" customHeight="1" x14ac:dyDescent="0.35">
      <c r="A1053" s="1" t="s">
        <v>1426</v>
      </c>
      <c r="B1053" s="1" t="s">
        <v>1427</v>
      </c>
      <c r="C1053" s="1" t="s">
        <v>1404</v>
      </c>
      <c r="D1053" s="1">
        <v>2021</v>
      </c>
      <c r="E1053" s="1" t="s">
        <v>217</v>
      </c>
      <c r="F1053" s="1" t="s">
        <v>217</v>
      </c>
      <c r="G1053" s="1" t="s">
        <v>18</v>
      </c>
      <c r="H1053" s="1" t="s">
        <v>19</v>
      </c>
      <c r="I1053" s="1" t="s">
        <v>25</v>
      </c>
      <c r="J1053" s="1">
        <v>65</v>
      </c>
      <c r="K1053" s="1" t="str">
        <f>VLOOKUP(Table2[[#This Row],[Status]], rubric[], 2, FALSE)</f>
        <v>Pemberdayaan atau Aksi Kemanusiaan</v>
      </c>
      <c r="L1053" s="1" t="str">
        <f>CLEAN(TRIM(Table2[[#This Row],[Status]] &amp; "|" &amp; Table2[[#This Row],[Level]] &amp; "|" &amp; Table2[[#This Row],[Participant As]]))</f>
        <v>Relawan|External Regional|Individual</v>
      </c>
      <c r="M105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054" spans="1:13" ht="14.25" hidden="1" customHeight="1" x14ac:dyDescent="0.35">
      <c r="A1054" s="1" t="s">
        <v>1426</v>
      </c>
      <c r="B1054" s="1" t="s">
        <v>1427</v>
      </c>
      <c r="C1054" s="1" t="s">
        <v>1404</v>
      </c>
      <c r="D1054" s="1">
        <v>2021</v>
      </c>
      <c r="E1054" s="1" t="s">
        <v>187</v>
      </c>
      <c r="F1054" s="1" t="s">
        <v>1428</v>
      </c>
      <c r="G1054" s="1" t="s">
        <v>18</v>
      </c>
      <c r="H1054" s="1" t="s">
        <v>19</v>
      </c>
      <c r="I1054" s="1" t="s">
        <v>20</v>
      </c>
      <c r="J1054" s="1">
        <v>5</v>
      </c>
      <c r="K1054" s="1" t="str">
        <f>VLOOKUP(Table2[[#This Row],[Status]], rubric[], 2, FALSE)</f>
        <v>Pemberdayaan atau Aksi Kemanusiaan</v>
      </c>
      <c r="L1054" s="1" t="str">
        <f>CLEAN(TRIM(Table2[[#This Row],[Status]] &amp; "|" &amp; Table2[[#This Row],[Level]] &amp; "|" &amp; Table2[[#This Row],[Participant As]]))</f>
        <v>Relawan|External Regional|Team</v>
      </c>
      <c r="M105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055" spans="1:13" ht="14.25" hidden="1" customHeight="1" x14ac:dyDescent="0.35">
      <c r="A1055" s="1" t="s">
        <v>1426</v>
      </c>
      <c r="B1055" s="1" t="s">
        <v>1427</v>
      </c>
      <c r="C1055" s="1" t="s">
        <v>1404</v>
      </c>
      <c r="D1055" s="1">
        <v>2021</v>
      </c>
      <c r="E1055" s="1" t="s">
        <v>16</v>
      </c>
      <c r="F1055" s="1" t="s">
        <v>463</v>
      </c>
      <c r="G1055" s="1" t="s">
        <v>18</v>
      </c>
      <c r="H1055" s="1" t="s">
        <v>48</v>
      </c>
      <c r="I1055" s="1" t="s">
        <v>20</v>
      </c>
      <c r="J1055" s="1">
        <v>100</v>
      </c>
      <c r="K1055" s="1" t="str">
        <f>VLOOKUP(Table2[[#This Row],[Status]], rubric[], 2, FALSE)</f>
        <v>Pemberdayaan atau Aksi Kemanusiaan</v>
      </c>
      <c r="L1055" s="1" t="str">
        <f>CLEAN(TRIM(Table2[[#This Row],[Status]] &amp; "|" &amp; Table2[[#This Row],[Level]] &amp; "|" &amp; Table2[[#This Row],[Participant As]]))</f>
        <v>Relawan|External National|Team</v>
      </c>
      <c r="M105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1056" spans="1:13" ht="14.25" hidden="1" customHeight="1" x14ac:dyDescent="0.35">
      <c r="A1056" s="1" t="s">
        <v>1426</v>
      </c>
      <c r="B1056" s="1" t="s">
        <v>1427</v>
      </c>
      <c r="C1056" s="1" t="s">
        <v>1404</v>
      </c>
      <c r="D1056" s="1">
        <v>2021</v>
      </c>
      <c r="E1056" s="1" t="s">
        <v>1429</v>
      </c>
      <c r="F1056" s="1" t="s">
        <v>1090</v>
      </c>
      <c r="G1056" s="1" t="s">
        <v>32</v>
      </c>
      <c r="H1056" s="1" t="s">
        <v>48</v>
      </c>
      <c r="I1056" s="1" t="s">
        <v>20</v>
      </c>
      <c r="J1056" s="1">
        <v>14</v>
      </c>
      <c r="K1056" s="1" t="str">
        <f>VLOOKUP(Table2[[#This Row],[Status]], rubric[], 2, FALSE)</f>
        <v>Kompetisi</v>
      </c>
      <c r="L1056" s="1" t="str">
        <f>CLEAN(TRIM(Table2[[#This Row],[Status]] &amp; "|" &amp; Table2[[#This Row],[Level]] &amp; "|" &amp; Table2[[#This Row],[Participant As]]))</f>
        <v>Juara 2|External National|Team</v>
      </c>
      <c r="M105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1057" spans="1:13" ht="14.25" hidden="1" customHeight="1" x14ac:dyDescent="0.35">
      <c r="A1057" s="1" t="s">
        <v>1426</v>
      </c>
      <c r="B1057" s="1" t="s">
        <v>1427</v>
      </c>
      <c r="C1057" s="1" t="s">
        <v>1404</v>
      </c>
      <c r="D1057" s="1">
        <v>2021</v>
      </c>
      <c r="E1057" s="1" t="s">
        <v>919</v>
      </c>
      <c r="F1057" s="1" t="s">
        <v>463</v>
      </c>
      <c r="G1057" s="1" t="s">
        <v>74</v>
      </c>
      <c r="H1057" s="1" t="s">
        <v>48</v>
      </c>
      <c r="I1057" s="1" t="s">
        <v>20</v>
      </c>
      <c r="J1057" s="1">
        <v>5000</v>
      </c>
      <c r="K1057" s="1" t="str">
        <f>VLOOKUP(Table2[[#This Row],[Status]], rubric[], 2, FALSE)</f>
        <v>Kompetisi</v>
      </c>
      <c r="L1057" s="1" t="str">
        <f>CLEAN(TRIM(Table2[[#This Row],[Status]] &amp; "|" &amp; Table2[[#This Row],[Level]] &amp; "|" &amp; Table2[[#This Row],[Participant As]]))</f>
        <v>Juara 3|External National|Team</v>
      </c>
      <c r="M105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1058" spans="1:13" ht="14.25" hidden="1" customHeight="1" x14ac:dyDescent="0.35">
      <c r="A1058" s="1" t="s">
        <v>1426</v>
      </c>
      <c r="B1058" s="1" t="s">
        <v>1427</v>
      </c>
      <c r="C1058" s="1" t="s">
        <v>1404</v>
      </c>
      <c r="D1058" s="1">
        <v>2021</v>
      </c>
      <c r="E1058" s="1" t="s">
        <v>69</v>
      </c>
      <c r="F1058" s="1" t="s">
        <v>463</v>
      </c>
      <c r="G1058" s="1" t="s">
        <v>318</v>
      </c>
      <c r="H1058" s="1" t="s">
        <v>48</v>
      </c>
      <c r="I1058" s="1" t="s">
        <v>20</v>
      </c>
      <c r="J1058" s="1">
        <v>8</v>
      </c>
      <c r="K1058" s="1" t="str">
        <f>VLOOKUP(Table2[[#This Row],[Status]], rubric[], 2, FALSE)</f>
        <v>Hasil Karya</v>
      </c>
      <c r="L1058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105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059" spans="1:13" ht="14.25" hidden="1" customHeight="1" x14ac:dyDescent="0.35">
      <c r="A1059" s="1" t="s">
        <v>1426</v>
      </c>
      <c r="B1059" s="1" t="s">
        <v>1427</v>
      </c>
      <c r="C1059" s="1" t="s">
        <v>1404</v>
      </c>
      <c r="D1059" s="1">
        <v>2021</v>
      </c>
      <c r="E1059" s="1" t="s">
        <v>1416</v>
      </c>
      <c r="F1059" s="1" t="s">
        <v>1417</v>
      </c>
      <c r="G1059" s="1" t="s">
        <v>55</v>
      </c>
      <c r="H1059" s="1" t="s">
        <v>48</v>
      </c>
      <c r="I1059" s="1" t="s">
        <v>20</v>
      </c>
      <c r="J1059" s="1">
        <v>9</v>
      </c>
      <c r="K1059" s="1" t="str">
        <f>VLOOKUP(Table2[[#This Row],[Status]], rubric[], 2, FALSE)</f>
        <v>Hasil Karya</v>
      </c>
      <c r="L1059" s="1" t="str">
        <f>CLEAN(TRIM(Table2[[#This Row],[Status]] &amp; "|" &amp; Table2[[#This Row],[Level]] &amp; "|" &amp; Table2[[#This Row],[Participant As]]))</f>
        <v>Hak Cipta|External National|Team</v>
      </c>
      <c r="M105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060" spans="1:13" ht="14.25" hidden="1" customHeight="1" x14ac:dyDescent="0.35">
      <c r="A1060" s="1" t="s">
        <v>1426</v>
      </c>
      <c r="B1060" s="1" t="s">
        <v>1427</v>
      </c>
      <c r="C1060" s="1" t="s">
        <v>1404</v>
      </c>
      <c r="D1060" s="1">
        <v>2021</v>
      </c>
      <c r="E1060" s="1" t="s">
        <v>1420</v>
      </c>
      <c r="F1060" s="1" t="s">
        <v>334</v>
      </c>
      <c r="G1060" s="1" t="s">
        <v>55</v>
      </c>
      <c r="H1060" s="1" t="s">
        <v>48</v>
      </c>
      <c r="I1060" s="1" t="s">
        <v>20</v>
      </c>
      <c r="J1060" s="1">
        <v>9</v>
      </c>
      <c r="K1060" s="1" t="str">
        <f>VLOOKUP(Table2[[#This Row],[Status]], rubric[], 2, FALSE)</f>
        <v>Hasil Karya</v>
      </c>
      <c r="L1060" s="1" t="str">
        <f>CLEAN(TRIM(Table2[[#This Row],[Status]] &amp; "|" &amp; Table2[[#This Row],[Level]] &amp; "|" &amp; Table2[[#This Row],[Participant As]]))</f>
        <v>Hak Cipta|External National|Team</v>
      </c>
      <c r="M106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061" spans="1:13" ht="14.25" hidden="1" customHeight="1" x14ac:dyDescent="0.35">
      <c r="A1061" s="1" t="s">
        <v>1426</v>
      </c>
      <c r="B1061" s="1" t="s">
        <v>1427</v>
      </c>
      <c r="C1061" s="1" t="s">
        <v>1404</v>
      </c>
      <c r="D1061" s="1">
        <v>2021</v>
      </c>
      <c r="E1061" s="1" t="s">
        <v>80</v>
      </c>
      <c r="F1061" s="1" t="s">
        <v>920</v>
      </c>
      <c r="G1061" s="1" t="s">
        <v>55</v>
      </c>
      <c r="H1061" s="1" t="s">
        <v>48</v>
      </c>
      <c r="I1061" s="1" t="s">
        <v>20</v>
      </c>
      <c r="J1061" s="1">
        <v>14</v>
      </c>
      <c r="K1061" s="1" t="str">
        <f>VLOOKUP(Table2[[#This Row],[Status]], rubric[], 2, FALSE)</f>
        <v>Hasil Karya</v>
      </c>
      <c r="L1061" s="1" t="str">
        <f>CLEAN(TRIM(Table2[[#This Row],[Status]] &amp; "|" &amp; Table2[[#This Row],[Level]] &amp; "|" &amp; Table2[[#This Row],[Participant As]]))</f>
        <v>Hak Cipta|External National|Team</v>
      </c>
      <c r="M106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062" spans="1:13" ht="14.25" hidden="1" customHeight="1" x14ac:dyDescent="0.35">
      <c r="A1062" s="1" t="s">
        <v>1426</v>
      </c>
      <c r="B1062" s="1" t="s">
        <v>1427</v>
      </c>
      <c r="C1062" s="1" t="s">
        <v>1404</v>
      </c>
      <c r="D1062" s="1">
        <v>2021</v>
      </c>
      <c r="E1062" s="1" t="s">
        <v>1421</v>
      </c>
      <c r="F1062" s="1" t="s">
        <v>907</v>
      </c>
      <c r="G1062" s="1" t="s">
        <v>55</v>
      </c>
      <c r="H1062" s="1" t="s">
        <v>48</v>
      </c>
      <c r="I1062" s="1" t="s">
        <v>20</v>
      </c>
      <c r="J1062" s="1">
        <v>9</v>
      </c>
      <c r="K1062" s="1" t="str">
        <f>VLOOKUP(Table2[[#This Row],[Status]], rubric[], 2, FALSE)</f>
        <v>Hasil Karya</v>
      </c>
      <c r="L1062" s="1" t="str">
        <f>CLEAN(TRIM(Table2[[#This Row],[Status]] &amp; "|" &amp; Table2[[#This Row],[Level]] &amp; "|" &amp; Table2[[#This Row],[Participant As]]))</f>
        <v>Hak Cipta|External National|Team</v>
      </c>
      <c r="M106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063" spans="1:13" ht="14.25" hidden="1" customHeight="1" x14ac:dyDescent="0.35">
      <c r="A1063" s="1" t="s">
        <v>1430</v>
      </c>
      <c r="B1063" s="1" t="s">
        <v>1431</v>
      </c>
      <c r="C1063" s="1" t="s">
        <v>1404</v>
      </c>
      <c r="D1063" s="1">
        <v>2021</v>
      </c>
      <c r="E1063" s="1" t="s">
        <v>122</v>
      </c>
      <c r="F1063" s="1" t="s">
        <v>553</v>
      </c>
      <c r="G1063" s="1" t="s">
        <v>18</v>
      </c>
      <c r="H1063" s="1" t="s">
        <v>19</v>
      </c>
      <c r="I1063" s="1" t="s">
        <v>25</v>
      </c>
      <c r="J1063" s="1">
        <v>5</v>
      </c>
      <c r="K1063" s="1" t="str">
        <f>VLOOKUP(Table2[[#This Row],[Status]], rubric[], 2, FALSE)</f>
        <v>Pemberdayaan atau Aksi Kemanusiaan</v>
      </c>
      <c r="L1063" s="1" t="str">
        <f>CLEAN(TRIM(Table2[[#This Row],[Status]] &amp; "|" &amp; Table2[[#This Row],[Level]] &amp; "|" &amp; Table2[[#This Row],[Participant As]]))</f>
        <v>Relawan|External Regional|Individual</v>
      </c>
      <c r="M106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064" spans="1:13" ht="14.25" hidden="1" customHeight="1" x14ac:dyDescent="0.35">
      <c r="A1064" s="1" t="s">
        <v>1430</v>
      </c>
      <c r="B1064" s="1" t="s">
        <v>1431</v>
      </c>
      <c r="C1064" s="1" t="s">
        <v>1404</v>
      </c>
      <c r="D1064" s="1">
        <v>2021</v>
      </c>
      <c r="E1064" s="1" t="s">
        <v>16</v>
      </c>
      <c r="F1064" s="1" t="s">
        <v>463</v>
      </c>
      <c r="G1064" s="1" t="s">
        <v>18</v>
      </c>
      <c r="H1064" s="1" t="s">
        <v>48</v>
      </c>
      <c r="I1064" s="1" t="s">
        <v>20</v>
      </c>
      <c r="J1064" s="1">
        <v>100</v>
      </c>
      <c r="K1064" s="1" t="str">
        <f>VLOOKUP(Table2[[#This Row],[Status]], rubric[], 2, FALSE)</f>
        <v>Pemberdayaan atau Aksi Kemanusiaan</v>
      </c>
      <c r="L1064" s="1" t="str">
        <f>CLEAN(TRIM(Table2[[#This Row],[Status]] &amp; "|" &amp; Table2[[#This Row],[Level]] &amp; "|" &amp; Table2[[#This Row],[Participant As]]))</f>
        <v>Relawan|External National|Team</v>
      </c>
      <c r="M106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1065" spans="1:13" ht="14.25" hidden="1" customHeight="1" x14ac:dyDescent="0.35">
      <c r="A1065" s="1" t="s">
        <v>1430</v>
      </c>
      <c r="B1065" s="1" t="s">
        <v>1431</v>
      </c>
      <c r="C1065" s="1" t="s">
        <v>1404</v>
      </c>
      <c r="D1065" s="1">
        <v>2021</v>
      </c>
      <c r="E1065" s="1" t="s">
        <v>919</v>
      </c>
      <c r="F1065" s="1" t="s">
        <v>463</v>
      </c>
      <c r="G1065" s="1" t="s">
        <v>74</v>
      </c>
      <c r="H1065" s="1" t="s">
        <v>48</v>
      </c>
      <c r="I1065" s="1" t="s">
        <v>20</v>
      </c>
      <c r="J1065" s="1">
        <v>5000</v>
      </c>
      <c r="K1065" s="1" t="str">
        <f>VLOOKUP(Table2[[#This Row],[Status]], rubric[], 2, FALSE)</f>
        <v>Kompetisi</v>
      </c>
      <c r="L1065" s="1" t="str">
        <f>CLEAN(TRIM(Table2[[#This Row],[Status]] &amp; "|" &amp; Table2[[#This Row],[Level]] &amp; "|" &amp; Table2[[#This Row],[Participant As]]))</f>
        <v>Juara 3|External National|Team</v>
      </c>
      <c r="M106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1066" spans="1:13" ht="14.25" hidden="1" customHeight="1" x14ac:dyDescent="0.35">
      <c r="A1066" s="1" t="s">
        <v>1430</v>
      </c>
      <c r="B1066" s="1" t="s">
        <v>1431</v>
      </c>
      <c r="C1066" s="1" t="s">
        <v>1404</v>
      </c>
      <c r="D1066" s="1">
        <v>2021</v>
      </c>
      <c r="E1066" s="1" t="s">
        <v>69</v>
      </c>
      <c r="F1066" s="1" t="s">
        <v>1432</v>
      </c>
      <c r="G1066" s="1" t="s">
        <v>18</v>
      </c>
      <c r="H1066" s="1" t="s">
        <v>19</v>
      </c>
      <c r="I1066" s="1" t="s">
        <v>20</v>
      </c>
      <c r="J1066" s="1">
        <v>10</v>
      </c>
      <c r="K1066" s="1" t="str">
        <f>VLOOKUP(Table2[[#This Row],[Status]], rubric[], 2, FALSE)</f>
        <v>Pemberdayaan atau Aksi Kemanusiaan</v>
      </c>
      <c r="L1066" s="1" t="str">
        <f>CLEAN(TRIM(Table2[[#This Row],[Status]] &amp; "|" &amp; Table2[[#This Row],[Level]] &amp; "|" &amp; Table2[[#This Row],[Participant As]]))</f>
        <v>Relawan|External Regional|Team</v>
      </c>
      <c r="M106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067" spans="1:13" ht="14.25" hidden="1" customHeight="1" x14ac:dyDescent="0.35">
      <c r="A1067" s="1" t="s">
        <v>1430</v>
      </c>
      <c r="B1067" s="1" t="s">
        <v>1431</v>
      </c>
      <c r="C1067" s="1" t="s">
        <v>1404</v>
      </c>
      <c r="D1067" s="1">
        <v>2021</v>
      </c>
      <c r="E1067" s="1" t="s">
        <v>69</v>
      </c>
      <c r="F1067" s="1" t="s">
        <v>463</v>
      </c>
      <c r="G1067" s="1" t="s">
        <v>318</v>
      </c>
      <c r="H1067" s="1" t="s">
        <v>48</v>
      </c>
      <c r="I1067" s="1" t="s">
        <v>20</v>
      </c>
      <c r="J1067" s="1">
        <v>8</v>
      </c>
      <c r="K1067" s="1" t="str">
        <f>VLOOKUP(Table2[[#This Row],[Status]], rubric[], 2, FALSE)</f>
        <v>Hasil Karya</v>
      </c>
      <c r="L1067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106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068" spans="1:13" ht="14.25" hidden="1" customHeight="1" x14ac:dyDescent="0.35">
      <c r="A1068" s="1" t="s">
        <v>1430</v>
      </c>
      <c r="B1068" s="1" t="s">
        <v>1431</v>
      </c>
      <c r="C1068" s="1" t="s">
        <v>1404</v>
      </c>
      <c r="D1068" s="1">
        <v>2021</v>
      </c>
      <c r="E1068" s="1" t="s">
        <v>1416</v>
      </c>
      <c r="F1068" s="1" t="s">
        <v>1417</v>
      </c>
      <c r="G1068" s="1" t="s">
        <v>55</v>
      </c>
      <c r="H1068" s="1" t="s">
        <v>48</v>
      </c>
      <c r="I1068" s="1" t="s">
        <v>20</v>
      </c>
      <c r="J1068" s="1">
        <v>9</v>
      </c>
      <c r="K1068" s="1" t="str">
        <f>VLOOKUP(Table2[[#This Row],[Status]], rubric[], 2, FALSE)</f>
        <v>Hasil Karya</v>
      </c>
      <c r="L1068" s="1" t="str">
        <f>CLEAN(TRIM(Table2[[#This Row],[Status]] &amp; "|" &amp; Table2[[#This Row],[Level]] &amp; "|" &amp; Table2[[#This Row],[Participant As]]))</f>
        <v>Hak Cipta|External National|Team</v>
      </c>
      <c r="M106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069" spans="1:13" ht="14.25" hidden="1" customHeight="1" x14ac:dyDescent="0.35">
      <c r="A1069" s="1" t="s">
        <v>1430</v>
      </c>
      <c r="B1069" s="1" t="s">
        <v>1431</v>
      </c>
      <c r="C1069" s="1" t="s">
        <v>1404</v>
      </c>
      <c r="D1069" s="1">
        <v>2021</v>
      </c>
      <c r="E1069" s="1" t="s">
        <v>1416</v>
      </c>
      <c r="F1069" s="1" t="s">
        <v>1418</v>
      </c>
      <c r="G1069" s="1" t="s">
        <v>55</v>
      </c>
      <c r="H1069" s="1" t="s">
        <v>48</v>
      </c>
      <c r="I1069" s="1" t="s">
        <v>25</v>
      </c>
      <c r="J1069" s="1">
        <v>8</v>
      </c>
      <c r="K1069" s="1" t="str">
        <f>VLOOKUP(Table2[[#This Row],[Status]], rubric[], 2, FALSE)</f>
        <v>Hasil Karya</v>
      </c>
      <c r="L1069" s="1" t="str">
        <f>CLEAN(TRIM(Table2[[#This Row],[Status]] &amp; "|" &amp; Table2[[#This Row],[Level]] &amp; "|" &amp; Table2[[#This Row],[Participant As]]))</f>
        <v>Hak Cipta|External National|Individual</v>
      </c>
      <c r="M106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070" spans="1:13" ht="14.25" hidden="1" customHeight="1" x14ac:dyDescent="0.35">
      <c r="A1070" s="1" t="s">
        <v>1430</v>
      </c>
      <c r="B1070" s="1" t="s">
        <v>1431</v>
      </c>
      <c r="C1070" s="1" t="s">
        <v>1404</v>
      </c>
      <c r="D1070" s="1">
        <v>2021</v>
      </c>
      <c r="E1070" s="1" t="s">
        <v>1420</v>
      </c>
      <c r="F1070" s="1" t="s">
        <v>334</v>
      </c>
      <c r="G1070" s="1" t="s">
        <v>55</v>
      </c>
      <c r="H1070" s="1" t="s">
        <v>48</v>
      </c>
      <c r="I1070" s="1" t="s">
        <v>20</v>
      </c>
      <c r="J1070" s="1">
        <v>9</v>
      </c>
      <c r="K1070" s="1" t="str">
        <f>VLOOKUP(Table2[[#This Row],[Status]], rubric[], 2, FALSE)</f>
        <v>Hasil Karya</v>
      </c>
      <c r="L1070" s="1" t="str">
        <f>CLEAN(TRIM(Table2[[#This Row],[Status]] &amp; "|" &amp; Table2[[#This Row],[Level]] &amp; "|" &amp; Table2[[#This Row],[Participant As]]))</f>
        <v>Hak Cipta|External National|Team</v>
      </c>
      <c r="M107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071" spans="1:13" ht="14.25" hidden="1" customHeight="1" x14ac:dyDescent="0.35">
      <c r="A1071" s="1" t="s">
        <v>1430</v>
      </c>
      <c r="B1071" s="1" t="s">
        <v>1431</v>
      </c>
      <c r="C1071" s="1" t="s">
        <v>1404</v>
      </c>
      <c r="D1071" s="1">
        <v>2021</v>
      </c>
      <c r="E1071" s="1" t="s">
        <v>80</v>
      </c>
      <c r="F1071" s="1" t="s">
        <v>920</v>
      </c>
      <c r="G1071" s="1" t="s">
        <v>55</v>
      </c>
      <c r="H1071" s="1" t="s">
        <v>48</v>
      </c>
      <c r="I1071" s="1" t="s">
        <v>20</v>
      </c>
      <c r="J1071" s="1">
        <v>14</v>
      </c>
      <c r="K1071" s="1" t="str">
        <f>VLOOKUP(Table2[[#This Row],[Status]], rubric[], 2, FALSE)</f>
        <v>Hasil Karya</v>
      </c>
      <c r="L1071" s="1" t="str">
        <f>CLEAN(TRIM(Table2[[#This Row],[Status]] &amp; "|" &amp; Table2[[#This Row],[Level]] &amp; "|" &amp; Table2[[#This Row],[Participant As]]))</f>
        <v>Hak Cipta|External National|Team</v>
      </c>
      <c r="M107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072" spans="1:13" ht="14.25" hidden="1" customHeight="1" x14ac:dyDescent="0.35">
      <c r="A1072" s="1" t="s">
        <v>1430</v>
      </c>
      <c r="B1072" s="1" t="s">
        <v>1431</v>
      </c>
      <c r="C1072" s="1" t="s">
        <v>1404</v>
      </c>
      <c r="D1072" s="1">
        <v>2021</v>
      </c>
      <c r="E1072" s="1" t="s">
        <v>1421</v>
      </c>
      <c r="F1072" s="1" t="s">
        <v>907</v>
      </c>
      <c r="G1072" s="1" t="s">
        <v>55</v>
      </c>
      <c r="H1072" s="1" t="s">
        <v>48</v>
      </c>
      <c r="I1072" s="1" t="s">
        <v>20</v>
      </c>
      <c r="J1072" s="1">
        <v>9</v>
      </c>
      <c r="K1072" s="1" t="str">
        <f>VLOOKUP(Table2[[#This Row],[Status]], rubric[], 2, FALSE)</f>
        <v>Hasil Karya</v>
      </c>
      <c r="L1072" s="1" t="str">
        <f>CLEAN(TRIM(Table2[[#This Row],[Status]] &amp; "|" &amp; Table2[[#This Row],[Level]] &amp; "|" &amp; Table2[[#This Row],[Participant As]]))</f>
        <v>Hak Cipta|External National|Team</v>
      </c>
      <c r="M107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073" spans="1:13" ht="14.25" hidden="1" customHeight="1" x14ac:dyDescent="0.35">
      <c r="A1073" s="1" t="s">
        <v>1433</v>
      </c>
      <c r="B1073" s="1" t="s">
        <v>1434</v>
      </c>
      <c r="C1073" s="1" t="s">
        <v>1404</v>
      </c>
      <c r="D1073" s="1">
        <v>2021</v>
      </c>
      <c r="E1073" s="1" t="s">
        <v>79</v>
      </c>
      <c r="F1073" s="1" t="s">
        <v>80</v>
      </c>
      <c r="G1073" s="1" t="s">
        <v>18</v>
      </c>
      <c r="H1073" s="1" t="s">
        <v>19</v>
      </c>
      <c r="I1073" s="1" t="s">
        <v>25</v>
      </c>
      <c r="J1073" s="1">
        <v>50</v>
      </c>
      <c r="K1073" s="1" t="str">
        <f>VLOOKUP(Table2[[#This Row],[Status]], rubric[], 2, FALSE)</f>
        <v>Pemberdayaan atau Aksi Kemanusiaan</v>
      </c>
      <c r="L1073" s="1" t="str">
        <f>CLEAN(TRIM(Table2[[#This Row],[Status]] &amp; "|" &amp; Table2[[#This Row],[Level]] &amp; "|" &amp; Table2[[#This Row],[Participant As]]))</f>
        <v>Relawan|External Regional|Individual</v>
      </c>
      <c r="M107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074" spans="1:13" ht="14.25" hidden="1" customHeight="1" x14ac:dyDescent="0.35">
      <c r="A1074" s="1" t="s">
        <v>1433</v>
      </c>
      <c r="B1074" s="1" t="s">
        <v>1434</v>
      </c>
      <c r="C1074" s="1" t="s">
        <v>1404</v>
      </c>
      <c r="D1074" s="1">
        <v>2021</v>
      </c>
      <c r="E1074" s="1" t="s">
        <v>149</v>
      </c>
      <c r="F1074" s="1" t="s">
        <v>1057</v>
      </c>
      <c r="G1074" s="1" t="s">
        <v>18</v>
      </c>
      <c r="H1074" s="1" t="s">
        <v>19</v>
      </c>
      <c r="I1074" s="1" t="s">
        <v>20</v>
      </c>
      <c r="J1074" s="1">
        <v>27</v>
      </c>
      <c r="K1074" s="1" t="str">
        <f>VLOOKUP(Table2[[#This Row],[Status]], rubric[], 2, FALSE)</f>
        <v>Pemberdayaan atau Aksi Kemanusiaan</v>
      </c>
      <c r="L1074" s="1" t="str">
        <f>CLEAN(TRIM(Table2[[#This Row],[Status]] &amp; "|" &amp; Table2[[#This Row],[Level]] &amp; "|" &amp; Table2[[#This Row],[Participant As]]))</f>
        <v>Relawan|External Regional|Team</v>
      </c>
      <c r="M107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075" spans="1:13" ht="14.25" hidden="1" customHeight="1" x14ac:dyDescent="0.35">
      <c r="A1075" s="1" t="s">
        <v>1433</v>
      </c>
      <c r="B1075" s="1" t="s">
        <v>1434</v>
      </c>
      <c r="C1075" s="1" t="s">
        <v>1404</v>
      </c>
      <c r="D1075" s="1">
        <v>2021</v>
      </c>
      <c r="E1075" s="1" t="s">
        <v>1252</v>
      </c>
      <c r="F1075" s="1" t="s">
        <v>1253</v>
      </c>
      <c r="G1075" s="1" t="s">
        <v>318</v>
      </c>
      <c r="H1075" s="1" t="s">
        <v>48</v>
      </c>
      <c r="I1075" s="1" t="s">
        <v>20</v>
      </c>
      <c r="J1075" s="1">
        <v>0</v>
      </c>
      <c r="K1075" s="1" t="str">
        <f>VLOOKUP(Table2[[#This Row],[Status]], rubric[], 2, FALSE)</f>
        <v>Hasil Karya</v>
      </c>
      <c r="L1075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107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076" spans="1:13" ht="14.25" hidden="1" customHeight="1" x14ac:dyDescent="0.35">
      <c r="A1076" s="1" t="s">
        <v>1433</v>
      </c>
      <c r="B1076" s="1" t="s">
        <v>1434</v>
      </c>
      <c r="C1076" s="1" t="s">
        <v>1404</v>
      </c>
      <c r="D1076" s="1">
        <v>2021</v>
      </c>
      <c r="E1076" s="1" t="s">
        <v>89</v>
      </c>
      <c r="F1076" s="1" t="s">
        <v>90</v>
      </c>
      <c r="G1076" s="1" t="s">
        <v>91</v>
      </c>
      <c r="H1076" s="1" t="s">
        <v>66</v>
      </c>
      <c r="I1076" s="1" t="s">
        <v>25</v>
      </c>
      <c r="J1076" s="1">
        <v>500</v>
      </c>
      <c r="K1076" s="1" t="str">
        <f>VLOOKUP(Table2[[#This Row],[Status]], rubric[], 2, FALSE)</f>
        <v>Pengakuan</v>
      </c>
      <c r="L1076" s="1" t="str">
        <f>CLEAN(TRIM(Table2[[#This Row],[Status]] &amp; "|" &amp; Table2[[#This Row],[Level]] &amp; "|" &amp; Table2[[#This Row],[Participant As]]))</f>
        <v>Narasumber/Pembicara|External International|Individual</v>
      </c>
      <c r="M107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077" spans="1:13" ht="14.25" hidden="1" customHeight="1" x14ac:dyDescent="0.35">
      <c r="A1077" s="1" t="s">
        <v>1433</v>
      </c>
      <c r="B1077" s="1" t="s">
        <v>1434</v>
      </c>
      <c r="C1077" s="1" t="s">
        <v>1404</v>
      </c>
      <c r="D1077" s="1">
        <v>2021</v>
      </c>
      <c r="E1077" s="1" t="s">
        <v>581</v>
      </c>
      <c r="F1077" s="1" t="s">
        <v>1422</v>
      </c>
      <c r="G1077" s="1" t="s">
        <v>18</v>
      </c>
      <c r="H1077" s="1" t="s">
        <v>19</v>
      </c>
      <c r="I1077" s="1" t="s">
        <v>20</v>
      </c>
      <c r="J1077" s="1">
        <v>25</v>
      </c>
      <c r="K1077" s="1" t="str">
        <f>VLOOKUP(Table2[[#This Row],[Status]], rubric[], 2, FALSE)</f>
        <v>Pemberdayaan atau Aksi Kemanusiaan</v>
      </c>
      <c r="L1077" s="1" t="str">
        <f>CLEAN(TRIM(Table2[[#This Row],[Status]] &amp; "|" &amp; Table2[[#This Row],[Level]] &amp; "|" &amp; Table2[[#This Row],[Participant As]]))</f>
        <v>Relawan|External Regional|Team</v>
      </c>
      <c r="M107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078" spans="1:13" ht="14.25" hidden="1" customHeight="1" x14ac:dyDescent="0.35">
      <c r="A1078" s="1" t="s">
        <v>1435</v>
      </c>
      <c r="B1078" s="1" t="s">
        <v>1436</v>
      </c>
      <c r="C1078" s="1" t="s">
        <v>1404</v>
      </c>
      <c r="D1078" s="1">
        <v>2021</v>
      </c>
      <c r="E1078" s="1" t="s">
        <v>795</v>
      </c>
      <c r="F1078" s="1" t="s">
        <v>486</v>
      </c>
      <c r="G1078" s="1" t="s">
        <v>35</v>
      </c>
      <c r="H1078" s="1" t="s">
        <v>19</v>
      </c>
      <c r="I1078" s="1" t="s">
        <v>20</v>
      </c>
      <c r="J1078" s="1">
        <v>10</v>
      </c>
      <c r="K1078" s="1" t="str">
        <f>VLOOKUP(Table2[[#This Row],[Status]], rubric[], 2, FALSE)</f>
        <v>Kompetisi</v>
      </c>
      <c r="L1078" s="1" t="str">
        <f>CLEAN(TRIM(Table2[[#This Row],[Status]] &amp; "|" &amp; Table2[[#This Row],[Level]] &amp; "|" &amp; Table2[[#This Row],[Participant As]]))</f>
        <v>Juara 1|External Regional|Team</v>
      </c>
      <c r="M107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079" spans="1:13" ht="14.25" hidden="1" customHeight="1" x14ac:dyDescent="0.35">
      <c r="A1079" s="1" t="s">
        <v>1435</v>
      </c>
      <c r="B1079" s="1" t="s">
        <v>1436</v>
      </c>
      <c r="C1079" s="1" t="s">
        <v>1404</v>
      </c>
      <c r="D1079" s="1">
        <v>2021</v>
      </c>
      <c r="E1079" s="1" t="s">
        <v>122</v>
      </c>
      <c r="F1079" s="1" t="s">
        <v>123</v>
      </c>
      <c r="G1079" s="1" t="s">
        <v>40</v>
      </c>
      <c r="H1079" s="1" t="s">
        <v>41</v>
      </c>
      <c r="I1079" s="1" t="s">
        <v>25</v>
      </c>
      <c r="K1079" t="str">
        <f>VLOOKUP(Table2[[#This Row],[Status]], rubric[], 2, FALSE)</f>
        <v>Karir Organisasi</v>
      </c>
      <c r="L1079" s="1" t="str">
        <f>CLEAN(TRIM(Table2[[#This Row],[Status]] &amp; "|" &amp; Table2[[#This Row],[Level]] &amp; "|" &amp; Table2[[#This Row],[Participant As]]))</f>
        <v>Satu Tingkat Dibawah Pengurus Harian|Kab/Kota/PT|Individual</v>
      </c>
      <c r="M107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</v>
      </c>
    </row>
    <row r="1080" spans="1:13" ht="14.25" hidden="1" customHeight="1" x14ac:dyDescent="0.35">
      <c r="A1080" s="1" t="s">
        <v>1435</v>
      </c>
      <c r="B1080" s="1" t="s">
        <v>1436</v>
      </c>
      <c r="C1080" s="1" t="s">
        <v>1404</v>
      </c>
      <c r="D1080" s="1">
        <v>2021</v>
      </c>
      <c r="E1080" s="1" t="s">
        <v>122</v>
      </c>
      <c r="F1080" s="1" t="s">
        <v>1057</v>
      </c>
      <c r="G1080" s="1" t="s">
        <v>18</v>
      </c>
      <c r="H1080" s="1" t="s">
        <v>19</v>
      </c>
      <c r="I1080" s="1" t="s">
        <v>20</v>
      </c>
      <c r="J1080" s="1">
        <v>90</v>
      </c>
      <c r="K1080" s="1" t="str">
        <f>VLOOKUP(Table2[[#This Row],[Status]], rubric[], 2, FALSE)</f>
        <v>Pemberdayaan atau Aksi Kemanusiaan</v>
      </c>
      <c r="L1080" s="1" t="str">
        <f>CLEAN(TRIM(Table2[[#This Row],[Status]] &amp; "|" &amp; Table2[[#This Row],[Level]] &amp; "|" &amp; Table2[[#This Row],[Participant As]]))</f>
        <v>Relawan|External Regional|Team</v>
      </c>
      <c r="M108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081" spans="1:13" ht="14.25" hidden="1" customHeight="1" x14ac:dyDescent="0.35">
      <c r="A1081" s="1" t="s">
        <v>1435</v>
      </c>
      <c r="B1081" s="1" t="s">
        <v>1436</v>
      </c>
      <c r="C1081" s="1" t="s">
        <v>1404</v>
      </c>
      <c r="D1081" s="1">
        <v>2021</v>
      </c>
      <c r="E1081" s="1" t="s">
        <v>38</v>
      </c>
      <c r="F1081" s="1" t="s">
        <v>39</v>
      </c>
      <c r="G1081" s="1" t="s">
        <v>40</v>
      </c>
      <c r="H1081" s="1" t="s">
        <v>41</v>
      </c>
      <c r="I1081" s="1" t="s">
        <v>25</v>
      </c>
      <c r="K1081" t="str">
        <f>VLOOKUP(Table2[[#This Row],[Status]], rubric[], 2, FALSE)</f>
        <v>Karir Organisasi</v>
      </c>
      <c r="L1081" s="1" t="str">
        <f>CLEAN(TRIM(Table2[[#This Row],[Status]] &amp; "|" &amp; Table2[[#This Row],[Level]] &amp; "|" &amp; Table2[[#This Row],[Participant As]]))</f>
        <v>Satu Tingkat Dibawah Pengurus Harian|Kab/Kota/PT|Individual</v>
      </c>
      <c r="M108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</v>
      </c>
    </row>
    <row r="1082" spans="1:13" ht="14.25" hidden="1" customHeight="1" x14ac:dyDescent="0.35">
      <c r="A1082" s="1" t="s">
        <v>1435</v>
      </c>
      <c r="B1082" s="1" t="s">
        <v>1436</v>
      </c>
      <c r="C1082" s="1" t="s">
        <v>1404</v>
      </c>
      <c r="D1082" s="1">
        <v>2021</v>
      </c>
      <c r="E1082" s="1" t="s">
        <v>42</v>
      </c>
      <c r="F1082" s="1" t="s">
        <v>43</v>
      </c>
      <c r="G1082" s="1" t="s">
        <v>40</v>
      </c>
      <c r="H1082" s="1" t="s">
        <v>41</v>
      </c>
      <c r="I1082" s="1" t="s">
        <v>25</v>
      </c>
      <c r="K1082" t="str">
        <f>VLOOKUP(Table2[[#This Row],[Status]], rubric[], 2, FALSE)</f>
        <v>Karir Organisasi</v>
      </c>
      <c r="L1082" s="1" t="str">
        <f>CLEAN(TRIM(Table2[[#This Row],[Status]] &amp; "|" &amp; Table2[[#This Row],[Level]] &amp; "|" &amp; Table2[[#This Row],[Participant As]]))</f>
        <v>Satu Tingkat Dibawah Pengurus Harian|Kab/Kota/PT|Individual</v>
      </c>
      <c r="M108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</v>
      </c>
    </row>
    <row r="1083" spans="1:13" ht="14.25" hidden="1" customHeight="1" x14ac:dyDescent="0.35">
      <c r="A1083" s="1" t="s">
        <v>1435</v>
      </c>
      <c r="B1083" s="1" t="s">
        <v>1436</v>
      </c>
      <c r="C1083" s="1" t="s">
        <v>1404</v>
      </c>
      <c r="D1083" s="1">
        <v>2021</v>
      </c>
      <c r="E1083" s="1" t="s">
        <v>1437</v>
      </c>
      <c r="F1083" s="1" t="s">
        <v>1438</v>
      </c>
      <c r="G1083" s="1" t="s">
        <v>55</v>
      </c>
      <c r="H1083" s="1" t="s">
        <v>48</v>
      </c>
      <c r="I1083" s="1" t="s">
        <v>20</v>
      </c>
      <c r="J1083" s="1">
        <v>6</v>
      </c>
      <c r="K1083" s="1" t="str">
        <f>VLOOKUP(Table2[[#This Row],[Status]], rubric[], 2, FALSE)</f>
        <v>Hasil Karya</v>
      </c>
      <c r="L1083" s="1" t="str">
        <f>CLEAN(TRIM(Table2[[#This Row],[Status]] &amp; "|" &amp; Table2[[#This Row],[Level]] &amp; "|" &amp; Table2[[#This Row],[Participant As]]))</f>
        <v>Hak Cipta|External National|Team</v>
      </c>
      <c r="M108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084" spans="1:13" ht="14.25" hidden="1" customHeight="1" x14ac:dyDescent="0.35">
      <c r="A1084" s="1" t="s">
        <v>1439</v>
      </c>
      <c r="B1084" s="1" t="s">
        <v>1440</v>
      </c>
      <c r="C1084" s="1" t="s">
        <v>1404</v>
      </c>
      <c r="D1084" s="1">
        <v>2021</v>
      </c>
      <c r="E1084" s="1" t="s">
        <v>122</v>
      </c>
      <c r="F1084" s="1" t="s">
        <v>1057</v>
      </c>
      <c r="G1084" s="1" t="s">
        <v>18</v>
      </c>
      <c r="H1084" s="1" t="s">
        <v>19</v>
      </c>
      <c r="I1084" s="1" t="s">
        <v>20</v>
      </c>
      <c r="J1084" s="1">
        <v>4</v>
      </c>
      <c r="K1084" s="1" t="str">
        <f>VLOOKUP(Table2[[#This Row],[Status]], rubric[], 2, FALSE)</f>
        <v>Pemberdayaan atau Aksi Kemanusiaan</v>
      </c>
      <c r="L1084" s="1" t="str">
        <f>CLEAN(TRIM(Table2[[#This Row],[Status]] &amp; "|" &amp; Table2[[#This Row],[Level]] &amp; "|" &amp; Table2[[#This Row],[Participant As]]))</f>
        <v>Relawan|External Regional|Team</v>
      </c>
      <c r="M108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085" spans="1:13" ht="14.25" hidden="1" customHeight="1" x14ac:dyDescent="0.35">
      <c r="A1085" s="1" t="s">
        <v>1441</v>
      </c>
      <c r="B1085" s="1" t="s">
        <v>1442</v>
      </c>
      <c r="C1085" s="1" t="s">
        <v>1404</v>
      </c>
      <c r="D1085" s="1">
        <v>2021</v>
      </c>
      <c r="E1085" s="1" t="s">
        <v>918</v>
      </c>
      <c r="F1085" s="1" t="s">
        <v>1398</v>
      </c>
      <c r="G1085" s="1" t="s">
        <v>74</v>
      </c>
      <c r="H1085" s="1" t="s">
        <v>48</v>
      </c>
      <c r="I1085" s="1" t="s">
        <v>25</v>
      </c>
      <c r="J1085" s="1">
        <v>370</v>
      </c>
      <c r="K1085" s="1" t="str">
        <f>VLOOKUP(Table2[[#This Row],[Status]], rubric[], 2, FALSE)</f>
        <v>Kompetisi</v>
      </c>
      <c r="L1085" s="1" t="str">
        <f>CLEAN(TRIM(Table2[[#This Row],[Status]] &amp; "|" &amp; Table2[[#This Row],[Level]] &amp; "|" &amp; Table2[[#This Row],[Participant As]]))</f>
        <v>Juara 3|External National|Individual</v>
      </c>
      <c r="M108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086" spans="1:13" ht="14.25" hidden="1" customHeight="1" x14ac:dyDescent="0.35">
      <c r="A1086" s="1" t="s">
        <v>1441</v>
      </c>
      <c r="B1086" s="1" t="s">
        <v>1442</v>
      </c>
      <c r="C1086" s="1" t="s">
        <v>1404</v>
      </c>
      <c r="D1086" s="1">
        <v>2021</v>
      </c>
      <c r="E1086" s="1" t="s">
        <v>1443</v>
      </c>
      <c r="F1086" s="1" t="s">
        <v>1443</v>
      </c>
      <c r="G1086" s="1" t="s">
        <v>18</v>
      </c>
      <c r="H1086" s="1" t="s">
        <v>19</v>
      </c>
      <c r="I1086" s="1" t="s">
        <v>25</v>
      </c>
      <c r="J1086" s="1">
        <v>30</v>
      </c>
      <c r="K1086" s="1" t="str">
        <f>VLOOKUP(Table2[[#This Row],[Status]], rubric[], 2, FALSE)</f>
        <v>Pemberdayaan atau Aksi Kemanusiaan</v>
      </c>
      <c r="L1086" s="1" t="str">
        <f>CLEAN(TRIM(Table2[[#This Row],[Status]] &amp; "|" &amp; Table2[[#This Row],[Level]] &amp; "|" &amp; Table2[[#This Row],[Participant As]]))</f>
        <v>Relawan|External Regional|Individual</v>
      </c>
      <c r="M108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087" spans="1:13" ht="14.25" hidden="1" customHeight="1" x14ac:dyDescent="0.35">
      <c r="A1087" s="1" t="s">
        <v>1444</v>
      </c>
      <c r="B1087" s="1" t="s">
        <v>1445</v>
      </c>
      <c r="C1087" s="1" t="s">
        <v>1404</v>
      </c>
      <c r="D1087" s="1">
        <v>2021</v>
      </c>
      <c r="E1087" s="1" t="s">
        <v>1446</v>
      </c>
      <c r="F1087" s="1" t="s">
        <v>1447</v>
      </c>
      <c r="G1087" s="1" t="s">
        <v>18</v>
      </c>
      <c r="H1087" s="1" t="s">
        <v>19</v>
      </c>
      <c r="I1087" s="1" t="s">
        <v>20</v>
      </c>
      <c r="J1087" s="1">
        <v>5</v>
      </c>
      <c r="K1087" s="1" t="str">
        <f>VLOOKUP(Table2[[#This Row],[Status]], rubric[], 2, FALSE)</f>
        <v>Pemberdayaan atau Aksi Kemanusiaan</v>
      </c>
      <c r="L1087" s="1" t="str">
        <f>CLEAN(TRIM(Table2[[#This Row],[Status]] &amp; "|" &amp; Table2[[#This Row],[Level]] &amp; "|" &amp; Table2[[#This Row],[Participant As]]))</f>
        <v>Relawan|External Regional|Team</v>
      </c>
      <c r="M108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088" spans="1:13" ht="14.25" hidden="1" customHeight="1" x14ac:dyDescent="0.35">
      <c r="A1088" s="1" t="s">
        <v>1444</v>
      </c>
      <c r="B1088" s="1" t="s">
        <v>1445</v>
      </c>
      <c r="C1088" s="1" t="s">
        <v>1404</v>
      </c>
      <c r="D1088" s="1">
        <v>2021</v>
      </c>
      <c r="E1088" s="1" t="s">
        <v>16</v>
      </c>
      <c r="F1088" s="1" t="s">
        <v>463</v>
      </c>
      <c r="G1088" s="1" t="s">
        <v>18</v>
      </c>
      <c r="H1088" s="1" t="s">
        <v>48</v>
      </c>
      <c r="I1088" s="1" t="s">
        <v>20</v>
      </c>
      <c r="J1088" s="1">
        <v>100</v>
      </c>
      <c r="K1088" s="1" t="str">
        <f>VLOOKUP(Table2[[#This Row],[Status]], rubric[], 2, FALSE)</f>
        <v>Pemberdayaan atau Aksi Kemanusiaan</v>
      </c>
      <c r="L1088" s="1" t="str">
        <f>CLEAN(TRIM(Table2[[#This Row],[Status]] &amp; "|" &amp; Table2[[#This Row],[Level]] &amp; "|" &amp; Table2[[#This Row],[Participant As]]))</f>
        <v>Relawan|External National|Team</v>
      </c>
      <c r="M108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1089" spans="1:13" ht="14.25" hidden="1" customHeight="1" x14ac:dyDescent="0.35">
      <c r="A1089" s="1" t="s">
        <v>1444</v>
      </c>
      <c r="B1089" s="1" t="s">
        <v>1445</v>
      </c>
      <c r="C1089" s="1" t="s">
        <v>1404</v>
      </c>
      <c r="D1089" s="1">
        <v>2021</v>
      </c>
      <c r="E1089" s="1" t="s">
        <v>919</v>
      </c>
      <c r="F1089" s="1" t="s">
        <v>463</v>
      </c>
      <c r="G1089" s="1" t="s">
        <v>74</v>
      </c>
      <c r="H1089" s="1" t="s">
        <v>48</v>
      </c>
      <c r="I1089" s="1" t="s">
        <v>20</v>
      </c>
      <c r="J1089" s="1">
        <v>5000</v>
      </c>
      <c r="K1089" s="1" t="str">
        <f>VLOOKUP(Table2[[#This Row],[Status]], rubric[], 2, FALSE)</f>
        <v>Kompetisi</v>
      </c>
      <c r="L1089" s="1" t="str">
        <f>CLEAN(TRIM(Table2[[#This Row],[Status]] &amp; "|" &amp; Table2[[#This Row],[Level]] &amp; "|" &amp; Table2[[#This Row],[Participant As]]))</f>
        <v>Juara 3|External National|Team</v>
      </c>
      <c r="M108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1090" spans="1:13" ht="14.25" hidden="1" customHeight="1" x14ac:dyDescent="0.35">
      <c r="A1090" s="1" t="s">
        <v>1444</v>
      </c>
      <c r="B1090" s="1" t="s">
        <v>1445</v>
      </c>
      <c r="C1090" s="1" t="s">
        <v>1404</v>
      </c>
      <c r="D1090" s="1">
        <v>2021</v>
      </c>
      <c r="E1090" s="1" t="s">
        <v>1416</v>
      </c>
      <c r="F1090" s="1" t="s">
        <v>1417</v>
      </c>
      <c r="G1090" s="1" t="s">
        <v>55</v>
      </c>
      <c r="H1090" s="1" t="s">
        <v>48</v>
      </c>
      <c r="I1090" s="1" t="s">
        <v>20</v>
      </c>
      <c r="J1090" s="1">
        <v>9</v>
      </c>
      <c r="K1090" s="1" t="str">
        <f>VLOOKUP(Table2[[#This Row],[Status]], rubric[], 2, FALSE)</f>
        <v>Hasil Karya</v>
      </c>
      <c r="L1090" s="1" t="str">
        <f>CLEAN(TRIM(Table2[[#This Row],[Status]] &amp; "|" &amp; Table2[[#This Row],[Level]] &amp; "|" &amp; Table2[[#This Row],[Participant As]]))</f>
        <v>Hak Cipta|External National|Team</v>
      </c>
      <c r="M109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091" spans="1:13" ht="14.25" hidden="1" customHeight="1" x14ac:dyDescent="0.35">
      <c r="A1091" s="1" t="s">
        <v>1444</v>
      </c>
      <c r="B1091" s="1" t="s">
        <v>1445</v>
      </c>
      <c r="C1091" s="1" t="s">
        <v>1404</v>
      </c>
      <c r="D1091" s="1">
        <v>2021</v>
      </c>
      <c r="E1091" s="1" t="s">
        <v>1416</v>
      </c>
      <c r="F1091" s="1" t="s">
        <v>1418</v>
      </c>
      <c r="G1091" s="1" t="s">
        <v>55</v>
      </c>
      <c r="H1091" s="1" t="s">
        <v>48</v>
      </c>
      <c r="I1091" s="1" t="s">
        <v>25</v>
      </c>
      <c r="J1091" s="1">
        <v>8</v>
      </c>
      <c r="K1091" s="1" t="str">
        <f>VLOOKUP(Table2[[#This Row],[Status]], rubric[], 2, FALSE)</f>
        <v>Hasil Karya</v>
      </c>
      <c r="L1091" s="1" t="str">
        <f>CLEAN(TRIM(Table2[[#This Row],[Status]] &amp; "|" &amp; Table2[[#This Row],[Level]] &amp; "|" &amp; Table2[[#This Row],[Participant As]]))</f>
        <v>Hak Cipta|External National|Individual</v>
      </c>
      <c r="M109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092" spans="1:13" ht="14.25" hidden="1" customHeight="1" x14ac:dyDescent="0.35">
      <c r="A1092" s="1" t="s">
        <v>1444</v>
      </c>
      <c r="B1092" s="1" t="s">
        <v>1445</v>
      </c>
      <c r="C1092" s="1" t="s">
        <v>1404</v>
      </c>
      <c r="D1092" s="1">
        <v>2021</v>
      </c>
      <c r="E1092" s="1" t="s">
        <v>851</v>
      </c>
      <c r="F1092" s="1" t="s">
        <v>553</v>
      </c>
      <c r="G1092" s="1" t="s">
        <v>318</v>
      </c>
      <c r="H1092" s="1" t="s">
        <v>48</v>
      </c>
      <c r="I1092" s="1" t="s">
        <v>20</v>
      </c>
      <c r="J1092" s="1">
        <v>8</v>
      </c>
      <c r="K1092" s="1" t="str">
        <f>VLOOKUP(Table2[[#This Row],[Status]], rubric[], 2, FALSE)</f>
        <v>Hasil Karya</v>
      </c>
      <c r="L1092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109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093" spans="1:13" ht="14.25" hidden="1" customHeight="1" x14ac:dyDescent="0.35">
      <c r="A1093" s="1" t="s">
        <v>1444</v>
      </c>
      <c r="B1093" s="1" t="s">
        <v>1445</v>
      </c>
      <c r="C1093" s="1" t="s">
        <v>1404</v>
      </c>
      <c r="D1093" s="1">
        <v>2021</v>
      </c>
      <c r="E1093" s="1" t="s">
        <v>1420</v>
      </c>
      <c r="F1093" s="1" t="s">
        <v>334</v>
      </c>
      <c r="G1093" s="1" t="s">
        <v>55</v>
      </c>
      <c r="H1093" s="1" t="s">
        <v>48</v>
      </c>
      <c r="I1093" s="1" t="s">
        <v>20</v>
      </c>
      <c r="J1093" s="1">
        <v>9</v>
      </c>
      <c r="K1093" s="1" t="str">
        <f>VLOOKUP(Table2[[#This Row],[Status]], rubric[], 2, FALSE)</f>
        <v>Hasil Karya</v>
      </c>
      <c r="L1093" s="1" t="str">
        <f>CLEAN(TRIM(Table2[[#This Row],[Status]] &amp; "|" &amp; Table2[[#This Row],[Level]] &amp; "|" &amp; Table2[[#This Row],[Participant As]]))</f>
        <v>Hak Cipta|External National|Team</v>
      </c>
      <c r="M109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094" spans="1:13" ht="14.25" hidden="1" customHeight="1" x14ac:dyDescent="0.35">
      <c r="A1094" s="1" t="s">
        <v>1444</v>
      </c>
      <c r="B1094" s="1" t="s">
        <v>1445</v>
      </c>
      <c r="C1094" s="1" t="s">
        <v>1404</v>
      </c>
      <c r="D1094" s="1">
        <v>2021</v>
      </c>
      <c r="E1094" s="1" t="s">
        <v>80</v>
      </c>
      <c r="F1094" s="1" t="s">
        <v>920</v>
      </c>
      <c r="G1094" s="1" t="s">
        <v>55</v>
      </c>
      <c r="H1094" s="1" t="s">
        <v>48</v>
      </c>
      <c r="I1094" s="1" t="s">
        <v>20</v>
      </c>
      <c r="J1094" s="1">
        <v>14</v>
      </c>
      <c r="K1094" s="1" t="str">
        <f>VLOOKUP(Table2[[#This Row],[Status]], rubric[], 2, FALSE)</f>
        <v>Hasil Karya</v>
      </c>
      <c r="L1094" s="1" t="str">
        <f>CLEAN(TRIM(Table2[[#This Row],[Status]] &amp; "|" &amp; Table2[[#This Row],[Level]] &amp; "|" &amp; Table2[[#This Row],[Participant As]]))</f>
        <v>Hak Cipta|External National|Team</v>
      </c>
      <c r="M109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095" spans="1:13" ht="14.25" hidden="1" customHeight="1" x14ac:dyDescent="0.35">
      <c r="A1095" s="1" t="s">
        <v>1444</v>
      </c>
      <c r="B1095" s="1" t="s">
        <v>1445</v>
      </c>
      <c r="C1095" s="1" t="s">
        <v>1404</v>
      </c>
      <c r="D1095" s="1">
        <v>2021</v>
      </c>
      <c r="E1095" s="1" t="s">
        <v>1421</v>
      </c>
      <c r="F1095" s="1" t="s">
        <v>907</v>
      </c>
      <c r="G1095" s="1" t="s">
        <v>55</v>
      </c>
      <c r="H1095" s="1" t="s">
        <v>48</v>
      </c>
      <c r="I1095" s="1" t="s">
        <v>20</v>
      </c>
      <c r="J1095" s="1">
        <v>9</v>
      </c>
      <c r="K1095" s="1" t="str">
        <f>VLOOKUP(Table2[[#This Row],[Status]], rubric[], 2, FALSE)</f>
        <v>Hasil Karya</v>
      </c>
      <c r="L1095" s="1" t="str">
        <f>CLEAN(TRIM(Table2[[#This Row],[Status]] &amp; "|" &amp; Table2[[#This Row],[Level]] &amp; "|" &amp; Table2[[#This Row],[Participant As]]))</f>
        <v>Hak Cipta|External National|Team</v>
      </c>
      <c r="M109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096" spans="1:13" ht="14.25" hidden="1" customHeight="1" x14ac:dyDescent="0.35">
      <c r="A1096" s="1" t="s">
        <v>1448</v>
      </c>
      <c r="B1096" s="1" t="s">
        <v>1449</v>
      </c>
      <c r="C1096" s="1" t="s">
        <v>1404</v>
      </c>
      <c r="D1096" s="1">
        <v>2021</v>
      </c>
      <c r="E1096" s="1" t="s">
        <v>122</v>
      </c>
      <c r="F1096" s="1" t="s">
        <v>1057</v>
      </c>
      <c r="G1096" s="1" t="s">
        <v>18</v>
      </c>
      <c r="H1096" s="1" t="s">
        <v>19</v>
      </c>
      <c r="I1096" s="1" t="s">
        <v>20</v>
      </c>
      <c r="J1096" s="1">
        <v>0</v>
      </c>
      <c r="K1096" s="1" t="str">
        <f>VLOOKUP(Table2[[#This Row],[Status]], rubric[], 2, FALSE)</f>
        <v>Pemberdayaan atau Aksi Kemanusiaan</v>
      </c>
      <c r="L1096" s="1" t="str">
        <f>CLEAN(TRIM(Table2[[#This Row],[Status]] &amp; "|" &amp; Table2[[#This Row],[Level]] &amp; "|" &amp; Table2[[#This Row],[Participant As]]))</f>
        <v>Relawan|External Regional|Team</v>
      </c>
      <c r="M109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097" spans="1:13" ht="14.25" hidden="1" customHeight="1" x14ac:dyDescent="0.35">
      <c r="A1097" s="1" t="s">
        <v>1448</v>
      </c>
      <c r="B1097" s="1" t="s">
        <v>1449</v>
      </c>
      <c r="C1097" s="1" t="s">
        <v>1404</v>
      </c>
      <c r="D1097" s="1">
        <v>2021</v>
      </c>
      <c r="E1097" s="1" t="s">
        <v>1450</v>
      </c>
      <c r="F1097" s="1" t="s">
        <v>1450</v>
      </c>
      <c r="G1097" s="1" t="s">
        <v>91</v>
      </c>
      <c r="H1097" s="1" t="s">
        <v>19</v>
      </c>
      <c r="I1097" s="1" t="s">
        <v>25</v>
      </c>
      <c r="J1097" s="1">
        <v>25</v>
      </c>
      <c r="K1097" s="1" t="str">
        <f>VLOOKUP(Table2[[#This Row],[Status]], rubric[], 2, FALSE)</f>
        <v>Pengakuan</v>
      </c>
      <c r="L1097" s="1" t="str">
        <f>CLEAN(TRIM(Table2[[#This Row],[Status]] &amp; "|" &amp; Table2[[#This Row],[Level]] &amp; "|" &amp; Table2[[#This Row],[Participant As]]))</f>
        <v>Narasumber/Pembicara|External Regional|Individual</v>
      </c>
      <c r="M109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098" spans="1:13" ht="14.25" hidden="1" customHeight="1" x14ac:dyDescent="0.35">
      <c r="A1098" s="1" t="s">
        <v>1451</v>
      </c>
      <c r="B1098" s="1" t="s">
        <v>1452</v>
      </c>
      <c r="C1098" s="1" t="s">
        <v>1404</v>
      </c>
      <c r="D1098" s="1">
        <v>2021</v>
      </c>
      <c r="E1098" s="1" t="s">
        <v>122</v>
      </c>
      <c r="F1098" s="1" t="s">
        <v>1057</v>
      </c>
      <c r="G1098" s="1" t="s">
        <v>18</v>
      </c>
      <c r="H1098" s="1" t="s">
        <v>19</v>
      </c>
      <c r="I1098" s="1" t="s">
        <v>20</v>
      </c>
      <c r="J1098" s="1">
        <v>100</v>
      </c>
      <c r="K1098" s="1" t="str">
        <f>VLOOKUP(Table2[[#This Row],[Status]], rubric[], 2, FALSE)</f>
        <v>Pemberdayaan atau Aksi Kemanusiaan</v>
      </c>
      <c r="L1098" s="1" t="str">
        <f>CLEAN(TRIM(Table2[[#This Row],[Status]] &amp; "|" &amp; Table2[[#This Row],[Level]] &amp; "|" &amp; Table2[[#This Row],[Participant As]]))</f>
        <v>Relawan|External Regional|Team</v>
      </c>
      <c r="M109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099" spans="1:13" ht="14.25" hidden="1" customHeight="1" x14ac:dyDescent="0.35">
      <c r="A1099" s="1" t="s">
        <v>1451</v>
      </c>
      <c r="B1099" s="1" t="s">
        <v>1452</v>
      </c>
      <c r="C1099" s="1" t="s">
        <v>1404</v>
      </c>
      <c r="D1099" s="1">
        <v>2021</v>
      </c>
      <c r="E1099" s="1" t="s">
        <v>178</v>
      </c>
      <c r="F1099" s="1" t="s">
        <v>178</v>
      </c>
      <c r="G1099" s="1" t="s">
        <v>35</v>
      </c>
      <c r="H1099" s="1" t="s">
        <v>19</v>
      </c>
      <c r="I1099" s="1" t="s">
        <v>20</v>
      </c>
      <c r="J1099" s="1">
        <v>5</v>
      </c>
      <c r="K1099" s="1" t="str">
        <f>VLOOKUP(Table2[[#This Row],[Status]], rubric[], 2, FALSE)</f>
        <v>Kompetisi</v>
      </c>
      <c r="L1099" s="1" t="str">
        <f>CLEAN(TRIM(Table2[[#This Row],[Status]] &amp; "|" &amp; Table2[[#This Row],[Level]] &amp; "|" &amp; Table2[[#This Row],[Participant As]]))</f>
        <v>Juara 1|External Regional|Team</v>
      </c>
      <c r="M109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100" spans="1:13" ht="14.25" hidden="1" customHeight="1" x14ac:dyDescent="0.35">
      <c r="A1100" s="1" t="s">
        <v>1451</v>
      </c>
      <c r="B1100" s="1" t="s">
        <v>1452</v>
      </c>
      <c r="C1100" s="1" t="s">
        <v>1404</v>
      </c>
      <c r="D1100" s="1">
        <v>2021</v>
      </c>
      <c r="E1100" s="1" t="s">
        <v>179</v>
      </c>
      <c r="F1100" s="1" t="s">
        <v>179</v>
      </c>
      <c r="G1100" s="1" t="s">
        <v>32</v>
      </c>
      <c r="H1100" s="1" t="s">
        <v>19</v>
      </c>
      <c r="I1100" s="1" t="s">
        <v>20</v>
      </c>
      <c r="J1100" s="1">
        <v>5</v>
      </c>
      <c r="K1100" s="1" t="str">
        <f>VLOOKUP(Table2[[#This Row],[Status]], rubric[], 2, FALSE)</f>
        <v>Kompetisi</v>
      </c>
      <c r="L1100" s="1" t="str">
        <f>CLEAN(TRIM(Table2[[#This Row],[Status]] &amp; "|" &amp; Table2[[#This Row],[Level]] &amp; "|" &amp; Table2[[#This Row],[Participant As]]))</f>
        <v>Juara 2|External Regional|Team</v>
      </c>
      <c r="M110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101" spans="1:13" ht="14.25" hidden="1" customHeight="1" x14ac:dyDescent="0.35">
      <c r="A1101" s="1" t="s">
        <v>1451</v>
      </c>
      <c r="B1101" s="1" t="s">
        <v>1452</v>
      </c>
      <c r="C1101" s="1" t="s">
        <v>1404</v>
      </c>
      <c r="D1101" s="1">
        <v>2021</v>
      </c>
      <c r="E1101" s="1" t="s">
        <v>180</v>
      </c>
      <c r="F1101" s="1" t="s">
        <v>180</v>
      </c>
      <c r="G1101" s="1" t="s">
        <v>35</v>
      </c>
      <c r="H1101" s="1" t="s">
        <v>19</v>
      </c>
      <c r="I1101" s="1" t="s">
        <v>20</v>
      </c>
      <c r="K1101" t="str">
        <f>VLOOKUP(Table2[[#This Row],[Status]], rubric[], 2, FALSE)</f>
        <v>Kompetisi</v>
      </c>
      <c r="L1101" s="1" t="str">
        <f>CLEAN(TRIM(Table2[[#This Row],[Status]] &amp; "|" &amp; Table2[[#This Row],[Level]] &amp; "|" &amp; Table2[[#This Row],[Participant As]]))</f>
        <v>Juara 1|External Regional|Team</v>
      </c>
      <c r="M110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102" spans="1:13" ht="14.25" hidden="1" customHeight="1" x14ac:dyDescent="0.35">
      <c r="A1102" s="1" t="s">
        <v>1451</v>
      </c>
      <c r="B1102" s="1" t="s">
        <v>1452</v>
      </c>
      <c r="C1102" s="1" t="s">
        <v>1404</v>
      </c>
      <c r="D1102" s="1">
        <v>2021</v>
      </c>
      <c r="E1102" s="1" t="s">
        <v>181</v>
      </c>
      <c r="F1102" s="1" t="s">
        <v>181</v>
      </c>
      <c r="G1102" s="1" t="s">
        <v>35</v>
      </c>
      <c r="H1102" s="1" t="s">
        <v>19</v>
      </c>
      <c r="I1102" s="1" t="s">
        <v>20</v>
      </c>
      <c r="K1102" t="str">
        <f>VLOOKUP(Table2[[#This Row],[Status]], rubric[], 2, FALSE)</f>
        <v>Kompetisi</v>
      </c>
      <c r="L1102" s="1" t="str">
        <f>CLEAN(TRIM(Table2[[#This Row],[Status]] &amp; "|" &amp; Table2[[#This Row],[Level]] &amp; "|" &amp; Table2[[#This Row],[Participant As]]))</f>
        <v>Juara 1|External Regional|Team</v>
      </c>
      <c r="M110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103" spans="1:13" ht="14.25" hidden="1" customHeight="1" x14ac:dyDescent="0.35">
      <c r="A1103" s="1" t="s">
        <v>1451</v>
      </c>
      <c r="B1103" s="1" t="s">
        <v>1452</v>
      </c>
      <c r="C1103" s="1" t="s">
        <v>1404</v>
      </c>
      <c r="D1103" s="1">
        <v>2021</v>
      </c>
      <c r="E1103" s="1" t="s">
        <v>182</v>
      </c>
      <c r="F1103" s="1" t="s">
        <v>182</v>
      </c>
      <c r="G1103" s="1" t="s">
        <v>35</v>
      </c>
      <c r="H1103" s="1" t="s">
        <v>19</v>
      </c>
      <c r="I1103" s="1" t="s">
        <v>20</v>
      </c>
      <c r="K1103" t="str">
        <f>VLOOKUP(Table2[[#This Row],[Status]], rubric[], 2, FALSE)</f>
        <v>Kompetisi</v>
      </c>
      <c r="L1103" s="1" t="str">
        <f>CLEAN(TRIM(Table2[[#This Row],[Status]] &amp; "|" &amp; Table2[[#This Row],[Level]] &amp; "|" &amp; Table2[[#This Row],[Participant As]]))</f>
        <v>Juara 1|External Regional|Team</v>
      </c>
      <c r="M110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104" spans="1:13" ht="14.25" hidden="1" customHeight="1" x14ac:dyDescent="0.35">
      <c r="A1104" s="1" t="s">
        <v>1453</v>
      </c>
      <c r="B1104" s="1" t="s">
        <v>1454</v>
      </c>
      <c r="C1104" s="1" t="s">
        <v>1404</v>
      </c>
      <c r="D1104" s="1">
        <v>2021</v>
      </c>
      <c r="E1104" s="1" t="s">
        <v>122</v>
      </c>
      <c r="F1104" s="1" t="s">
        <v>1057</v>
      </c>
      <c r="G1104" s="1" t="s">
        <v>18</v>
      </c>
      <c r="H1104" s="1" t="s">
        <v>19</v>
      </c>
      <c r="I1104" s="1" t="s">
        <v>20</v>
      </c>
      <c r="J1104" s="1">
        <v>30</v>
      </c>
      <c r="K1104" s="1" t="str">
        <f>VLOOKUP(Table2[[#This Row],[Status]], rubric[], 2, FALSE)</f>
        <v>Pemberdayaan atau Aksi Kemanusiaan</v>
      </c>
      <c r="L1104" s="1" t="str">
        <f>CLEAN(TRIM(Table2[[#This Row],[Status]] &amp; "|" &amp; Table2[[#This Row],[Level]] &amp; "|" &amp; Table2[[#This Row],[Participant As]]))</f>
        <v>Relawan|External Regional|Team</v>
      </c>
      <c r="M110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105" spans="1:13" ht="14.25" hidden="1" customHeight="1" x14ac:dyDescent="0.35">
      <c r="A1105" s="1" t="s">
        <v>1453</v>
      </c>
      <c r="B1105" s="1" t="s">
        <v>1454</v>
      </c>
      <c r="C1105" s="1" t="s">
        <v>1404</v>
      </c>
      <c r="D1105" s="1">
        <v>2021</v>
      </c>
      <c r="E1105" s="1" t="s">
        <v>274</v>
      </c>
      <c r="F1105" s="1" t="s">
        <v>1149</v>
      </c>
      <c r="G1105" s="1" t="s">
        <v>318</v>
      </c>
      <c r="H1105" s="1" t="s">
        <v>48</v>
      </c>
      <c r="I1105" s="1" t="s">
        <v>20</v>
      </c>
      <c r="J1105" s="1">
        <v>3</v>
      </c>
      <c r="K1105" s="1" t="str">
        <f>VLOOKUP(Table2[[#This Row],[Status]], rubric[], 2, FALSE)</f>
        <v>Hasil Karya</v>
      </c>
      <c r="L1105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110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106" spans="1:13" ht="14.25" hidden="1" customHeight="1" x14ac:dyDescent="0.35">
      <c r="A1106" s="1" t="s">
        <v>1453</v>
      </c>
      <c r="B1106" s="1" t="s">
        <v>1454</v>
      </c>
      <c r="C1106" s="1" t="s">
        <v>1404</v>
      </c>
      <c r="D1106" s="1">
        <v>2021</v>
      </c>
      <c r="E1106" s="1" t="s">
        <v>932</v>
      </c>
      <c r="F1106" s="1" t="s">
        <v>1149</v>
      </c>
      <c r="G1106" s="1" t="s">
        <v>318</v>
      </c>
      <c r="H1106" s="1" t="s">
        <v>48</v>
      </c>
      <c r="I1106" s="1" t="s">
        <v>20</v>
      </c>
      <c r="J1106" s="1">
        <v>3</v>
      </c>
      <c r="K1106" s="1" t="str">
        <f>VLOOKUP(Table2[[#This Row],[Status]], rubric[], 2, FALSE)</f>
        <v>Hasil Karya</v>
      </c>
      <c r="L1106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110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107" spans="1:13" ht="14.25" hidden="1" customHeight="1" x14ac:dyDescent="0.35">
      <c r="A1107" s="1" t="s">
        <v>1453</v>
      </c>
      <c r="B1107" s="1" t="s">
        <v>1454</v>
      </c>
      <c r="C1107" s="1" t="s">
        <v>1404</v>
      </c>
      <c r="D1107" s="1">
        <v>2021</v>
      </c>
      <c r="E1107" s="1" t="s">
        <v>131</v>
      </c>
      <c r="F1107" s="1" t="s">
        <v>105</v>
      </c>
      <c r="G1107" s="1" t="s">
        <v>35</v>
      </c>
      <c r="H1107" s="1" t="s">
        <v>48</v>
      </c>
      <c r="I1107" s="1" t="s">
        <v>25</v>
      </c>
      <c r="J1107" s="1">
        <v>165</v>
      </c>
      <c r="K1107" s="1" t="str">
        <f>VLOOKUP(Table2[[#This Row],[Status]], rubric[], 2, FALSE)</f>
        <v>Kompetisi</v>
      </c>
      <c r="L1107" s="1" t="str">
        <f>CLEAN(TRIM(Table2[[#This Row],[Status]] &amp; "|" &amp; Table2[[#This Row],[Level]] &amp; "|" &amp; Table2[[#This Row],[Participant As]]))</f>
        <v>Juara 1|External National|Individual</v>
      </c>
      <c r="M110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108" spans="1:13" ht="14.25" hidden="1" customHeight="1" x14ac:dyDescent="0.35">
      <c r="A1108" s="1" t="s">
        <v>1453</v>
      </c>
      <c r="B1108" s="1" t="s">
        <v>1454</v>
      </c>
      <c r="C1108" s="1" t="s">
        <v>1404</v>
      </c>
      <c r="D1108" s="1">
        <v>2021</v>
      </c>
      <c r="E1108" s="1" t="s">
        <v>16</v>
      </c>
      <c r="F1108" s="1" t="s">
        <v>150</v>
      </c>
      <c r="G1108" s="1" t="s">
        <v>318</v>
      </c>
      <c r="H1108" s="1" t="s">
        <v>48</v>
      </c>
      <c r="I1108" s="1" t="s">
        <v>20</v>
      </c>
      <c r="J1108" s="1">
        <v>0</v>
      </c>
      <c r="K1108" s="1" t="str">
        <f>VLOOKUP(Table2[[#This Row],[Status]], rubric[], 2, FALSE)</f>
        <v>Hasil Karya</v>
      </c>
      <c r="L1108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110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109" spans="1:13" ht="14.25" hidden="1" customHeight="1" x14ac:dyDescent="0.35">
      <c r="A1109" s="1" t="s">
        <v>1453</v>
      </c>
      <c r="B1109" s="1" t="s">
        <v>1454</v>
      </c>
      <c r="C1109" s="1" t="s">
        <v>1404</v>
      </c>
      <c r="D1109" s="1">
        <v>2021</v>
      </c>
      <c r="E1109" s="1" t="s">
        <v>16</v>
      </c>
      <c r="F1109" s="1" t="s">
        <v>150</v>
      </c>
      <c r="G1109" s="1" t="s">
        <v>542</v>
      </c>
      <c r="H1109" s="1" t="s">
        <v>48</v>
      </c>
      <c r="I1109" s="1" t="s">
        <v>25</v>
      </c>
      <c r="J1109" s="1">
        <v>3</v>
      </c>
      <c r="K1109" s="1" t="str">
        <f>VLOOKUP(Table2[[#This Row],[Status]], rubric[], 2, FALSE)</f>
        <v>Hasil Karya</v>
      </c>
      <c r="L1109" s="1" t="str">
        <f>CLEAN(TRIM(Table2[[#This Row],[Status]] &amp; "|" &amp; Table2[[#This Row],[Level]] &amp; "|" &amp; Table2[[#This Row],[Participant As]]))</f>
        <v>Penulis Utama/korespondensi karya ilmiah di journal yg bereputasi dan diakui|External National|Individual</v>
      </c>
      <c r="M110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30</v>
      </c>
    </row>
    <row r="1110" spans="1:13" ht="14.25" hidden="1" customHeight="1" x14ac:dyDescent="0.35">
      <c r="A1110" s="1" t="s">
        <v>1453</v>
      </c>
      <c r="B1110" s="1" t="s">
        <v>1454</v>
      </c>
      <c r="C1110" s="1" t="s">
        <v>1404</v>
      </c>
      <c r="D1110" s="1">
        <v>2021</v>
      </c>
      <c r="E1110" s="1" t="s">
        <v>1455</v>
      </c>
      <c r="F1110" s="1" t="s">
        <v>610</v>
      </c>
      <c r="G1110" s="1" t="s">
        <v>32</v>
      </c>
      <c r="H1110" s="1" t="s">
        <v>48</v>
      </c>
      <c r="I1110" s="1" t="s">
        <v>20</v>
      </c>
      <c r="J1110" s="1">
        <v>50</v>
      </c>
      <c r="K1110" s="1" t="str">
        <f>VLOOKUP(Table2[[#This Row],[Status]], rubric[], 2, FALSE)</f>
        <v>Kompetisi</v>
      </c>
      <c r="L1110" s="1" t="str">
        <f>CLEAN(TRIM(Table2[[#This Row],[Status]] &amp; "|" &amp; Table2[[#This Row],[Level]] &amp; "|" &amp; Table2[[#This Row],[Participant As]]))</f>
        <v>Juara 2|External National|Team</v>
      </c>
      <c r="M111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1111" spans="1:13" ht="14.25" hidden="1" customHeight="1" x14ac:dyDescent="0.35">
      <c r="A1111" s="1" t="s">
        <v>1453</v>
      </c>
      <c r="B1111" s="1" t="s">
        <v>1454</v>
      </c>
      <c r="C1111" s="1" t="s">
        <v>1404</v>
      </c>
      <c r="D1111" s="1">
        <v>2021</v>
      </c>
      <c r="E1111" s="1" t="s">
        <v>26</v>
      </c>
      <c r="F1111" s="1" t="s">
        <v>554</v>
      </c>
      <c r="G1111" s="1" t="s">
        <v>18</v>
      </c>
      <c r="H1111" s="1" t="s">
        <v>66</v>
      </c>
      <c r="I1111" s="1" t="s">
        <v>20</v>
      </c>
      <c r="J1111" s="1">
        <v>40</v>
      </c>
      <c r="K1111" s="1" t="str">
        <f>VLOOKUP(Table2[[#This Row],[Status]], rubric[], 2, FALSE)</f>
        <v>Pemberdayaan atau Aksi Kemanusiaan</v>
      </c>
      <c r="L1111" s="1" t="str">
        <f>CLEAN(TRIM(Table2[[#This Row],[Status]] &amp; "|" &amp; Table2[[#This Row],[Level]] &amp; "|" &amp; Table2[[#This Row],[Participant As]]))</f>
        <v>Relawan|External International|Team</v>
      </c>
      <c r="M111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112" spans="1:13" ht="14.25" hidden="1" customHeight="1" x14ac:dyDescent="0.35">
      <c r="A1112" s="1" t="s">
        <v>1456</v>
      </c>
      <c r="B1112" s="1" t="s">
        <v>1457</v>
      </c>
      <c r="C1112" s="1" t="s">
        <v>1404</v>
      </c>
      <c r="D1112" s="1">
        <v>2021</v>
      </c>
      <c r="E1112" s="1" t="s">
        <v>1455</v>
      </c>
      <c r="F1112" s="1" t="s">
        <v>1458</v>
      </c>
      <c r="G1112" s="1" t="s">
        <v>32</v>
      </c>
      <c r="H1112" s="1" t="s">
        <v>48</v>
      </c>
      <c r="I1112" s="1" t="s">
        <v>25</v>
      </c>
      <c r="J1112" s="1">
        <v>10</v>
      </c>
      <c r="K1112" s="1" t="str">
        <f>VLOOKUP(Table2[[#This Row],[Status]], rubric[], 2, FALSE)</f>
        <v>Kompetisi</v>
      </c>
      <c r="L1112" s="1" t="str">
        <f>CLEAN(TRIM(Table2[[#This Row],[Status]] &amp; "|" &amp; Table2[[#This Row],[Level]] &amp; "|" &amp; Table2[[#This Row],[Participant As]]))</f>
        <v>Juara 2|External National|Individual</v>
      </c>
      <c r="M111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113" spans="1:13" ht="14.25" hidden="1" customHeight="1" x14ac:dyDescent="0.35">
      <c r="A1113" s="1" t="s">
        <v>1459</v>
      </c>
      <c r="B1113" s="1" t="s">
        <v>1460</v>
      </c>
      <c r="C1113" s="1" t="s">
        <v>1404</v>
      </c>
      <c r="D1113" s="1">
        <v>2021</v>
      </c>
      <c r="E1113" s="1" t="s">
        <v>122</v>
      </c>
      <c r="F1113" s="1" t="s">
        <v>1057</v>
      </c>
      <c r="G1113" s="1" t="s">
        <v>18</v>
      </c>
      <c r="H1113" s="1" t="s">
        <v>19</v>
      </c>
      <c r="I1113" s="1" t="s">
        <v>20</v>
      </c>
      <c r="J1113" s="1">
        <v>4</v>
      </c>
      <c r="K1113" s="1" t="str">
        <f>VLOOKUP(Table2[[#This Row],[Status]], rubric[], 2, FALSE)</f>
        <v>Pemberdayaan atau Aksi Kemanusiaan</v>
      </c>
      <c r="L1113" s="1" t="str">
        <f>CLEAN(TRIM(Table2[[#This Row],[Status]] &amp; "|" &amp; Table2[[#This Row],[Level]] &amp; "|" &amp; Table2[[#This Row],[Participant As]]))</f>
        <v>Relawan|External Regional|Team</v>
      </c>
      <c r="M111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114" spans="1:13" ht="14.25" hidden="1" customHeight="1" x14ac:dyDescent="0.35">
      <c r="A1114" s="1" t="s">
        <v>1459</v>
      </c>
      <c r="B1114" s="1" t="s">
        <v>1460</v>
      </c>
      <c r="C1114" s="1" t="s">
        <v>1404</v>
      </c>
      <c r="D1114" s="1">
        <v>2021</v>
      </c>
      <c r="E1114" s="1" t="s">
        <v>1461</v>
      </c>
      <c r="F1114" s="1" t="s">
        <v>1461</v>
      </c>
      <c r="G1114" s="1" t="s">
        <v>32</v>
      </c>
      <c r="H1114" s="1" t="s">
        <v>48</v>
      </c>
      <c r="I1114" s="1" t="s">
        <v>20</v>
      </c>
      <c r="J1114" s="1">
        <v>20</v>
      </c>
      <c r="K1114" s="1" t="str">
        <f>VLOOKUP(Table2[[#This Row],[Status]], rubric[], 2, FALSE)</f>
        <v>Kompetisi</v>
      </c>
      <c r="L1114" s="1" t="str">
        <f>CLEAN(TRIM(Table2[[#This Row],[Status]] &amp; "|" &amp; Table2[[#This Row],[Level]] &amp; "|" &amp; Table2[[#This Row],[Participant As]]))</f>
        <v>Juara 2|External National|Team</v>
      </c>
      <c r="M111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1115" spans="1:13" ht="14.25" hidden="1" customHeight="1" x14ac:dyDescent="0.35">
      <c r="A1115" s="1" t="s">
        <v>1462</v>
      </c>
      <c r="B1115" s="1" t="s">
        <v>1463</v>
      </c>
      <c r="C1115" s="1" t="s">
        <v>1404</v>
      </c>
      <c r="D1115" s="1">
        <v>2021</v>
      </c>
      <c r="E1115" s="1" t="s">
        <v>647</v>
      </c>
      <c r="F1115" s="1" t="s">
        <v>257</v>
      </c>
      <c r="G1115" s="1" t="s">
        <v>35</v>
      </c>
      <c r="H1115" s="1" t="s">
        <v>19</v>
      </c>
      <c r="I1115" s="1" t="s">
        <v>20</v>
      </c>
      <c r="J1115" s="1">
        <v>4</v>
      </c>
      <c r="K1115" s="1" t="str">
        <f>VLOOKUP(Table2[[#This Row],[Status]], rubric[], 2, FALSE)</f>
        <v>Kompetisi</v>
      </c>
      <c r="L1115" s="1" t="str">
        <f>CLEAN(TRIM(Table2[[#This Row],[Status]] &amp; "|" &amp; Table2[[#This Row],[Level]] &amp; "|" &amp; Table2[[#This Row],[Participant As]]))</f>
        <v>Juara 1|External Regional|Team</v>
      </c>
      <c r="M111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116" spans="1:13" ht="14.25" hidden="1" customHeight="1" x14ac:dyDescent="0.35">
      <c r="A1116" s="1" t="s">
        <v>1462</v>
      </c>
      <c r="B1116" s="1" t="s">
        <v>1463</v>
      </c>
      <c r="C1116" s="1" t="s">
        <v>1404</v>
      </c>
      <c r="D1116" s="1">
        <v>2021</v>
      </c>
      <c r="E1116" s="1" t="s">
        <v>122</v>
      </c>
      <c r="F1116" s="1" t="s">
        <v>1057</v>
      </c>
      <c r="G1116" s="1" t="s">
        <v>18</v>
      </c>
      <c r="H1116" s="1" t="s">
        <v>19</v>
      </c>
      <c r="I1116" s="1" t="s">
        <v>20</v>
      </c>
      <c r="J1116" s="1">
        <v>1</v>
      </c>
      <c r="K1116" s="1" t="str">
        <f>VLOOKUP(Table2[[#This Row],[Status]], rubric[], 2, FALSE)</f>
        <v>Pemberdayaan atau Aksi Kemanusiaan</v>
      </c>
      <c r="L1116" s="1" t="str">
        <f>CLEAN(TRIM(Table2[[#This Row],[Status]] &amp; "|" &amp; Table2[[#This Row],[Level]] &amp; "|" &amp; Table2[[#This Row],[Participant As]]))</f>
        <v>Relawan|External Regional|Team</v>
      </c>
      <c r="M111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117" spans="1:13" ht="14.25" hidden="1" customHeight="1" x14ac:dyDescent="0.35">
      <c r="A1117" s="1" t="s">
        <v>1462</v>
      </c>
      <c r="B1117" s="1" t="s">
        <v>1463</v>
      </c>
      <c r="C1117" s="1" t="s">
        <v>1404</v>
      </c>
      <c r="D1117" s="1">
        <v>2021</v>
      </c>
      <c r="E1117" s="1" t="s">
        <v>455</v>
      </c>
      <c r="F1117" s="1" t="s">
        <v>457</v>
      </c>
      <c r="G1117" s="1" t="s">
        <v>32</v>
      </c>
      <c r="H1117" s="1" t="s">
        <v>48</v>
      </c>
      <c r="I1117" s="1" t="s">
        <v>20</v>
      </c>
      <c r="J1117" s="1">
        <v>12</v>
      </c>
      <c r="K1117" s="1" t="str">
        <f>VLOOKUP(Table2[[#This Row],[Status]], rubric[], 2, FALSE)</f>
        <v>Kompetisi</v>
      </c>
      <c r="L1117" s="1" t="str">
        <f>CLEAN(TRIM(Table2[[#This Row],[Status]] &amp; "|" &amp; Table2[[#This Row],[Level]] &amp; "|" &amp; Table2[[#This Row],[Participant As]]))</f>
        <v>Juara 2|External National|Team</v>
      </c>
      <c r="M111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1118" spans="1:13" ht="14.25" hidden="1" customHeight="1" x14ac:dyDescent="0.35">
      <c r="A1118" s="1" t="s">
        <v>1462</v>
      </c>
      <c r="B1118" s="1" t="s">
        <v>1463</v>
      </c>
      <c r="C1118" s="1" t="s">
        <v>1404</v>
      </c>
      <c r="D1118" s="1">
        <v>2021</v>
      </c>
      <c r="E1118" s="1" t="s">
        <v>1464</v>
      </c>
      <c r="F1118" s="1" t="s">
        <v>610</v>
      </c>
      <c r="G1118" s="1" t="s">
        <v>32</v>
      </c>
      <c r="H1118" s="1" t="s">
        <v>48</v>
      </c>
      <c r="I1118" s="1" t="s">
        <v>20</v>
      </c>
      <c r="J1118" s="1">
        <v>13</v>
      </c>
      <c r="K1118" s="1" t="str">
        <f>VLOOKUP(Table2[[#This Row],[Status]], rubric[], 2, FALSE)</f>
        <v>Kompetisi</v>
      </c>
      <c r="L1118" s="1" t="str">
        <f>CLEAN(TRIM(Table2[[#This Row],[Status]] &amp; "|" &amp; Table2[[#This Row],[Level]] &amp; "|" &amp; Table2[[#This Row],[Participant As]]))</f>
        <v>Juara 2|External National|Team</v>
      </c>
      <c r="M111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1119" spans="1:13" ht="14.25" hidden="1" customHeight="1" x14ac:dyDescent="0.35">
      <c r="A1119" s="1" t="s">
        <v>1462</v>
      </c>
      <c r="B1119" s="1" t="s">
        <v>1463</v>
      </c>
      <c r="C1119" s="1" t="s">
        <v>1404</v>
      </c>
      <c r="D1119" s="1">
        <v>2021</v>
      </c>
      <c r="E1119" s="1" t="s">
        <v>181</v>
      </c>
      <c r="F1119" s="1" t="s">
        <v>181</v>
      </c>
      <c r="G1119" s="1" t="s">
        <v>35</v>
      </c>
      <c r="H1119" s="1" t="s">
        <v>48</v>
      </c>
      <c r="I1119" s="1" t="s">
        <v>20</v>
      </c>
      <c r="J1119" s="1">
        <v>50</v>
      </c>
      <c r="K1119" s="1" t="str">
        <f>VLOOKUP(Table2[[#This Row],[Status]], rubric[], 2, FALSE)</f>
        <v>Kompetisi</v>
      </c>
      <c r="L1119" s="1" t="str">
        <f>CLEAN(TRIM(Table2[[#This Row],[Status]] &amp; "|" &amp; Table2[[#This Row],[Level]] &amp; "|" &amp; Table2[[#This Row],[Participant As]]))</f>
        <v>Juara 1|External National|Team</v>
      </c>
      <c r="M111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120" spans="1:13" ht="14.25" hidden="1" customHeight="1" x14ac:dyDescent="0.35">
      <c r="A1120" s="1" t="s">
        <v>1465</v>
      </c>
      <c r="B1120" s="1" t="s">
        <v>1466</v>
      </c>
      <c r="C1120" s="1" t="s">
        <v>1404</v>
      </c>
      <c r="D1120" s="1">
        <v>2021</v>
      </c>
      <c r="E1120" s="1" t="s">
        <v>1467</v>
      </c>
      <c r="F1120" s="1" t="s">
        <v>1467</v>
      </c>
      <c r="G1120" s="1" t="s">
        <v>18</v>
      </c>
      <c r="H1120" s="1" t="s">
        <v>19</v>
      </c>
      <c r="I1120" s="1" t="s">
        <v>20</v>
      </c>
      <c r="J1120" s="1">
        <v>5</v>
      </c>
      <c r="K1120" s="1" t="str">
        <f>VLOOKUP(Table2[[#This Row],[Status]], rubric[], 2, FALSE)</f>
        <v>Pemberdayaan atau Aksi Kemanusiaan</v>
      </c>
      <c r="L1120" s="1" t="str">
        <f>CLEAN(TRIM(Table2[[#This Row],[Status]] &amp; "|" &amp; Table2[[#This Row],[Level]] &amp; "|" &amp; Table2[[#This Row],[Participant As]]))</f>
        <v>Relawan|External Regional|Team</v>
      </c>
      <c r="M112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121" spans="1:13" ht="14.25" hidden="1" customHeight="1" x14ac:dyDescent="0.35">
      <c r="A1121" s="1" t="s">
        <v>1468</v>
      </c>
      <c r="B1121" s="1" t="s">
        <v>1469</v>
      </c>
      <c r="C1121" s="1" t="s">
        <v>1404</v>
      </c>
      <c r="D1121" s="1">
        <v>2021</v>
      </c>
      <c r="E1121" s="1" t="s">
        <v>1000</v>
      </c>
      <c r="F1121" s="1" t="s">
        <v>1470</v>
      </c>
      <c r="G1121" s="1" t="s">
        <v>18</v>
      </c>
      <c r="H1121" s="1" t="s">
        <v>19</v>
      </c>
      <c r="I1121" s="1" t="s">
        <v>20</v>
      </c>
      <c r="J1121" s="1">
        <v>5</v>
      </c>
      <c r="K1121" s="1" t="str">
        <f>VLOOKUP(Table2[[#This Row],[Status]], rubric[], 2, FALSE)</f>
        <v>Pemberdayaan atau Aksi Kemanusiaan</v>
      </c>
      <c r="L1121" s="1" t="str">
        <f>CLEAN(TRIM(Table2[[#This Row],[Status]] &amp; "|" &amp; Table2[[#This Row],[Level]] &amp; "|" &amp; Table2[[#This Row],[Participant As]]))</f>
        <v>Relawan|External Regional|Team</v>
      </c>
      <c r="M112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122" spans="1:13" ht="14.25" hidden="1" customHeight="1" x14ac:dyDescent="0.35">
      <c r="A1122" s="1" t="s">
        <v>1468</v>
      </c>
      <c r="B1122" s="1" t="s">
        <v>1469</v>
      </c>
      <c r="C1122" s="1" t="s">
        <v>1404</v>
      </c>
      <c r="D1122" s="1">
        <v>2021</v>
      </c>
      <c r="E1122" s="1" t="s">
        <v>333</v>
      </c>
      <c r="F1122" s="1" t="s">
        <v>333</v>
      </c>
      <c r="G1122" s="1" t="s">
        <v>18</v>
      </c>
      <c r="H1122" s="1" t="s">
        <v>19</v>
      </c>
      <c r="I1122" s="1" t="s">
        <v>20</v>
      </c>
      <c r="J1122" s="1">
        <v>5</v>
      </c>
      <c r="K1122" s="1" t="str">
        <f>VLOOKUP(Table2[[#This Row],[Status]], rubric[], 2, FALSE)</f>
        <v>Pemberdayaan atau Aksi Kemanusiaan</v>
      </c>
      <c r="L1122" s="1" t="str">
        <f>CLEAN(TRIM(Table2[[#This Row],[Status]] &amp; "|" &amp; Table2[[#This Row],[Level]] &amp; "|" &amp; Table2[[#This Row],[Participant As]]))</f>
        <v>Relawan|External Regional|Team</v>
      </c>
      <c r="M112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123" spans="1:13" ht="14.25" hidden="1" customHeight="1" x14ac:dyDescent="0.35">
      <c r="A1123" s="1" t="s">
        <v>1471</v>
      </c>
      <c r="B1123" s="1" t="s">
        <v>1472</v>
      </c>
      <c r="C1123" s="1" t="s">
        <v>1404</v>
      </c>
      <c r="D1123" s="1">
        <v>2021</v>
      </c>
      <c r="E1123" s="1" t="s">
        <v>122</v>
      </c>
      <c r="F1123" s="1" t="s">
        <v>1057</v>
      </c>
      <c r="G1123" s="1" t="s">
        <v>18</v>
      </c>
      <c r="H1123" s="1" t="s">
        <v>19</v>
      </c>
      <c r="I1123" s="1" t="s">
        <v>20</v>
      </c>
      <c r="J1123" s="1">
        <v>50</v>
      </c>
      <c r="K1123" s="1" t="str">
        <f>VLOOKUP(Table2[[#This Row],[Status]], rubric[], 2, FALSE)</f>
        <v>Pemberdayaan atau Aksi Kemanusiaan</v>
      </c>
      <c r="L1123" s="1" t="str">
        <f>CLEAN(TRIM(Table2[[#This Row],[Status]] &amp; "|" &amp; Table2[[#This Row],[Level]] &amp; "|" &amp; Table2[[#This Row],[Participant As]]))</f>
        <v>Relawan|External Regional|Team</v>
      </c>
      <c r="M112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124" spans="1:13" ht="14.25" hidden="1" customHeight="1" x14ac:dyDescent="0.35">
      <c r="A1124" s="1" t="s">
        <v>1471</v>
      </c>
      <c r="B1124" s="1" t="s">
        <v>1472</v>
      </c>
      <c r="C1124" s="1" t="s">
        <v>1404</v>
      </c>
      <c r="D1124" s="1">
        <v>2021</v>
      </c>
      <c r="E1124" s="1" t="s">
        <v>1429</v>
      </c>
      <c r="F1124" s="1" t="s">
        <v>1429</v>
      </c>
      <c r="G1124" s="1" t="s">
        <v>55</v>
      </c>
      <c r="H1124" s="1" t="s">
        <v>48</v>
      </c>
      <c r="I1124" s="1" t="s">
        <v>25</v>
      </c>
      <c r="J1124" s="1">
        <v>5</v>
      </c>
      <c r="K1124" s="1" t="str">
        <f>VLOOKUP(Table2[[#This Row],[Status]], rubric[], 2, FALSE)</f>
        <v>Hasil Karya</v>
      </c>
      <c r="L1124" s="1" t="str">
        <f>CLEAN(TRIM(Table2[[#This Row],[Status]] &amp; "|" &amp; Table2[[#This Row],[Level]] &amp; "|" &amp; Table2[[#This Row],[Participant As]]))</f>
        <v>Hak Cipta|External National|Individual</v>
      </c>
      <c r="M112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125" spans="1:13" ht="14.25" hidden="1" customHeight="1" x14ac:dyDescent="0.35">
      <c r="A1125" s="1" t="s">
        <v>1473</v>
      </c>
      <c r="B1125" s="1" t="s">
        <v>1474</v>
      </c>
      <c r="C1125" s="1" t="s">
        <v>1404</v>
      </c>
      <c r="D1125" s="1">
        <v>2021</v>
      </c>
      <c r="E1125" s="1" t="s">
        <v>918</v>
      </c>
      <c r="F1125" s="1" t="s">
        <v>1398</v>
      </c>
      <c r="G1125" s="1" t="s">
        <v>74</v>
      </c>
      <c r="H1125" s="1" t="s">
        <v>48</v>
      </c>
      <c r="I1125" s="1" t="s">
        <v>25</v>
      </c>
      <c r="J1125" s="1">
        <v>370</v>
      </c>
      <c r="K1125" s="1" t="str">
        <f>VLOOKUP(Table2[[#This Row],[Status]], rubric[], 2, FALSE)</f>
        <v>Kompetisi</v>
      </c>
      <c r="L1125" s="1" t="str">
        <f>CLEAN(TRIM(Table2[[#This Row],[Status]] &amp; "|" &amp; Table2[[#This Row],[Level]] &amp; "|" &amp; Table2[[#This Row],[Participant As]]))</f>
        <v>Juara 3|External National|Individual</v>
      </c>
      <c r="M112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126" spans="1:13" ht="14.25" hidden="1" customHeight="1" x14ac:dyDescent="0.35">
      <c r="A1126" s="1" t="s">
        <v>1475</v>
      </c>
      <c r="B1126" s="1" t="s">
        <v>1476</v>
      </c>
      <c r="C1126" s="1" t="s">
        <v>1404</v>
      </c>
      <c r="D1126" s="1">
        <v>2021</v>
      </c>
      <c r="E1126" s="1" t="s">
        <v>1477</v>
      </c>
      <c r="F1126" s="1" t="s">
        <v>1478</v>
      </c>
      <c r="G1126" s="1" t="s">
        <v>35</v>
      </c>
      <c r="H1126" s="1" t="s">
        <v>48</v>
      </c>
      <c r="I1126" s="1" t="s">
        <v>20</v>
      </c>
      <c r="J1126" s="1">
        <v>15</v>
      </c>
      <c r="K1126" s="1" t="str">
        <f>VLOOKUP(Table2[[#This Row],[Status]], rubric[], 2, FALSE)</f>
        <v>Kompetisi</v>
      </c>
      <c r="L1126" s="1" t="str">
        <f>CLEAN(TRIM(Table2[[#This Row],[Status]] &amp; "|" &amp; Table2[[#This Row],[Level]] &amp; "|" &amp; Table2[[#This Row],[Participant As]]))</f>
        <v>Juara 1|External National|Team</v>
      </c>
      <c r="M112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127" spans="1:13" ht="14.25" hidden="1" customHeight="1" x14ac:dyDescent="0.35">
      <c r="A1127" s="1" t="s">
        <v>1475</v>
      </c>
      <c r="B1127" s="1" t="s">
        <v>1476</v>
      </c>
      <c r="C1127" s="1" t="s">
        <v>1404</v>
      </c>
      <c r="D1127" s="1">
        <v>2021</v>
      </c>
      <c r="E1127" s="1" t="s">
        <v>122</v>
      </c>
      <c r="F1127" s="1" t="s">
        <v>1057</v>
      </c>
      <c r="G1127" s="1" t="s">
        <v>18</v>
      </c>
      <c r="H1127" s="1" t="s">
        <v>19</v>
      </c>
      <c r="I1127" s="1" t="s">
        <v>20</v>
      </c>
      <c r="J1127" s="1">
        <v>15</v>
      </c>
      <c r="K1127" s="1" t="str">
        <f>VLOOKUP(Table2[[#This Row],[Status]], rubric[], 2, FALSE)</f>
        <v>Pemberdayaan atau Aksi Kemanusiaan</v>
      </c>
      <c r="L1127" s="1" t="str">
        <f>CLEAN(TRIM(Table2[[#This Row],[Status]] &amp; "|" &amp; Table2[[#This Row],[Level]] &amp; "|" &amp; Table2[[#This Row],[Participant As]]))</f>
        <v>Relawan|External Regional|Team</v>
      </c>
      <c r="M112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128" spans="1:13" ht="14.25" hidden="1" customHeight="1" x14ac:dyDescent="0.35">
      <c r="A1128" s="1" t="s">
        <v>1475</v>
      </c>
      <c r="B1128" s="1" t="s">
        <v>1476</v>
      </c>
      <c r="C1128" s="1" t="s">
        <v>1404</v>
      </c>
      <c r="D1128" s="1">
        <v>2021</v>
      </c>
      <c r="E1128" s="1" t="s">
        <v>1455</v>
      </c>
      <c r="F1128" s="1" t="s">
        <v>610</v>
      </c>
      <c r="G1128" s="1" t="s">
        <v>32</v>
      </c>
      <c r="H1128" s="1" t="s">
        <v>48</v>
      </c>
      <c r="I1128" s="1" t="s">
        <v>20</v>
      </c>
      <c r="J1128" s="1">
        <v>15</v>
      </c>
      <c r="K1128" s="1" t="str">
        <f>VLOOKUP(Table2[[#This Row],[Status]], rubric[], 2, FALSE)</f>
        <v>Kompetisi</v>
      </c>
      <c r="L1128" s="1" t="str">
        <f>CLEAN(TRIM(Table2[[#This Row],[Status]] &amp; "|" &amp; Table2[[#This Row],[Level]] &amp; "|" &amp; Table2[[#This Row],[Participant As]]))</f>
        <v>Juara 2|External National|Team</v>
      </c>
      <c r="M112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1129" spans="1:13" ht="14.25" hidden="1" customHeight="1" x14ac:dyDescent="0.35">
      <c r="A1129" s="1" t="s">
        <v>1479</v>
      </c>
      <c r="B1129" s="1" t="s">
        <v>1480</v>
      </c>
      <c r="C1129" s="1" t="s">
        <v>1404</v>
      </c>
      <c r="D1129" s="1">
        <v>2021</v>
      </c>
      <c r="E1129" s="1" t="s">
        <v>122</v>
      </c>
      <c r="F1129" s="1" t="s">
        <v>789</v>
      </c>
      <c r="G1129" s="1" t="s">
        <v>18</v>
      </c>
      <c r="H1129" s="1" t="s">
        <v>19</v>
      </c>
      <c r="I1129" s="1" t="s">
        <v>20</v>
      </c>
      <c r="J1129" s="1">
        <v>5</v>
      </c>
      <c r="K1129" s="1" t="str">
        <f>VLOOKUP(Table2[[#This Row],[Status]], rubric[], 2, FALSE)</f>
        <v>Pemberdayaan atau Aksi Kemanusiaan</v>
      </c>
      <c r="L1129" s="1" t="str">
        <f>CLEAN(TRIM(Table2[[#This Row],[Status]] &amp; "|" &amp; Table2[[#This Row],[Level]] &amp; "|" &amp; Table2[[#This Row],[Participant As]]))</f>
        <v>Relawan|External Regional|Team</v>
      </c>
      <c r="M112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130" spans="1:13" ht="14.25" hidden="1" customHeight="1" x14ac:dyDescent="0.35">
      <c r="A1130" s="1" t="s">
        <v>1479</v>
      </c>
      <c r="B1130" s="1" t="s">
        <v>1480</v>
      </c>
      <c r="C1130" s="1" t="s">
        <v>1404</v>
      </c>
      <c r="D1130" s="1">
        <v>2021</v>
      </c>
      <c r="E1130" s="1" t="s">
        <v>1481</v>
      </c>
      <c r="F1130" s="1" t="s">
        <v>1481</v>
      </c>
      <c r="G1130" s="1" t="s">
        <v>32</v>
      </c>
      <c r="H1130" s="1" t="s">
        <v>48</v>
      </c>
      <c r="I1130" s="1" t="s">
        <v>20</v>
      </c>
      <c r="J1130" s="1">
        <v>14</v>
      </c>
      <c r="K1130" s="1" t="str">
        <f>VLOOKUP(Table2[[#This Row],[Status]], rubric[], 2, FALSE)</f>
        <v>Kompetisi</v>
      </c>
      <c r="L1130" s="1" t="str">
        <f>CLEAN(TRIM(Table2[[#This Row],[Status]] &amp; "|" &amp; Table2[[#This Row],[Level]] &amp; "|" &amp; Table2[[#This Row],[Participant As]]))</f>
        <v>Juara 2|External National|Team</v>
      </c>
      <c r="M113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1131" spans="1:13" ht="14.25" hidden="1" customHeight="1" x14ac:dyDescent="0.35">
      <c r="A1131" s="1" t="s">
        <v>1482</v>
      </c>
      <c r="B1131" s="1" t="s">
        <v>1483</v>
      </c>
      <c r="C1131" s="1" t="s">
        <v>1404</v>
      </c>
      <c r="D1131" s="1">
        <v>2021</v>
      </c>
      <c r="E1131" s="1" t="s">
        <v>1484</v>
      </c>
      <c r="F1131" s="1" t="s">
        <v>257</v>
      </c>
      <c r="G1131" s="1" t="s">
        <v>35</v>
      </c>
      <c r="H1131" s="1" t="s">
        <v>48</v>
      </c>
      <c r="I1131" s="1" t="s">
        <v>20</v>
      </c>
      <c r="J1131" s="1">
        <v>20</v>
      </c>
      <c r="K1131" s="1" t="str">
        <f>VLOOKUP(Table2[[#This Row],[Status]], rubric[], 2, FALSE)</f>
        <v>Kompetisi</v>
      </c>
      <c r="L1131" s="1" t="str">
        <f>CLEAN(TRIM(Table2[[#This Row],[Status]] &amp; "|" &amp; Table2[[#This Row],[Level]] &amp; "|" &amp; Table2[[#This Row],[Participant As]]))</f>
        <v>Juara 1|External National|Team</v>
      </c>
      <c r="M113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132" spans="1:13" ht="14.25" hidden="1" customHeight="1" x14ac:dyDescent="0.35">
      <c r="A1132" s="1" t="s">
        <v>1482</v>
      </c>
      <c r="B1132" s="1" t="s">
        <v>1483</v>
      </c>
      <c r="C1132" s="1" t="s">
        <v>1404</v>
      </c>
      <c r="D1132" s="1">
        <v>2021</v>
      </c>
      <c r="E1132" s="1" t="s">
        <v>1484</v>
      </c>
      <c r="F1132" s="1" t="s">
        <v>1484</v>
      </c>
      <c r="G1132" s="1" t="s">
        <v>74</v>
      </c>
      <c r="H1132" s="1" t="s">
        <v>48</v>
      </c>
      <c r="I1132" s="1" t="s">
        <v>20</v>
      </c>
      <c r="J1132" s="1">
        <v>20</v>
      </c>
      <c r="K1132" s="1" t="str">
        <f>VLOOKUP(Table2[[#This Row],[Status]], rubric[], 2, FALSE)</f>
        <v>Kompetisi</v>
      </c>
      <c r="L1132" s="1" t="str">
        <f>CLEAN(TRIM(Table2[[#This Row],[Status]] &amp; "|" &amp; Table2[[#This Row],[Level]] &amp; "|" &amp; Table2[[#This Row],[Participant As]]))</f>
        <v>Juara 3|External National|Team</v>
      </c>
      <c r="M113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1133" spans="1:13" ht="14.25" hidden="1" customHeight="1" x14ac:dyDescent="0.35">
      <c r="A1133" s="1" t="s">
        <v>1482</v>
      </c>
      <c r="B1133" s="1" t="s">
        <v>1483</v>
      </c>
      <c r="C1133" s="1" t="s">
        <v>1404</v>
      </c>
      <c r="D1133" s="1">
        <v>2021</v>
      </c>
      <c r="E1133" s="1" t="s">
        <v>257</v>
      </c>
      <c r="F1133" s="1" t="s">
        <v>257</v>
      </c>
      <c r="G1133" s="1" t="s">
        <v>35</v>
      </c>
      <c r="H1133" s="1" t="s">
        <v>48</v>
      </c>
      <c r="I1133" s="1" t="s">
        <v>25</v>
      </c>
      <c r="J1133" s="1">
        <v>400</v>
      </c>
      <c r="K1133" s="1" t="str">
        <f>VLOOKUP(Table2[[#This Row],[Status]], rubric[], 2, FALSE)</f>
        <v>Kompetisi</v>
      </c>
      <c r="L1133" s="1" t="str">
        <f>CLEAN(TRIM(Table2[[#This Row],[Status]] &amp; "|" &amp; Table2[[#This Row],[Level]] &amp; "|" &amp; Table2[[#This Row],[Participant As]]))</f>
        <v>Juara 1|External National|Individual</v>
      </c>
      <c r="M113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134" spans="1:13" ht="14.25" hidden="1" customHeight="1" x14ac:dyDescent="0.35">
      <c r="A1134" s="1" t="s">
        <v>1482</v>
      </c>
      <c r="B1134" s="1" t="s">
        <v>1483</v>
      </c>
      <c r="C1134" s="1" t="s">
        <v>1404</v>
      </c>
      <c r="D1134" s="1">
        <v>2021</v>
      </c>
      <c r="E1134" s="1" t="s">
        <v>122</v>
      </c>
      <c r="F1134" s="1" t="s">
        <v>123</v>
      </c>
      <c r="G1134" s="1" t="s">
        <v>164</v>
      </c>
      <c r="H1134" s="1" t="s">
        <v>41</v>
      </c>
      <c r="I1134" s="1" t="s">
        <v>25</v>
      </c>
      <c r="K1134" t="str">
        <f>VLOOKUP(Table2[[#This Row],[Status]], rubric[], 2, FALSE)</f>
        <v>Karir Organisasi</v>
      </c>
      <c r="L1134" s="1" t="str">
        <f>CLEAN(TRIM(Table2[[#This Row],[Status]] &amp; "|" &amp; Table2[[#This Row],[Level]] &amp; "|" &amp; Table2[[#This Row],[Participant As]]))</f>
        <v>Wakil Ketua|Kab/Kota/PT|Individual</v>
      </c>
      <c r="M113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1135" spans="1:13" ht="14.25" hidden="1" customHeight="1" x14ac:dyDescent="0.35">
      <c r="A1135" s="1" t="s">
        <v>1482</v>
      </c>
      <c r="B1135" s="1" t="s">
        <v>1483</v>
      </c>
      <c r="C1135" s="1" t="s">
        <v>1404</v>
      </c>
      <c r="D1135" s="1">
        <v>2021</v>
      </c>
      <c r="E1135" s="1" t="s">
        <v>1485</v>
      </c>
      <c r="F1135" s="1" t="s">
        <v>1485</v>
      </c>
      <c r="G1135" s="1" t="s">
        <v>235</v>
      </c>
      <c r="H1135" s="1" t="s">
        <v>19</v>
      </c>
      <c r="I1135" s="1" t="s">
        <v>25</v>
      </c>
      <c r="J1135" s="1">
        <v>10</v>
      </c>
      <c r="K1135" s="1" t="str">
        <f>VLOOKUP(Table2[[#This Row],[Status]], rubric[], 2, FALSE)</f>
        <v>Pengakuan</v>
      </c>
      <c r="L1135" s="1" t="str">
        <f>CLEAN(TRIM(Table2[[#This Row],[Status]] &amp; "|" &amp; Table2[[#This Row],[Level]] &amp; "|" &amp; Table2[[#This Row],[Participant As]]))</f>
        <v>Pelatih/Wasit/Juri tidak berlisensi|External Regional|Individual</v>
      </c>
      <c r="M113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136" spans="1:13" ht="14.25" hidden="1" customHeight="1" x14ac:dyDescent="0.35">
      <c r="A1136" s="1" t="s">
        <v>1482</v>
      </c>
      <c r="B1136" s="1" t="s">
        <v>1483</v>
      </c>
      <c r="C1136" s="1" t="s">
        <v>1404</v>
      </c>
      <c r="D1136" s="1">
        <v>2021</v>
      </c>
      <c r="E1136" s="1" t="s">
        <v>313</v>
      </c>
      <c r="F1136" s="1" t="s">
        <v>313</v>
      </c>
      <c r="G1136" s="1" t="s">
        <v>91</v>
      </c>
      <c r="H1136" s="1" t="s">
        <v>19</v>
      </c>
      <c r="I1136" s="1" t="s">
        <v>25</v>
      </c>
      <c r="J1136" s="1">
        <v>150</v>
      </c>
      <c r="K1136" s="1" t="str">
        <f>VLOOKUP(Table2[[#This Row],[Status]], rubric[], 2, FALSE)</f>
        <v>Pengakuan</v>
      </c>
      <c r="L1136" s="1" t="str">
        <f>CLEAN(TRIM(Table2[[#This Row],[Status]] &amp; "|" &amp; Table2[[#This Row],[Level]] &amp; "|" &amp; Table2[[#This Row],[Participant As]]))</f>
        <v>Narasumber/Pembicara|External Regional|Individual</v>
      </c>
      <c r="M113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137" spans="1:13" ht="14.25" hidden="1" customHeight="1" x14ac:dyDescent="0.35">
      <c r="A1137" s="1" t="s">
        <v>1482</v>
      </c>
      <c r="B1137" s="1" t="s">
        <v>1483</v>
      </c>
      <c r="C1137" s="1" t="s">
        <v>1404</v>
      </c>
      <c r="D1137" s="1">
        <v>2021</v>
      </c>
      <c r="E1137" s="1" t="s">
        <v>313</v>
      </c>
      <c r="F1137" s="1" t="s">
        <v>313</v>
      </c>
      <c r="G1137" s="1" t="s">
        <v>32</v>
      </c>
      <c r="H1137" s="1" t="s">
        <v>48</v>
      </c>
      <c r="I1137" s="1" t="s">
        <v>20</v>
      </c>
      <c r="J1137" s="1">
        <v>15</v>
      </c>
      <c r="K1137" s="1" t="str">
        <f>VLOOKUP(Table2[[#This Row],[Status]], rubric[], 2, FALSE)</f>
        <v>Kompetisi</v>
      </c>
      <c r="L1137" s="1" t="str">
        <f>CLEAN(TRIM(Table2[[#This Row],[Status]] &amp; "|" &amp; Table2[[#This Row],[Level]] &amp; "|" &amp; Table2[[#This Row],[Participant As]]))</f>
        <v>Juara 2|External National|Team</v>
      </c>
      <c r="M113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1138" spans="1:13" ht="14.25" hidden="1" customHeight="1" x14ac:dyDescent="0.35">
      <c r="A1138" s="1" t="s">
        <v>1482</v>
      </c>
      <c r="B1138" s="1" t="s">
        <v>1483</v>
      </c>
      <c r="C1138" s="1" t="s">
        <v>1404</v>
      </c>
      <c r="D1138" s="1">
        <v>2021</v>
      </c>
      <c r="E1138" s="1" t="s">
        <v>974</v>
      </c>
      <c r="F1138" s="1" t="s">
        <v>974</v>
      </c>
      <c r="G1138" s="1" t="s">
        <v>35</v>
      </c>
      <c r="H1138" s="1" t="s">
        <v>48</v>
      </c>
      <c r="I1138" s="1" t="s">
        <v>25</v>
      </c>
      <c r="J1138" s="1">
        <v>50</v>
      </c>
      <c r="K1138" s="1" t="str">
        <f>VLOOKUP(Table2[[#This Row],[Status]], rubric[], 2, FALSE)</f>
        <v>Kompetisi</v>
      </c>
      <c r="L1138" s="1" t="str">
        <f>CLEAN(TRIM(Table2[[#This Row],[Status]] &amp; "|" &amp; Table2[[#This Row],[Level]] &amp; "|" &amp; Table2[[#This Row],[Participant As]]))</f>
        <v>Juara 1|External National|Individual</v>
      </c>
      <c r="M113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139" spans="1:13" ht="14.25" hidden="1" customHeight="1" x14ac:dyDescent="0.35">
      <c r="A1139" s="1" t="s">
        <v>1486</v>
      </c>
      <c r="B1139" s="1" t="s">
        <v>1487</v>
      </c>
      <c r="C1139" s="1" t="s">
        <v>1404</v>
      </c>
      <c r="D1139" s="1">
        <v>2021</v>
      </c>
      <c r="E1139" s="1" t="s">
        <v>257</v>
      </c>
      <c r="F1139" s="1" t="s">
        <v>257</v>
      </c>
      <c r="G1139" s="1" t="s">
        <v>35</v>
      </c>
      <c r="H1139" s="1" t="s">
        <v>48</v>
      </c>
      <c r="I1139" s="1" t="s">
        <v>20</v>
      </c>
      <c r="J1139" s="1">
        <v>15</v>
      </c>
      <c r="K1139" s="1" t="str">
        <f>VLOOKUP(Table2[[#This Row],[Status]], rubric[], 2, FALSE)</f>
        <v>Kompetisi</v>
      </c>
      <c r="L1139" s="1" t="str">
        <f>CLEAN(TRIM(Table2[[#This Row],[Status]] &amp; "|" &amp; Table2[[#This Row],[Level]] &amp; "|" &amp; Table2[[#This Row],[Participant As]]))</f>
        <v>Juara 1|External National|Team</v>
      </c>
      <c r="M113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140" spans="1:13" ht="14.25" hidden="1" customHeight="1" x14ac:dyDescent="0.35">
      <c r="A1140" s="1" t="s">
        <v>1486</v>
      </c>
      <c r="B1140" s="1" t="s">
        <v>1487</v>
      </c>
      <c r="C1140" s="1" t="s">
        <v>1404</v>
      </c>
      <c r="D1140" s="1">
        <v>2021</v>
      </c>
      <c r="E1140" s="1" t="s">
        <v>1488</v>
      </c>
      <c r="F1140" s="1" t="s">
        <v>1488</v>
      </c>
      <c r="G1140" s="1" t="s">
        <v>32</v>
      </c>
      <c r="H1140" s="1" t="s">
        <v>48</v>
      </c>
      <c r="I1140" s="1" t="s">
        <v>20</v>
      </c>
      <c r="J1140" s="1">
        <v>12</v>
      </c>
      <c r="K1140" s="1" t="str">
        <f>VLOOKUP(Table2[[#This Row],[Status]], rubric[], 2, FALSE)</f>
        <v>Kompetisi</v>
      </c>
      <c r="L1140" s="1" t="str">
        <f>CLEAN(TRIM(Table2[[#This Row],[Status]] &amp; "|" &amp; Table2[[#This Row],[Level]] &amp; "|" &amp; Table2[[#This Row],[Participant As]]))</f>
        <v>Juara 2|External National|Team</v>
      </c>
      <c r="M114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1141" spans="1:13" ht="14.25" hidden="1" customHeight="1" x14ac:dyDescent="0.35">
      <c r="A1141" s="1" t="s">
        <v>1486</v>
      </c>
      <c r="B1141" s="1" t="s">
        <v>1487</v>
      </c>
      <c r="C1141" s="1" t="s">
        <v>1404</v>
      </c>
      <c r="D1141" s="1">
        <v>2021</v>
      </c>
      <c r="E1141" s="1" t="s">
        <v>210</v>
      </c>
      <c r="F1141" s="1" t="s">
        <v>211</v>
      </c>
      <c r="G1141" s="1" t="s">
        <v>35</v>
      </c>
      <c r="H1141" s="1" t="s">
        <v>48</v>
      </c>
      <c r="I1141" s="1" t="s">
        <v>20</v>
      </c>
      <c r="J1141" s="1">
        <v>50</v>
      </c>
      <c r="K1141" s="1" t="str">
        <f>VLOOKUP(Table2[[#This Row],[Status]], rubric[], 2, FALSE)</f>
        <v>Kompetisi</v>
      </c>
      <c r="L1141" s="1" t="str">
        <f>CLEAN(TRIM(Table2[[#This Row],[Status]] &amp; "|" &amp; Table2[[#This Row],[Level]] &amp; "|" &amp; Table2[[#This Row],[Participant As]]))</f>
        <v>Juara 1|External National|Team</v>
      </c>
      <c r="M114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142" spans="1:13" ht="14.25" hidden="1" customHeight="1" x14ac:dyDescent="0.35">
      <c r="A1142" s="1" t="s">
        <v>1486</v>
      </c>
      <c r="B1142" s="1" t="s">
        <v>1487</v>
      </c>
      <c r="C1142" s="1" t="s">
        <v>1404</v>
      </c>
      <c r="D1142" s="1">
        <v>2021</v>
      </c>
      <c r="E1142" s="1" t="s">
        <v>149</v>
      </c>
      <c r="F1142" s="1" t="s">
        <v>1057</v>
      </c>
      <c r="G1142" s="1" t="s">
        <v>18</v>
      </c>
      <c r="H1142" s="1" t="s">
        <v>19</v>
      </c>
      <c r="I1142" s="1" t="s">
        <v>20</v>
      </c>
      <c r="J1142" s="1">
        <v>25</v>
      </c>
      <c r="K1142" s="1" t="str">
        <f>VLOOKUP(Table2[[#This Row],[Status]], rubric[], 2, FALSE)</f>
        <v>Pemberdayaan atau Aksi Kemanusiaan</v>
      </c>
      <c r="L1142" s="1" t="str">
        <f>CLEAN(TRIM(Table2[[#This Row],[Status]] &amp; "|" &amp; Table2[[#This Row],[Level]] &amp; "|" &amp; Table2[[#This Row],[Participant As]]))</f>
        <v>Relawan|External Regional|Team</v>
      </c>
      <c r="M114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143" spans="1:13" ht="14.25" hidden="1" customHeight="1" x14ac:dyDescent="0.35">
      <c r="A1143" s="1" t="s">
        <v>1489</v>
      </c>
      <c r="B1143" s="1" t="s">
        <v>1490</v>
      </c>
      <c r="C1143" s="1" t="s">
        <v>1404</v>
      </c>
      <c r="D1143" s="1">
        <v>2021</v>
      </c>
      <c r="E1143" s="1" t="s">
        <v>1097</v>
      </c>
      <c r="F1143" s="1" t="s">
        <v>1478</v>
      </c>
      <c r="G1143" s="1" t="s">
        <v>35</v>
      </c>
      <c r="H1143" s="1" t="s">
        <v>19</v>
      </c>
      <c r="I1143" s="1" t="s">
        <v>20</v>
      </c>
      <c r="J1143" s="1">
        <v>40</v>
      </c>
      <c r="K1143" s="1" t="str">
        <f>VLOOKUP(Table2[[#This Row],[Status]], rubric[], 2, FALSE)</f>
        <v>Kompetisi</v>
      </c>
      <c r="L1143" s="1" t="str">
        <f>CLEAN(TRIM(Table2[[#This Row],[Status]] &amp; "|" &amp; Table2[[#This Row],[Level]] &amp; "|" &amp; Table2[[#This Row],[Participant As]]))</f>
        <v>Juara 1|External Regional|Team</v>
      </c>
      <c r="M114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144" spans="1:13" ht="14.25" hidden="1" customHeight="1" x14ac:dyDescent="0.35">
      <c r="A1144" s="1" t="s">
        <v>1489</v>
      </c>
      <c r="B1144" s="1" t="s">
        <v>1490</v>
      </c>
      <c r="C1144" s="1" t="s">
        <v>1404</v>
      </c>
      <c r="D1144" s="1">
        <v>2021</v>
      </c>
      <c r="E1144" s="1" t="s">
        <v>365</v>
      </c>
      <c r="F1144" s="1" t="s">
        <v>118</v>
      </c>
      <c r="G1144" s="1" t="s">
        <v>32</v>
      </c>
      <c r="H1144" s="1" t="s">
        <v>48</v>
      </c>
      <c r="I1144" s="1" t="s">
        <v>20</v>
      </c>
      <c r="J1144" s="1">
        <v>9</v>
      </c>
      <c r="K1144" s="1" t="str">
        <f>VLOOKUP(Table2[[#This Row],[Status]], rubric[], 2, FALSE)</f>
        <v>Kompetisi</v>
      </c>
      <c r="L1144" s="1" t="str">
        <f>CLEAN(TRIM(Table2[[#This Row],[Status]] &amp; "|" &amp; Table2[[#This Row],[Level]] &amp; "|" &amp; Table2[[#This Row],[Participant As]]))</f>
        <v>Juara 2|External National|Team</v>
      </c>
      <c r="M114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1145" spans="1:13" ht="14.25" hidden="1" customHeight="1" x14ac:dyDescent="0.35">
      <c r="A1145" s="1" t="s">
        <v>1489</v>
      </c>
      <c r="B1145" s="1" t="s">
        <v>1490</v>
      </c>
      <c r="C1145" s="1" t="s">
        <v>1404</v>
      </c>
      <c r="D1145" s="1">
        <v>2021</v>
      </c>
      <c r="E1145" s="1" t="s">
        <v>16</v>
      </c>
      <c r="F1145" s="1" t="s">
        <v>463</v>
      </c>
      <c r="G1145" s="1" t="s">
        <v>18</v>
      </c>
      <c r="H1145" s="1" t="s">
        <v>48</v>
      </c>
      <c r="I1145" s="1" t="s">
        <v>20</v>
      </c>
      <c r="J1145" s="1">
        <v>100</v>
      </c>
      <c r="K1145" s="1" t="str">
        <f>VLOOKUP(Table2[[#This Row],[Status]], rubric[], 2, FALSE)</f>
        <v>Pemberdayaan atau Aksi Kemanusiaan</v>
      </c>
      <c r="L1145" s="1" t="str">
        <f>CLEAN(TRIM(Table2[[#This Row],[Status]] &amp; "|" &amp; Table2[[#This Row],[Level]] &amp; "|" &amp; Table2[[#This Row],[Participant As]]))</f>
        <v>Relawan|External National|Team</v>
      </c>
      <c r="M114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1146" spans="1:13" ht="14.25" hidden="1" customHeight="1" x14ac:dyDescent="0.35">
      <c r="A1146" s="1" t="s">
        <v>1489</v>
      </c>
      <c r="B1146" s="1" t="s">
        <v>1490</v>
      </c>
      <c r="C1146" s="1" t="s">
        <v>1404</v>
      </c>
      <c r="D1146" s="1">
        <v>2021</v>
      </c>
      <c r="E1146" s="1" t="s">
        <v>919</v>
      </c>
      <c r="F1146" s="1" t="s">
        <v>463</v>
      </c>
      <c r="G1146" s="1" t="s">
        <v>74</v>
      </c>
      <c r="H1146" s="1" t="s">
        <v>48</v>
      </c>
      <c r="I1146" s="1" t="s">
        <v>20</v>
      </c>
      <c r="J1146" s="1">
        <v>5000</v>
      </c>
      <c r="K1146" s="1" t="str">
        <f>VLOOKUP(Table2[[#This Row],[Status]], rubric[], 2, FALSE)</f>
        <v>Kompetisi</v>
      </c>
      <c r="L1146" s="1" t="str">
        <f>CLEAN(TRIM(Table2[[#This Row],[Status]] &amp; "|" &amp; Table2[[#This Row],[Level]] &amp; "|" &amp; Table2[[#This Row],[Participant As]]))</f>
        <v>Juara 3|External National|Team</v>
      </c>
      <c r="M114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1147" spans="1:13" ht="14.25" hidden="1" customHeight="1" x14ac:dyDescent="0.35">
      <c r="A1147" s="1" t="s">
        <v>1489</v>
      </c>
      <c r="B1147" s="1" t="s">
        <v>1490</v>
      </c>
      <c r="C1147" s="1" t="s">
        <v>1404</v>
      </c>
      <c r="D1147" s="1">
        <v>2021</v>
      </c>
      <c r="E1147" s="1" t="s">
        <v>1415</v>
      </c>
      <c r="F1147" s="1" t="s">
        <v>463</v>
      </c>
      <c r="G1147" s="1" t="s">
        <v>318</v>
      </c>
      <c r="H1147" s="1" t="s">
        <v>48</v>
      </c>
      <c r="I1147" s="1" t="s">
        <v>20</v>
      </c>
      <c r="J1147" s="1">
        <v>8</v>
      </c>
      <c r="K1147" s="1" t="str">
        <f>VLOOKUP(Table2[[#This Row],[Status]], rubric[], 2, FALSE)</f>
        <v>Hasil Karya</v>
      </c>
      <c r="L1147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114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148" spans="1:13" ht="14.25" hidden="1" customHeight="1" x14ac:dyDescent="0.35">
      <c r="A1148" s="1" t="s">
        <v>1489</v>
      </c>
      <c r="B1148" s="1" t="s">
        <v>1490</v>
      </c>
      <c r="C1148" s="1" t="s">
        <v>1404</v>
      </c>
      <c r="D1148" s="1">
        <v>2021</v>
      </c>
      <c r="E1148" s="1" t="s">
        <v>1416</v>
      </c>
      <c r="F1148" s="1" t="s">
        <v>1417</v>
      </c>
      <c r="G1148" s="1" t="s">
        <v>55</v>
      </c>
      <c r="H1148" s="1" t="s">
        <v>48</v>
      </c>
      <c r="I1148" s="1" t="s">
        <v>20</v>
      </c>
      <c r="J1148" s="1">
        <v>9</v>
      </c>
      <c r="K1148" s="1" t="str">
        <f>VLOOKUP(Table2[[#This Row],[Status]], rubric[], 2, FALSE)</f>
        <v>Hasil Karya</v>
      </c>
      <c r="L1148" s="1" t="str">
        <f>CLEAN(TRIM(Table2[[#This Row],[Status]] &amp; "|" &amp; Table2[[#This Row],[Level]] &amp; "|" &amp; Table2[[#This Row],[Participant As]]))</f>
        <v>Hak Cipta|External National|Team</v>
      </c>
      <c r="M114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149" spans="1:13" ht="14.25" hidden="1" customHeight="1" x14ac:dyDescent="0.35">
      <c r="A1149" s="1" t="s">
        <v>1489</v>
      </c>
      <c r="B1149" s="1" t="s">
        <v>1490</v>
      </c>
      <c r="C1149" s="1" t="s">
        <v>1404</v>
      </c>
      <c r="D1149" s="1">
        <v>2021</v>
      </c>
      <c r="E1149" s="1" t="s">
        <v>1416</v>
      </c>
      <c r="F1149" s="1" t="s">
        <v>1418</v>
      </c>
      <c r="G1149" s="1" t="s">
        <v>55</v>
      </c>
      <c r="H1149" s="1" t="s">
        <v>48</v>
      </c>
      <c r="I1149" s="1" t="s">
        <v>25</v>
      </c>
      <c r="J1149" s="1">
        <v>8</v>
      </c>
      <c r="K1149" s="1" t="str">
        <f>VLOOKUP(Table2[[#This Row],[Status]], rubric[], 2, FALSE)</f>
        <v>Hasil Karya</v>
      </c>
      <c r="L1149" s="1" t="str">
        <f>CLEAN(TRIM(Table2[[#This Row],[Status]] &amp; "|" &amp; Table2[[#This Row],[Level]] &amp; "|" &amp; Table2[[#This Row],[Participant As]]))</f>
        <v>Hak Cipta|External National|Individual</v>
      </c>
      <c r="M114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150" spans="1:13" ht="14.25" hidden="1" customHeight="1" x14ac:dyDescent="0.35">
      <c r="A1150" s="1" t="s">
        <v>1489</v>
      </c>
      <c r="B1150" s="1" t="s">
        <v>1490</v>
      </c>
      <c r="C1150" s="1" t="s">
        <v>1404</v>
      </c>
      <c r="D1150" s="1">
        <v>2021</v>
      </c>
      <c r="E1150" s="1" t="s">
        <v>1419</v>
      </c>
      <c r="F1150" s="1" t="s">
        <v>1419</v>
      </c>
      <c r="G1150" s="1" t="s">
        <v>18</v>
      </c>
      <c r="H1150" s="1" t="s">
        <v>19</v>
      </c>
      <c r="I1150" s="1" t="s">
        <v>20</v>
      </c>
      <c r="J1150" s="1">
        <v>5</v>
      </c>
      <c r="K1150" s="1" t="str">
        <f>VLOOKUP(Table2[[#This Row],[Status]], rubric[], 2, FALSE)</f>
        <v>Pemberdayaan atau Aksi Kemanusiaan</v>
      </c>
      <c r="L1150" s="1" t="str">
        <f>CLEAN(TRIM(Table2[[#This Row],[Status]] &amp; "|" &amp; Table2[[#This Row],[Level]] &amp; "|" &amp; Table2[[#This Row],[Participant As]]))</f>
        <v>Relawan|External Regional|Team</v>
      </c>
      <c r="M115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151" spans="1:13" ht="14.25" hidden="1" customHeight="1" x14ac:dyDescent="0.35">
      <c r="A1151" s="1" t="s">
        <v>1489</v>
      </c>
      <c r="B1151" s="1" t="s">
        <v>1490</v>
      </c>
      <c r="C1151" s="1" t="s">
        <v>1404</v>
      </c>
      <c r="D1151" s="1">
        <v>2021</v>
      </c>
      <c r="E1151" s="1" t="s">
        <v>1420</v>
      </c>
      <c r="F1151" s="1" t="s">
        <v>334</v>
      </c>
      <c r="G1151" s="1" t="s">
        <v>55</v>
      </c>
      <c r="H1151" s="1" t="s">
        <v>48</v>
      </c>
      <c r="I1151" s="1" t="s">
        <v>20</v>
      </c>
      <c r="J1151" s="1">
        <v>9</v>
      </c>
      <c r="K1151" s="1" t="str">
        <f>VLOOKUP(Table2[[#This Row],[Status]], rubric[], 2, FALSE)</f>
        <v>Hasil Karya</v>
      </c>
      <c r="L1151" s="1" t="str">
        <f>CLEAN(TRIM(Table2[[#This Row],[Status]] &amp; "|" &amp; Table2[[#This Row],[Level]] &amp; "|" &amp; Table2[[#This Row],[Participant As]]))</f>
        <v>Hak Cipta|External National|Team</v>
      </c>
      <c r="M115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152" spans="1:13" ht="14.25" hidden="1" customHeight="1" x14ac:dyDescent="0.35">
      <c r="A1152" s="1" t="s">
        <v>1489</v>
      </c>
      <c r="B1152" s="1" t="s">
        <v>1490</v>
      </c>
      <c r="C1152" s="1" t="s">
        <v>1404</v>
      </c>
      <c r="D1152" s="1">
        <v>2021</v>
      </c>
      <c r="E1152" s="1" t="s">
        <v>80</v>
      </c>
      <c r="F1152" s="1" t="s">
        <v>920</v>
      </c>
      <c r="G1152" s="1" t="s">
        <v>55</v>
      </c>
      <c r="H1152" s="1" t="s">
        <v>48</v>
      </c>
      <c r="I1152" s="1" t="s">
        <v>20</v>
      </c>
      <c r="J1152" s="1">
        <v>14</v>
      </c>
      <c r="K1152" s="1" t="str">
        <f>VLOOKUP(Table2[[#This Row],[Status]], rubric[], 2, FALSE)</f>
        <v>Hasil Karya</v>
      </c>
      <c r="L1152" s="1" t="str">
        <f>CLEAN(TRIM(Table2[[#This Row],[Status]] &amp; "|" &amp; Table2[[#This Row],[Level]] &amp; "|" &amp; Table2[[#This Row],[Participant As]]))</f>
        <v>Hak Cipta|External National|Team</v>
      </c>
      <c r="M115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153" spans="1:13" ht="14.25" hidden="1" customHeight="1" x14ac:dyDescent="0.35">
      <c r="A1153" s="1" t="s">
        <v>1489</v>
      </c>
      <c r="B1153" s="1" t="s">
        <v>1490</v>
      </c>
      <c r="C1153" s="1" t="s">
        <v>1404</v>
      </c>
      <c r="D1153" s="1">
        <v>2021</v>
      </c>
      <c r="E1153" s="1" t="s">
        <v>1421</v>
      </c>
      <c r="F1153" s="1" t="s">
        <v>907</v>
      </c>
      <c r="G1153" s="1" t="s">
        <v>55</v>
      </c>
      <c r="H1153" s="1" t="s">
        <v>48</v>
      </c>
      <c r="I1153" s="1" t="s">
        <v>20</v>
      </c>
      <c r="J1153" s="1">
        <v>9</v>
      </c>
      <c r="K1153" s="1" t="str">
        <f>VLOOKUP(Table2[[#This Row],[Status]], rubric[], 2, FALSE)</f>
        <v>Hasil Karya</v>
      </c>
      <c r="L1153" s="1" t="str">
        <f>CLEAN(TRIM(Table2[[#This Row],[Status]] &amp; "|" &amp; Table2[[#This Row],[Level]] &amp; "|" &amp; Table2[[#This Row],[Participant As]]))</f>
        <v>Hak Cipta|External National|Team</v>
      </c>
      <c r="M115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154" spans="1:13" ht="14.25" hidden="1" customHeight="1" x14ac:dyDescent="0.35">
      <c r="A1154" s="1" t="s">
        <v>1491</v>
      </c>
      <c r="B1154" s="1" t="s">
        <v>1492</v>
      </c>
      <c r="C1154" s="1" t="s">
        <v>1404</v>
      </c>
      <c r="D1154" s="1">
        <v>2021</v>
      </c>
      <c r="E1154" s="1" t="s">
        <v>122</v>
      </c>
      <c r="F1154" s="1" t="s">
        <v>1057</v>
      </c>
      <c r="G1154" s="1" t="s">
        <v>18</v>
      </c>
      <c r="H1154" s="1" t="s">
        <v>19</v>
      </c>
      <c r="I1154" s="1" t="s">
        <v>20</v>
      </c>
      <c r="J1154" s="1">
        <v>50</v>
      </c>
      <c r="K1154" s="1" t="str">
        <f>VLOOKUP(Table2[[#This Row],[Status]], rubric[], 2, FALSE)</f>
        <v>Pemberdayaan atau Aksi Kemanusiaan</v>
      </c>
      <c r="L1154" s="1" t="str">
        <f>CLEAN(TRIM(Table2[[#This Row],[Status]] &amp; "|" &amp; Table2[[#This Row],[Level]] &amp; "|" &amp; Table2[[#This Row],[Participant As]]))</f>
        <v>Relawan|External Regional|Team</v>
      </c>
      <c r="M115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155" spans="1:13" ht="14.25" hidden="1" customHeight="1" x14ac:dyDescent="0.35">
      <c r="A1155" s="1" t="s">
        <v>1493</v>
      </c>
      <c r="B1155" s="1" t="s">
        <v>1494</v>
      </c>
      <c r="C1155" s="1" t="s">
        <v>1404</v>
      </c>
      <c r="D1155" s="1">
        <v>2021</v>
      </c>
      <c r="E1155" s="1" t="s">
        <v>175</v>
      </c>
      <c r="F1155" s="1" t="s">
        <v>1495</v>
      </c>
      <c r="G1155" s="1" t="s">
        <v>35</v>
      </c>
      <c r="H1155" s="1" t="s">
        <v>19</v>
      </c>
      <c r="I1155" s="1" t="s">
        <v>25</v>
      </c>
      <c r="J1155" s="1">
        <v>40</v>
      </c>
      <c r="K1155" s="1" t="str">
        <f>VLOOKUP(Table2[[#This Row],[Status]], rubric[], 2, FALSE)</f>
        <v>Kompetisi</v>
      </c>
      <c r="L1155" s="1" t="str">
        <f>CLEAN(TRIM(Table2[[#This Row],[Status]] &amp; "|" &amp; Table2[[#This Row],[Level]] &amp; "|" &amp; Table2[[#This Row],[Participant As]]))</f>
        <v>Juara 1|External Regional|Individual</v>
      </c>
      <c r="M115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35</v>
      </c>
    </row>
    <row r="1156" spans="1:13" ht="14.25" hidden="1" customHeight="1" x14ac:dyDescent="0.35">
      <c r="A1156" s="1" t="s">
        <v>1496</v>
      </c>
      <c r="B1156" s="1" t="s">
        <v>1497</v>
      </c>
      <c r="C1156" s="1" t="s">
        <v>1404</v>
      </c>
      <c r="D1156" s="1">
        <v>2021</v>
      </c>
      <c r="E1156" s="1" t="s">
        <v>85</v>
      </c>
      <c r="F1156" s="1" t="s">
        <v>614</v>
      </c>
      <c r="G1156" s="1" t="s">
        <v>102</v>
      </c>
      <c r="H1156" s="1" t="s">
        <v>41</v>
      </c>
      <c r="I1156" s="1" t="s">
        <v>25</v>
      </c>
      <c r="J1156" s="1">
        <v>35</v>
      </c>
      <c r="K1156" s="1" t="str">
        <f>VLOOKUP(Table2[[#This Row],[Status]], rubric[], 2, FALSE)</f>
        <v>Karir Organisasi</v>
      </c>
      <c r="L1156" s="1" t="str">
        <f>CLEAN(TRIM(Table2[[#This Row],[Status]] &amp; "|" &amp; Table2[[#This Row],[Level]] &amp; "|" &amp; Table2[[#This Row],[Participant As]]))</f>
        <v>Sekretaris|Kab/Kota/PT|Individual</v>
      </c>
      <c r="M115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6</v>
      </c>
    </row>
    <row r="1157" spans="1:13" ht="14.25" hidden="1" customHeight="1" x14ac:dyDescent="0.35">
      <c r="A1157" s="1" t="s">
        <v>1496</v>
      </c>
      <c r="B1157" s="1" t="s">
        <v>1497</v>
      </c>
      <c r="C1157" s="1" t="s">
        <v>1404</v>
      </c>
      <c r="D1157" s="1">
        <v>2021</v>
      </c>
      <c r="E1157" s="1" t="s">
        <v>122</v>
      </c>
      <c r="F1157" s="1" t="s">
        <v>1057</v>
      </c>
      <c r="G1157" s="1" t="s">
        <v>18</v>
      </c>
      <c r="H1157" s="1" t="s">
        <v>19</v>
      </c>
      <c r="I1157" s="1" t="s">
        <v>20</v>
      </c>
      <c r="J1157" s="1">
        <v>4</v>
      </c>
      <c r="K1157" s="1" t="str">
        <f>VLOOKUP(Table2[[#This Row],[Status]], rubric[], 2, FALSE)</f>
        <v>Pemberdayaan atau Aksi Kemanusiaan</v>
      </c>
      <c r="L1157" s="1" t="str">
        <f>CLEAN(TRIM(Table2[[#This Row],[Status]] &amp; "|" &amp; Table2[[#This Row],[Level]] &amp; "|" &amp; Table2[[#This Row],[Participant As]]))</f>
        <v>Relawan|External Regional|Team</v>
      </c>
      <c r="M115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158" spans="1:13" ht="14.25" hidden="1" customHeight="1" x14ac:dyDescent="0.35">
      <c r="A1158" s="1" t="s">
        <v>1496</v>
      </c>
      <c r="B1158" s="1" t="s">
        <v>1497</v>
      </c>
      <c r="C1158" s="1" t="s">
        <v>1404</v>
      </c>
      <c r="D1158" s="1">
        <v>2021</v>
      </c>
      <c r="E1158" s="1" t="s">
        <v>26</v>
      </c>
      <c r="F1158" s="1" t="s">
        <v>626</v>
      </c>
      <c r="G1158" s="1" t="s">
        <v>18</v>
      </c>
      <c r="H1158" s="1" t="s">
        <v>19</v>
      </c>
      <c r="I1158" s="1" t="s">
        <v>25</v>
      </c>
      <c r="J1158" s="1">
        <v>30</v>
      </c>
      <c r="K1158" s="1" t="str">
        <f>VLOOKUP(Table2[[#This Row],[Status]], rubric[], 2, FALSE)</f>
        <v>Pemberdayaan atau Aksi Kemanusiaan</v>
      </c>
      <c r="L1158" s="1" t="str">
        <f>CLEAN(TRIM(Table2[[#This Row],[Status]] &amp; "|" &amp; Table2[[#This Row],[Level]] &amp; "|" &amp; Table2[[#This Row],[Participant As]]))</f>
        <v>Relawan|External Regional|Individual</v>
      </c>
      <c r="M115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159" spans="1:13" ht="14.25" hidden="1" customHeight="1" x14ac:dyDescent="0.35">
      <c r="A1159" s="1" t="s">
        <v>1498</v>
      </c>
      <c r="B1159" s="1" t="s">
        <v>1499</v>
      </c>
      <c r="C1159" s="1" t="s">
        <v>1404</v>
      </c>
      <c r="D1159" s="1">
        <v>2021</v>
      </c>
      <c r="E1159" s="1" t="s">
        <v>257</v>
      </c>
      <c r="F1159" s="1" t="s">
        <v>257</v>
      </c>
      <c r="G1159" s="1" t="s">
        <v>35</v>
      </c>
      <c r="H1159" s="1" t="s">
        <v>19</v>
      </c>
      <c r="I1159" s="1" t="s">
        <v>20</v>
      </c>
      <c r="J1159" s="1">
        <v>15</v>
      </c>
      <c r="K1159" s="1" t="str">
        <f>VLOOKUP(Table2[[#This Row],[Status]], rubric[], 2, FALSE)</f>
        <v>Kompetisi</v>
      </c>
      <c r="L1159" s="1" t="str">
        <f>CLEAN(TRIM(Table2[[#This Row],[Status]] &amp; "|" &amp; Table2[[#This Row],[Level]] &amp; "|" &amp; Table2[[#This Row],[Participant As]]))</f>
        <v>Juara 1|External Regional|Team</v>
      </c>
      <c r="M115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160" spans="1:13" ht="14.25" hidden="1" customHeight="1" x14ac:dyDescent="0.35">
      <c r="A1160" s="1" t="s">
        <v>1498</v>
      </c>
      <c r="B1160" s="1" t="s">
        <v>1499</v>
      </c>
      <c r="C1160" s="1" t="s">
        <v>1404</v>
      </c>
      <c r="D1160" s="1">
        <v>2021</v>
      </c>
      <c r="E1160" s="1" t="s">
        <v>122</v>
      </c>
      <c r="F1160" s="1" t="s">
        <v>1057</v>
      </c>
      <c r="G1160" s="1" t="s">
        <v>18</v>
      </c>
      <c r="H1160" s="1" t="s">
        <v>19</v>
      </c>
      <c r="I1160" s="1" t="s">
        <v>20</v>
      </c>
      <c r="J1160" s="1">
        <v>5</v>
      </c>
      <c r="K1160" s="1" t="str">
        <f>VLOOKUP(Table2[[#This Row],[Status]], rubric[], 2, FALSE)</f>
        <v>Pemberdayaan atau Aksi Kemanusiaan</v>
      </c>
      <c r="L1160" s="1" t="str">
        <f>CLEAN(TRIM(Table2[[#This Row],[Status]] &amp; "|" &amp; Table2[[#This Row],[Level]] &amp; "|" &amp; Table2[[#This Row],[Participant As]]))</f>
        <v>Relawan|External Regional|Team</v>
      </c>
      <c r="M116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161" spans="1:13" ht="14.25" hidden="1" customHeight="1" x14ac:dyDescent="0.35">
      <c r="A1161" s="1" t="s">
        <v>1500</v>
      </c>
      <c r="B1161" s="1" t="s">
        <v>1501</v>
      </c>
      <c r="C1161" s="1" t="s">
        <v>1404</v>
      </c>
      <c r="D1161" s="1">
        <v>2021</v>
      </c>
      <c r="E1161" s="1" t="s">
        <v>169</v>
      </c>
      <c r="F1161" s="1" t="s">
        <v>80</v>
      </c>
      <c r="G1161" s="1" t="s">
        <v>18</v>
      </c>
      <c r="H1161" s="1" t="s">
        <v>19</v>
      </c>
      <c r="I1161" s="1" t="s">
        <v>20</v>
      </c>
      <c r="J1161" s="1">
        <v>12</v>
      </c>
      <c r="K1161" s="1" t="str">
        <f>VLOOKUP(Table2[[#This Row],[Status]], rubric[], 2, FALSE)</f>
        <v>Pemberdayaan atau Aksi Kemanusiaan</v>
      </c>
      <c r="L1161" s="1" t="str">
        <f>CLEAN(TRIM(Table2[[#This Row],[Status]] &amp; "|" &amp; Table2[[#This Row],[Level]] &amp; "|" &amp; Table2[[#This Row],[Participant As]]))</f>
        <v>Relawan|External Regional|Team</v>
      </c>
      <c r="M116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162" spans="1:13" ht="14.25" hidden="1" customHeight="1" x14ac:dyDescent="0.35">
      <c r="A1162" s="1" t="s">
        <v>1500</v>
      </c>
      <c r="B1162" s="1" t="s">
        <v>1501</v>
      </c>
      <c r="C1162" s="1" t="s">
        <v>1404</v>
      </c>
      <c r="D1162" s="1">
        <v>2021</v>
      </c>
      <c r="E1162" s="1" t="s">
        <v>16</v>
      </c>
      <c r="F1162" s="1" t="s">
        <v>463</v>
      </c>
      <c r="G1162" s="1" t="s">
        <v>18</v>
      </c>
      <c r="H1162" s="1" t="s">
        <v>48</v>
      </c>
      <c r="I1162" s="1" t="s">
        <v>20</v>
      </c>
      <c r="J1162" s="1">
        <v>100</v>
      </c>
      <c r="K1162" s="1" t="str">
        <f>VLOOKUP(Table2[[#This Row],[Status]], rubric[], 2, FALSE)</f>
        <v>Pemberdayaan atau Aksi Kemanusiaan</v>
      </c>
      <c r="L1162" s="1" t="str">
        <f>CLEAN(TRIM(Table2[[#This Row],[Status]] &amp; "|" &amp; Table2[[#This Row],[Level]] &amp; "|" &amp; Table2[[#This Row],[Participant As]]))</f>
        <v>Relawan|External National|Team</v>
      </c>
      <c r="M116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1163" spans="1:13" ht="14.25" hidden="1" customHeight="1" x14ac:dyDescent="0.35">
      <c r="A1163" s="1" t="s">
        <v>1500</v>
      </c>
      <c r="B1163" s="1" t="s">
        <v>1501</v>
      </c>
      <c r="C1163" s="1" t="s">
        <v>1404</v>
      </c>
      <c r="D1163" s="1">
        <v>2021</v>
      </c>
      <c r="E1163" s="1" t="s">
        <v>919</v>
      </c>
      <c r="F1163" s="1" t="s">
        <v>463</v>
      </c>
      <c r="G1163" s="1" t="s">
        <v>74</v>
      </c>
      <c r="H1163" s="1" t="s">
        <v>48</v>
      </c>
      <c r="I1163" s="1" t="s">
        <v>20</v>
      </c>
      <c r="J1163" s="1">
        <v>5000</v>
      </c>
      <c r="K1163" s="1" t="str">
        <f>VLOOKUP(Table2[[#This Row],[Status]], rubric[], 2, FALSE)</f>
        <v>Kompetisi</v>
      </c>
      <c r="L1163" s="1" t="str">
        <f>CLEAN(TRIM(Table2[[#This Row],[Status]] &amp; "|" &amp; Table2[[#This Row],[Level]] &amp; "|" &amp; Table2[[#This Row],[Participant As]]))</f>
        <v>Juara 3|External National|Team</v>
      </c>
      <c r="M116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1164" spans="1:13" ht="14.25" hidden="1" customHeight="1" x14ac:dyDescent="0.35">
      <c r="A1164" s="1" t="s">
        <v>1500</v>
      </c>
      <c r="B1164" s="1" t="s">
        <v>1501</v>
      </c>
      <c r="C1164" s="1" t="s">
        <v>1404</v>
      </c>
      <c r="D1164" s="1">
        <v>2021</v>
      </c>
      <c r="E1164" s="1" t="s">
        <v>69</v>
      </c>
      <c r="F1164" s="1" t="s">
        <v>80</v>
      </c>
      <c r="G1164" s="1" t="s">
        <v>318</v>
      </c>
      <c r="H1164" s="1" t="s">
        <v>48</v>
      </c>
      <c r="I1164" s="1" t="s">
        <v>20</v>
      </c>
      <c r="J1164" s="1">
        <v>8</v>
      </c>
      <c r="K1164" s="1" t="str">
        <f>VLOOKUP(Table2[[#This Row],[Status]], rubric[], 2, FALSE)</f>
        <v>Hasil Karya</v>
      </c>
      <c r="L1164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116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165" spans="1:13" ht="14.25" hidden="1" customHeight="1" x14ac:dyDescent="0.35">
      <c r="A1165" s="1" t="s">
        <v>1500</v>
      </c>
      <c r="B1165" s="1" t="s">
        <v>1501</v>
      </c>
      <c r="C1165" s="1" t="s">
        <v>1404</v>
      </c>
      <c r="D1165" s="1">
        <v>2021</v>
      </c>
      <c r="E1165" s="1" t="s">
        <v>1416</v>
      </c>
      <c r="F1165" s="1" t="s">
        <v>1417</v>
      </c>
      <c r="G1165" s="1" t="s">
        <v>55</v>
      </c>
      <c r="H1165" s="1" t="s">
        <v>48</v>
      </c>
      <c r="I1165" s="1" t="s">
        <v>20</v>
      </c>
      <c r="J1165" s="1">
        <v>9</v>
      </c>
      <c r="K1165" s="1" t="str">
        <f>VLOOKUP(Table2[[#This Row],[Status]], rubric[], 2, FALSE)</f>
        <v>Hasil Karya</v>
      </c>
      <c r="L1165" s="1" t="str">
        <f>CLEAN(TRIM(Table2[[#This Row],[Status]] &amp; "|" &amp; Table2[[#This Row],[Level]] &amp; "|" &amp; Table2[[#This Row],[Participant As]]))</f>
        <v>Hak Cipta|External National|Team</v>
      </c>
      <c r="M116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166" spans="1:13" ht="14.25" hidden="1" customHeight="1" x14ac:dyDescent="0.35">
      <c r="A1166" s="1" t="s">
        <v>1500</v>
      </c>
      <c r="B1166" s="1" t="s">
        <v>1501</v>
      </c>
      <c r="C1166" s="1" t="s">
        <v>1404</v>
      </c>
      <c r="D1166" s="1">
        <v>2021</v>
      </c>
      <c r="E1166" s="1" t="s">
        <v>1416</v>
      </c>
      <c r="F1166" s="1" t="s">
        <v>1418</v>
      </c>
      <c r="G1166" s="1" t="s">
        <v>55</v>
      </c>
      <c r="H1166" s="1" t="s">
        <v>48</v>
      </c>
      <c r="I1166" s="1" t="s">
        <v>25</v>
      </c>
      <c r="J1166" s="1">
        <v>8</v>
      </c>
      <c r="K1166" s="1" t="str">
        <f>VLOOKUP(Table2[[#This Row],[Status]], rubric[], 2, FALSE)</f>
        <v>Hasil Karya</v>
      </c>
      <c r="L1166" s="1" t="str">
        <f>CLEAN(TRIM(Table2[[#This Row],[Status]] &amp; "|" &amp; Table2[[#This Row],[Level]] &amp; "|" &amp; Table2[[#This Row],[Participant As]]))</f>
        <v>Hak Cipta|External National|Individual</v>
      </c>
      <c r="M116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167" spans="1:13" ht="14.25" hidden="1" customHeight="1" x14ac:dyDescent="0.35">
      <c r="A1167" s="1" t="s">
        <v>1500</v>
      </c>
      <c r="B1167" s="1" t="s">
        <v>1501</v>
      </c>
      <c r="C1167" s="1" t="s">
        <v>1404</v>
      </c>
      <c r="D1167" s="1">
        <v>2021</v>
      </c>
      <c r="E1167" s="1" t="s">
        <v>1420</v>
      </c>
      <c r="F1167" s="1" t="s">
        <v>334</v>
      </c>
      <c r="G1167" s="1" t="s">
        <v>55</v>
      </c>
      <c r="H1167" s="1" t="s">
        <v>48</v>
      </c>
      <c r="I1167" s="1" t="s">
        <v>20</v>
      </c>
      <c r="J1167" s="1">
        <v>9</v>
      </c>
      <c r="K1167" s="1" t="str">
        <f>VLOOKUP(Table2[[#This Row],[Status]], rubric[], 2, FALSE)</f>
        <v>Hasil Karya</v>
      </c>
      <c r="L1167" s="1" t="str">
        <f>CLEAN(TRIM(Table2[[#This Row],[Status]] &amp; "|" &amp; Table2[[#This Row],[Level]] &amp; "|" &amp; Table2[[#This Row],[Participant As]]))</f>
        <v>Hak Cipta|External National|Team</v>
      </c>
      <c r="M116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168" spans="1:13" ht="14.25" hidden="1" customHeight="1" x14ac:dyDescent="0.35">
      <c r="A1168" s="1" t="s">
        <v>1500</v>
      </c>
      <c r="B1168" s="1" t="s">
        <v>1501</v>
      </c>
      <c r="C1168" s="1" t="s">
        <v>1404</v>
      </c>
      <c r="D1168" s="1">
        <v>2021</v>
      </c>
      <c r="E1168" s="1" t="s">
        <v>80</v>
      </c>
      <c r="F1168" s="1" t="s">
        <v>920</v>
      </c>
      <c r="G1168" s="1" t="s">
        <v>55</v>
      </c>
      <c r="H1168" s="1" t="s">
        <v>48</v>
      </c>
      <c r="I1168" s="1" t="s">
        <v>20</v>
      </c>
      <c r="J1168" s="1">
        <v>14</v>
      </c>
      <c r="K1168" s="1" t="str">
        <f>VLOOKUP(Table2[[#This Row],[Status]], rubric[], 2, FALSE)</f>
        <v>Hasil Karya</v>
      </c>
      <c r="L1168" s="1" t="str">
        <f>CLEAN(TRIM(Table2[[#This Row],[Status]] &amp; "|" &amp; Table2[[#This Row],[Level]] &amp; "|" &amp; Table2[[#This Row],[Participant As]]))</f>
        <v>Hak Cipta|External National|Team</v>
      </c>
      <c r="M116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169" spans="1:13" ht="14.25" hidden="1" customHeight="1" x14ac:dyDescent="0.35">
      <c r="A1169" s="1" t="s">
        <v>1500</v>
      </c>
      <c r="B1169" s="1" t="s">
        <v>1501</v>
      </c>
      <c r="C1169" s="1" t="s">
        <v>1404</v>
      </c>
      <c r="D1169" s="1">
        <v>2021</v>
      </c>
      <c r="E1169" s="1" t="s">
        <v>1421</v>
      </c>
      <c r="F1169" s="1" t="s">
        <v>907</v>
      </c>
      <c r="G1169" s="1" t="s">
        <v>55</v>
      </c>
      <c r="H1169" s="1" t="s">
        <v>48</v>
      </c>
      <c r="I1169" s="1" t="s">
        <v>20</v>
      </c>
      <c r="J1169" s="1">
        <v>9</v>
      </c>
      <c r="K1169" s="1" t="str">
        <f>VLOOKUP(Table2[[#This Row],[Status]], rubric[], 2, FALSE)</f>
        <v>Hasil Karya</v>
      </c>
      <c r="L1169" s="1" t="str">
        <f>CLEAN(TRIM(Table2[[#This Row],[Status]] &amp; "|" &amp; Table2[[#This Row],[Level]] &amp; "|" &amp; Table2[[#This Row],[Participant As]]))</f>
        <v>Hak Cipta|External National|Team</v>
      </c>
      <c r="M116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170" spans="1:13" ht="14.25" hidden="1" customHeight="1" x14ac:dyDescent="0.35">
      <c r="A1170" s="1" t="s">
        <v>1502</v>
      </c>
      <c r="B1170" s="1" t="s">
        <v>1503</v>
      </c>
      <c r="C1170" s="1" t="s">
        <v>1404</v>
      </c>
      <c r="D1170" s="1">
        <v>2021</v>
      </c>
      <c r="E1170" s="1" t="s">
        <v>1504</v>
      </c>
      <c r="F1170" s="1" t="s">
        <v>1505</v>
      </c>
      <c r="G1170" s="1" t="s">
        <v>55</v>
      </c>
      <c r="H1170" s="1" t="s">
        <v>48</v>
      </c>
      <c r="I1170" s="1" t="s">
        <v>20</v>
      </c>
      <c r="J1170" s="1">
        <v>3</v>
      </c>
      <c r="K1170" s="1" t="str">
        <f>VLOOKUP(Table2[[#This Row],[Status]], rubric[], 2, FALSE)</f>
        <v>Hasil Karya</v>
      </c>
      <c r="L1170" s="1" t="str">
        <f>CLEAN(TRIM(Table2[[#This Row],[Status]] &amp; "|" &amp; Table2[[#This Row],[Level]] &amp; "|" &amp; Table2[[#This Row],[Participant As]]))</f>
        <v>Hak Cipta|External National|Team</v>
      </c>
      <c r="M117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171" spans="1:13" ht="14.25" hidden="1" customHeight="1" x14ac:dyDescent="0.35">
      <c r="A1171" s="1" t="s">
        <v>1502</v>
      </c>
      <c r="B1171" s="1" t="s">
        <v>1503</v>
      </c>
      <c r="C1171" s="1" t="s">
        <v>1404</v>
      </c>
      <c r="D1171" s="1">
        <v>2021</v>
      </c>
      <c r="E1171" s="1" t="s">
        <v>792</v>
      </c>
      <c r="F1171" s="1" t="s">
        <v>1506</v>
      </c>
      <c r="G1171" s="1" t="s">
        <v>18</v>
      </c>
      <c r="H1171" s="1" t="s">
        <v>19</v>
      </c>
      <c r="I1171" s="1" t="s">
        <v>20</v>
      </c>
      <c r="J1171" s="1">
        <v>8</v>
      </c>
      <c r="K1171" s="1" t="str">
        <f>VLOOKUP(Table2[[#This Row],[Status]], rubric[], 2, FALSE)</f>
        <v>Pemberdayaan atau Aksi Kemanusiaan</v>
      </c>
      <c r="L1171" s="1" t="str">
        <f>CLEAN(TRIM(Table2[[#This Row],[Status]] &amp; "|" &amp; Table2[[#This Row],[Level]] &amp; "|" &amp; Table2[[#This Row],[Participant As]]))</f>
        <v>Relawan|External Regional|Team</v>
      </c>
      <c r="M117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172" spans="1:13" ht="14.25" hidden="1" customHeight="1" x14ac:dyDescent="0.35">
      <c r="A1172" s="1" t="s">
        <v>1507</v>
      </c>
      <c r="B1172" s="1" t="s">
        <v>1508</v>
      </c>
      <c r="C1172" s="1" t="s">
        <v>1404</v>
      </c>
      <c r="D1172" s="1">
        <v>2021</v>
      </c>
      <c r="E1172" s="1" t="s">
        <v>1509</v>
      </c>
      <c r="F1172" s="1" t="s">
        <v>1510</v>
      </c>
      <c r="G1172" s="1" t="s">
        <v>35</v>
      </c>
      <c r="H1172" s="1" t="s">
        <v>19</v>
      </c>
      <c r="I1172" s="1" t="s">
        <v>20</v>
      </c>
      <c r="J1172" s="1">
        <v>29</v>
      </c>
      <c r="K1172" s="1" t="str">
        <f>VLOOKUP(Table2[[#This Row],[Status]], rubric[], 2, FALSE)</f>
        <v>Kompetisi</v>
      </c>
      <c r="L1172" s="1" t="str">
        <f>CLEAN(TRIM(Table2[[#This Row],[Status]] &amp; "|" &amp; Table2[[#This Row],[Level]] &amp; "|" &amp; Table2[[#This Row],[Participant As]]))</f>
        <v>Juara 1|External Regional|Team</v>
      </c>
      <c r="M117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173" spans="1:13" ht="14.25" hidden="1" customHeight="1" x14ac:dyDescent="0.35">
      <c r="A1173" s="1" t="s">
        <v>1507</v>
      </c>
      <c r="B1173" s="1" t="s">
        <v>1508</v>
      </c>
      <c r="C1173" s="1" t="s">
        <v>1404</v>
      </c>
      <c r="D1173" s="1">
        <v>2021</v>
      </c>
      <c r="E1173" s="1" t="s">
        <v>122</v>
      </c>
      <c r="F1173" s="1" t="s">
        <v>1057</v>
      </c>
      <c r="G1173" s="1" t="s">
        <v>18</v>
      </c>
      <c r="H1173" s="1" t="s">
        <v>19</v>
      </c>
      <c r="I1173" s="1" t="s">
        <v>20</v>
      </c>
      <c r="J1173" s="1">
        <v>5</v>
      </c>
      <c r="K1173" s="1" t="str">
        <f>VLOOKUP(Table2[[#This Row],[Status]], rubric[], 2, FALSE)</f>
        <v>Pemberdayaan atau Aksi Kemanusiaan</v>
      </c>
      <c r="L1173" s="1" t="str">
        <f>CLEAN(TRIM(Table2[[#This Row],[Status]] &amp; "|" &amp; Table2[[#This Row],[Level]] &amp; "|" &amp; Table2[[#This Row],[Participant As]]))</f>
        <v>Relawan|External Regional|Team</v>
      </c>
      <c r="M117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174" spans="1:13" ht="14.25" hidden="1" customHeight="1" x14ac:dyDescent="0.35">
      <c r="A1174" s="1" t="s">
        <v>1511</v>
      </c>
      <c r="B1174" s="1" t="s">
        <v>1512</v>
      </c>
      <c r="C1174" s="1" t="s">
        <v>1404</v>
      </c>
      <c r="D1174" s="1">
        <v>2021</v>
      </c>
      <c r="E1174" s="1" t="s">
        <v>107</v>
      </c>
      <c r="F1174" s="1" t="s">
        <v>107</v>
      </c>
      <c r="G1174" s="1" t="s">
        <v>32</v>
      </c>
      <c r="H1174" s="1" t="s">
        <v>48</v>
      </c>
      <c r="I1174" s="1" t="s">
        <v>20</v>
      </c>
      <c r="J1174" s="1">
        <v>12</v>
      </c>
      <c r="K1174" s="1" t="str">
        <f>VLOOKUP(Table2[[#This Row],[Status]], rubric[], 2, FALSE)</f>
        <v>Kompetisi</v>
      </c>
      <c r="L1174" s="1" t="str">
        <f>CLEAN(TRIM(Table2[[#This Row],[Status]] &amp; "|" &amp; Table2[[#This Row],[Level]] &amp; "|" &amp; Table2[[#This Row],[Participant As]]))</f>
        <v>Juara 2|External National|Team</v>
      </c>
      <c r="M117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1175" spans="1:13" ht="14.25" hidden="1" customHeight="1" x14ac:dyDescent="0.35">
      <c r="A1175" s="1" t="s">
        <v>1513</v>
      </c>
      <c r="B1175" s="1" t="s">
        <v>1514</v>
      </c>
      <c r="C1175" s="1" t="s">
        <v>1404</v>
      </c>
      <c r="D1175" s="1">
        <v>2021</v>
      </c>
      <c r="E1175" s="1" t="s">
        <v>406</v>
      </c>
      <c r="F1175" s="1" t="s">
        <v>407</v>
      </c>
      <c r="G1175" s="1" t="s">
        <v>35</v>
      </c>
      <c r="H1175" s="1" t="s">
        <v>19</v>
      </c>
      <c r="I1175" s="1" t="s">
        <v>20</v>
      </c>
      <c r="J1175" s="1">
        <v>1000</v>
      </c>
      <c r="K1175" s="1" t="str">
        <f>VLOOKUP(Table2[[#This Row],[Status]], rubric[], 2, FALSE)</f>
        <v>Kompetisi</v>
      </c>
      <c r="L1175" s="1" t="str">
        <f>CLEAN(TRIM(Table2[[#This Row],[Status]] &amp; "|" &amp; Table2[[#This Row],[Level]] &amp; "|" &amp; Table2[[#This Row],[Participant As]]))</f>
        <v>Juara 1|External Regional|Team</v>
      </c>
      <c r="M117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176" spans="1:13" ht="14.25" hidden="1" customHeight="1" x14ac:dyDescent="0.35">
      <c r="A1176" s="1" t="s">
        <v>1513</v>
      </c>
      <c r="B1176" s="1" t="s">
        <v>1514</v>
      </c>
      <c r="C1176" s="1" t="s">
        <v>1404</v>
      </c>
      <c r="D1176" s="1">
        <v>2021</v>
      </c>
      <c r="E1176" s="1" t="s">
        <v>122</v>
      </c>
      <c r="F1176" s="1" t="s">
        <v>1057</v>
      </c>
      <c r="G1176" s="1" t="s">
        <v>18</v>
      </c>
      <c r="H1176" s="1" t="s">
        <v>48</v>
      </c>
      <c r="I1176" s="1" t="s">
        <v>20</v>
      </c>
      <c r="J1176" s="1">
        <v>30</v>
      </c>
      <c r="K1176" s="1" t="str">
        <f>VLOOKUP(Table2[[#This Row],[Status]], rubric[], 2, FALSE)</f>
        <v>Pemberdayaan atau Aksi Kemanusiaan</v>
      </c>
      <c r="L1176" s="1" t="str">
        <f>CLEAN(TRIM(Table2[[#This Row],[Status]] &amp; "|" &amp; Table2[[#This Row],[Level]] &amp; "|" &amp; Table2[[#This Row],[Participant As]]))</f>
        <v>Relawan|External National|Team</v>
      </c>
      <c r="M117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1177" spans="1:13" ht="14.25" hidden="1" customHeight="1" x14ac:dyDescent="0.35">
      <c r="A1177" s="1" t="s">
        <v>1515</v>
      </c>
      <c r="B1177" s="1" t="s">
        <v>1516</v>
      </c>
      <c r="C1177" s="1" t="s">
        <v>1404</v>
      </c>
      <c r="D1177" s="1">
        <v>2021</v>
      </c>
      <c r="E1177" s="1" t="s">
        <v>122</v>
      </c>
      <c r="F1177" s="1" t="s">
        <v>1057</v>
      </c>
      <c r="G1177" s="1" t="s">
        <v>18</v>
      </c>
      <c r="H1177" s="1" t="s">
        <v>19</v>
      </c>
      <c r="I1177" s="1" t="s">
        <v>20</v>
      </c>
      <c r="J1177" s="1">
        <v>25</v>
      </c>
      <c r="K1177" s="1" t="str">
        <f>VLOOKUP(Table2[[#This Row],[Status]], rubric[], 2, FALSE)</f>
        <v>Pemberdayaan atau Aksi Kemanusiaan</v>
      </c>
      <c r="L1177" s="1" t="str">
        <f>CLEAN(TRIM(Table2[[#This Row],[Status]] &amp; "|" &amp; Table2[[#This Row],[Level]] &amp; "|" &amp; Table2[[#This Row],[Participant As]]))</f>
        <v>Relawan|External Regional|Team</v>
      </c>
      <c r="M117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178" spans="1:13" ht="14.25" hidden="1" customHeight="1" x14ac:dyDescent="0.35">
      <c r="A1178" s="1" t="s">
        <v>1517</v>
      </c>
      <c r="B1178" s="1" t="s">
        <v>1518</v>
      </c>
      <c r="C1178" s="1" t="s">
        <v>1404</v>
      </c>
      <c r="D1178" s="1">
        <v>2021</v>
      </c>
      <c r="E1178" s="1" t="s">
        <v>122</v>
      </c>
      <c r="F1178" s="1" t="s">
        <v>1020</v>
      </c>
      <c r="G1178" s="1" t="s">
        <v>18</v>
      </c>
      <c r="H1178" s="1" t="s">
        <v>19</v>
      </c>
      <c r="I1178" s="1" t="s">
        <v>20</v>
      </c>
      <c r="J1178" s="1">
        <v>21</v>
      </c>
      <c r="K1178" s="1" t="str">
        <f>VLOOKUP(Table2[[#This Row],[Status]], rubric[], 2, FALSE)</f>
        <v>Pemberdayaan atau Aksi Kemanusiaan</v>
      </c>
      <c r="L1178" s="1" t="str">
        <f>CLEAN(TRIM(Table2[[#This Row],[Status]] &amp; "|" &amp; Table2[[#This Row],[Level]] &amp; "|" &amp; Table2[[#This Row],[Participant As]]))</f>
        <v>Relawan|External Regional|Team</v>
      </c>
      <c r="M117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179" spans="1:13" ht="14.25" hidden="1" customHeight="1" x14ac:dyDescent="0.35">
      <c r="A1179" s="1" t="s">
        <v>1517</v>
      </c>
      <c r="B1179" s="1" t="s">
        <v>1518</v>
      </c>
      <c r="C1179" s="1" t="s">
        <v>1404</v>
      </c>
      <c r="D1179" s="1">
        <v>2021</v>
      </c>
      <c r="E1179" s="1" t="s">
        <v>1394</v>
      </c>
      <c r="F1179" s="1" t="s">
        <v>1394</v>
      </c>
      <c r="G1179" s="1" t="s">
        <v>74</v>
      </c>
      <c r="H1179" s="1" t="s">
        <v>19</v>
      </c>
      <c r="I1179" s="1" t="s">
        <v>20</v>
      </c>
      <c r="J1179" s="1">
        <v>27</v>
      </c>
      <c r="K1179" s="1" t="str">
        <f>VLOOKUP(Table2[[#This Row],[Status]], rubric[], 2, FALSE)</f>
        <v>Kompetisi</v>
      </c>
      <c r="L1179" s="1" t="str">
        <f>CLEAN(TRIM(Table2[[#This Row],[Status]] &amp; "|" &amp; Table2[[#This Row],[Level]] &amp; "|" &amp; Table2[[#This Row],[Participant As]]))</f>
        <v>Juara 3|External Regional|Team</v>
      </c>
      <c r="M117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180" spans="1:13" ht="14.25" hidden="1" customHeight="1" x14ac:dyDescent="0.35">
      <c r="A1180" s="1" t="s">
        <v>1517</v>
      </c>
      <c r="B1180" s="1" t="s">
        <v>1518</v>
      </c>
      <c r="C1180" s="1" t="s">
        <v>1404</v>
      </c>
      <c r="D1180" s="1">
        <v>2021</v>
      </c>
      <c r="E1180" s="1" t="s">
        <v>16</v>
      </c>
      <c r="F1180" s="1" t="s">
        <v>463</v>
      </c>
      <c r="G1180" s="1" t="s">
        <v>18</v>
      </c>
      <c r="H1180" s="1" t="s">
        <v>48</v>
      </c>
      <c r="I1180" s="1" t="s">
        <v>20</v>
      </c>
      <c r="J1180" s="1">
        <v>100</v>
      </c>
      <c r="K1180" s="1" t="str">
        <f>VLOOKUP(Table2[[#This Row],[Status]], rubric[], 2, FALSE)</f>
        <v>Pemberdayaan atau Aksi Kemanusiaan</v>
      </c>
      <c r="L1180" s="1" t="str">
        <f>CLEAN(TRIM(Table2[[#This Row],[Status]] &amp; "|" &amp; Table2[[#This Row],[Level]] &amp; "|" &amp; Table2[[#This Row],[Participant As]]))</f>
        <v>Relawan|External National|Team</v>
      </c>
      <c r="M118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1181" spans="1:13" ht="14.25" hidden="1" customHeight="1" x14ac:dyDescent="0.35">
      <c r="A1181" s="1" t="s">
        <v>1517</v>
      </c>
      <c r="B1181" s="1" t="s">
        <v>1518</v>
      </c>
      <c r="C1181" s="1" t="s">
        <v>1404</v>
      </c>
      <c r="D1181" s="1">
        <v>2021</v>
      </c>
      <c r="E1181" s="1" t="s">
        <v>919</v>
      </c>
      <c r="F1181" s="1" t="s">
        <v>463</v>
      </c>
      <c r="G1181" s="1" t="s">
        <v>74</v>
      </c>
      <c r="H1181" s="1" t="s">
        <v>48</v>
      </c>
      <c r="I1181" s="1" t="s">
        <v>20</v>
      </c>
      <c r="J1181" s="1">
        <v>5000</v>
      </c>
      <c r="K1181" s="1" t="str">
        <f>VLOOKUP(Table2[[#This Row],[Status]], rubric[], 2, FALSE)</f>
        <v>Kompetisi</v>
      </c>
      <c r="L1181" s="1" t="str">
        <f>CLEAN(TRIM(Table2[[#This Row],[Status]] &amp; "|" &amp; Table2[[#This Row],[Level]] &amp; "|" &amp; Table2[[#This Row],[Participant As]]))</f>
        <v>Juara 3|External National|Team</v>
      </c>
      <c r="M118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1182" spans="1:13" ht="14.25" hidden="1" customHeight="1" x14ac:dyDescent="0.35">
      <c r="A1182" s="1" t="s">
        <v>1517</v>
      </c>
      <c r="B1182" s="1" t="s">
        <v>1518</v>
      </c>
      <c r="C1182" s="1" t="s">
        <v>1404</v>
      </c>
      <c r="D1182" s="1">
        <v>2021</v>
      </c>
      <c r="E1182" s="1" t="s">
        <v>1416</v>
      </c>
      <c r="F1182" s="1" t="s">
        <v>1417</v>
      </c>
      <c r="G1182" s="1" t="s">
        <v>55</v>
      </c>
      <c r="H1182" s="1" t="s">
        <v>48</v>
      </c>
      <c r="I1182" s="1" t="s">
        <v>20</v>
      </c>
      <c r="J1182" s="1">
        <v>9</v>
      </c>
      <c r="K1182" s="1" t="str">
        <f>VLOOKUP(Table2[[#This Row],[Status]], rubric[], 2, FALSE)</f>
        <v>Hasil Karya</v>
      </c>
      <c r="L1182" s="1" t="str">
        <f>CLEAN(TRIM(Table2[[#This Row],[Status]] &amp; "|" &amp; Table2[[#This Row],[Level]] &amp; "|" &amp; Table2[[#This Row],[Participant As]]))</f>
        <v>Hak Cipta|External National|Team</v>
      </c>
      <c r="M118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183" spans="1:13" ht="14.25" hidden="1" customHeight="1" x14ac:dyDescent="0.35">
      <c r="A1183" s="1" t="s">
        <v>1517</v>
      </c>
      <c r="B1183" s="1" t="s">
        <v>1518</v>
      </c>
      <c r="C1183" s="1" t="s">
        <v>1404</v>
      </c>
      <c r="D1183" s="1">
        <v>2021</v>
      </c>
      <c r="E1183" s="1" t="s">
        <v>1416</v>
      </c>
      <c r="F1183" s="1" t="s">
        <v>1418</v>
      </c>
      <c r="G1183" s="1" t="s">
        <v>55</v>
      </c>
      <c r="H1183" s="1" t="s">
        <v>48</v>
      </c>
      <c r="I1183" s="1" t="s">
        <v>25</v>
      </c>
      <c r="J1183" s="1">
        <v>8</v>
      </c>
      <c r="K1183" s="1" t="str">
        <f>VLOOKUP(Table2[[#This Row],[Status]], rubric[], 2, FALSE)</f>
        <v>Hasil Karya</v>
      </c>
      <c r="L1183" s="1" t="str">
        <f>CLEAN(TRIM(Table2[[#This Row],[Status]] &amp; "|" &amp; Table2[[#This Row],[Level]] &amp; "|" &amp; Table2[[#This Row],[Participant As]]))</f>
        <v>Hak Cipta|External National|Individual</v>
      </c>
      <c r="M118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184" spans="1:13" ht="14.25" hidden="1" customHeight="1" x14ac:dyDescent="0.35">
      <c r="A1184" s="1" t="s">
        <v>1517</v>
      </c>
      <c r="B1184" s="1" t="s">
        <v>1518</v>
      </c>
      <c r="C1184" s="1" t="s">
        <v>1404</v>
      </c>
      <c r="D1184" s="1">
        <v>2021</v>
      </c>
      <c r="E1184" s="1" t="s">
        <v>237</v>
      </c>
      <c r="F1184" s="1" t="s">
        <v>159</v>
      </c>
      <c r="G1184" s="1" t="s">
        <v>318</v>
      </c>
      <c r="H1184" s="1" t="s">
        <v>48</v>
      </c>
      <c r="I1184" s="1" t="s">
        <v>20</v>
      </c>
      <c r="J1184" s="1">
        <v>8</v>
      </c>
      <c r="K1184" s="1" t="str">
        <f>VLOOKUP(Table2[[#This Row],[Status]], rubric[], 2, FALSE)</f>
        <v>Hasil Karya</v>
      </c>
      <c r="L1184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118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185" spans="1:13" ht="14.25" hidden="1" customHeight="1" x14ac:dyDescent="0.35">
      <c r="A1185" s="1" t="s">
        <v>1517</v>
      </c>
      <c r="B1185" s="1" t="s">
        <v>1518</v>
      </c>
      <c r="C1185" s="1" t="s">
        <v>1404</v>
      </c>
      <c r="D1185" s="1">
        <v>2021</v>
      </c>
      <c r="E1185" s="1" t="s">
        <v>1420</v>
      </c>
      <c r="F1185" s="1" t="s">
        <v>334</v>
      </c>
      <c r="G1185" s="1" t="s">
        <v>55</v>
      </c>
      <c r="H1185" s="1" t="s">
        <v>48</v>
      </c>
      <c r="I1185" s="1" t="s">
        <v>20</v>
      </c>
      <c r="J1185" s="1">
        <v>9</v>
      </c>
      <c r="K1185" s="1" t="str">
        <f>VLOOKUP(Table2[[#This Row],[Status]], rubric[], 2, FALSE)</f>
        <v>Hasil Karya</v>
      </c>
      <c r="L1185" s="1" t="str">
        <f>CLEAN(TRIM(Table2[[#This Row],[Status]] &amp; "|" &amp; Table2[[#This Row],[Level]] &amp; "|" &amp; Table2[[#This Row],[Participant As]]))</f>
        <v>Hak Cipta|External National|Team</v>
      </c>
      <c r="M118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186" spans="1:13" ht="14.25" hidden="1" customHeight="1" x14ac:dyDescent="0.35">
      <c r="A1186" s="1" t="s">
        <v>1517</v>
      </c>
      <c r="B1186" s="1" t="s">
        <v>1518</v>
      </c>
      <c r="C1186" s="1" t="s">
        <v>1404</v>
      </c>
      <c r="D1186" s="1">
        <v>2021</v>
      </c>
      <c r="E1186" s="1" t="s">
        <v>80</v>
      </c>
      <c r="F1186" s="1" t="s">
        <v>920</v>
      </c>
      <c r="G1186" s="1" t="s">
        <v>55</v>
      </c>
      <c r="H1186" s="1" t="s">
        <v>48</v>
      </c>
      <c r="I1186" s="1" t="s">
        <v>20</v>
      </c>
      <c r="J1186" s="1">
        <v>14</v>
      </c>
      <c r="K1186" s="1" t="str">
        <f>VLOOKUP(Table2[[#This Row],[Status]], rubric[], 2, FALSE)</f>
        <v>Hasil Karya</v>
      </c>
      <c r="L1186" s="1" t="str">
        <f>CLEAN(TRIM(Table2[[#This Row],[Status]] &amp; "|" &amp; Table2[[#This Row],[Level]] &amp; "|" &amp; Table2[[#This Row],[Participant As]]))</f>
        <v>Hak Cipta|External National|Team</v>
      </c>
      <c r="M118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187" spans="1:13" ht="14.25" hidden="1" customHeight="1" x14ac:dyDescent="0.35">
      <c r="A1187" s="1" t="s">
        <v>1517</v>
      </c>
      <c r="B1187" s="1" t="s">
        <v>1518</v>
      </c>
      <c r="C1187" s="1" t="s">
        <v>1404</v>
      </c>
      <c r="D1187" s="1">
        <v>2021</v>
      </c>
      <c r="E1187" s="1" t="s">
        <v>1421</v>
      </c>
      <c r="F1187" s="1" t="s">
        <v>907</v>
      </c>
      <c r="G1187" s="1" t="s">
        <v>55</v>
      </c>
      <c r="H1187" s="1" t="s">
        <v>48</v>
      </c>
      <c r="I1187" s="1" t="s">
        <v>20</v>
      </c>
      <c r="J1187" s="1">
        <v>9</v>
      </c>
      <c r="K1187" s="1" t="str">
        <f>VLOOKUP(Table2[[#This Row],[Status]], rubric[], 2, FALSE)</f>
        <v>Hasil Karya</v>
      </c>
      <c r="L1187" s="1" t="str">
        <f>CLEAN(TRIM(Table2[[#This Row],[Status]] &amp; "|" &amp; Table2[[#This Row],[Level]] &amp; "|" &amp; Table2[[#This Row],[Participant As]]))</f>
        <v>Hak Cipta|External National|Team</v>
      </c>
      <c r="M118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188" spans="1:13" ht="14.25" hidden="1" customHeight="1" x14ac:dyDescent="0.35">
      <c r="A1188" s="1" t="s">
        <v>1519</v>
      </c>
      <c r="B1188" s="1" t="s">
        <v>1520</v>
      </c>
      <c r="C1188" s="1" t="s">
        <v>1404</v>
      </c>
      <c r="D1188" s="1">
        <v>2021</v>
      </c>
      <c r="E1188" s="1" t="s">
        <v>406</v>
      </c>
      <c r="F1188" s="1" t="s">
        <v>407</v>
      </c>
      <c r="G1188" s="1" t="s">
        <v>35</v>
      </c>
      <c r="H1188" s="1" t="s">
        <v>19</v>
      </c>
      <c r="I1188" s="1" t="s">
        <v>20</v>
      </c>
      <c r="J1188" s="1">
        <v>1000</v>
      </c>
      <c r="K1188" s="1" t="str">
        <f>VLOOKUP(Table2[[#This Row],[Status]], rubric[], 2, FALSE)</f>
        <v>Kompetisi</v>
      </c>
      <c r="L1188" s="1" t="str">
        <f>CLEAN(TRIM(Table2[[#This Row],[Status]] &amp; "|" &amp; Table2[[#This Row],[Level]] &amp; "|" &amp; Table2[[#This Row],[Participant As]]))</f>
        <v>Juara 1|External Regional|Team</v>
      </c>
      <c r="M118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189" spans="1:13" ht="14.25" hidden="1" customHeight="1" x14ac:dyDescent="0.35">
      <c r="A1189" s="1" t="s">
        <v>1519</v>
      </c>
      <c r="B1189" s="1" t="s">
        <v>1520</v>
      </c>
      <c r="C1189" s="1" t="s">
        <v>1404</v>
      </c>
      <c r="D1189" s="1">
        <v>2021</v>
      </c>
      <c r="E1189" s="1" t="s">
        <v>122</v>
      </c>
      <c r="F1189" s="1" t="s">
        <v>123</v>
      </c>
      <c r="G1189" s="1" t="s">
        <v>164</v>
      </c>
      <c r="H1189" s="1" t="s">
        <v>41</v>
      </c>
      <c r="I1189" s="1" t="s">
        <v>25</v>
      </c>
      <c r="K1189" t="str">
        <f>VLOOKUP(Table2[[#This Row],[Status]], rubric[], 2, FALSE)</f>
        <v>Karir Organisasi</v>
      </c>
      <c r="L1189" s="1" t="str">
        <f>CLEAN(TRIM(Table2[[#This Row],[Status]] &amp; "|" &amp; Table2[[#This Row],[Level]] &amp; "|" &amp; Table2[[#This Row],[Participant As]]))</f>
        <v>Wakil Ketua|Kab/Kota/PT|Individual</v>
      </c>
      <c r="M118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1190" spans="1:13" ht="14.25" hidden="1" customHeight="1" x14ac:dyDescent="0.35">
      <c r="A1190" s="1" t="s">
        <v>1519</v>
      </c>
      <c r="B1190" s="1" t="s">
        <v>1520</v>
      </c>
      <c r="C1190" s="1" t="s">
        <v>1404</v>
      </c>
      <c r="D1190" s="1">
        <v>2021</v>
      </c>
      <c r="E1190" s="1" t="s">
        <v>124</v>
      </c>
      <c r="F1190" s="1" t="s">
        <v>125</v>
      </c>
      <c r="G1190" s="1" t="s">
        <v>164</v>
      </c>
      <c r="H1190" s="1" t="s">
        <v>41</v>
      </c>
      <c r="I1190" s="1" t="s">
        <v>25</v>
      </c>
      <c r="K1190" t="str">
        <f>VLOOKUP(Table2[[#This Row],[Status]], rubric[], 2, FALSE)</f>
        <v>Karir Organisasi</v>
      </c>
      <c r="L1190" s="1" t="str">
        <f>CLEAN(TRIM(Table2[[#This Row],[Status]] &amp; "|" &amp; Table2[[#This Row],[Level]] &amp; "|" &amp; Table2[[#This Row],[Participant As]]))</f>
        <v>Wakil Ketua|Kab/Kota/PT|Individual</v>
      </c>
      <c r="M119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1191" spans="1:13" ht="14.25" hidden="1" customHeight="1" x14ac:dyDescent="0.35">
      <c r="A1191" s="1" t="s">
        <v>1519</v>
      </c>
      <c r="B1191" s="1" t="s">
        <v>1520</v>
      </c>
      <c r="C1191" s="1" t="s">
        <v>1404</v>
      </c>
      <c r="D1191" s="1">
        <v>2021</v>
      </c>
      <c r="E1191" s="1" t="s">
        <v>158</v>
      </c>
      <c r="F1191" s="1" t="s">
        <v>158</v>
      </c>
      <c r="G1191" s="1" t="s">
        <v>18</v>
      </c>
      <c r="H1191" s="1" t="s">
        <v>19</v>
      </c>
      <c r="I1191" s="1" t="s">
        <v>20</v>
      </c>
      <c r="J1191" s="1">
        <v>5</v>
      </c>
      <c r="K1191" s="1" t="str">
        <f>VLOOKUP(Table2[[#This Row],[Status]], rubric[], 2, FALSE)</f>
        <v>Pemberdayaan atau Aksi Kemanusiaan</v>
      </c>
      <c r="L1191" s="1" t="str">
        <f>CLEAN(TRIM(Table2[[#This Row],[Status]] &amp; "|" &amp; Table2[[#This Row],[Level]] &amp; "|" &amp; Table2[[#This Row],[Participant As]]))</f>
        <v>Relawan|External Regional|Team</v>
      </c>
      <c r="M119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192" spans="1:13" ht="14.25" hidden="1" customHeight="1" x14ac:dyDescent="0.35">
      <c r="A1192" s="1" t="s">
        <v>1521</v>
      </c>
      <c r="B1192" s="1" t="s">
        <v>1522</v>
      </c>
      <c r="C1192" s="1" t="s">
        <v>1404</v>
      </c>
      <c r="D1192" s="1">
        <v>2021</v>
      </c>
      <c r="E1192" s="1" t="s">
        <v>122</v>
      </c>
      <c r="F1192" s="1" t="s">
        <v>123</v>
      </c>
      <c r="G1192" s="1" t="s">
        <v>102</v>
      </c>
      <c r="H1192" s="1" t="s">
        <v>41</v>
      </c>
      <c r="I1192" s="1" t="s">
        <v>25</v>
      </c>
      <c r="K1192" t="str">
        <f>VLOOKUP(Table2[[#This Row],[Status]], rubric[], 2, FALSE)</f>
        <v>Karir Organisasi</v>
      </c>
      <c r="L1192" s="1" t="str">
        <f>CLEAN(TRIM(Table2[[#This Row],[Status]] &amp; "|" &amp; Table2[[#This Row],[Level]] &amp; "|" &amp; Table2[[#This Row],[Participant As]]))</f>
        <v>Sekretaris|Kab/Kota/PT|Individual</v>
      </c>
      <c r="M119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6</v>
      </c>
    </row>
    <row r="1193" spans="1:13" ht="14.25" hidden="1" customHeight="1" x14ac:dyDescent="0.35">
      <c r="A1193" s="1" t="s">
        <v>1521</v>
      </c>
      <c r="B1193" s="1" t="s">
        <v>1522</v>
      </c>
      <c r="C1193" s="1" t="s">
        <v>1404</v>
      </c>
      <c r="D1193" s="1">
        <v>2021</v>
      </c>
      <c r="E1193" s="1" t="s">
        <v>1523</v>
      </c>
      <c r="F1193" s="1" t="s">
        <v>1523</v>
      </c>
      <c r="G1193" s="1" t="s">
        <v>18</v>
      </c>
      <c r="H1193" s="1" t="s">
        <v>19</v>
      </c>
      <c r="I1193" s="1" t="s">
        <v>20</v>
      </c>
      <c r="J1193" s="1">
        <v>50</v>
      </c>
      <c r="K1193" s="1" t="str">
        <f>VLOOKUP(Table2[[#This Row],[Status]], rubric[], 2, FALSE)</f>
        <v>Pemberdayaan atau Aksi Kemanusiaan</v>
      </c>
      <c r="L1193" s="1" t="str">
        <f>CLEAN(TRIM(Table2[[#This Row],[Status]] &amp; "|" &amp; Table2[[#This Row],[Level]] &amp; "|" &amp; Table2[[#This Row],[Participant As]]))</f>
        <v>Relawan|External Regional|Team</v>
      </c>
      <c r="M119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194" spans="1:13" ht="14.25" hidden="1" customHeight="1" x14ac:dyDescent="0.35">
      <c r="A1194" s="1" t="s">
        <v>1521</v>
      </c>
      <c r="B1194" s="1" t="s">
        <v>1522</v>
      </c>
      <c r="C1194" s="1" t="s">
        <v>1404</v>
      </c>
      <c r="D1194" s="1">
        <v>2021</v>
      </c>
      <c r="E1194" s="1" t="s">
        <v>124</v>
      </c>
      <c r="F1194" s="1" t="s">
        <v>125</v>
      </c>
      <c r="G1194" s="1" t="s">
        <v>102</v>
      </c>
      <c r="H1194" s="1" t="s">
        <v>41</v>
      </c>
      <c r="I1194" s="1" t="s">
        <v>25</v>
      </c>
      <c r="K1194" t="str">
        <f>VLOOKUP(Table2[[#This Row],[Status]], rubric[], 2, FALSE)</f>
        <v>Karir Organisasi</v>
      </c>
      <c r="L1194" s="1" t="str">
        <f>CLEAN(TRIM(Table2[[#This Row],[Status]] &amp; "|" &amp; Table2[[#This Row],[Level]] &amp; "|" &amp; Table2[[#This Row],[Participant As]]))</f>
        <v>Sekretaris|Kab/Kota/PT|Individual</v>
      </c>
      <c r="M119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6</v>
      </c>
    </row>
    <row r="1195" spans="1:13" ht="14.25" hidden="1" customHeight="1" x14ac:dyDescent="0.35">
      <c r="A1195" s="1" t="s">
        <v>1521</v>
      </c>
      <c r="B1195" s="1" t="s">
        <v>1522</v>
      </c>
      <c r="C1195" s="1" t="s">
        <v>1404</v>
      </c>
      <c r="D1195" s="1">
        <v>2021</v>
      </c>
      <c r="E1195" s="1" t="s">
        <v>1429</v>
      </c>
      <c r="F1195" s="1" t="s">
        <v>1458</v>
      </c>
      <c r="G1195" s="1" t="s">
        <v>32</v>
      </c>
      <c r="H1195" s="1" t="s">
        <v>48</v>
      </c>
      <c r="I1195" s="1" t="s">
        <v>20</v>
      </c>
      <c r="J1195" s="1">
        <v>15</v>
      </c>
      <c r="K1195" s="1" t="str">
        <f>VLOOKUP(Table2[[#This Row],[Status]], rubric[], 2, FALSE)</f>
        <v>Kompetisi</v>
      </c>
      <c r="L1195" s="1" t="str">
        <f>CLEAN(TRIM(Table2[[#This Row],[Status]] &amp; "|" &amp; Table2[[#This Row],[Level]] &amp; "|" &amp; Table2[[#This Row],[Participant As]]))</f>
        <v>Juara 2|External National|Team</v>
      </c>
      <c r="M119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1196" spans="1:13" ht="14.25" hidden="1" customHeight="1" x14ac:dyDescent="0.35">
      <c r="A1196" s="1" t="s">
        <v>1521</v>
      </c>
      <c r="B1196" s="1" t="s">
        <v>1522</v>
      </c>
      <c r="C1196" s="1" t="s">
        <v>1404</v>
      </c>
      <c r="D1196" s="1">
        <v>2021</v>
      </c>
      <c r="E1196" s="1" t="s">
        <v>1524</v>
      </c>
      <c r="F1196" s="1" t="s">
        <v>1524</v>
      </c>
      <c r="G1196" s="1" t="s">
        <v>18</v>
      </c>
      <c r="H1196" s="1" t="s">
        <v>66</v>
      </c>
      <c r="I1196" s="1" t="s">
        <v>20</v>
      </c>
      <c r="J1196" s="1">
        <v>50</v>
      </c>
      <c r="K1196" s="1" t="str">
        <f>VLOOKUP(Table2[[#This Row],[Status]], rubric[], 2, FALSE)</f>
        <v>Pemberdayaan atau Aksi Kemanusiaan</v>
      </c>
      <c r="L1196" s="1" t="str">
        <f>CLEAN(TRIM(Table2[[#This Row],[Status]] &amp; "|" &amp; Table2[[#This Row],[Level]] &amp; "|" &amp; Table2[[#This Row],[Participant As]]))</f>
        <v>Relawan|External International|Team</v>
      </c>
      <c r="M119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197" spans="1:13" ht="14.25" hidden="1" customHeight="1" x14ac:dyDescent="0.35">
      <c r="A1197" s="1" t="s">
        <v>1525</v>
      </c>
      <c r="B1197" s="1" t="s">
        <v>1526</v>
      </c>
      <c r="C1197" s="1" t="s">
        <v>1404</v>
      </c>
      <c r="D1197" s="1">
        <v>2021</v>
      </c>
      <c r="E1197" s="1" t="s">
        <v>257</v>
      </c>
      <c r="F1197" s="1" t="s">
        <v>257</v>
      </c>
      <c r="G1197" s="1" t="s">
        <v>35</v>
      </c>
      <c r="H1197" s="1" t="s">
        <v>19</v>
      </c>
      <c r="I1197" s="1" t="s">
        <v>20</v>
      </c>
      <c r="J1197" s="1">
        <v>15</v>
      </c>
      <c r="K1197" s="1" t="str">
        <f>VLOOKUP(Table2[[#This Row],[Status]], rubric[], 2, FALSE)</f>
        <v>Kompetisi</v>
      </c>
      <c r="L1197" s="1" t="str">
        <f>CLEAN(TRIM(Table2[[#This Row],[Status]] &amp; "|" &amp; Table2[[#This Row],[Level]] &amp; "|" &amp; Table2[[#This Row],[Participant As]]))</f>
        <v>Juara 1|External Regional|Team</v>
      </c>
      <c r="M119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198" spans="1:13" ht="14.25" hidden="1" customHeight="1" x14ac:dyDescent="0.35">
      <c r="A1198" s="1" t="s">
        <v>1525</v>
      </c>
      <c r="B1198" s="1" t="s">
        <v>1526</v>
      </c>
      <c r="C1198" s="1" t="s">
        <v>1404</v>
      </c>
      <c r="D1198" s="1">
        <v>2021</v>
      </c>
      <c r="E1198" s="1" t="s">
        <v>122</v>
      </c>
      <c r="F1198" s="1" t="s">
        <v>1057</v>
      </c>
      <c r="G1198" s="1" t="s">
        <v>18</v>
      </c>
      <c r="H1198" s="1" t="s">
        <v>19</v>
      </c>
      <c r="I1198" s="1" t="s">
        <v>20</v>
      </c>
      <c r="J1198" s="1">
        <v>5</v>
      </c>
      <c r="K1198" s="1" t="str">
        <f>VLOOKUP(Table2[[#This Row],[Status]], rubric[], 2, FALSE)</f>
        <v>Pemberdayaan atau Aksi Kemanusiaan</v>
      </c>
      <c r="L1198" s="1" t="str">
        <f>CLEAN(TRIM(Table2[[#This Row],[Status]] &amp; "|" &amp; Table2[[#This Row],[Level]] &amp; "|" &amp; Table2[[#This Row],[Participant As]]))</f>
        <v>Relawan|External Regional|Team</v>
      </c>
      <c r="M119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199" spans="1:13" ht="14.25" hidden="1" customHeight="1" x14ac:dyDescent="0.35">
      <c r="A1199" s="1" t="s">
        <v>1525</v>
      </c>
      <c r="B1199" s="1" t="s">
        <v>1526</v>
      </c>
      <c r="C1199" s="1" t="s">
        <v>1404</v>
      </c>
      <c r="D1199" s="1">
        <v>2021</v>
      </c>
      <c r="E1199" s="1" t="s">
        <v>1527</v>
      </c>
      <c r="F1199" s="1" t="s">
        <v>1527</v>
      </c>
      <c r="G1199" s="1" t="s">
        <v>91</v>
      </c>
      <c r="H1199" s="1" t="s">
        <v>19</v>
      </c>
      <c r="I1199" s="1" t="s">
        <v>25</v>
      </c>
      <c r="J1199" s="1">
        <v>2</v>
      </c>
      <c r="K1199" s="1" t="str">
        <f>VLOOKUP(Table2[[#This Row],[Status]], rubric[], 2, FALSE)</f>
        <v>Pengakuan</v>
      </c>
      <c r="L1199" s="1" t="str">
        <f>CLEAN(TRIM(Table2[[#This Row],[Status]] &amp; "|" &amp; Table2[[#This Row],[Level]] &amp; "|" &amp; Table2[[#This Row],[Participant As]]))</f>
        <v>Narasumber/Pembicara|External Regional|Individual</v>
      </c>
      <c r="M119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200" spans="1:13" ht="14.25" hidden="1" customHeight="1" x14ac:dyDescent="0.35">
      <c r="A1200" s="1" t="s">
        <v>1528</v>
      </c>
      <c r="B1200" s="1" t="s">
        <v>1529</v>
      </c>
      <c r="C1200" s="1" t="s">
        <v>1404</v>
      </c>
      <c r="D1200" s="1">
        <v>2021</v>
      </c>
      <c r="E1200" s="1" t="s">
        <v>257</v>
      </c>
      <c r="F1200" s="1" t="s">
        <v>257</v>
      </c>
      <c r="G1200" s="1" t="s">
        <v>35</v>
      </c>
      <c r="H1200" s="1" t="s">
        <v>48</v>
      </c>
      <c r="I1200" s="1" t="s">
        <v>20</v>
      </c>
      <c r="J1200" s="1">
        <v>15</v>
      </c>
      <c r="K1200" s="1" t="str">
        <f>VLOOKUP(Table2[[#This Row],[Status]], rubric[], 2, FALSE)</f>
        <v>Kompetisi</v>
      </c>
      <c r="L1200" s="1" t="str">
        <f>CLEAN(TRIM(Table2[[#This Row],[Status]] &amp; "|" &amp; Table2[[#This Row],[Level]] &amp; "|" &amp; Table2[[#This Row],[Participant As]]))</f>
        <v>Juara 1|External National|Team</v>
      </c>
      <c r="M120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201" spans="1:13" ht="14.25" hidden="1" customHeight="1" x14ac:dyDescent="0.35">
      <c r="A1201" s="1" t="s">
        <v>1528</v>
      </c>
      <c r="B1201" s="1" t="s">
        <v>1529</v>
      </c>
      <c r="C1201" s="1" t="s">
        <v>1404</v>
      </c>
      <c r="D1201" s="1">
        <v>2021</v>
      </c>
      <c r="E1201" s="1" t="s">
        <v>122</v>
      </c>
      <c r="F1201" s="1" t="s">
        <v>1057</v>
      </c>
      <c r="G1201" s="1" t="s">
        <v>18</v>
      </c>
      <c r="H1201" s="1" t="s">
        <v>19</v>
      </c>
      <c r="I1201" s="1" t="s">
        <v>20</v>
      </c>
      <c r="J1201" s="1">
        <v>5</v>
      </c>
      <c r="K1201" s="1" t="str">
        <f>VLOOKUP(Table2[[#This Row],[Status]], rubric[], 2, FALSE)</f>
        <v>Pemberdayaan atau Aksi Kemanusiaan</v>
      </c>
      <c r="L1201" s="1" t="str">
        <f>CLEAN(TRIM(Table2[[#This Row],[Status]] &amp; "|" &amp; Table2[[#This Row],[Level]] &amp; "|" &amp; Table2[[#This Row],[Participant As]]))</f>
        <v>Relawan|External Regional|Team</v>
      </c>
      <c r="M120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202" spans="1:13" ht="14.25" hidden="1" customHeight="1" x14ac:dyDescent="0.35">
      <c r="A1202" s="1" t="s">
        <v>1528</v>
      </c>
      <c r="B1202" s="1" t="s">
        <v>1529</v>
      </c>
      <c r="C1202" s="1" t="s">
        <v>1404</v>
      </c>
      <c r="D1202" s="1">
        <v>2021</v>
      </c>
      <c r="E1202" s="1" t="s">
        <v>16</v>
      </c>
      <c r="F1202" s="1" t="s">
        <v>463</v>
      </c>
      <c r="G1202" s="1" t="s">
        <v>18</v>
      </c>
      <c r="H1202" s="1" t="s">
        <v>48</v>
      </c>
      <c r="I1202" s="1" t="s">
        <v>20</v>
      </c>
      <c r="J1202" s="1">
        <v>100</v>
      </c>
      <c r="K1202" s="1" t="str">
        <f>VLOOKUP(Table2[[#This Row],[Status]], rubric[], 2, FALSE)</f>
        <v>Pemberdayaan atau Aksi Kemanusiaan</v>
      </c>
      <c r="L1202" s="1" t="str">
        <f>CLEAN(TRIM(Table2[[#This Row],[Status]] &amp; "|" &amp; Table2[[#This Row],[Level]] &amp; "|" &amp; Table2[[#This Row],[Participant As]]))</f>
        <v>Relawan|External National|Team</v>
      </c>
      <c r="M120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1203" spans="1:13" ht="14.25" hidden="1" customHeight="1" x14ac:dyDescent="0.35">
      <c r="A1203" s="1" t="s">
        <v>1530</v>
      </c>
      <c r="B1203" s="1" t="s">
        <v>1531</v>
      </c>
      <c r="C1203" s="1" t="s">
        <v>1404</v>
      </c>
      <c r="D1203" s="1">
        <v>2021</v>
      </c>
      <c r="E1203" s="1" t="s">
        <v>813</v>
      </c>
      <c r="F1203" s="1" t="s">
        <v>486</v>
      </c>
      <c r="G1203" s="1" t="s">
        <v>35</v>
      </c>
      <c r="H1203" s="1" t="s">
        <v>48</v>
      </c>
      <c r="I1203" s="1" t="s">
        <v>20</v>
      </c>
      <c r="J1203" s="1">
        <v>50</v>
      </c>
      <c r="K1203" s="1" t="str">
        <f>VLOOKUP(Table2[[#This Row],[Status]], rubric[], 2, FALSE)</f>
        <v>Kompetisi</v>
      </c>
      <c r="L1203" s="1" t="str">
        <f>CLEAN(TRIM(Table2[[#This Row],[Status]] &amp; "|" &amp; Table2[[#This Row],[Level]] &amp; "|" &amp; Table2[[#This Row],[Participant As]]))</f>
        <v>Juara 1|External National|Team</v>
      </c>
      <c r="M120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204" spans="1:13" ht="14.25" hidden="1" customHeight="1" x14ac:dyDescent="0.35">
      <c r="A1204" s="1" t="s">
        <v>1530</v>
      </c>
      <c r="B1204" s="1" t="s">
        <v>1531</v>
      </c>
      <c r="C1204" s="1" t="s">
        <v>1404</v>
      </c>
      <c r="D1204" s="1">
        <v>2021</v>
      </c>
      <c r="E1204" s="1" t="s">
        <v>16</v>
      </c>
      <c r="F1204" s="1" t="s">
        <v>463</v>
      </c>
      <c r="G1204" s="1" t="s">
        <v>18</v>
      </c>
      <c r="H1204" s="1" t="s">
        <v>48</v>
      </c>
      <c r="I1204" s="1" t="s">
        <v>20</v>
      </c>
      <c r="J1204" s="1">
        <v>100</v>
      </c>
      <c r="K1204" s="1" t="str">
        <f>VLOOKUP(Table2[[#This Row],[Status]], rubric[], 2, FALSE)</f>
        <v>Pemberdayaan atau Aksi Kemanusiaan</v>
      </c>
      <c r="L1204" s="1" t="str">
        <f>CLEAN(TRIM(Table2[[#This Row],[Status]] &amp; "|" &amp; Table2[[#This Row],[Level]] &amp; "|" &amp; Table2[[#This Row],[Participant As]]))</f>
        <v>Relawan|External National|Team</v>
      </c>
      <c r="M120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1205" spans="1:13" ht="14.25" hidden="1" customHeight="1" x14ac:dyDescent="0.35">
      <c r="A1205" s="1" t="s">
        <v>1530</v>
      </c>
      <c r="B1205" s="1" t="s">
        <v>1531</v>
      </c>
      <c r="C1205" s="1" t="s">
        <v>1404</v>
      </c>
      <c r="D1205" s="1">
        <v>2021</v>
      </c>
      <c r="E1205" s="1" t="s">
        <v>919</v>
      </c>
      <c r="F1205" s="1" t="s">
        <v>463</v>
      </c>
      <c r="G1205" s="1" t="s">
        <v>74</v>
      </c>
      <c r="H1205" s="1" t="s">
        <v>48</v>
      </c>
      <c r="I1205" s="1" t="s">
        <v>20</v>
      </c>
      <c r="J1205" s="1">
        <v>5000</v>
      </c>
      <c r="K1205" s="1" t="str">
        <f>VLOOKUP(Table2[[#This Row],[Status]], rubric[], 2, FALSE)</f>
        <v>Kompetisi</v>
      </c>
      <c r="L1205" s="1" t="str">
        <f>CLEAN(TRIM(Table2[[#This Row],[Status]] &amp; "|" &amp; Table2[[#This Row],[Level]] &amp; "|" &amp; Table2[[#This Row],[Participant As]]))</f>
        <v>Juara 3|External National|Team</v>
      </c>
      <c r="M120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1206" spans="1:13" ht="14.25" hidden="1" customHeight="1" x14ac:dyDescent="0.35">
      <c r="A1206" s="1" t="s">
        <v>1530</v>
      </c>
      <c r="B1206" s="1" t="s">
        <v>1531</v>
      </c>
      <c r="C1206" s="1" t="s">
        <v>1404</v>
      </c>
      <c r="D1206" s="1">
        <v>2021</v>
      </c>
      <c r="E1206" s="1" t="s">
        <v>1416</v>
      </c>
      <c r="F1206" s="1" t="s">
        <v>1417</v>
      </c>
      <c r="G1206" s="1" t="s">
        <v>55</v>
      </c>
      <c r="H1206" s="1" t="s">
        <v>48</v>
      </c>
      <c r="I1206" s="1" t="s">
        <v>20</v>
      </c>
      <c r="J1206" s="1">
        <v>9</v>
      </c>
      <c r="K1206" s="1" t="str">
        <f>VLOOKUP(Table2[[#This Row],[Status]], rubric[], 2, FALSE)</f>
        <v>Hasil Karya</v>
      </c>
      <c r="L1206" s="1" t="str">
        <f>CLEAN(TRIM(Table2[[#This Row],[Status]] &amp; "|" &amp; Table2[[#This Row],[Level]] &amp; "|" &amp; Table2[[#This Row],[Participant As]]))</f>
        <v>Hak Cipta|External National|Team</v>
      </c>
      <c r="M120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207" spans="1:13" ht="14.25" hidden="1" customHeight="1" x14ac:dyDescent="0.35">
      <c r="A1207" s="1" t="s">
        <v>1530</v>
      </c>
      <c r="B1207" s="1" t="s">
        <v>1531</v>
      </c>
      <c r="C1207" s="1" t="s">
        <v>1404</v>
      </c>
      <c r="D1207" s="1">
        <v>2021</v>
      </c>
      <c r="E1207" s="1" t="s">
        <v>1416</v>
      </c>
      <c r="F1207" s="1" t="s">
        <v>1418</v>
      </c>
      <c r="G1207" s="1" t="s">
        <v>55</v>
      </c>
      <c r="H1207" s="1" t="s">
        <v>48</v>
      </c>
      <c r="I1207" s="1" t="s">
        <v>25</v>
      </c>
      <c r="J1207" s="1">
        <v>8</v>
      </c>
      <c r="K1207" s="1" t="str">
        <f>VLOOKUP(Table2[[#This Row],[Status]], rubric[], 2, FALSE)</f>
        <v>Hasil Karya</v>
      </c>
      <c r="L1207" s="1" t="str">
        <f>CLEAN(TRIM(Table2[[#This Row],[Status]] &amp; "|" &amp; Table2[[#This Row],[Level]] &amp; "|" &amp; Table2[[#This Row],[Participant As]]))</f>
        <v>Hak Cipta|External National|Individual</v>
      </c>
      <c r="M120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208" spans="1:13" ht="14.25" hidden="1" customHeight="1" x14ac:dyDescent="0.35">
      <c r="A1208" s="1" t="s">
        <v>1530</v>
      </c>
      <c r="B1208" s="1" t="s">
        <v>1531</v>
      </c>
      <c r="C1208" s="1" t="s">
        <v>1404</v>
      </c>
      <c r="D1208" s="1">
        <v>2021</v>
      </c>
      <c r="E1208" s="1" t="s">
        <v>1420</v>
      </c>
      <c r="F1208" s="1" t="s">
        <v>334</v>
      </c>
      <c r="G1208" s="1" t="s">
        <v>55</v>
      </c>
      <c r="H1208" s="1" t="s">
        <v>48</v>
      </c>
      <c r="I1208" s="1" t="s">
        <v>20</v>
      </c>
      <c r="J1208" s="1">
        <v>9</v>
      </c>
      <c r="K1208" s="1" t="str">
        <f>VLOOKUP(Table2[[#This Row],[Status]], rubric[], 2, FALSE)</f>
        <v>Hasil Karya</v>
      </c>
      <c r="L1208" s="1" t="str">
        <f>CLEAN(TRIM(Table2[[#This Row],[Status]] &amp; "|" &amp; Table2[[#This Row],[Level]] &amp; "|" &amp; Table2[[#This Row],[Participant As]]))</f>
        <v>Hak Cipta|External National|Team</v>
      </c>
      <c r="M120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209" spans="1:13" ht="14.25" hidden="1" customHeight="1" x14ac:dyDescent="0.35">
      <c r="A1209" s="1" t="s">
        <v>1530</v>
      </c>
      <c r="B1209" s="1" t="s">
        <v>1531</v>
      </c>
      <c r="C1209" s="1" t="s">
        <v>1404</v>
      </c>
      <c r="D1209" s="1">
        <v>2021</v>
      </c>
      <c r="E1209" s="1" t="s">
        <v>80</v>
      </c>
      <c r="F1209" s="1" t="s">
        <v>920</v>
      </c>
      <c r="G1209" s="1" t="s">
        <v>55</v>
      </c>
      <c r="H1209" s="1" t="s">
        <v>48</v>
      </c>
      <c r="I1209" s="1" t="s">
        <v>20</v>
      </c>
      <c r="J1209" s="1">
        <v>14</v>
      </c>
      <c r="K1209" s="1" t="str">
        <f>VLOOKUP(Table2[[#This Row],[Status]], rubric[], 2, FALSE)</f>
        <v>Hasil Karya</v>
      </c>
      <c r="L1209" s="1" t="str">
        <f>CLEAN(TRIM(Table2[[#This Row],[Status]] &amp; "|" &amp; Table2[[#This Row],[Level]] &amp; "|" &amp; Table2[[#This Row],[Participant As]]))</f>
        <v>Hak Cipta|External National|Team</v>
      </c>
      <c r="M120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210" spans="1:13" ht="14.25" hidden="1" customHeight="1" x14ac:dyDescent="0.35">
      <c r="A1210" s="1" t="s">
        <v>1530</v>
      </c>
      <c r="B1210" s="1" t="s">
        <v>1531</v>
      </c>
      <c r="C1210" s="1" t="s">
        <v>1404</v>
      </c>
      <c r="D1210" s="1">
        <v>2021</v>
      </c>
      <c r="E1210" s="1" t="s">
        <v>1421</v>
      </c>
      <c r="F1210" s="1" t="s">
        <v>907</v>
      </c>
      <c r="G1210" s="1" t="s">
        <v>55</v>
      </c>
      <c r="H1210" s="1" t="s">
        <v>48</v>
      </c>
      <c r="I1210" s="1" t="s">
        <v>20</v>
      </c>
      <c r="J1210" s="1">
        <v>9</v>
      </c>
      <c r="K1210" s="1" t="str">
        <f>VLOOKUP(Table2[[#This Row],[Status]], rubric[], 2, FALSE)</f>
        <v>Hasil Karya</v>
      </c>
      <c r="L1210" s="1" t="str">
        <f>CLEAN(TRIM(Table2[[#This Row],[Status]] &amp; "|" &amp; Table2[[#This Row],[Level]] &amp; "|" &amp; Table2[[#This Row],[Participant As]]))</f>
        <v>Hak Cipta|External National|Team</v>
      </c>
      <c r="M121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211" spans="1:13" ht="14.25" hidden="1" customHeight="1" x14ac:dyDescent="0.35">
      <c r="A1211" s="1" t="s">
        <v>1532</v>
      </c>
      <c r="B1211" s="1" t="s">
        <v>1533</v>
      </c>
      <c r="C1211" s="1" t="s">
        <v>1404</v>
      </c>
      <c r="D1211" s="1">
        <v>2021</v>
      </c>
      <c r="E1211" s="1" t="s">
        <v>1464</v>
      </c>
      <c r="F1211" s="1" t="s">
        <v>610</v>
      </c>
      <c r="G1211" s="1" t="s">
        <v>32</v>
      </c>
      <c r="H1211" s="1" t="s">
        <v>48</v>
      </c>
      <c r="I1211" s="1" t="s">
        <v>20</v>
      </c>
      <c r="J1211" s="1">
        <v>13</v>
      </c>
      <c r="K1211" s="1" t="str">
        <f>VLOOKUP(Table2[[#This Row],[Status]], rubric[], 2, FALSE)</f>
        <v>Kompetisi</v>
      </c>
      <c r="L1211" s="1" t="str">
        <f>CLEAN(TRIM(Table2[[#This Row],[Status]] &amp; "|" &amp; Table2[[#This Row],[Level]] &amp; "|" &amp; Table2[[#This Row],[Participant As]]))</f>
        <v>Juara 2|External National|Team</v>
      </c>
      <c r="M121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1212" spans="1:13" ht="14.25" hidden="1" customHeight="1" x14ac:dyDescent="0.35">
      <c r="A1212" s="1" t="s">
        <v>1534</v>
      </c>
      <c r="B1212" s="1" t="s">
        <v>1535</v>
      </c>
      <c r="C1212" s="1" t="s">
        <v>1404</v>
      </c>
      <c r="D1212" s="1">
        <v>2021</v>
      </c>
      <c r="E1212" s="1" t="s">
        <v>943</v>
      </c>
      <c r="F1212" s="1" t="s">
        <v>454</v>
      </c>
      <c r="G1212" s="1" t="s">
        <v>32</v>
      </c>
      <c r="H1212" s="1" t="s">
        <v>48</v>
      </c>
      <c r="I1212" s="1" t="s">
        <v>20</v>
      </c>
      <c r="J1212" s="1">
        <v>13</v>
      </c>
      <c r="K1212" s="1" t="str">
        <f>VLOOKUP(Table2[[#This Row],[Status]], rubric[], 2, FALSE)</f>
        <v>Kompetisi</v>
      </c>
      <c r="L1212" s="1" t="str">
        <f>CLEAN(TRIM(Table2[[#This Row],[Status]] &amp; "|" &amp; Table2[[#This Row],[Level]] &amp; "|" &amp; Table2[[#This Row],[Participant As]]))</f>
        <v>Juara 2|External National|Team</v>
      </c>
      <c r="M121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1213" spans="1:13" ht="14.25" hidden="1" customHeight="1" x14ac:dyDescent="0.35">
      <c r="A1213" s="1" t="s">
        <v>1534</v>
      </c>
      <c r="B1213" s="1" t="s">
        <v>1535</v>
      </c>
      <c r="C1213" s="1" t="s">
        <v>1404</v>
      </c>
      <c r="D1213" s="1">
        <v>2021</v>
      </c>
      <c r="E1213" s="1" t="s">
        <v>181</v>
      </c>
      <c r="F1213" s="1" t="s">
        <v>181</v>
      </c>
      <c r="G1213" s="1" t="s">
        <v>35</v>
      </c>
      <c r="H1213" s="1" t="s">
        <v>48</v>
      </c>
      <c r="I1213" s="1" t="s">
        <v>20</v>
      </c>
      <c r="J1213" s="1">
        <v>50</v>
      </c>
      <c r="K1213" s="1" t="str">
        <f>VLOOKUP(Table2[[#This Row],[Status]], rubric[], 2, FALSE)</f>
        <v>Kompetisi</v>
      </c>
      <c r="L1213" s="1" t="str">
        <f>CLEAN(TRIM(Table2[[#This Row],[Status]] &amp; "|" &amp; Table2[[#This Row],[Level]] &amp; "|" &amp; Table2[[#This Row],[Participant As]]))</f>
        <v>Juara 1|External National|Team</v>
      </c>
      <c r="M121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214" spans="1:13" ht="14.25" hidden="1" customHeight="1" x14ac:dyDescent="0.35">
      <c r="A1214" s="1" t="s">
        <v>1536</v>
      </c>
      <c r="B1214" s="1" t="s">
        <v>1537</v>
      </c>
      <c r="C1214" s="1" t="s">
        <v>1404</v>
      </c>
      <c r="D1214" s="1">
        <v>2021</v>
      </c>
      <c r="E1214" s="1" t="s">
        <v>1538</v>
      </c>
      <c r="F1214" s="1" t="s">
        <v>257</v>
      </c>
      <c r="G1214" s="1" t="s">
        <v>35</v>
      </c>
      <c r="H1214" s="1" t="s">
        <v>48</v>
      </c>
      <c r="I1214" s="1" t="s">
        <v>20</v>
      </c>
      <c r="J1214" s="1">
        <v>15</v>
      </c>
      <c r="K1214" s="1" t="str">
        <f>VLOOKUP(Table2[[#This Row],[Status]], rubric[], 2, FALSE)</f>
        <v>Kompetisi</v>
      </c>
      <c r="L1214" s="1" t="str">
        <f>CLEAN(TRIM(Table2[[#This Row],[Status]] &amp; "|" &amp; Table2[[#This Row],[Level]] &amp; "|" &amp; Table2[[#This Row],[Participant As]]))</f>
        <v>Juara 1|External National|Team</v>
      </c>
      <c r="M121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215" spans="1:13" ht="14.25" hidden="1" customHeight="1" x14ac:dyDescent="0.35">
      <c r="A1215" s="1" t="s">
        <v>1536</v>
      </c>
      <c r="B1215" s="1" t="s">
        <v>1537</v>
      </c>
      <c r="C1215" s="1" t="s">
        <v>1404</v>
      </c>
      <c r="D1215" s="1">
        <v>2021</v>
      </c>
      <c r="E1215" s="1" t="s">
        <v>122</v>
      </c>
      <c r="F1215" s="1" t="s">
        <v>123</v>
      </c>
      <c r="G1215" s="1" t="s">
        <v>40</v>
      </c>
      <c r="H1215" s="1" t="s">
        <v>41</v>
      </c>
      <c r="I1215" s="1" t="s">
        <v>25</v>
      </c>
      <c r="K1215" t="str">
        <f>VLOOKUP(Table2[[#This Row],[Status]], rubric[], 2, FALSE)</f>
        <v>Karir Organisasi</v>
      </c>
      <c r="L1215" s="1" t="str">
        <f>CLEAN(TRIM(Table2[[#This Row],[Status]] &amp; "|" &amp; Table2[[#This Row],[Level]] &amp; "|" &amp; Table2[[#This Row],[Participant As]]))</f>
        <v>Satu Tingkat Dibawah Pengurus Harian|Kab/Kota/PT|Individual</v>
      </c>
      <c r="M121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</v>
      </c>
    </row>
    <row r="1216" spans="1:13" ht="14.25" hidden="1" customHeight="1" x14ac:dyDescent="0.35">
      <c r="A1216" s="1" t="s">
        <v>1536</v>
      </c>
      <c r="B1216" s="1" t="s">
        <v>1537</v>
      </c>
      <c r="C1216" s="1" t="s">
        <v>1404</v>
      </c>
      <c r="D1216" s="1">
        <v>2021</v>
      </c>
      <c r="E1216" s="1" t="s">
        <v>124</v>
      </c>
      <c r="F1216" s="1" t="s">
        <v>125</v>
      </c>
      <c r="G1216" s="1" t="s">
        <v>40</v>
      </c>
      <c r="H1216" s="1" t="s">
        <v>41</v>
      </c>
      <c r="I1216" s="1" t="s">
        <v>25</v>
      </c>
      <c r="K1216" t="str">
        <f>VLOOKUP(Table2[[#This Row],[Status]], rubric[], 2, FALSE)</f>
        <v>Karir Organisasi</v>
      </c>
      <c r="L1216" s="1" t="str">
        <f>CLEAN(TRIM(Table2[[#This Row],[Status]] &amp; "|" &amp; Table2[[#This Row],[Level]] &amp; "|" &amp; Table2[[#This Row],[Participant As]]))</f>
        <v>Satu Tingkat Dibawah Pengurus Harian|Kab/Kota/PT|Individual</v>
      </c>
      <c r="M121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</v>
      </c>
    </row>
    <row r="1217" spans="1:13" ht="14.25" hidden="1" customHeight="1" x14ac:dyDescent="0.35">
      <c r="A1217" s="1" t="s">
        <v>1536</v>
      </c>
      <c r="B1217" s="1" t="s">
        <v>1537</v>
      </c>
      <c r="C1217" s="1" t="s">
        <v>1404</v>
      </c>
      <c r="D1217" s="1">
        <v>2021</v>
      </c>
      <c r="E1217" s="1" t="s">
        <v>1539</v>
      </c>
      <c r="F1217" s="1" t="s">
        <v>1539</v>
      </c>
      <c r="G1217" s="1" t="s">
        <v>32</v>
      </c>
      <c r="H1217" s="1" t="s">
        <v>48</v>
      </c>
      <c r="I1217" s="1" t="s">
        <v>20</v>
      </c>
      <c r="J1217" s="1">
        <v>10</v>
      </c>
      <c r="K1217" s="1" t="str">
        <f>VLOOKUP(Table2[[#This Row],[Status]], rubric[], 2, FALSE)</f>
        <v>Kompetisi</v>
      </c>
      <c r="L1217" s="1" t="str">
        <f>CLEAN(TRIM(Table2[[#This Row],[Status]] &amp; "|" &amp; Table2[[#This Row],[Level]] &amp; "|" &amp; Table2[[#This Row],[Participant As]]))</f>
        <v>Juara 2|External National|Team</v>
      </c>
      <c r="M121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1218" spans="1:13" ht="14.25" hidden="1" customHeight="1" x14ac:dyDescent="0.35">
      <c r="A1218" s="1" t="s">
        <v>1536</v>
      </c>
      <c r="B1218" s="1" t="s">
        <v>1537</v>
      </c>
      <c r="C1218" s="1" t="s">
        <v>1404</v>
      </c>
      <c r="D1218" s="1">
        <v>2021</v>
      </c>
      <c r="E1218" s="1" t="s">
        <v>1540</v>
      </c>
      <c r="F1218" s="1" t="s">
        <v>1005</v>
      </c>
      <c r="G1218" s="1" t="s">
        <v>18</v>
      </c>
      <c r="H1218" s="1" t="s">
        <v>19</v>
      </c>
      <c r="I1218" s="1" t="s">
        <v>25</v>
      </c>
      <c r="J1218" s="1">
        <v>65</v>
      </c>
      <c r="K1218" s="1" t="str">
        <f>VLOOKUP(Table2[[#This Row],[Status]], rubric[], 2, FALSE)</f>
        <v>Pemberdayaan atau Aksi Kemanusiaan</v>
      </c>
      <c r="L1218" s="1" t="str">
        <f>CLEAN(TRIM(Table2[[#This Row],[Status]] &amp; "|" &amp; Table2[[#This Row],[Level]] &amp; "|" &amp; Table2[[#This Row],[Participant As]]))</f>
        <v>Relawan|External Regional|Individual</v>
      </c>
      <c r="M121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219" spans="1:13" ht="14.25" hidden="1" customHeight="1" x14ac:dyDescent="0.35">
      <c r="A1219" s="1" t="s">
        <v>1541</v>
      </c>
      <c r="B1219" s="1" t="s">
        <v>1542</v>
      </c>
      <c r="C1219" s="1" t="s">
        <v>1404</v>
      </c>
      <c r="D1219" s="1">
        <v>2021</v>
      </c>
      <c r="E1219" s="1" t="s">
        <v>968</v>
      </c>
      <c r="F1219" s="1" t="s">
        <v>968</v>
      </c>
      <c r="G1219" s="1" t="s">
        <v>35</v>
      </c>
      <c r="H1219" s="1" t="s">
        <v>19</v>
      </c>
      <c r="I1219" s="1" t="s">
        <v>20</v>
      </c>
      <c r="J1219" s="1">
        <v>11</v>
      </c>
      <c r="K1219" s="1" t="str">
        <f>VLOOKUP(Table2[[#This Row],[Status]], rubric[], 2, FALSE)</f>
        <v>Kompetisi</v>
      </c>
      <c r="L1219" s="1" t="str">
        <f>CLEAN(TRIM(Table2[[#This Row],[Status]] &amp; "|" &amp; Table2[[#This Row],[Level]] &amp; "|" &amp; Table2[[#This Row],[Participant As]]))</f>
        <v>Juara 1|External Regional|Team</v>
      </c>
      <c r="M121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220" spans="1:13" ht="14.25" hidden="1" customHeight="1" x14ac:dyDescent="0.35">
      <c r="A1220" s="1" t="s">
        <v>1541</v>
      </c>
      <c r="B1220" s="1" t="s">
        <v>1542</v>
      </c>
      <c r="C1220" s="1" t="s">
        <v>1404</v>
      </c>
      <c r="D1220" s="1">
        <v>2021</v>
      </c>
      <c r="E1220" s="1" t="s">
        <v>365</v>
      </c>
      <c r="F1220" s="1" t="s">
        <v>118</v>
      </c>
      <c r="G1220" s="1" t="s">
        <v>32</v>
      </c>
      <c r="H1220" s="1" t="s">
        <v>48</v>
      </c>
      <c r="I1220" s="1" t="s">
        <v>20</v>
      </c>
      <c r="J1220" s="1">
        <v>20</v>
      </c>
      <c r="K1220" s="1" t="str">
        <f>VLOOKUP(Table2[[#This Row],[Status]], rubric[], 2, FALSE)</f>
        <v>Kompetisi</v>
      </c>
      <c r="L1220" s="1" t="str">
        <f>CLEAN(TRIM(Table2[[#This Row],[Status]] &amp; "|" &amp; Table2[[#This Row],[Level]] &amp; "|" &amp; Table2[[#This Row],[Participant As]]))</f>
        <v>Juara 2|External National|Team</v>
      </c>
      <c r="M122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1221" spans="1:13" ht="14.25" hidden="1" customHeight="1" x14ac:dyDescent="0.35">
      <c r="A1221" s="1" t="s">
        <v>1541</v>
      </c>
      <c r="B1221" s="1" t="s">
        <v>1542</v>
      </c>
      <c r="C1221" s="1" t="s">
        <v>1404</v>
      </c>
      <c r="D1221" s="1">
        <v>2021</v>
      </c>
      <c r="E1221" s="1" t="s">
        <v>657</v>
      </c>
      <c r="F1221" s="1" t="s">
        <v>1506</v>
      </c>
      <c r="G1221" s="1" t="s">
        <v>18</v>
      </c>
      <c r="H1221" s="1" t="s">
        <v>238</v>
      </c>
      <c r="I1221" s="1" t="s">
        <v>25</v>
      </c>
      <c r="J1221" s="1">
        <v>35</v>
      </c>
      <c r="K1221" s="1" t="str">
        <f>VLOOKUP(Table2[[#This Row],[Status]], rubric[], 2, FALSE)</f>
        <v>Pemberdayaan atau Aksi Kemanusiaan</v>
      </c>
      <c r="L1221" s="1" t="str">
        <f>CLEAN(TRIM(Table2[[#This Row],[Status]] &amp; "|" &amp; Table2[[#This Row],[Level]] &amp; "|" &amp; Table2[[#This Row],[Participant As]]))</f>
        <v>Relawan|External Provincial|Individual</v>
      </c>
      <c r="M122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5</v>
      </c>
    </row>
    <row r="1222" spans="1:13" ht="14.25" hidden="1" customHeight="1" x14ac:dyDescent="0.35">
      <c r="A1222" s="1" t="s">
        <v>1541</v>
      </c>
      <c r="B1222" s="1" t="s">
        <v>1542</v>
      </c>
      <c r="C1222" s="1" t="s">
        <v>1404</v>
      </c>
      <c r="D1222" s="1">
        <v>2021</v>
      </c>
      <c r="E1222" s="1" t="s">
        <v>1539</v>
      </c>
      <c r="F1222" s="1" t="s">
        <v>1539</v>
      </c>
      <c r="G1222" s="1" t="s">
        <v>32</v>
      </c>
      <c r="H1222" s="1" t="s">
        <v>48</v>
      </c>
      <c r="I1222" s="1" t="s">
        <v>20</v>
      </c>
      <c r="J1222" s="1">
        <v>10</v>
      </c>
      <c r="K1222" s="1" t="str">
        <f>VLOOKUP(Table2[[#This Row],[Status]], rubric[], 2, FALSE)</f>
        <v>Kompetisi</v>
      </c>
      <c r="L1222" s="1" t="str">
        <f>CLEAN(TRIM(Table2[[#This Row],[Status]] &amp; "|" &amp; Table2[[#This Row],[Level]] &amp; "|" &amp; Table2[[#This Row],[Participant As]]))</f>
        <v>Juara 2|External National|Team</v>
      </c>
      <c r="M122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1223" spans="1:13" ht="14.25" hidden="1" customHeight="1" x14ac:dyDescent="0.35">
      <c r="A1223" s="1" t="s">
        <v>1541</v>
      </c>
      <c r="B1223" s="1" t="s">
        <v>1542</v>
      </c>
      <c r="C1223" s="1" t="s">
        <v>1404</v>
      </c>
      <c r="D1223" s="1">
        <v>2021</v>
      </c>
      <c r="E1223" s="1" t="s">
        <v>1540</v>
      </c>
      <c r="F1223" s="1" t="s">
        <v>1005</v>
      </c>
      <c r="G1223" s="1" t="s">
        <v>18</v>
      </c>
      <c r="H1223" s="1" t="s">
        <v>19</v>
      </c>
      <c r="I1223" s="1" t="s">
        <v>25</v>
      </c>
      <c r="J1223" s="1">
        <v>65</v>
      </c>
      <c r="K1223" s="1" t="str">
        <f>VLOOKUP(Table2[[#This Row],[Status]], rubric[], 2, FALSE)</f>
        <v>Pemberdayaan atau Aksi Kemanusiaan</v>
      </c>
      <c r="L1223" s="1" t="str">
        <f>CLEAN(TRIM(Table2[[#This Row],[Status]] &amp; "|" &amp; Table2[[#This Row],[Level]] &amp; "|" &amp; Table2[[#This Row],[Participant As]]))</f>
        <v>Relawan|External Regional|Individual</v>
      </c>
      <c r="M122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224" spans="1:13" ht="14.25" hidden="1" customHeight="1" x14ac:dyDescent="0.35">
      <c r="A1224" s="1" t="s">
        <v>1541</v>
      </c>
      <c r="B1224" s="1" t="s">
        <v>1542</v>
      </c>
      <c r="C1224" s="1" t="s">
        <v>1404</v>
      </c>
      <c r="D1224" s="1">
        <v>2021</v>
      </c>
      <c r="E1224" s="1" t="s">
        <v>180</v>
      </c>
      <c r="F1224" s="1" t="s">
        <v>180</v>
      </c>
      <c r="G1224" s="1" t="s">
        <v>35</v>
      </c>
      <c r="H1224" s="1" t="s">
        <v>48</v>
      </c>
      <c r="I1224" s="1" t="s">
        <v>20</v>
      </c>
      <c r="J1224" s="1">
        <v>40</v>
      </c>
      <c r="K1224" s="1" t="str">
        <f>VLOOKUP(Table2[[#This Row],[Status]], rubric[], 2, FALSE)</f>
        <v>Kompetisi</v>
      </c>
      <c r="L1224" s="1" t="str">
        <f>CLEAN(TRIM(Table2[[#This Row],[Status]] &amp; "|" &amp; Table2[[#This Row],[Level]] &amp; "|" &amp; Table2[[#This Row],[Participant As]]))</f>
        <v>Juara 1|External National|Team</v>
      </c>
      <c r="M122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225" spans="1:13" ht="14.25" hidden="1" customHeight="1" x14ac:dyDescent="0.35">
      <c r="A1225" s="1" t="s">
        <v>1541</v>
      </c>
      <c r="B1225" s="1" t="s">
        <v>1542</v>
      </c>
      <c r="C1225" s="1" t="s">
        <v>1404</v>
      </c>
      <c r="D1225" s="1">
        <v>2021</v>
      </c>
      <c r="E1225" s="1" t="s">
        <v>1543</v>
      </c>
      <c r="F1225" s="1" t="s">
        <v>1544</v>
      </c>
      <c r="G1225" s="1" t="s">
        <v>35</v>
      </c>
      <c r="H1225" s="1" t="s">
        <v>48</v>
      </c>
      <c r="I1225" s="1" t="s">
        <v>25</v>
      </c>
      <c r="K1225" t="str">
        <f>VLOOKUP(Table2[[#This Row],[Status]], rubric[], 2, FALSE)</f>
        <v>Kompetisi</v>
      </c>
      <c r="L1225" s="1" t="str">
        <f>CLEAN(TRIM(Table2[[#This Row],[Status]] &amp; "|" &amp; Table2[[#This Row],[Level]] &amp; "|" &amp; Table2[[#This Row],[Participant As]]))</f>
        <v>Juara 1|External National|Individual</v>
      </c>
      <c r="M122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226" spans="1:13" ht="14.25" hidden="1" customHeight="1" x14ac:dyDescent="0.35">
      <c r="A1226" s="1" t="s">
        <v>1545</v>
      </c>
      <c r="B1226" s="1" t="s">
        <v>1546</v>
      </c>
      <c r="C1226" s="1" t="s">
        <v>1404</v>
      </c>
      <c r="D1226" s="1">
        <v>2021</v>
      </c>
      <c r="E1226" s="1" t="s">
        <v>257</v>
      </c>
      <c r="F1226" s="1" t="s">
        <v>257</v>
      </c>
      <c r="G1226" s="1" t="s">
        <v>35</v>
      </c>
      <c r="H1226" s="1" t="s">
        <v>19</v>
      </c>
      <c r="I1226" s="1" t="s">
        <v>20</v>
      </c>
      <c r="J1226" s="1">
        <v>25</v>
      </c>
      <c r="K1226" s="1" t="str">
        <f>VLOOKUP(Table2[[#This Row],[Status]], rubric[], 2, FALSE)</f>
        <v>Kompetisi</v>
      </c>
      <c r="L1226" s="1" t="str">
        <f>CLEAN(TRIM(Table2[[#This Row],[Status]] &amp; "|" &amp; Table2[[#This Row],[Level]] &amp; "|" &amp; Table2[[#This Row],[Participant As]]))</f>
        <v>Juara 1|External Regional|Team</v>
      </c>
      <c r="M122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227" spans="1:13" ht="14.25" hidden="1" customHeight="1" x14ac:dyDescent="0.35">
      <c r="A1227" s="1" t="s">
        <v>1545</v>
      </c>
      <c r="B1227" s="1" t="s">
        <v>1546</v>
      </c>
      <c r="C1227" s="1" t="s">
        <v>1404</v>
      </c>
      <c r="D1227" s="1">
        <v>2021</v>
      </c>
      <c r="E1227" s="1" t="s">
        <v>122</v>
      </c>
      <c r="F1227" s="1" t="s">
        <v>1057</v>
      </c>
      <c r="G1227" s="1" t="s">
        <v>18</v>
      </c>
      <c r="H1227" s="1" t="s">
        <v>19</v>
      </c>
      <c r="I1227" s="1" t="s">
        <v>20</v>
      </c>
      <c r="J1227" s="1">
        <v>5</v>
      </c>
      <c r="K1227" s="1" t="str">
        <f>VLOOKUP(Table2[[#This Row],[Status]], rubric[], 2, FALSE)</f>
        <v>Pemberdayaan atau Aksi Kemanusiaan</v>
      </c>
      <c r="L1227" s="1" t="str">
        <f>CLEAN(TRIM(Table2[[#This Row],[Status]] &amp; "|" &amp; Table2[[#This Row],[Level]] &amp; "|" &amp; Table2[[#This Row],[Participant As]]))</f>
        <v>Relawan|External Regional|Team</v>
      </c>
      <c r="M122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228" spans="1:13" ht="14.25" hidden="1" customHeight="1" x14ac:dyDescent="0.35">
      <c r="A1228" s="1" t="s">
        <v>1547</v>
      </c>
      <c r="B1228" s="1" t="s">
        <v>1548</v>
      </c>
      <c r="C1228" s="1" t="s">
        <v>1404</v>
      </c>
      <c r="D1228" s="1">
        <v>2021</v>
      </c>
      <c r="E1228" s="1" t="s">
        <v>1073</v>
      </c>
      <c r="F1228" s="1" t="s">
        <v>1073</v>
      </c>
      <c r="G1228" s="1" t="s">
        <v>18</v>
      </c>
      <c r="H1228" s="1" t="s">
        <v>19</v>
      </c>
      <c r="I1228" s="1" t="s">
        <v>20</v>
      </c>
      <c r="J1228" s="1">
        <v>5</v>
      </c>
      <c r="K1228" s="1" t="str">
        <f>VLOOKUP(Table2[[#This Row],[Status]], rubric[], 2, FALSE)</f>
        <v>Pemberdayaan atau Aksi Kemanusiaan</v>
      </c>
      <c r="L1228" s="1" t="str">
        <f>CLEAN(TRIM(Table2[[#This Row],[Status]] &amp; "|" &amp; Table2[[#This Row],[Level]] &amp; "|" &amp; Table2[[#This Row],[Participant As]]))</f>
        <v>Relawan|External Regional|Team</v>
      </c>
      <c r="M122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229" spans="1:13" ht="14.25" hidden="1" customHeight="1" x14ac:dyDescent="0.35">
      <c r="A1229" s="1" t="s">
        <v>1549</v>
      </c>
      <c r="B1229" s="1" t="s">
        <v>1550</v>
      </c>
      <c r="C1229" s="1" t="s">
        <v>1404</v>
      </c>
      <c r="D1229" s="1">
        <v>2021</v>
      </c>
      <c r="E1229" s="1" t="s">
        <v>257</v>
      </c>
      <c r="F1229" s="1" t="s">
        <v>1551</v>
      </c>
      <c r="G1229" s="1" t="s">
        <v>35</v>
      </c>
      <c r="H1229" s="1" t="s">
        <v>48</v>
      </c>
      <c r="I1229" s="1" t="s">
        <v>20</v>
      </c>
      <c r="J1229" s="1">
        <v>15</v>
      </c>
      <c r="K1229" s="1" t="str">
        <f>VLOOKUP(Table2[[#This Row],[Status]], rubric[], 2, FALSE)</f>
        <v>Kompetisi</v>
      </c>
      <c r="L1229" s="1" t="str">
        <f>CLEAN(TRIM(Table2[[#This Row],[Status]] &amp; "|" &amp; Table2[[#This Row],[Level]] &amp; "|" &amp; Table2[[#This Row],[Participant As]]))</f>
        <v>Juara 1|External National|Team</v>
      </c>
      <c r="M122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230" spans="1:13" ht="14.25" hidden="1" customHeight="1" x14ac:dyDescent="0.35">
      <c r="A1230" s="1" t="s">
        <v>1549</v>
      </c>
      <c r="B1230" s="1" t="s">
        <v>1550</v>
      </c>
      <c r="C1230" s="1" t="s">
        <v>1404</v>
      </c>
      <c r="D1230" s="1">
        <v>2021</v>
      </c>
      <c r="E1230" s="1" t="s">
        <v>122</v>
      </c>
      <c r="F1230" s="1" t="s">
        <v>1057</v>
      </c>
      <c r="G1230" s="1" t="s">
        <v>18</v>
      </c>
      <c r="H1230" s="1" t="s">
        <v>19</v>
      </c>
      <c r="I1230" s="1" t="s">
        <v>25</v>
      </c>
      <c r="J1230" s="1">
        <v>20</v>
      </c>
      <c r="K1230" s="1" t="str">
        <f>VLOOKUP(Table2[[#This Row],[Status]], rubric[], 2, FALSE)</f>
        <v>Pemberdayaan atau Aksi Kemanusiaan</v>
      </c>
      <c r="L1230" s="1" t="str">
        <f>CLEAN(TRIM(Table2[[#This Row],[Status]] &amp; "|" &amp; Table2[[#This Row],[Level]] &amp; "|" &amp; Table2[[#This Row],[Participant As]]))</f>
        <v>Relawan|External Regional|Individual</v>
      </c>
      <c r="M123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231" spans="1:13" ht="14.25" hidden="1" customHeight="1" x14ac:dyDescent="0.35">
      <c r="A1231" s="1" t="s">
        <v>1549</v>
      </c>
      <c r="B1231" s="1" t="s">
        <v>1550</v>
      </c>
      <c r="C1231" s="1" t="s">
        <v>1404</v>
      </c>
      <c r="D1231" s="1">
        <v>2021</v>
      </c>
      <c r="E1231" s="1" t="s">
        <v>1335</v>
      </c>
      <c r="F1231" s="1" t="s">
        <v>1335</v>
      </c>
      <c r="G1231" s="1" t="s">
        <v>35</v>
      </c>
      <c r="H1231" s="1" t="s">
        <v>48</v>
      </c>
      <c r="I1231" s="1" t="s">
        <v>25</v>
      </c>
      <c r="J1231" s="1">
        <v>15</v>
      </c>
      <c r="K1231" s="1" t="str">
        <f>VLOOKUP(Table2[[#This Row],[Status]], rubric[], 2, FALSE)</f>
        <v>Kompetisi</v>
      </c>
      <c r="L1231" s="1" t="str">
        <f>CLEAN(TRIM(Table2[[#This Row],[Status]] &amp; "|" &amp; Table2[[#This Row],[Level]] &amp; "|" &amp; Table2[[#This Row],[Participant As]]))</f>
        <v>Juara 1|External National|Individual</v>
      </c>
      <c r="M123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232" spans="1:13" ht="14.25" hidden="1" customHeight="1" x14ac:dyDescent="0.35">
      <c r="A1232" s="1" t="s">
        <v>1552</v>
      </c>
      <c r="B1232" s="1" t="s">
        <v>1553</v>
      </c>
      <c r="C1232" s="1" t="s">
        <v>1404</v>
      </c>
      <c r="D1232" s="1">
        <v>2021</v>
      </c>
      <c r="E1232" s="1" t="s">
        <v>122</v>
      </c>
      <c r="F1232" s="1" t="s">
        <v>1057</v>
      </c>
      <c r="G1232" s="1" t="s">
        <v>18</v>
      </c>
      <c r="H1232" s="1" t="s">
        <v>19</v>
      </c>
      <c r="I1232" s="1" t="s">
        <v>25</v>
      </c>
      <c r="J1232" s="1">
        <v>30</v>
      </c>
      <c r="K1232" s="1" t="str">
        <f>VLOOKUP(Table2[[#This Row],[Status]], rubric[], 2, FALSE)</f>
        <v>Pemberdayaan atau Aksi Kemanusiaan</v>
      </c>
      <c r="L1232" s="1" t="str">
        <f>CLEAN(TRIM(Table2[[#This Row],[Status]] &amp; "|" &amp; Table2[[#This Row],[Level]] &amp; "|" &amp; Table2[[#This Row],[Participant As]]))</f>
        <v>Relawan|External Regional|Individual</v>
      </c>
      <c r="M123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233" spans="1:13" ht="14.25" hidden="1" customHeight="1" x14ac:dyDescent="0.35">
      <c r="A1233" s="1" t="s">
        <v>1554</v>
      </c>
      <c r="B1233" s="1" t="s">
        <v>1555</v>
      </c>
      <c r="C1233" s="1" t="s">
        <v>1404</v>
      </c>
      <c r="D1233" s="1">
        <v>2021</v>
      </c>
      <c r="E1233" s="1" t="s">
        <v>258</v>
      </c>
      <c r="F1233" s="1" t="s">
        <v>258</v>
      </c>
      <c r="G1233" s="1" t="s">
        <v>74</v>
      </c>
      <c r="H1233" s="1" t="s">
        <v>19</v>
      </c>
      <c r="I1233" s="1" t="s">
        <v>25</v>
      </c>
      <c r="J1233" s="1">
        <v>10</v>
      </c>
      <c r="K1233" s="1" t="str">
        <f>VLOOKUP(Table2[[#This Row],[Status]], rubric[], 2, FALSE)</f>
        <v>Kompetisi</v>
      </c>
      <c r="L1233" s="1" t="str">
        <f>CLEAN(TRIM(Table2[[#This Row],[Status]] &amp; "|" &amp; Table2[[#This Row],[Level]] &amp; "|" &amp; Table2[[#This Row],[Participant As]]))</f>
        <v>Juara 3|External Regional|Individual</v>
      </c>
      <c r="M123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234" spans="1:13" ht="14.25" hidden="1" customHeight="1" x14ac:dyDescent="0.35">
      <c r="A1234" s="1" t="s">
        <v>1554</v>
      </c>
      <c r="B1234" s="1" t="s">
        <v>1555</v>
      </c>
      <c r="C1234" s="1" t="s">
        <v>1404</v>
      </c>
      <c r="D1234" s="1">
        <v>2021</v>
      </c>
      <c r="E1234" s="1" t="s">
        <v>257</v>
      </c>
      <c r="F1234" s="1" t="s">
        <v>257</v>
      </c>
      <c r="G1234" s="1" t="s">
        <v>35</v>
      </c>
      <c r="H1234" s="1" t="s">
        <v>19</v>
      </c>
      <c r="I1234" s="1" t="s">
        <v>20</v>
      </c>
      <c r="J1234" s="1">
        <v>20</v>
      </c>
      <c r="K1234" s="1" t="str">
        <f>VLOOKUP(Table2[[#This Row],[Status]], rubric[], 2, FALSE)</f>
        <v>Kompetisi</v>
      </c>
      <c r="L1234" s="1" t="str">
        <f>CLEAN(TRIM(Table2[[#This Row],[Status]] &amp; "|" &amp; Table2[[#This Row],[Level]] &amp; "|" &amp; Table2[[#This Row],[Participant As]]))</f>
        <v>Juara 1|External Regional|Team</v>
      </c>
      <c r="M123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235" spans="1:13" ht="14.25" hidden="1" customHeight="1" x14ac:dyDescent="0.35">
      <c r="A1235" s="1" t="s">
        <v>1554</v>
      </c>
      <c r="B1235" s="1" t="s">
        <v>1555</v>
      </c>
      <c r="C1235" s="1" t="s">
        <v>1404</v>
      </c>
      <c r="D1235" s="1">
        <v>2021</v>
      </c>
      <c r="E1235" s="1" t="s">
        <v>1139</v>
      </c>
      <c r="F1235" s="1" t="s">
        <v>1139</v>
      </c>
      <c r="G1235" s="1" t="s">
        <v>55</v>
      </c>
      <c r="H1235" s="1" t="s">
        <v>48</v>
      </c>
      <c r="I1235" s="1" t="s">
        <v>25</v>
      </c>
      <c r="J1235" s="1">
        <v>0</v>
      </c>
      <c r="K1235" s="1" t="str">
        <f>VLOOKUP(Table2[[#This Row],[Status]], rubric[], 2, FALSE)</f>
        <v>Hasil Karya</v>
      </c>
      <c r="L1235" s="1" t="str">
        <f>CLEAN(TRIM(Table2[[#This Row],[Status]] &amp; "|" &amp; Table2[[#This Row],[Level]] &amp; "|" &amp; Table2[[#This Row],[Participant As]]))</f>
        <v>Hak Cipta|External National|Individual</v>
      </c>
      <c r="M123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236" spans="1:13" ht="14.25" hidden="1" customHeight="1" x14ac:dyDescent="0.35">
      <c r="A1236" s="1" t="s">
        <v>1554</v>
      </c>
      <c r="B1236" s="1" t="s">
        <v>1555</v>
      </c>
      <c r="C1236" s="1" t="s">
        <v>1404</v>
      </c>
      <c r="D1236" s="1">
        <v>2021</v>
      </c>
      <c r="E1236" s="1" t="s">
        <v>813</v>
      </c>
      <c r="F1236" s="1" t="s">
        <v>486</v>
      </c>
      <c r="G1236" s="1" t="s">
        <v>35</v>
      </c>
      <c r="H1236" s="1" t="s">
        <v>48</v>
      </c>
      <c r="I1236" s="1" t="s">
        <v>20</v>
      </c>
      <c r="J1236" s="1">
        <v>110</v>
      </c>
      <c r="K1236" s="1" t="str">
        <f>VLOOKUP(Table2[[#This Row],[Status]], rubric[], 2, FALSE)</f>
        <v>Kompetisi</v>
      </c>
      <c r="L1236" s="1" t="str">
        <f>CLEAN(TRIM(Table2[[#This Row],[Status]] &amp; "|" &amp; Table2[[#This Row],[Level]] &amp; "|" &amp; Table2[[#This Row],[Participant As]]))</f>
        <v>Juara 1|External National|Team</v>
      </c>
      <c r="M123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237" spans="1:13" ht="14.25" hidden="1" customHeight="1" x14ac:dyDescent="0.35">
      <c r="A1237" s="1" t="s">
        <v>1554</v>
      </c>
      <c r="B1237" s="1" t="s">
        <v>1555</v>
      </c>
      <c r="C1237" s="1" t="s">
        <v>1404</v>
      </c>
      <c r="D1237" s="1">
        <v>2021</v>
      </c>
      <c r="E1237" s="1" t="s">
        <v>122</v>
      </c>
      <c r="F1237" s="1" t="s">
        <v>1057</v>
      </c>
      <c r="G1237" s="1" t="s">
        <v>18</v>
      </c>
      <c r="H1237" s="1" t="s">
        <v>19</v>
      </c>
      <c r="I1237" s="1" t="s">
        <v>20</v>
      </c>
      <c r="J1237" s="1">
        <v>30</v>
      </c>
      <c r="K1237" s="1" t="str">
        <f>VLOOKUP(Table2[[#This Row],[Status]], rubric[], 2, FALSE)</f>
        <v>Pemberdayaan atau Aksi Kemanusiaan</v>
      </c>
      <c r="L1237" s="1" t="str">
        <f>CLEAN(TRIM(Table2[[#This Row],[Status]] &amp; "|" &amp; Table2[[#This Row],[Level]] &amp; "|" &amp; Table2[[#This Row],[Participant As]]))</f>
        <v>Relawan|External Regional|Team</v>
      </c>
      <c r="M123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238" spans="1:13" ht="14.25" hidden="1" customHeight="1" x14ac:dyDescent="0.35">
      <c r="A1238" s="1" t="s">
        <v>1554</v>
      </c>
      <c r="B1238" s="1" t="s">
        <v>1555</v>
      </c>
      <c r="C1238" s="1" t="s">
        <v>1404</v>
      </c>
      <c r="D1238" s="1">
        <v>2021</v>
      </c>
      <c r="E1238" s="1" t="s">
        <v>943</v>
      </c>
      <c r="F1238" s="1" t="s">
        <v>107</v>
      </c>
      <c r="G1238" s="1" t="s">
        <v>32</v>
      </c>
      <c r="H1238" s="1" t="s">
        <v>48</v>
      </c>
      <c r="I1238" s="1" t="s">
        <v>25</v>
      </c>
      <c r="J1238" s="1">
        <v>0</v>
      </c>
      <c r="K1238" s="1" t="str">
        <f>VLOOKUP(Table2[[#This Row],[Status]], rubric[], 2, FALSE)</f>
        <v>Kompetisi</v>
      </c>
      <c r="L1238" s="1" t="str">
        <f>CLEAN(TRIM(Table2[[#This Row],[Status]] &amp; "|" &amp; Table2[[#This Row],[Level]] &amp; "|" &amp; Table2[[#This Row],[Participant As]]))</f>
        <v>Juara 2|External National|Individual</v>
      </c>
      <c r="M123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239" spans="1:13" ht="14.25" hidden="1" customHeight="1" x14ac:dyDescent="0.35">
      <c r="A1239" s="1" t="s">
        <v>1554</v>
      </c>
      <c r="B1239" s="1" t="s">
        <v>1555</v>
      </c>
      <c r="C1239" s="1" t="s">
        <v>1404</v>
      </c>
      <c r="D1239" s="1">
        <v>2021</v>
      </c>
      <c r="E1239" s="1" t="s">
        <v>722</v>
      </c>
      <c r="F1239" s="1" t="s">
        <v>1556</v>
      </c>
      <c r="G1239" s="1" t="s">
        <v>35</v>
      </c>
      <c r="H1239" s="1" t="s">
        <v>48</v>
      </c>
      <c r="I1239" s="1" t="s">
        <v>25</v>
      </c>
      <c r="J1239" s="1">
        <v>40</v>
      </c>
      <c r="K1239" s="1" t="str">
        <f>VLOOKUP(Table2[[#This Row],[Status]], rubric[], 2, FALSE)</f>
        <v>Kompetisi</v>
      </c>
      <c r="L1239" s="1" t="str">
        <f>CLEAN(TRIM(Table2[[#This Row],[Status]] &amp; "|" &amp; Table2[[#This Row],[Level]] &amp; "|" &amp; Table2[[#This Row],[Participant As]]))</f>
        <v>Juara 1|External National|Individual</v>
      </c>
      <c r="M123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240" spans="1:13" ht="14.25" hidden="1" customHeight="1" x14ac:dyDescent="0.35">
      <c r="A1240" s="1" t="s">
        <v>1554</v>
      </c>
      <c r="B1240" s="1" t="s">
        <v>1555</v>
      </c>
      <c r="C1240" s="1" t="s">
        <v>1404</v>
      </c>
      <c r="D1240" s="1">
        <v>2021</v>
      </c>
      <c r="E1240" s="1" t="s">
        <v>1464</v>
      </c>
      <c r="F1240" s="1" t="s">
        <v>610</v>
      </c>
      <c r="G1240" s="1" t="s">
        <v>32</v>
      </c>
      <c r="H1240" s="1" t="s">
        <v>48</v>
      </c>
      <c r="I1240" s="1" t="s">
        <v>20</v>
      </c>
      <c r="J1240" s="1">
        <v>15</v>
      </c>
      <c r="K1240" s="1" t="str">
        <f>VLOOKUP(Table2[[#This Row],[Status]], rubric[], 2, FALSE)</f>
        <v>Kompetisi</v>
      </c>
      <c r="L1240" s="1" t="str">
        <f>CLEAN(TRIM(Table2[[#This Row],[Status]] &amp; "|" &amp; Table2[[#This Row],[Level]] &amp; "|" &amp; Table2[[#This Row],[Participant As]]))</f>
        <v>Juara 2|External National|Team</v>
      </c>
      <c r="M124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1241" spans="1:13" ht="14.25" hidden="1" customHeight="1" x14ac:dyDescent="0.35">
      <c r="A1241" s="1" t="s">
        <v>1554</v>
      </c>
      <c r="B1241" s="1" t="s">
        <v>1555</v>
      </c>
      <c r="C1241" s="1" t="s">
        <v>1404</v>
      </c>
      <c r="D1241" s="1">
        <v>2021</v>
      </c>
      <c r="E1241" s="1" t="s">
        <v>1557</v>
      </c>
      <c r="F1241" s="1" t="s">
        <v>1557</v>
      </c>
      <c r="G1241" s="1" t="s">
        <v>55</v>
      </c>
      <c r="H1241" s="1" t="s">
        <v>48</v>
      </c>
      <c r="I1241" s="1" t="s">
        <v>20</v>
      </c>
      <c r="J1241" s="1">
        <v>5</v>
      </c>
      <c r="K1241" s="1" t="str">
        <f>VLOOKUP(Table2[[#This Row],[Status]], rubric[], 2, FALSE)</f>
        <v>Hasil Karya</v>
      </c>
      <c r="L1241" s="1" t="str">
        <f>CLEAN(TRIM(Table2[[#This Row],[Status]] &amp; "|" &amp; Table2[[#This Row],[Level]] &amp; "|" &amp; Table2[[#This Row],[Participant As]]))</f>
        <v>Hak Cipta|External National|Team</v>
      </c>
      <c r="M124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242" spans="1:13" ht="14.25" hidden="1" customHeight="1" x14ac:dyDescent="0.35">
      <c r="A1242" s="1" t="s">
        <v>1554</v>
      </c>
      <c r="B1242" s="1" t="s">
        <v>1555</v>
      </c>
      <c r="C1242" s="1" t="s">
        <v>1404</v>
      </c>
      <c r="D1242" s="1">
        <v>2021</v>
      </c>
      <c r="E1242" s="1" t="s">
        <v>1557</v>
      </c>
      <c r="F1242" s="1" t="s">
        <v>1557</v>
      </c>
      <c r="G1242" s="1" t="s">
        <v>55</v>
      </c>
      <c r="H1242" s="1" t="s">
        <v>48</v>
      </c>
      <c r="I1242" s="1" t="s">
        <v>20</v>
      </c>
      <c r="J1242" s="1">
        <v>5</v>
      </c>
      <c r="K1242" s="1" t="str">
        <f>VLOOKUP(Table2[[#This Row],[Status]], rubric[], 2, FALSE)</f>
        <v>Hasil Karya</v>
      </c>
      <c r="L1242" s="1" t="str">
        <f>CLEAN(TRIM(Table2[[#This Row],[Status]] &amp; "|" &amp; Table2[[#This Row],[Level]] &amp; "|" &amp; Table2[[#This Row],[Participant As]]))</f>
        <v>Hak Cipta|External National|Team</v>
      </c>
      <c r="M124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243" spans="1:13" ht="14.25" hidden="1" customHeight="1" x14ac:dyDescent="0.35">
      <c r="A1243" s="1" t="s">
        <v>1558</v>
      </c>
      <c r="B1243" s="1" t="s">
        <v>1559</v>
      </c>
      <c r="C1243" s="1" t="s">
        <v>1404</v>
      </c>
      <c r="D1243" s="1">
        <v>2021</v>
      </c>
      <c r="E1243" s="1" t="s">
        <v>142</v>
      </c>
      <c r="F1243" s="1" t="s">
        <v>142</v>
      </c>
      <c r="G1243" s="1" t="s">
        <v>32</v>
      </c>
      <c r="H1243" s="1" t="s">
        <v>48</v>
      </c>
      <c r="I1243" s="1" t="s">
        <v>20</v>
      </c>
      <c r="J1243" s="1">
        <v>6</v>
      </c>
      <c r="K1243" s="1" t="str">
        <f>VLOOKUP(Table2[[#This Row],[Status]], rubric[], 2, FALSE)</f>
        <v>Kompetisi</v>
      </c>
      <c r="L1243" s="1" t="str">
        <f>CLEAN(TRIM(Table2[[#This Row],[Status]] &amp; "|" &amp; Table2[[#This Row],[Level]] &amp; "|" &amp; Table2[[#This Row],[Participant As]]))</f>
        <v>Juara 2|External National|Team</v>
      </c>
      <c r="M124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1244" spans="1:13" ht="14.25" hidden="1" customHeight="1" x14ac:dyDescent="0.35">
      <c r="A1244" s="1" t="s">
        <v>1558</v>
      </c>
      <c r="B1244" s="1" t="s">
        <v>1559</v>
      </c>
      <c r="C1244" s="1" t="s">
        <v>1404</v>
      </c>
      <c r="D1244" s="1">
        <v>2021</v>
      </c>
      <c r="E1244" s="1" t="s">
        <v>1464</v>
      </c>
      <c r="F1244" s="1" t="s">
        <v>1539</v>
      </c>
      <c r="G1244" s="1" t="s">
        <v>32</v>
      </c>
      <c r="H1244" s="1" t="s">
        <v>48</v>
      </c>
      <c r="I1244" s="1" t="s">
        <v>20</v>
      </c>
      <c r="J1244" s="1">
        <v>13</v>
      </c>
      <c r="K1244" s="1" t="str">
        <f>VLOOKUP(Table2[[#This Row],[Status]], rubric[], 2, FALSE)</f>
        <v>Kompetisi</v>
      </c>
      <c r="L1244" s="1" t="str">
        <f>CLEAN(TRIM(Table2[[#This Row],[Status]] &amp; "|" &amp; Table2[[#This Row],[Level]] &amp; "|" &amp; Table2[[#This Row],[Participant As]]))</f>
        <v>Juara 2|External National|Team</v>
      </c>
      <c r="M124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1245" spans="1:13" ht="14.25" hidden="1" customHeight="1" x14ac:dyDescent="0.35">
      <c r="A1245" s="1" t="s">
        <v>1560</v>
      </c>
      <c r="B1245" s="1" t="s">
        <v>1561</v>
      </c>
      <c r="C1245" s="1" t="s">
        <v>1404</v>
      </c>
      <c r="D1245" s="1">
        <v>2021</v>
      </c>
      <c r="E1245" s="1" t="s">
        <v>79</v>
      </c>
      <c r="F1245" s="1" t="s">
        <v>1562</v>
      </c>
      <c r="G1245" s="1" t="s">
        <v>18</v>
      </c>
      <c r="H1245" s="1" t="s">
        <v>19</v>
      </c>
      <c r="I1245" s="1" t="s">
        <v>20</v>
      </c>
      <c r="J1245" s="1">
        <v>5</v>
      </c>
      <c r="K1245" s="1" t="str">
        <f>VLOOKUP(Table2[[#This Row],[Status]], rubric[], 2, FALSE)</f>
        <v>Pemberdayaan atau Aksi Kemanusiaan</v>
      </c>
      <c r="L1245" s="1" t="str">
        <f>CLEAN(TRIM(Table2[[#This Row],[Status]] &amp; "|" &amp; Table2[[#This Row],[Level]] &amp; "|" &amp; Table2[[#This Row],[Participant As]]))</f>
        <v>Relawan|External Regional|Team</v>
      </c>
      <c r="M124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246" spans="1:13" ht="14.25" hidden="1" customHeight="1" x14ac:dyDescent="0.35">
      <c r="A1246" s="1" t="s">
        <v>1563</v>
      </c>
      <c r="B1246" s="1" t="s">
        <v>1564</v>
      </c>
      <c r="C1246" s="1" t="s">
        <v>1404</v>
      </c>
      <c r="D1246" s="1">
        <v>2021</v>
      </c>
      <c r="E1246" s="1" t="s">
        <v>217</v>
      </c>
      <c r="F1246" s="1" t="s">
        <v>217</v>
      </c>
      <c r="G1246" s="1" t="s">
        <v>18</v>
      </c>
      <c r="H1246" s="1" t="s">
        <v>19</v>
      </c>
      <c r="I1246" s="1" t="s">
        <v>25</v>
      </c>
      <c r="J1246" s="1">
        <v>65</v>
      </c>
      <c r="K1246" s="1" t="str">
        <f>VLOOKUP(Table2[[#This Row],[Status]], rubric[], 2, FALSE)</f>
        <v>Pemberdayaan atau Aksi Kemanusiaan</v>
      </c>
      <c r="L1246" s="1" t="str">
        <f>CLEAN(TRIM(Table2[[#This Row],[Status]] &amp; "|" &amp; Table2[[#This Row],[Level]] &amp; "|" &amp; Table2[[#This Row],[Participant As]]))</f>
        <v>Relawan|External Regional|Individual</v>
      </c>
      <c r="M124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247" spans="1:13" ht="14.25" hidden="1" customHeight="1" x14ac:dyDescent="0.35">
      <c r="A1247" s="1" t="s">
        <v>1563</v>
      </c>
      <c r="B1247" s="1" t="s">
        <v>1564</v>
      </c>
      <c r="C1247" s="1" t="s">
        <v>1404</v>
      </c>
      <c r="D1247" s="1">
        <v>2021</v>
      </c>
      <c r="E1247" s="1" t="s">
        <v>393</v>
      </c>
      <c r="F1247" s="1" t="s">
        <v>394</v>
      </c>
      <c r="G1247" s="1" t="s">
        <v>35</v>
      </c>
      <c r="H1247" s="1" t="s">
        <v>19</v>
      </c>
      <c r="I1247" s="1" t="s">
        <v>25</v>
      </c>
      <c r="J1247" s="1">
        <v>900</v>
      </c>
      <c r="K1247" s="1" t="str">
        <f>VLOOKUP(Table2[[#This Row],[Status]], rubric[], 2, FALSE)</f>
        <v>Kompetisi</v>
      </c>
      <c r="L1247" s="1" t="str">
        <f>CLEAN(TRIM(Table2[[#This Row],[Status]] &amp; "|" &amp; Table2[[#This Row],[Level]] &amp; "|" &amp; Table2[[#This Row],[Participant As]]))</f>
        <v>Juara 1|External Regional|Individual</v>
      </c>
      <c r="M124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35</v>
      </c>
    </row>
    <row r="1248" spans="1:13" ht="14.25" hidden="1" customHeight="1" x14ac:dyDescent="0.35">
      <c r="A1248" s="1" t="s">
        <v>1565</v>
      </c>
      <c r="B1248" s="1" t="s">
        <v>1566</v>
      </c>
      <c r="C1248" s="1" t="s">
        <v>1404</v>
      </c>
      <c r="D1248" s="1">
        <v>2021</v>
      </c>
      <c r="E1248" s="1" t="s">
        <v>122</v>
      </c>
      <c r="F1248" s="1" t="s">
        <v>1057</v>
      </c>
      <c r="G1248" s="1" t="s">
        <v>18</v>
      </c>
      <c r="H1248" s="1" t="s">
        <v>19</v>
      </c>
      <c r="I1248" s="1" t="s">
        <v>20</v>
      </c>
      <c r="J1248" s="1">
        <v>40</v>
      </c>
      <c r="K1248" s="1" t="str">
        <f>VLOOKUP(Table2[[#This Row],[Status]], rubric[], 2, FALSE)</f>
        <v>Pemberdayaan atau Aksi Kemanusiaan</v>
      </c>
      <c r="L1248" s="1" t="str">
        <f>CLEAN(TRIM(Table2[[#This Row],[Status]] &amp; "|" &amp; Table2[[#This Row],[Level]] &amp; "|" &amp; Table2[[#This Row],[Participant As]]))</f>
        <v>Relawan|External Regional|Team</v>
      </c>
      <c r="M124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249" spans="1:13" ht="14.25" hidden="1" customHeight="1" x14ac:dyDescent="0.35">
      <c r="A1249" s="1" t="s">
        <v>1567</v>
      </c>
      <c r="B1249" s="1" t="s">
        <v>1568</v>
      </c>
      <c r="C1249" s="1" t="s">
        <v>1404</v>
      </c>
      <c r="D1249" s="1">
        <v>2021</v>
      </c>
      <c r="E1249" s="1" t="s">
        <v>16</v>
      </c>
      <c r="F1249" s="1" t="s">
        <v>463</v>
      </c>
      <c r="G1249" s="1" t="s">
        <v>18</v>
      </c>
      <c r="H1249" s="1" t="s">
        <v>48</v>
      </c>
      <c r="I1249" s="1" t="s">
        <v>20</v>
      </c>
      <c r="J1249" s="1">
        <v>100</v>
      </c>
      <c r="K1249" s="1" t="str">
        <f>VLOOKUP(Table2[[#This Row],[Status]], rubric[], 2, FALSE)</f>
        <v>Pemberdayaan atau Aksi Kemanusiaan</v>
      </c>
      <c r="L1249" s="1" t="str">
        <f>CLEAN(TRIM(Table2[[#This Row],[Status]] &amp; "|" &amp; Table2[[#This Row],[Level]] &amp; "|" &amp; Table2[[#This Row],[Participant As]]))</f>
        <v>Relawan|External National|Team</v>
      </c>
      <c r="M124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1250" spans="1:13" ht="14.25" hidden="1" customHeight="1" x14ac:dyDescent="0.35">
      <c r="A1250" s="1" t="s">
        <v>1567</v>
      </c>
      <c r="B1250" s="1" t="s">
        <v>1568</v>
      </c>
      <c r="C1250" s="1" t="s">
        <v>1404</v>
      </c>
      <c r="D1250" s="1">
        <v>2021</v>
      </c>
      <c r="E1250" s="1" t="s">
        <v>919</v>
      </c>
      <c r="F1250" s="1" t="s">
        <v>463</v>
      </c>
      <c r="G1250" s="1" t="s">
        <v>74</v>
      </c>
      <c r="H1250" s="1" t="s">
        <v>48</v>
      </c>
      <c r="I1250" s="1" t="s">
        <v>20</v>
      </c>
      <c r="J1250" s="1">
        <v>5000</v>
      </c>
      <c r="K1250" s="1" t="str">
        <f>VLOOKUP(Table2[[#This Row],[Status]], rubric[], 2, FALSE)</f>
        <v>Kompetisi</v>
      </c>
      <c r="L1250" s="1" t="str">
        <f>CLEAN(TRIM(Table2[[#This Row],[Status]] &amp; "|" &amp; Table2[[#This Row],[Level]] &amp; "|" &amp; Table2[[#This Row],[Participant As]]))</f>
        <v>Juara 3|External National|Team</v>
      </c>
      <c r="M125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1251" spans="1:13" ht="14.25" hidden="1" customHeight="1" x14ac:dyDescent="0.35">
      <c r="A1251" s="1" t="s">
        <v>1567</v>
      </c>
      <c r="B1251" s="1" t="s">
        <v>1568</v>
      </c>
      <c r="C1251" s="1" t="s">
        <v>1404</v>
      </c>
      <c r="D1251" s="1">
        <v>2021</v>
      </c>
      <c r="E1251" s="1" t="s">
        <v>1416</v>
      </c>
      <c r="F1251" s="1" t="s">
        <v>1417</v>
      </c>
      <c r="G1251" s="1" t="s">
        <v>55</v>
      </c>
      <c r="H1251" s="1" t="s">
        <v>48</v>
      </c>
      <c r="I1251" s="1" t="s">
        <v>20</v>
      </c>
      <c r="J1251" s="1">
        <v>9</v>
      </c>
      <c r="K1251" s="1" t="str">
        <f>VLOOKUP(Table2[[#This Row],[Status]], rubric[], 2, FALSE)</f>
        <v>Hasil Karya</v>
      </c>
      <c r="L1251" s="1" t="str">
        <f>CLEAN(TRIM(Table2[[#This Row],[Status]] &amp; "|" &amp; Table2[[#This Row],[Level]] &amp; "|" &amp; Table2[[#This Row],[Participant As]]))</f>
        <v>Hak Cipta|External National|Team</v>
      </c>
      <c r="M125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252" spans="1:13" ht="14.25" hidden="1" customHeight="1" x14ac:dyDescent="0.35">
      <c r="A1252" s="1" t="s">
        <v>1567</v>
      </c>
      <c r="B1252" s="1" t="s">
        <v>1568</v>
      </c>
      <c r="C1252" s="1" t="s">
        <v>1404</v>
      </c>
      <c r="D1252" s="1">
        <v>2021</v>
      </c>
      <c r="E1252" s="1" t="s">
        <v>1416</v>
      </c>
      <c r="F1252" s="1" t="s">
        <v>1418</v>
      </c>
      <c r="G1252" s="1" t="s">
        <v>55</v>
      </c>
      <c r="H1252" s="1" t="s">
        <v>48</v>
      </c>
      <c r="I1252" s="1" t="s">
        <v>25</v>
      </c>
      <c r="J1252" s="1">
        <v>8</v>
      </c>
      <c r="K1252" s="1" t="str">
        <f>VLOOKUP(Table2[[#This Row],[Status]], rubric[], 2, FALSE)</f>
        <v>Hasil Karya</v>
      </c>
      <c r="L1252" s="1" t="str">
        <f>CLEAN(TRIM(Table2[[#This Row],[Status]] &amp; "|" &amp; Table2[[#This Row],[Level]] &amp; "|" &amp; Table2[[#This Row],[Participant As]]))</f>
        <v>Hak Cipta|External National|Individual</v>
      </c>
      <c r="M125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253" spans="1:13" ht="14.25" hidden="1" customHeight="1" x14ac:dyDescent="0.35">
      <c r="A1253" s="1" t="s">
        <v>1567</v>
      </c>
      <c r="B1253" s="1" t="s">
        <v>1568</v>
      </c>
      <c r="C1253" s="1" t="s">
        <v>1404</v>
      </c>
      <c r="D1253" s="1">
        <v>2021</v>
      </c>
      <c r="E1253" s="1" t="s">
        <v>1420</v>
      </c>
      <c r="F1253" s="1" t="s">
        <v>334</v>
      </c>
      <c r="G1253" s="1" t="s">
        <v>55</v>
      </c>
      <c r="H1253" s="1" t="s">
        <v>48</v>
      </c>
      <c r="I1253" s="1" t="s">
        <v>20</v>
      </c>
      <c r="J1253" s="1">
        <v>9</v>
      </c>
      <c r="K1253" s="1" t="str">
        <f>VLOOKUP(Table2[[#This Row],[Status]], rubric[], 2, FALSE)</f>
        <v>Hasil Karya</v>
      </c>
      <c r="L1253" s="1" t="str">
        <f>CLEAN(TRIM(Table2[[#This Row],[Status]] &amp; "|" &amp; Table2[[#This Row],[Level]] &amp; "|" &amp; Table2[[#This Row],[Participant As]]))</f>
        <v>Hak Cipta|External National|Team</v>
      </c>
      <c r="M125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254" spans="1:13" ht="14.25" hidden="1" customHeight="1" x14ac:dyDescent="0.35">
      <c r="A1254" s="1" t="s">
        <v>1567</v>
      </c>
      <c r="B1254" s="1" t="s">
        <v>1568</v>
      </c>
      <c r="C1254" s="1" t="s">
        <v>1404</v>
      </c>
      <c r="D1254" s="1">
        <v>2021</v>
      </c>
      <c r="E1254" s="1" t="s">
        <v>80</v>
      </c>
      <c r="F1254" s="1" t="s">
        <v>920</v>
      </c>
      <c r="G1254" s="1" t="s">
        <v>55</v>
      </c>
      <c r="H1254" s="1" t="s">
        <v>48</v>
      </c>
      <c r="I1254" s="1" t="s">
        <v>20</v>
      </c>
      <c r="J1254" s="1">
        <v>14</v>
      </c>
      <c r="K1254" s="1" t="str">
        <f>VLOOKUP(Table2[[#This Row],[Status]], rubric[], 2, FALSE)</f>
        <v>Hasil Karya</v>
      </c>
      <c r="L1254" s="1" t="str">
        <f>CLEAN(TRIM(Table2[[#This Row],[Status]] &amp; "|" &amp; Table2[[#This Row],[Level]] &amp; "|" &amp; Table2[[#This Row],[Participant As]]))</f>
        <v>Hak Cipta|External National|Team</v>
      </c>
      <c r="M125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255" spans="1:13" ht="14.25" hidden="1" customHeight="1" x14ac:dyDescent="0.35">
      <c r="A1255" s="1" t="s">
        <v>1567</v>
      </c>
      <c r="B1255" s="1" t="s">
        <v>1568</v>
      </c>
      <c r="C1255" s="1" t="s">
        <v>1404</v>
      </c>
      <c r="D1255" s="1">
        <v>2021</v>
      </c>
      <c r="E1255" s="1" t="s">
        <v>1421</v>
      </c>
      <c r="F1255" s="1" t="s">
        <v>907</v>
      </c>
      <c r="G1255" s="1" t="s">
        <v>55</v>
      </c>
      <c r="H1255" s="1" t="s">
        <v>48</v>
      </c>
      <c r="I1255" s="1" t="s">
        <v>20</v>
      </c>
      <c r="J1255" s="1">
        <v>9</v>
      </c>
      <c r="K1255" s="1" t="str">
        <f>VLOOKUP(Table2[[#This Row],[Status]], rubric[], 2, FALSE)</f>
        <v>Hasil Karya</v>
      </c>
      <c r="L1255" s="1" t="str">
        <f>CLEAN(TRIM(Table2[[#This Row],[Status]] &amp; "|" &amp; Table2[[#This Row],[Level]] &amp; "|" &amp; Table2[[#This Row],[Participant As]]))</f>
        <v>Hak Cipta|External National|Team</v>
      </c>
      <c r="M125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256" spans="1:13" ht="14.25" hidden="1" customHeight="1" x14ac:dyDescent="0.35">
      <c r="A1256" s="1" t="s">
        <v>1569</v>
      </c>
      <c r="B1256" s="1" t="s">
        <v>1570</v>
      </c>
      <c r="C1256" s="1" t="s">
        <v>1404</v>
      </c>
      <c r="D1256" s="1">
        <v>2021</v>
      </c>
      <c r="E1256" s="1" t="s">
        <v>1571</v>
      </c>
      <c r="F1256" s="1" t="s">
        <v>932</v>
      </c>
      <c r="G1256" s="1" t="s">
        <v>18</v>
      </c>
      <c r="H1256" s="1" t="s">
        <v>19</v>
      </c>
      <c r="I1256" s="1" t="s">
        <v>20</v>
      </c>
      <c r="J1256" s="1">
        <v>4</v>
      </c>
      <c r="K1256" s="1" t="str">
        <f>VLOOKUP(Table2[[#This Row],[Status]], rubric[], 2, FALSE)</f>
        <v>Pemberdayaan atau Aksi Kemanusiaan</v>
      </c>
      <c r="L1256" s="1" t="str">
        <f>CLEAN(TRIM(Table2[[#This Row],[Status]] &amp; "|" &amp; Table2[[#This Row],[Level]] &amp; "|" &amp; Table2[[#This Row],[Participant As]]))</f>
        <v>Relawan|External Regional|Team</v>
      </c>
      <c r="M125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257" spans="1:13" ht="14.25" hidden="1" customHeight="1" x14ac:dyDescent="0.35">
      <c r="A1257" s="1" t="s">
        <v>1572</v>
      </c>
      <c r="B1257" s="1" t="s">
        <v>1573</v>
      </c>
      <c r="C1257" s="1" t="s">
        <v>1404</v>
      </c>
      <c r="D1257" s="1">
        <v>2021</v>
      </c>
      <c r="E1257" s="1" t="s">
        <v>122</v>
      </c>
      <c r="F1257" s="1" t="s">
        <v>1057</v>
      </c>
      <c r="G1257" s="1" t="s">
        <v>18</v>
      </c>
      <c r="H1257" s="1" t="s">
        <v>19</v>
      </c>
      <c r="I1257" s="1" t="s">
        <v>20</v>
      </c>
      <c r="J1257" s="1">
        <v>4</v>
      </c>
      <c r="K1257" s="1" t="str">
        <f>VLOOKUP(Table2[[#This Row],[Status]], rubric[], 2, FALSE)</f>
        <v>Pemberdayaan atau Aksi Kemanusiaan</v>
      </c>
      <c r="L1257" s="1" t="str">
        <f>CLEAN(TRIM(Table2[[#This Row],[Status]] &amp; "|" &amp; Table2[[#This Row],[Level]] &amp; "|" &amp; Table2[[#This Row],[Participant As]]))</f>
        <v>Relawan|External Regional|Team</v>
      </c>
      <c r="M125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258" spans="1:13" ht="14.25" hidden="1" customHeight="1" x14ac:dyDescent="0.35">
      <c r="A1258" s="1" t="s">
        <v>1572</v>
      </c>
      <c r="B1258" s="1" t="s">
        <v>1573</v>
      </c>
      <c r="C1258" s="1" t="s">
        <v>1404</v>
      </c>
      <c r="D1258" s="1">
        <v>2021</v>
      </c>
      <c r="E1258" s="1" t="s">
        <v>1455</v>
      </c>
      <c r="F1258" s="1" t="s">
        <v>610</v>
      </c>
      <c r="G1258" s="1" t="s">
        <v>32</v>
      </c>
      <c r="H1258" s="1" t="s">
        <v>48</v>
      </c>
      <c r="I1258" s="1" t="s">
        <v>20</v>
      </c>
      <c r="J1258" s="1">
        <v>14</v>
      </c>
      <c r="K1258" s="1" t="str">
        <f>VLOOKUP(Table2[[#This Row],[Status]], rubric[], 2, FALSE)</f>
        <v>Kompetisi</v>
      </c>
      <c r="L1258" s="1" t="str">
        <f>CLEAN(TRIM(Table2[[#This Row],[Status]] &amp; "|" &amp; Table2[[#This Row],[Level]] &amp; "|" &amp; Table2[[#This Row],[Participant As]]))</f>
        <v>Juara 2|External National|Team</v>
      </c>
      <c r="M125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1259" spans="1:13" ht="14.25" hidden="1" customHeight="1" x14ac:dyDescent="0.35">
      <c r="A1259" s="1" t="s">
        <v>1574</v>
      </c>
      <c r="B1259" s="1" t="s">
        <v>1575</v>
      </c>
      <c r="C1259" s="1" t="s">
        <v>1404</v>
      </c>
      <c r="D1259" s="1">
        <v>2021</v>
      </c>
      <c r="E1259" s="1" t="s">
        <v>122</v>
      </c>
      <c r="F1259" s="1" t="s">
        <v>1057</v>
      </c>
      <c r="G1259" s="1" t="s">
        <v>18</v>
      </c>
      <c r="H1259" s="1" t="s">
        <v>19</v>
      </c>
      <c r="I1259" s="1" t="s">
        <v>20</v>
      </c>
      <c r="J1259" s="1">
        <v>50</v>
      </c>
      <c r="K1259" s="1" t="str">
        <f>VLOOKUP(Table2[[#This Row],[Status]], rubric[], 2, FALSE)</f>
        <v>Pemberdayaan atau Aksi Kemanusiaan</v>
      </c>
      <c r="L1259" s="1" t="str">
        <f>CLEAN(TRIM(Table2[[#This Row],[Status]] &amp; "|" &amp; Table2[[#This Row],[Level]] &amp; "|" &amp; Table2[[#This Row],[Participant As]]))</f>
        <v>Relawan|External Regional|Team</v>
      </c>
      <c r="M125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260" spans="1:13" ht="14.25" hidden="1" customHeight="1" x14ac:dyDescent="0.35">
      <c r="A1260" s="1" t="s">
        <v>1576</v>
      </c>
      <c r="B1260" s="1" t="s">
        <v>1577</v>
      </c>
      <c r="C1260" s="1" t="s">
        <v>1578</v>
      </c>
      <c r="D1260" s="1">
        <v>2021</v>
      </c>
      <c r="E1260" s="1" t="s">
        <v>149</v>
      </c>
      <c r="F1260" s="1" t="s">
        <v>111</v>
      </c>
      <c r="G1260" s="1" t="s">
        <v>74</v>
      </c>
      <c r="H1260" s="1" t="s">
        <v>19</v>
      </c>
      <c r="I1260" s="1" t="s">
        <v>20</v>
      </c>
      <c r="J1260" s="1">
        <v>200</v>
      </c>
      <c r="K1260" s="1" t="str">
        <f>VLOOKUP(Table2[[#This Row],[Status]], rubric[], 2, FALSE)</f>
        <v>Kompetisi</v>
      </c>
      <c r="L1260" s="1" t="str">
        <f>CLEAN(TRIM(Table2[[#This Row],[Status]] &amp; "|" &amp; Table2[[#This Row],[Level]] &amp; "|" &amp; Table2[[#This Row],[Participant As]]))</f>
        <v>Juara 3|External Regional|Team</v>
      </c>
      <c r="M126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261" spans="1:13" ht="14.25" hidden="1" customHeight="1" x14ac:dyDescent="0.35">
      <c r="A1261" s="1" t="s">
        <v>1579</v>
      </c>
      <c r="B1261" s="1" t="s">
        <v>1580</v>
      </c>
      <c r="C1261" s="1" t="s">
        <v>1578</v>
      </c>
      <c r="D1261" s="1">
        <v>2021</v>
      </c>
      <c r="E1261" s="1" t="s">
        <v>200</v>
      </c>
      <c r="F1261" s="1" t="s">
        <v>200</v>
      </c>
      <c r="G1261" s="1" t="s">
        <v>91</v>
      </c>
      <c r="H1261" s="1" t="s">
        <v>19</v>
      </c>
      <c r="I1261" s="1" t="s">
        <v>25</v>
      </c>
      <c r="J1261" s="1">
        <v>16</v>
      </c>
      <c r="K1261" s="1" t="str">
        <f>VLOOKUP(Table2[[#This Row],[Status]], rubric[], 2, FALSE)</f>
        <v>Pengakuan</v>
      </c>
      <c r="L1261" s="1" t="str">
        <f>CLEAN(TRIM(Table2[[#This Row],[Status]] &amp; "|" &amp; Table2[[#This Row],[Level]] &amp; "|" &amp; Table2[[#This Row],[Participant As]]))</f>
        <v>Narasumber/Pembicara|External Regional|Individual</v>
      </c>
      <c r="M126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262" spans="1:13" ht="14.25" hidden="1" customHeight="1" x14ac:dyDescent="0.35">
      <c r="A1262" s="1" t="s">
        <v>1581</v>
      </c>
      <c r="B1262" s="1" t="s">
        <v>1582</v>
      </c>
      <c r="C1262" s="1" t="s">
        <v>1578</v>
      </c>
      <c r="D1262" s="1">
        <v>2021</v>
      </c>
      <c r="E1262" s="1" t="s">
        <v>1583</v>
      </c>
      <c r="F1262" s="1" t="s">
        <v>984</v>
      </c>
      <c r="G1262" s="1" t="s">
        <v>74</v>
      </c>
      <c r="H1262" s="1" t="s">
        <v>48</v>
      </c>
      <c r="I1262" s="1" t="s">
        <v>25</v>
      </c>
      <c r="J1262" s="1">
        <v>139</v>
      </c>
      <c r="K1262" s="1" t="str">
        <f>VLOOKUP(Table2[[#This Row],[Status]], rubric[], 2, FALSE)</f>
        <v>Kompetisi</v>
      </c>
      <c r="L1262" s="1" t="str">
        <f>CLEAN(TRIM(Table2[[#This Row],[Status]] &amp; "|" &amp; Table2[[#This Row],[Level]] &amp; "|" &amp; Table2[[#This Row],[Participant As]]))</f>
        <v>Juara 3|External National|Individual</v>
      </c>
      <c r="M126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263" spans="1:13" ht="14.25" hidden="1" customHeight="1" x14ac:dyDescent="0.35">
      <c r="A1263" s="1" t="s">
        <v>1584</v>
      </c>
      <c r="B1263" s="1" t="s">
        <v>1585</v>
      </c>
      <c r="C1263" s="1" t="s">
        <v>1578</v>
      </c>
      <c r="D1263" s="1">
        <v>2021</v>
      </c>
      <c r="E1263" s="1" t="s">
        <v>1586</v>
      </c>
      <c r="F1263" s="1" t="s">
        <v>1587</v>
      </c>
      <c r="G1263" s="1" t="s">
        <v>32</v>
      </c>
      <c r="H1263" s="1" t="s">
        <v>19</v>
      </c>
      <c r="I1263" s="1" t="s">
        <v>25</v>
      </c>
      <c r="J1263" s="1">
        <v>50</v>
      </c>
      <c r="K1263" s="1" t="str">
        <f>VLOOKUP(Table2[[#This Row],[Status]], rubric[], 2, FALSE)</f>
        <v>Kompetisi</v>
      </c>
      <c r="L1263" s="1" t="str">
        <f>CLEAN(TRIM(Table2[[#This Row],[Status]] &amp; "|" &amp; Table2[[#This Row],[Level]] &amp; "|" &amp; Table2[[#This Row],[Participant As]]))</f>
        <v>Juara 2|External Regional|Individual</v>
      </c>
      <c r="M126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30</v>
      </c>
    </row>
    <row r="1264" spans="1:13" ht="14.25" hidden="1" customHeight="1" x14ac:dyDescent="0.35">
      <c r="A1264" s="1" t="s">
        <v>1588</v>
      </c>
      <c r="B1264" s="1" t="s">
        <v>1589</v>
      </c>
      <c r="C1264" s="1" t="s">
        <v>1578</v>
      </c>
      <c r="D1264" s="1">
        <v>2021</v>
      </c>
      <c r="E1264" s="1" t="s">
        <v>89</v>
      </c>
      <c r="F1264" s="1" t="s">
        <v>90</v>
      </c>
      <c r="G1264" s="1" t="s">
        <v>91</v>
      </c>
      <c r="H1264" s="1" t="s">
        <v>66</v>
      </c>
      <c r="I1264" s="1" t="s">
        <v>25</v>
      </c>
      <c r="J1264" s="1">
        <v>500</v>
      </c>
      <c r="K1264" s="1" t="str">
        <f>VLOOKUP(Table2[[#This Row],[Status]], rubric[], 2, FALSE)</f>
        <v>Pengakuan</v>
      </c>
      <c r="L1264" s="1" t="str">
        <f>CLEAN(TRIM(Table2[[#This Row],[Status]] &amp; "|" &amp; Table2[[#This Row],[Level]] &amp; "|" &amp; Table2[[#This Row],[Participant As]]))</f>
        <v>Narasumber/Pembicara|External International|Individual</v>
      </c>
      <c r="M126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265" spans="1:13" ht="14.25" hidden="1" customHeight="1" x14ac:dyDescent="0.35">
      <c r="A1265" s="1" t="s">
        <v>1590</v>
      </c>
      <c r="B1265" s="1" t="s">
        <v>1591</v>
      </c>
      <c r="C1265" s="1" t="s">
        <v>1578</v>
      </c>
      <c r="D1265" s="1">
        <v>2021</v>
      </c>
      <c r="E1265" s="1" t="s">
        <v>222</v>
      </c>
      <c r="F1265" s="1" t="s">
        <v>223</v>
      </c>
      <c r="G1265" s="1" t="s">
        <v>18</v>
      </c>
      <c r="H1265" s="1" t="s">
        <v>19</v>
      </c>
      <c r="I1265" s="1" t="s">
        <v>25</v>
      </c>
      <c r="J1265" s="1">
        <v>30</v>
      </c>
      <c r="K1265" s="1" t="str">
        <f>VLOOKUP(Table2[[#This Row],[Status]], rubric[], 2, FALSE)</f>
        <v>Pemberdayaan atau Aksi Kemanusiaan</v>
      </c>
      <c r="L1265" s="1" t="str">
        <f>CLEAN(TRIM(Table2[[#This Row],[Status]] &amp; "|" &amp; Table2[[#This Row],[Level]] &amp; "|" &amp; Table2[[#This Row],[Participant As]]))</f>
        <v>Relawan|External Regional|Individual</v>
      </c>
      <c r="M126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266" spans="1:13" ht="14.25" hidden="1" customHeight="1" x14ac:dyDescent="0.35">
      <c r="A1266" s="1" t="s">
        <v>1592</v>
      </c>
      <c r="B1266" s="1" t="s">
        <v>1593</v>
      </c>
      <c r="C1266" s="1" t="s">
        <v>1578</v>
      </c>
      <c r="D1266" s="1">
        <v>2021</v>
      </c>
      <c r="E1266" s="1" t="s">
        <v>149</v>
      </c>
      <c r="F1266" s="1" t="s">
        <v>1594</v>
      </c>
      <c r="G1266" s="1" t="s">
        <v>74</v>
      </c>
      <c r="H1266" s="1" t="s">
        <v>48</v>
      </c>
      <c r="I1266" s="1" t="s">
        <v>20</v>
      </c>
      <c r="J1266" s="1">
        <v>100</v>
      </c>
      <c r="K1266" s="1" t="str">
        <f>VLOOKUP(Table2[[#This Row],[Status]], rubric[], 2, FALSE)</f>
        <v>Kompetisi</v>
      </c>
      <c r="L1266" s="1" t="str">
        <f>CLEAN(TRIM(Table2[[#This Row],[Status]] &amp; "|" &amp; Table2[[#This Row],[Level]] &amp; "|" &amp; Table2[[#This Row],[Participant As]]))</f>
        <v>Juara 3|External National|Team</v>
      </c>
      <c r="M126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1267" spans="1:13" ht="14.25" hidden="1" customHeight="1" x14ac:dyDescent="0.35">
      <c r="A1267" s="1" t="s">
        <v>1595</v>
      </c>
      <c r="B1267" s="1" t="s">
        <v>1596</v>
      </c>
      <c r="C1267" s="1" t="s">
        <v>1578</v>
      </c>
      <c r="D1267" s="1">
        <v>2021</v>
      </c>
      <c r="E1267" s="1" t="s">
        <v>222</v>
      </c>
      <c r="F1267" s="1" t="s">
        <v>223</v>
      </c>
      <c r="G1267" s="1" t="s">
        <v>18</v>
      </c>
      <c r="H1267" s="1" t="s">
        <v>19</v>
      </c>
      <c r="I1267" s="1" t="s">
        <v>25</v>
      </c>
      <c r="J1267" s="1">
        <v>30</v>
      </c>
      <c r="K1267" s="1" t="str">
        <f>VLOOKUP(Table2[[#This Row],[Status]], rubric[], 2, FALSE)</f>
        <v>Pemberdayaan atau Aksi Kemanusiaan</v>
      </c>
      <c r="L1267" s="1" t="str">
        <f>CLEAN(TRIM(Table2[[#This Row],[Status]] &amp; "|" &amp; Table2[[#This Row],[Level]] &amp; "|" &amp; Table2[[#This Row],[Participant As]]))</f>
        <v>Relawan|External Regional|Individual</v>
      </c>
      <c r="M126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268" spans="1:13" ht="14.25" hidden="1" customHeight="1" x14ac:dyDescent="0.35">
      <c r="A1268" s="1" t="s">
        <v>1597</v>
      </c>
      <c r="B1268" s="1" t="s">
        <v>1598</v>
      </c>
      <c r="C1268" s="1" t="s">
        <v>1578</v>
      </c>
      <c r="D1268" s="1">
        <v>2021</v>
      </c>
      <c r="E1268" s="1" t="s">
        <v>17</v>
      </c>
      <c r="F1268" s="1" t="s">
        <v>573</v>
      </c>
      <c r="G1268" s="1" t="s">
        <v>18</v>
      </c>
      <c r="H1268" s="1" t="s">
        <v>19</v>
      </c>
      <c r="I1268" s="1" t="s">
        <v>20</v>
      </c>
      <c r="J1268" s="1">
        <v>24</v>
      </c>
      <c r="K1268" s="1" t="str">
        <f>VLOOKUP(Table2[[#This Row],[Status]], rubric[], 2, FALSE)</f>
        <v>Pemberdayaan atau Aksi Kemanusiaan</v>
      </c>
      <c r="L1268" s="1" t="str">
        <f>CLEAN(TRIM(Table2[[#This Row],[Status]] &amp; "|" &amp; Table2[[#This Row],[Level]] &amp; "|" &amp; Table2[[#This Row],[Participant As]]))</f>
        <v>Relawan|External Regional|Team</v>
      </c>
      <c r="M126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269" spans="1:13" ht="14.25" hidden="1" customHeight="1" x14ac:dyDescent="0.35">
      <c r="A1269" s="1" t="s">
        <v>1599</v>
      </c>
      <c r="B1269" s="1" t="s">
        <v>1600</v>
      </c>
      <c r="C1269" s="1" t="s">
        <v>1578</v>
      </c>
      <c r="D1269" s="1">
        <v>2021</v>
      </c>
      <c r="E1269" s="1" t="s">
        <v>1601</v>
      </c>
      <c r="F1269" s="1" t="s">
        <v>1602</v>
      </c>
      <c r="G1269" s="1" t="s">
        <v>91</v>
      </c>
      <c r="H1269" s="1" t="s">
        <v>19</v>
      </c>
      <c r="I1269" s="1" t="s">
        <v>25</v>
      </c>
      <c r="J1269" s="1">
        <v>60</v>
      </c>
      <c r="K1269" s="1" t="str">
        <f>VLOOKUP(Table2[[#This Row],[Status]], rubric[], 2, FALSE)</f>
        <v>Pengakuan</v>
      </c>
      <c r="L1269" s="1" t="str">
        <f>CLEAN(TRIM(Table2[[#This Row],[Status]] &amp; "|" &amp; Table2[[#This Row],[Level]] &amp; "|" &amp; Table2[[#This Row],[Participant As]]))</f>
        <v>Narasumber/Pembicara|External Regional|Individual</v>
      </c>
      <c r="M126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270" spans="1:13" ht="14.25" hidden="1" customHeight="1" x14ac:dyDescent="0.35">
      <c r="A1270" s="1" t="s">
        <v>1603</v>
      </c>
      <c r="B1270" s="1" t="s">
        <v>1604</v>
      </c>
      <c r="C1270" s="1" t="s">
        <v>1578</v>
      </c>
      <c r="D1270" s="1">
        <v>2021</v>
      </c>
      <c r="E1270" s="1" t="s">
        <v>1119</v>
      </c>
      <c r="F1270" s="1" t="s">
        <v>1119</v>
      </c>
      <c r="G1270" s="1" t="s">
        <v>35</v>
      </c>
      <c r="H1270" s="1" t="s">
        <v>19</v>
      </c>
      <c r="I1270" s="1" t="s">
        <v>20</v>
      </c>
      <c r="J1270" s="1">
        <v>11</v>
      </c>
      <c r="K1270" s="1" t="str">
        <f>VLOOKUP(Table2[[#This Row],[Status]], rubric[], 2, FALSE)</f>
        <v>Kompetisi</v>
      </c>
      <c r="L1270" s="1" t="str">
        <f>CLEAN(TRIM(Table2[[#This Row],[Status]] &amp; "|" &amp; Table2[[#This Row],[Level]] &amp; "|" &amp; Table2[[#This Row],[Participant As]]))</f>
        <v>Juara 1|External Regional|Team</v>
      </c>
      <c r="M127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271" spans="1:13" ht="14.25" hidden="1" customHeight="1" x14ac:dyDescent="0.35">
      <c r="A1271" s="1" t="s">
        <v>1603</v>
      </c>
      <c r="B1271" s="1" t="s">
        <v>1604</v>
      </c>
      <c r="C1271" s="1" t="s">
        <v>1578</v>
      </c>
      <c r="D1271" s="1">
        <v>2021</v>
      </c>
      <c r="E1271" s="1" t="s">
        <v>805</v>
      </c>
      <c r="F1271" s="1" t="s">
        <v>805</v>
      </c>
      <c r="G1271" s="1" t="s">
        <v>18</v>
      </c>
      <c r="H1271" s="1" t="s">
        <v>19</v>
      </c>
      <c r="I1271" s="1" t="s">
        <v>20</v>
      </c>
      <c r="J1271" s="1">
        <v>26</v>
      </c>
      <c r="K1271" s="1" t="str">
        <f>VLOOKUP(Table2[[#This Row],[Status]], rubric[], 2, FALSE)</f>
        <v>Pemberdayaan atau Aksi Kemanusiaan</v>
      </c>
      <c r="L1271" s="1" t="str">
        <f>CLEAN(TRIM(Table2[[#This Row],[Status]] &amp; "|" &amp; Table2[[#This Row],[Level]] &amp; "|" &amp; Table2[[#This Row],[Participant As]]))</f>
        <v>Relawan|External Regional|Team</v>
      </c>
      <c r="M127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272" spans="1:13" ht="14.25" hidden="1" customHeight="1" x14ac:dyDescent="0.35">
      <c r="A1272" s="1" t="s">
        <v>1605</v>
      </c>
      <c r="B1272" s="1" t="s">
        <v>1606</v>
      </c>
      <c r="C1272" s="1" t="s">
        <v>1578</v>
      </c>
      <c r="D1272" s="1">
        <v>2021</v>
      </c>
      <c r="E1272" s="1" t="s">
        <v>89</v>
      </c>
      <c r="F1272" s="1" t="s">
        <v>90</v>
      </c>
      <c r="G1272" s="1" t="s">
        <v>91</v>
      </c>
      <c r="H1272" s="1" t="s">
        <v>66</v>
      </c>
      <c r="I1272" s="1" t="s">
        <v>25</v>
      </c>
      <c r="J1272" s="1">
        <v>500</v>
      </c>
      <c r="K1272" s="1" t="str">
        <f>VLOOKUP(Table2[[#This Row],[Status]], rubric[], 2, FALSE)</f>
        <v>Pengakuan</v>
      </c>
      <c r="L1272" s="1" t="str">
        <f>CLEAN(TRIM(Table2[[#This Row],[Status]] &amp; "|" &amp; Table2[[#This Row],[Level]] &amp; "|" &amp; Table2[[#This Row],[Participant As]]))</f>
        <v>Narasumber/Pembicara|External International|Individual</v>
      </c>
      <c r="M127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273" spans="1:13" ht="14.25" hidden="1" customHeight="1" x14ac:dyDescent="0.35">
      <c r="A1273" s="1" t="s">
        <v>1607</v>
      </c>
      <c r="B1273" s="1" t="s">
        <v>1608</v>
      </c>
      <c r="C1273" s="1" t="s">
        <v>1578</v>
      </c>
      <c r="D1273" s="1">
        <v>2021</v>
      </c>
      <c r="E1273" s="1" t="s">
        <v>222</v>
      </c>
      <c r="F1273" s="1" t="s">
        <v>223</v>
      </c>
      <c r="G1273" s="1" t="s">
        <v>18</v>
      </c>
      <c r="H1273" s="1" t="s">
        <v>19</v>
      </c>
      <c r="I1273" s="1" t="s">
        <v>25</v>
      </c>
      <c r="J1273" s="1">
        <v>30</v>
      </c>
      <c r="K1273" s="1" t="str">
        <f>VLOOKUP(Table2[[#This Row],[Status]], rubric[], 2, FALSE)</f>
        <v>Pemberdayaan atau Aksi Kemanusiaan</v>
      </c>
      <c r="L1273" s="1" t="str">
        <f>CLEAN(TRIM(Table2[[#This Row],[Status]] &amp; "|" &amp; Table2[[#This Row],[Level]] &amp; "|" &amp; Table2[[#This Row],[Participant As]]))</f>
        <v>Relawan|External Regional|Individual</v>
      </c>
      <c r="M127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274" spans="1:13" ht="14.25" hidden="1" customHeight="1" x14ac:dyDescent="0.35">
      <c r="A1274" s="1" t="s">
        <v>1609</v>
      </c>
      <c r="B1274" s="1" t="s">
        <v>1610</v>
      </c>
      <c r="C1274" s="1" t="s">
        <v>1578</v>
      </c>
      <c r="D1274" s="1">
        <v>2021</v>
      </c>
      <c r="E1274" s="1" t="s">
        <v>1611</v>
      </c>
      <c r="F1274" s="1" t="s">
        <v>1085</v>
      </c>
      <c r="G1274" s="1" t="s">
        <v>32</v>
      </c>
      <c r="H1274" s="1" t="s">
        <v>48</v>
      </c>
      <c r="I1274" s="1" t="s">
        <v>20</v>
      </c>
      <c r="J1274" s="1">
        <v>18</v>
      </c>
      <c r="K1274" s="1" t="str">
        <f>VLOOKUP(Table2[[#This Row],[Status]], rubric[], 2, FALSE)</f>
        <v>Kompetisi</v>
      </c>
      <c r="L1274" s="1" t="str">
        <f>CLEAN(TRIM(Table2[[#This Row],[Status]] &amp; "|" &amp; Table2[[#This Row],[Level]] &amp; "|" &amp; Table2[[#This Row],[Participant As]]))</f>
        <v>Juara 2|External National|Team</v>
      </c>
      <c r="M127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1275" spans="1:13" ht="14.25" hidden="1" customHeight="1" x14ac:dyDescent="0.35">
      <c r="A1275" s="1" t="s">
        <v>1609</v>
      </c>
      <c r="B1275" s="1" t="s">
        <v>1610</v>
      </c>
      <c r="C1275" s="1" t="s">
        <v>1578</v>
      </c>
      <c r="D1275" s="1">
        <v>2021</v>
      </c>
      <c r="E1275" s="1" t="s">
        <v>805</v>
      </c>
      <c r="F1275" s="1" t="s">
        <v>805</v>
      </c>
      <c r="G1275" s="1" t="s">
        <v>18</v>
      </c>
      <c r="H1275" s="1" t="s">
        <v>19</v>
      </c>
      <c r="I1275" s="1" t="s">
        <v>20</v>
      </c>
      <c r="J1275" s="1">
        <v>40</v>
      </c>
      <c r="K1275" s="1" t="str">
        <f>VLOOKUP(Table2[[#This Row],[Status]], rubric[], 2, FALSE)</f>
        <v>Pemberdayaan atau Aksi Kemanusiaan</v>
      </c>
      <c r="L1275" s="1" t="str">
        <f>CLEAN(TRIM(Table2[[#This Row],[Status]] &amp; "|" &amp; Table2[[#This Row],[Level]] &amp; "|" &amp; Table2[[#This Row],[Participant As]]))</f>
        <v>Relawan|External Regional|Team</v>
      </c>
      <c r="M127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276" spans="1:13" ht="14.25" hidden="1" customHeight="1" x14ac:dyDescent="0.35">
      <c r="A1276" s="1" t="s">
        <v>1612</v>
      </c>
      <c r="B1276" s="1" t="s">
        <v>1613</v>
      </c>
      <c r="C1276" s="1" t="s">
        <v>1578</v>
      </c>
      <c r="D1276" s="1">
        <v>2021</v>
      </c>
      <c r="E1276" s="1" t="s">
        <v>222</v>
      </c>
      <c r="F1276" s="1" t="s">
        <v>223</v>
      </c>
      <c r="G1276" s="1" t="s">
        <v>18</v>
      </c>
      <c r="H1276" s="1" t="s">
        <v>19</v>
      </c>
      <c r="I1276" s="1" t="s">
        <v>25</v>
      </c>
      <c r="J1276" s="1">
        <v>30</v>
      </c>
      <c r="K1276" s="1" t="str">
        <f>VLOOKUP(Table2[[#This Row],[Status]], rubric[], 2, FALSE)</f>
        <v>Pemberdayaan atau Aksi Kemanusiaan</v>
      </c>
      <c r="L1276" s="1" t="str">
        <f>CLEAN(TRIM(Table2[[#This Row],[Status]] &amp; "|" &amp; Table2[[#This Row],[Level]] &amp; "|" &amp; Table2[[#This Row],[Participant As]]))</f>
        <v>Relawan|External Regional|Individual</v>
      </c>
      <c r="M127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277" spans="1:13" ht="14.25" hidden="1" customHeight="1" x14ac:dyDescent="0.35">
      <c r="A1277" s="1" t="s">
        <v>1614</v>
      </c>
      <c r="B1277" s="1" t="s">
        <v>1615</v>
      </c>
      <c r="C1277" s="1" t="s">
        <v>1578</v>
      </c>
      <c r="D1277" s="1">
        <v>2021</v>
      </c>
      <c r="E1277" s="1" t="s">
        <v>222</v>
      </c>
      <c r="F1277" s="1" t="s">
        <v>223</v>
      </c>
      <c r="G1277" s="1" t="s">
        <v>18</v>
      </c>
      <c r="H1277" s="1" t="s">
        <v>19</v>
      </c>
      <c r="I1277" s="1" t="s">
        <v>25</v>
      </c>
      <c r="J1277" s="1">
        <v>30</v>
      </c>
      <c r="K1277" s="1" t="str">
        <f>VLOOKUP(Table2[[#This Row],[Status]], rubric[], 2, FALSE)</f>
        <v>Pemberdayaan atau Aksi Kemanusiaan</v>
      </c>
      <c r="L1277" s="1" t="str">
        <f>CLEAN(TRIM(Table2[[#This Row],[Status]] &amp; "|" &amp; Table2[[#This Row],[Level]] &amp; "|" &amp; Table2[[#This Row],[Participant As]]))</f>
        <v>Relawan|External Regional|Individual</v>
      </c>
      <c r="M127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278" spans="1:13" ht="14.25" hidden="1" customHeight="1" x14ac:dyDescent="0.35">
      <c r="A1278" s="1" t="s">
        <v>1616</v>
      </c>
      <c r="B1278" s="1" t="s">
        <v>1617</v>
      </c>
      <c r="C1278" s="1" t="s">
        <v>1578</v>
      </c>
      <c r="D1278" s="1">
        <v>2021</v>
      </c>
      <c r="E1278" s="1" t="s">
        <v>222</v>
      </c>
      <c r="F1278" s="1" t="s">
        <v>223</v>
      </c>
      <c r="G1278" s="1" t="s">
        <v>18</v>
      </c>
      <c r="H1278" s="1" t="s">
        <v>19</v>
      </c>
      <c r="I1278" s="1" t="s">
        <v>25</v>
      </c>
      <c r="J1278" s="1">
        <v>30</v>
      </c>
      <c r="K1278" s="1" t="str">
        <f>VLOOKUP(Table2[[#This Row],[Status]], rubric[], 2, FALSE)</f>
        <v>Pemberdayaan atau Aksi Kemanusiaan</v>
      </c>
      <c r="L1278" s="1" t="str">
        <f>CLEAN(TRIM(Table2[[#This Row],[Status]] &amp; "|" &amp; Table2[[#This Row],[Level]] &amp; "|" &amp; Table2[[#This Row],[Participant As]]))</f>
        <v>Relawan|External Regional|Individual</v>
      </c>
      <c r="M127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279" spans="1:13" ht="14.25" hidden="1" customHeight="1" x14ac:dyDescent="0.35">
      <c r="A1279" s="1" t="s">
        <v>1618</v>
      </c>
      <c r="B1279" s="1" t="s">
        <v>1619</v>
      </c>
      <c r="C1279" s="1" t="s">
        <v>1578</v>
      </c>
      <c r="D1279" s="1">
        <v>2021</v>
      </c>
      <c r="E1279" s="1" t="s">
        <v>331</v>
      </c>
      <c r="F1279" s="1" t="s">
        <v>331</v>
      </c>
      <c r="G1279" s="1" t="s">
        <v>18</v>
      </c>
      <c r="H1279" s="1" t="s">
        <v>19</v>
      </c>
      <c r="I1279" s="1" t="s">
        <v>25</v>
      </c>
      <c r="J1279" s="1">
        <v>9</v>
      </c>
      <c r="K1279" s="1" t="str">
        <f>VLOOKUP(Table2[[#This Row],[Status]], rubric[], 2, FALSE)</f>
        <v>Pemberdayaan atau Aksi Kemanusiaan</v>
      </c>
      <c r="L1279" s="1" t="str">
        <f>CLEAN(TRIM(Table2[[#This Row],[Status]] &amp; "|" &amp; Table2[[#This Row],[Level]] &amp; "|" &amp; Table2[[#This Row],[Participant As]]))</f>
        <v>Relawan|External Regional|Individual</v>
      </c>
      <c r="M127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280" spans="1:13" ht="14.25" hidden="1" customHeight="1" x14ac:dyDescent="0.35">
      <c r="A1280" s="1" t="s">
        <v>1620</v>
      </c>
      <c r="B1280" s="1" t="s">
        <v>1621</v>
      </c>
      <c r="C1280" s="1" t="s">
        <v>1578</v>
      </c>
      <c r="D1280" s="1">
        <v>2021</v>
      </c>
      <c r="E1280" s="1" t="s">
        <v>331</v>
      </c>
      <c r="F1280" s="1" t="s">
        <v>1622</v>
      </c>
      <c r="G1280" s="1" t="s">
        <v>18</v>
      </c>
      <c r="H1280" s="1" t="s">
        <v>19</v>
      </c>
      <c r="I1280" s="1" t="s">
        <v>20</v>
      </c>
      <c r="J1280" s="1">
        <v>9</v>
      </c>
      <c r="K1280" s="1" t="str">
        <f>VLOOKUP(Table2[[#This Row],[Status]], rubric[], 2, FALSE)</f>
        <v>Pemberdayaan atau Aksi Kemanusiaan</v>
      </c>
      <c r="L1280" s="1" t="str">
        <f>CLEAN(TRIM(Table2[[#This Row],[Status]] &amp; "|" &amp; Table2[[#This Row],[Level]] &amp; "|" &amp; Table2[[#This Row],[Participant As]]))</f>
        <v>Relawan|External Regional|Team</v>
      </c>
      <c r="M128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281" spans="1:13" ht="14.25" hidden="1" customHeight="1" x14ac:dyDescent="0.35">
      <c r="A1281" s="1" t="s">
        <v>1623</v>
      </c>
      <c r="B1281" s="1" t="s">
        <v>1624</v>
      </c>
      <c r="C1281" s="1" t="s">
        <v>1578</v>
      </c>
      <c r="D1281" s="1">
        <v>2021</v>
      </c>
      <c r="E1281" s="1" t="s">
        <v>56</v>
      </c>
      <c r="F1281" s="1" t="s">
        <v>805</v>
      </c>
      <c r="G1281" s="1" t="s">
        <v>18</v>
      </c>
      <c r="H1281" s="1" t="s">
        <v>19</v>
      </c>
      <c r="I1281" s="1" t="s">
        <v>25</v>
      </c>
      <c r="J1281" s="1">
        <v>50</v>
      </c>
      <c r="K1281" s="1" t="str">
        <f>VLOOKUP(Table2[[#This Row],[Status]], rubric[], 2, FALSE)</f>
        <v>Pemberdayaan atau Aksi Kemanusiaan</v>
      </c>
      <c r="L1281" s="1" t="str">
        <f>CLEAN(TRIM(Table2[[#This Row],[Status]] &amp; "|" &amp; Table2[[#This Row],[Level]] &amp; "|" &amp; Table2[[#This Row],[Participant As]]))</f>
        <v>Relawan|External Regional|Individual</v>
      </c>
      <c r="M128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282" spans="1:13" ht="14.25" hidden="1" customHeight="1" x14ac:dyDescent="0.35">
      <c r="A1282" s="1" t="s">
        <v>1625</v>
      </c>
      <c r="B1282" s="1" t="s">
        <v>1626</v>
      </c>
      <c r="C1282" s="1" t="s">
        <v>1578</v>
      </c>
      <c r="D1282" s="1">
        <v>2021</v>
      </c>
      <c r="E1282" s="1" t="s">
        <v>17</v>
      </c>
      <c r="F1282" s="1" t="s">
        <v>1627</v>
      </c>
      <c r="G1282" s="1" t="s">
        <v>18</v>
      </c>
      <c r="H1282" s="1" t="s">
        <v>19</v>
      </c>
      <c r="I1282" s="1" t="s">
        <v>20</v>
      </c>
      <c r="J1282" s="1">
        <v>24</v>
      </c>
      <c r="K1282" s="1" t="str">
        <f>VLOOKUP(Table2[[#This Row],[Status]], rubric[], 2, FALSE)</f>
        <v>Pemberdayaan atau Aksi Kemanusiaan</v>
      </c>
      <c r="L1282" s="1" t="str">
        <f>CLEAN(TRIM(Table2[[#This Row],[Status]] &amp; "|" &amp; Table2[[#This Row],[Level]] &amp; "|" &amp; Table2[[#This Row],[Participant As]]))</f>
        <v>Relawan|External Regional|Team</v>
      </c>
      <c r="M128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283" spans="1:13" ht="14.25" hidden="1" customHeight="1" x14ac:dyDescent="0.35">
      <c r="A1283" s="1" t="s">
        <v>1628</v>
      </c>
      <c r="B1283" s="1" t="s">
        <v>1629</v>
      </c>
      <c r="C1283" s="1" t="s">
        <v>1630</v>
      </c>
      <c r="D1283" s="1">
        <v>2021</v>
      </c>
      <c r="E1283" s="1" t="s">
        <v>16</v>
      </c>
      <c r="F1283" s="1" t="s">
        <v>1005</v>
      </c>
      <c r="G1283" s="1" t="s">
        <v>18</v>
      </c>
      <c r="H1283" s="1" t="s">
        <v>48</v>
      </c>
      <c r="I1283" s="1" t="s">
        <v>20</v>
      </c>
      <c r="J1283" s="1">
        <v>100</v>
      </c>
      <c r="K1283" s="1" t="str">
        <f>VLOOKUP(Table2[[#This Row],[Status]], rubric[], 2, FALSE)</f>
        <v>Pemberdayaan atau Aksi Kemanusiaan</v>
      </c>
      <c r="L1283" s="1" t="str">
        <f>CLEAN(TRIM(Table2[[#This Row],[Status]] &amp; "|" &amp; Table2[[#This Row],[Level]] &amp; "|" &amp; Table2[[#This Row],[Participant As]]))</f>
        <v>Relawan|External National|Team</v>
      </c>
      <c r="M128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1284" spans="1:13" ht="14.25" hidden="1" customHeight="1" x14ac:dyDescent="0.35">
      <c r="A1284" s="1" t="s">
        <v>1631</v>
      </c>
      <c r="B1284" s="1" t="s">
        <v>1632</v>
      </c>
      <c r="C1284" s="1" t="s">
        <v>1630</v>
      </c>
      <c r="D1284" s="1">
        <v>2021</v>
      </c>
      <c r="E1284" s="1" t="s">
        <v>877</v>
      </c>
      <c r="F1284" s="1" t="s">
        <v>54</v>
      </c>
      <c r="G1284" s="1" t="s">
        <v>74</v>
      </c>
      <c r="H1284" s="1" t="s">
        <v>48</v>
      </c>
      <c r="I1284" s="1" t="s">
        <v>20</v>
      </c>
      <c r="J1284" s="1">
        <v>110</v>
      </c>
      <c r="K1284" s="1" t="str">
        <f>VLOOKUP(Table2[[#This Row],[Status]], rubric[], 2, FALSE)</f>
        <v>Kompetisi</v>
      </c>
      <c r="L1284" s="1" t="str">
        <f>CLEAN(TRIM(Table2[[#This Row],[Status]] &amp; "|" &amp; Table2[[#This Row],[Level]] &amp; "|" &amp; Table2[[#This Row],[Participant As]]))</f>
        <v>Juara 3|External National|Team</v>
      </c>
      <c r="M128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1285" spans="1:13" ht="14.25" hidden="1" customHeight="1" x14ac:dyDescent="0.35">
      <c r="A1285" s="1" t="s">
        <v>1631</v>
      </c>
      <c r="B1285" s="1" t="s">
        <v>1632</v>
      </c>
      <c r="C1285" s="1" t="s">
        <v>1630</v>
      </c>
      <c r="D1285" s="1">
        <v>2021</v>
      </c>
      <c r="E1285" s="1" t="s">
        <v>1594</v>
      </c>
      <c r="F1285" s="1" t="s">
        <v>1594</v>
      </c>
      <c r="G1285" s="1" t="s">
        <v>18</v>
      </c>
      <c r="H1285" s="1" t="s">
        <v>48</v>
      </c>
      <c r="I1285" s="1" t="s">
        <v>25</v>
      </c>
      <c r="J1285" s="1">
        <v>16</v>
      </c>
      <c r="K1285" s="1" t="str">
        <f>VLOOKUP(Table2[[#This Row],[Status]], rubric[], 2, FALSE)</f>
        <v>Pemberdayaan atau Aksi Kemanusiaan</v>
      </c>
      <c r="L1285" s="1" t="str">
        <f>CLEAN(TRIM(Table2[[#This Row],[Status]] &amp; "|" &amp; Table2[[#This Row],[Level]] &amp; "|" &amp; Table2[[#This Row],[Participant As]]))</f>
        <v>Relawan|External National|Individual</v>
      </c>
      <c r="M128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1286" spans="1:13" ht="14.25" hidden="1" customHeight="1" x14ac:dyDescent="0.35">
      <c r="A1286" s="1" t="s">
        <v>1633</v>
      </c>
      <c r="B1286" s="1" t="s">
        <v>1634</v>
      </c>
      <c r="C1286" s="1" t="s">
        <v>1630</v>
      </c>
      <c r="D1286" s="1">
        <v>2021</v>
      </c>
      <c r="E1286" s="1" t="s">
        <v>26</v>
      </c>
      <c r="F1286" s="1" t="s">
        <v>626</v>
      </c>
      <c r="G1286" s="1" t="s">
        <v>18</v>
      </c>
      <c r="H1286" s="1" t="s">
        <v>19</v>
      </c>
      <c r="I1286" s="1" t="s">
        <v>25</v>
      </c>
      <c r="J1286" s="1">
        <v>30</v>
      </c>
      <c r="K1286" s="1" t="str">
        <f>VLOOKUP(Table2[[#This Row],[Status]], rubric[], 2, FALSE)</f>
        <v>Pemberdayaan atau Aksi Kemanusiaan</v>
      </c>
      <c r="L1286" s="1" t="str">
        <f>CLEAN(TRIM(Table2[[#This Row],[Status]] &amp; "|" &amp; Table2[[#This Row],[Level]] &amp; "|" &amp; Table2[[#This Row],[Participant As]]))</f>
        <v>Relawan|External Regional|Individual</v>
      </c>
      <c r="M128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287" spans="1:13" ht="14.25" hidden="1" customHeight="1" x14ac:dyDescent="0.35">
      <c r="A1287" s="1" t="s">
        <v>1633</v>
      </c>
      <c r="B1287" s="1" t="s">
        <v>1634</v>
      </c>
      <c r="C1287" s="1" t="s">
        <v>1630</v>
      </c>
      <c r="D1287" s="1">
        <v>2021</v>
      </c>
      <c r="E1287" s="1" t="s">
        <v>79</v>
      </c>
      <c r="F1287" s="1" t="s">
        <v>57</v>
      </c>
      <c r="G1287" s="1" t="s">
        <v>58</v>
      </c>
      <c r="H1287" s="1" t="s">
        <v>41</v>
      </c>
      <c r="I1287" s="1" t="s">
        <v>25</v>
      </c>
      <c r="J1287" s="1">
        <v>1000</v>
      </c>
      <c r="K1287" s="1" t="str">
        <f>VLOOKUP(Table2[[#This Row],[Status]], rubric[], 2, FALSE)</f>
        <v>Karir Organisasi</v>
      </c>
      <c r="L1287" s="1" t="str">
        <f>CLEAN(TRIM(Table2[[#This Row],[Status]] &amp; "|" &amp; Table2[[#This Row],[Level]] &amp; "|" &amp; Table2[[#This Row],[Participant As]]))</f>
        <v>Ketua|Kab/Kota/PT|Individual</v>
      </c>
      <c r="M128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1288" spans="1:13" ht="14.25" hidden="1" customHeight="1" x14ac:dyDescent="0.35">
      <c r="A1288" s="1" t="s">
        <v>1633</v>
      </c>
      <c r="B1288" s="1" t="s">
        <v>1634</v>
      </c>
      <c r="C1288" s="1" t="s">
        <v>1630</v>
      </c>
      <c r="D1288" s="1">
        <v>2021</v>
      </c>
      <c r="E1288" s="1" t="s">
        <v>877</v>
      </c>
      <c r="F1288" s="1" t="s">
        <v>54</v>
      </c>
      <c r="G1288" s="1" t="s">
        <v>74</v>
      </c>
      <c r="H1288" s="1" t="s">
        <v>48</v>
      </c>
      <c r="I1288" s="1" t="s">
        <v>20</v>
      </c>
      <c r="J1288" s="1">
        <v>110</v>
      </c>
      <c r="K1288" s="1" t="str">
        <f>VLOOKUP(Table2[[#This Row],[Status]], rubric[], 2, FALSE)</f>
        <v>Kompetisi</v>
      </c>
      <c r="L1288" s="1" t="str">
        <f>CLEAN(TRIM(Table2[[#This Row],[Status]] &amp; "|" &amp; Table2[[#This Row],[Level]] &amp; "|" &amp; Table2[[#This Row],[Participant As]]))</f>
        <v>Juara 3|External National|Team</v>
      </c>
      <c r="M128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1289" spans="1:13" ht="14.25" hidden="1" customHeight="1" x14ac:dyDescent="0.35">
      <c r="A1289" s="1" t="s">
        <v>1635</v>
      </c>
      <c r="B1289" s="1" t="s">
        <v>1636</v>
      </c>
      <c r="C1289" s="1" t="s">
        <v>1630</v>
      </c>
      <c r="D1289" s="1">
        <v>2021</v>
      </c>
      <c r="E1289" s="1" t="s">
        <v>906</v>
      </c>
      <c r="F1289" s="1" t="s">
        <v>906</v>
      </c>
      <c r="G1289" s="1" t="s">
        <v>18</v>
      </c>
      <c r="H1289" s="1" t="s">
        <v>19</v>
      </c>
      <c r="I1289" s="1" t="s">
        <v>25</v>
      </c>
      <c r="J1289" s="1">
        <v>60</v>
      </c>
      <c r="K1289" s="1" t="str">
        <f>VLOOKUP(Table2[[#This Row],[Status]], rubric[], 2, FALSE)</f>
        <v>Pemberdayaan atau Aksi Kemanusiaan</v>
      </c>
      <c r="L1289" s="1" t="str">
        <f>CLEAN(TRIM(Table2[[#This Row],[Status]] &amp; "|" &amp; Table2[[#This Row],[Level]] &amp; "|" &amp; Table2[[#This Row],[Participant As]]))</f>
        <v>Relawan|External Regional|Individual</v>
      </c>
      <c r="M128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290" spans="1:13" ht="14.25" hidden="1" customHeight="1" x14ac:dyDescent="0.35">
      <c r="A1290" s="1" t="s">
        <v>1635</v>
      </c>
      <c r="B1290" s="1" t="s">
        <v>1636</v>
      </c>
      <c r="C1290" s="1" t="s">
        <v>1630</v>
      </c>
      <c r="D1290" s="1">
        <v>2021</v>
      </c>
      <c r="E1290" s="1" t="s">
        <v>253</v>
      </c>
      <c r="F1290" s="1" t="s">
        <v>253</v>
      </c>
      <c r="G1290" s="1" t="s">
        <v>18</v>
      </c>
      <c r="H1290" s="1" t="s">
        <v>19</v>
      </c>
      <c r="I1290" s="1" t="s">
        <v>25</v>
      </c>
      <c r="J1290" s="1">
        <v>500</v>
      </c>
      <c r="K1290" s="1" t="str">
        <f>VLOOKUP(Table2[[#This Row],[Status]], rubric[], 2, FALSE)</f>
        <v>Pemberdayaan atau Aksi Kemanusiaan</v>
      </c>
      <c r="L1290" s="1" t="str">
        <f>CLEAN(TRIM(Table2[[#This Row],[Status]] &amp; "|" &amp; Table2[[#This Row],[Level]] &amp; "|" &amp; Table2[[#This Row],[Participant As]]))</f>
        <v>Relawan|External Regional|Individual</v>
      </c>
      <c r="M129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291" spans="1:13" ht="14.25" hidden="1" customHeight="1" x14ac:dyDescent="0.35">
      <c r="A1291" s="1" t="s">
        <v>1637</v>
      </c>
      <c r="B1291" s="1" t="s">
        <v>1638</v>
      </c>
      <c r="C1291" s="1" t="s">
        <v>1630</v>
      </c>
      <c r="D1291" s="1">
        <v>2021</v>
      </c>
      <c r="E1291" s="1" t="s">
        <v>1639</v>
      </c>
      <c r="F1291" s="1" t="s">
        <v>1029</v>
      </c>
      <c r="G1291" s="1" t="s">
        <v>35</v>
      </c>
      <c r="H1291" s="1" t="s">
        <v>48</v>
      </c>
      <c r="I1291" s="1" t="s">
        <v>20</v>
      </c>
      <c r="J1291" s="1">
        <v>36</v>
      </c>
      <c r="K1291" s="1" t="str">
        <f>VLOOKUP(Table2[[#This Row],[Status]], rubric[], 2, FALSE)</f>
        <v>Kompetisi</v>
      </c>
      <c r="L1291" s="1" t="str">
        <f>CLEAN(TRIM(Table2[[#This Row],[Status]] &amp; "|" &amp; Table2[[#This Row],[Level]] &amp; "|" &amp; Table2[[#This Row],[Participant As]]))</f>
        <v>Juara 1|External National|Team</v>
      </c>
      <c r="M129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292" spans="1:13" ht="14.25" hidden="1" customHeight="1" x14ac:dyDescent="0.35">
      <c r="A1292" s="1" t="s">
        <v>1640</v>
      </c>
      <c r="B1292" s="1" t="s">
        <v>1641</v>
      </c>
      <c r="C1292" s="1" t="s">
        <v>1630</v>
      </c>
      <c r="D1292" s="1">
        <v>2021</v>
      </c>
      <c r="E1292" s="1" t="s">
        <v>752</v>
      </c>
      <c r="F1292" s="1" t="s">
        <v>1594</v>
      </c>
      <c r="G1292" s="1" t="s">
        <v>18</v>
      </c>
      <c r="H1292" s="1" t="s">
        <v>48</v>
      </c>
      <c r="I1292" s="1" t="s">
        <v>25</v>
      </c>
      <c r="J1292" s="1">
        <v>16</v>
      </c>
      <c r="K1292" s="1" t="str">
        <f>VLOOKUP(Table2[[#This Row],[Status]], rubric[], 2, FALSE)</f>
        <v>Pemberdayaan atau Aksi Kemanusiaan</v>
      </c>
      <c r="L1292" s="1" t="str">
        <f>CLEAN(TRIM(Table2[[#This Row],[Status]] &amp; "|" &amp; Table2[[#This Row],[Level]] &amp; "|" &amp; Table2[[#This Row],[Participant As]]))</f>
        <v>Relawan|External National|Individual</v>
      </c>
      <c r="M129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1293" spans="1:13" ht="14.25" hidden="1" customHeight="1" x14ac:dyDescent="0.35">
      <c r="A1293" s="1" t="s">
        <v>1642</v>
      </c>
      <c r="B1293" s="1" t="s">
        <v>1643</v>
      </c>
      <c r="C1293" s="1" t="s">
        <v>1630</v>
      </c>
      <c r="D1293" s="1">
        <v>2021</v>
      </c>
      <c r="E1293" s="1" t="s">
        <v>1644</v>
      </c>
      <c r="F1293" s="1" t="s">
        <v>1645</v>
      </c>
      <c r="G1293" s="1" t="s">
        <v>318</v>
      </c>
      <c r="H1293" s="1" t="s">
        <v>48</v>
      </c>
      <c r="I1293" s="1" t="s">
        <v>20</v>
      </c>
      <c r="J1293" s="1">
        <v>4</v>
      </c>
      <c r="K1293" s="1" t="str">
        <f>VLOOKUP(Table2[[#This Row],[Status]], rubric[], 2, FALSE)</f>
        <v>Hasil Karya</v>
      </c>
      <c r="L1293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129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294" spans="1:13" ht="14.25" hidden="1" customHeight="1" x14ac:dyDescent="0.35">
      <c r="A1294" s="1" t="s">
        <v>1646</v>
      </c>
      <c r="B1294" s="1" t="s">
        <v>1647</v>
      </c>
      <c r="C1294" s="1" t="s">
        <v>1630</v>
      </c>
      <c r="D1294" s="1">
        <v>2021</v>
      </c>
      <c r="E1294" s="1" t="s">
        <v>752</v>
      </c>
      <c r="F1294" s="1" t="s">
        <v>518</v>
      </c>
      <c r="G1294" s="1" t="s">
        <v>18</v>
      </c>
      <c r="H1294" s="1" t="s">
        <v>48</v>
      </c>
      <c r="I1294" s="1" t="s">
        <v>25</v>
      </c>
      <c r="J1294" s="1">
        <v>16</v>
      </c>
      <c r="K1294" s="1" t="str">
        <f>VLOOKUP(Table2[[#This Row],[Status]], rubric[], 2, FALSE)</f>
        <v>Pemberdayaan atau Aksi Kemanusiaan</v>
      </c>
      <c r="L1294" s="1" t="str">
        <f>CLEAN(TRIM(Table2[[#This Row],[Status]] &amp; "|" &amp; Table2[[#This Row],[Level]] &amp; "|" &amp; Table2[[#This Row],[Participant As]]))</f>
        <v>Relawan|External National|Individual</v>
      </c>
      <c r="M129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1295" spans="1:13" ht="14.25" hidden="1" customHeight="1" x14ac:dyDescent="0.35">
      <c r="A1295" s="1" t="s">
        <v>1648</v>
      </c>
      <c r="B1295" s="1" t="s">
        <v>1649</v>
      </c>
      <c r="C1295" s="1" t="s">
        <v>1630</v>
      </c>
      <c r="D1295" s="1">
        <v>2021</v>
      </c>
      <c r="E1295" s="1" t="s">
        <v>105</v>
      </c>
      <c r="F1295" s="1" t="s">
        <v>905</v>
      </c>
      <c r="G1295" s="1" t="s">
        <v>18</v>
      </c>
      <c r="H1295" s="1" t="s">
        <v>48</v>
      </c>
      <c r="I1295" s="1" t="s">
        <v>25</v>
      </c>
      <c r="J1295" s="1">
        <v>200</v>
      </c>
      <c r="K1295" s="1" t="str">
        <f>VLOOKUP(Table2[[#This Row],[Status]], rubric[], 2, FALSE)</f>
        <v>Pemberdayaan atau Aksi Kemanusiaan</v>
      </c>
      <c r="L1295" s="1" t="str">
        <f>CLEAN(TRIM(Table2[[#This Row],[Status]] &amp; "|" &amp; Table2[[#This Row],[Level]] &amp; "|" &amp; Table2[[#This Row],[Participant As]]))</f>
        <v>Relawan|External National|Individual</v>
      </c>
      <c r="M129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1296" spans="1:13" ht="14.25" hidden="1" customHeight="1" x14ac:dyDescent="0.35">
      <c r="A1296" s="1" t="s">
        <v>1648</v>
      </c>
      <c r="B1296" s="1" t="s">
        <v>1649</v>
      </c>
      <c r="C1296" s="1" t="s">
        <v>1630</v>
      </c>
      <c r="D1296" s="1">
        <v>2021</v>
      </c>
      <c r="E1296" s="1" t="s">
        <v>1650</v>
      </c>
      <c r="F1296" s="1" t="s">
        <v>1651</v>
      </c>
      <c r="G1296" s="1" t="s">
        <v>542</v>
      </c>
      <c r="H1296" s="1" t="s">
        <v>48</v>
      </c>
      <c r="I1296" s="1" t="s">
        <v>25</v>
      </c>
      <c r="J1296" s="1">
        <v>300</v>
      </c>
      <c r="K1296" s="1" t="str">
        <f>VLOOKUP(Table2[[#This Row],[Status]], rubric[], 2, FALSE)</f>
        <v>Hasil Karya</v>
      </c>
      <c r="L1296" s="1" t="str">
        <f>CLEAN(TRIM(Table2[[#This Row],[Status]] &amp; "|" &amp; Table2[[#This Row],[Level]] &amp; "|" &amp; Table2[[#This Row],[Participant As]]))</f>
        <v>Penulis Utama/korespondensi karya ilmiah di journal yg bereputasi dan diakui|External National|Individual</v>
      </c>
      <c r="M129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30</v>
      </c>
    </row>
    <row r="1297" spans="1:13" ht="14.25" hidden="1" customHeight="1" x14ac:dyDescent="0.35">
      <c r="A1297" s="1" t="s">
        <v>1648</v>
      </c>
      <c r="B1297" s="1" t="s">
        <v>1649</v>
      </c>
      <c r="C1297" s="1" t="s">
        <v>1630</v>
      </c>
      <c r="D1297" s="1">
        <v>2021</v>
      </c>
      <c r="E1297" s="1" t="s">
        <v>89</v>
      </c>
      <c r="F1297" s="1" t="s">
        <v>90</v>
      </c>
      <c r="G1297" s="1" t="s">
        <v>91</v>
      </c>
      <c r="H1297" s="1" t="s">
        <v>66</v>
      </c>
      <c r="I1297" s="1" t="s">
        <v>25</v>
      </c>
      <c r="J1297" s="1">
        <v>500</v>
      </c>
      <c r="K1297" s="1" t="str">
        <f>VLOOKUP(Table2[[#This Row],[Status]], rubric[], 2, FALSE)</f>
        <v>Pengakuan</v>
      </c>
      <c r="L1297" s="1" t="str">
        <f>CLEAN(TRIM(Table2[[#This Row],[Status]] &amp; "|" &amp; Table2[[#This Row],[Level]] &amp; "|" &amp; Table2[[#This Row],[Participant As]]))</f>
        <v>Narasumber/Pembicara|External International|Individual</v>
      </c>
      <c r="M129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298" spans="1:13" ht="14.25" hidden="1" customHeight="1" x14ac:dyDescent="0.35">
      <c r="A1298" s="1" t="s">
        <v>1652</v>
      </c>
      <c r="B1298" s="1" t="s">
        <v>1653</v>
      </c>
      <c r="C1298" s="1" t="s">
        <v>1630</v>
      </c>
      <c r="D1298" s="1">
        <v>2021</v>
      </c>
      <c r="E1298" s="1" t="s">
        <v>222</v>
      </c>
      <c r="F1298" s="1" t="s">
        <v>223</v>
      </c>
      <c r="G1298" s="1" t="s">
        <v>18</v>
      </c>
      <c r="H1298" s="1" t="s">
        <v>19</v>
      </c>
      <c r="I1298" s="1" t="s">
        <v>25</v>
      </c>
      <c r="J1298" s="1">
        <v>30</v>
      </c>
      <c r="K1298" s="1" t="str">
        <f>VLOOKUP(Table2[[#This Row],[Status]], rubric[], 2, FALSE)</f>
        <v>Pemberdayaan atau Aksi Kemanusiaan</v>
      </c>
      <c r="L1298" s="1" t="str">
        <f>CLEAN(TRIM(Table2[[#This Row],[Status]] &amp; "|" &amp; Table2[[#This Row],[Level]] &amp; "|" &amp; Table2[[#This Row],[Participant As]]))</f>
        <v>Relawan|External Regional|Individual</v>
      </c>
      <c r="M129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299" spans="1:13" ht="14.25" hidden="1" customHeight="1" x14ac:dyDescent="0.35">
      <c r="A1299" s="1" t="s">
        <v>1652</v>
      </c>
      <c r="B1299" s="1" t="s">
        <v>1653</v>
      </c>
      <c r="C1299" s="1" t="s">
        <v>1630</v>
      </c>
      <c r="D1299" s="1">
        <v>2021</v>
      </c>
      <c r="E1299" s="1" t="s">
        <v>1408</v>
      </c>
      <c r="F1299" s="1" t="s">
        <v>1654</v>
      </c>
      <c r="G1299" s="1" t="s">
        <v>18</v>
      </c>
      <c r="H1299" s="1" t="s">
        <v>48</v>
      </c>
      <c r="I1299" s="1" t="s">
        <v>20</v>
      </c>
      <c r="J1299" s="1">
        <v>30</v>
      </c>
      <c r="K1299" s="1" t="str">
        <f>VLOOKUP(Table2[[#This Row],[Status]], rubric[], 2, FALSE)</f>
        <v>Pemberdayaan atau Aksi Kemanusiaan</v>
      </c>
      <c r="L1299" s="1" t="str">
        <f>CLEAN(TRIM(Table2[[#This Row],[Status]] &amp; "|" &amp; Table2[[#This Row],[Level]] &amp; "|" &amp; Table2[[#This Row],[Participant As]]))</f>
        <v>Relawan|External National|Team</v>
      </c>
      <c r="M129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1300" spans="1:13" ht="14.25" hidden="1" customHeight="1" x14ac:dyDescent="0.35">
      <c r="A1300" s="1" t="s">
        <v>1652</v>
      </c>
      <c r="B1300" s="1" t="s">
        <v>1653</v>
      </c>
      <c r="C1300" s="1" t="s">
        <v>1630</v>
      </c>
      <c r="D1300" s="1">
        <v>2021</v>
      </c>
      <c r="E1300" s="1" t="s">
        <v>1655</v>
      </c>
      <c r="F1300" s="1" t="s">
        <v>168</v>
      </c>
      <c r="G1300" s="1" t="s">
        <v>18</v>
      </c>
      <c r="H1300" s="1" t="s">
        <v>48</v>
      </c>
      <c r="I1300" s="1" t="s">
        <v>20</v>
      </c>
      <c r="J1300" s="1">
        <v>100</v>
      </c>
      <c r="K1300" s="1" t="str">
        <f>VLOOKUP(Table2[[#This Row],[Status]], rubric[], 2, FALSE)</f>
        <v>Pemberdayaan atau Aksi Kemanusiaan</v>
      </c>
      <c r="L1300" s="1" t="str">
        <f>CLEAN(TRIM(Table2[[#This Row],[Status]] &amp; "|" &amp; Table2[[#This Row],[Level]] &amp; "|" &amp; Table2[[#This Row],[Participant As]]))</f>
        <v>Relawan|External National|Team</v>
      </c>
      <c r="M130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1301" spans="1:13" ht="14.25" hidden="1" customHeight="1" x14ac:dyDescent="0.35">
      <c r="A1301" s="1" t="s">
        <v>1652</v>
      </c>
      <c r="B1301" s="1" t="s">
        <v>1653</v>
      </c>
      <c r="C1301" s="1" t="s">
        <v>1630</v>
      </c>
      <c r="D1301" s="1">
        <v>2021</v>
      </c>
      <c r="E1301" s="1" t="s">
        <v>657</v>
      </c>
      <c r="F1301" s="1" t="s">
        <v>658</v>
      </c>
      <c r="G1301" s="1" t="s">
        <v>32</v>
      </c>
      <c r="H1301" s="1" t="s">
        <v>48</v>
      </c>
      <c r="I1301" s="1" t="s">
        <v>20</v>
      </c>
      <c r="J1301" s="1">
        <v>35</v>
      </c>
      <c r="K1301" s="1" t="str">
        <f>VLOOKUP(Table2[[#This Row],[Status]], rubric[], 2, FALSE)</f>
        <v>Kompetisi</v>
      </c>
      <c r="L1301" s="1" t="str">
        <f>CLEAN(TRIM(Table2[[#This Row],[Status]] &amp; "|" &amp; Table2[[#This Row],[Level]] &amp; "|" &amp; Table2[[#This Row],[Participant As]]))</f>
        <v>Juara 2|External National|Team</v>
      </c>
      <c r="M130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1302" spans="1:13" ht="14.25" hidden="1" customHeight="1" x14ac:dyDescent="0.35">
      <c r="A1302" s="1" t="s">
        <v>1652</v>
      </c>
      <c r="B1302" s="1" t="s">
        <v>1653</v>
      </c>
      <c r="C1302" s="1" t="s">
        <v>1630</v>
      </c>
      <c r="D1302" s="1">
        <v>2021</v>
      </c>
      <c r="E1302" s="1" t="s">
        <v>657</v>
      </c>
      <c r="F1302" s="1" t="s">
        <v>658</v>
      </c>
      <c r="G1302" s="1" t="s">
        <v>35</v>
      </c>
      <c r="H1302" s="1" t="s">
        <v>48</v>
      </c>
      <c r="I1302" s="1" t="s">
        <v>20</v>
      </c>
      <c r="J1302" s="1">
        <v>30</v>
      </c>
      <c r="K1302" s="1" t="str">
        <f>VLOOKUP(Table2[[#This Row],[Status]], rubric[], 2, FALSE)</f>
        <v>Kompetisi</v>
      </c>
      <c r="L1302" s="1" t="str">
        <f>CLEAN(TRIM(Table2[[#This Row],[Status]] &amp; "|" &amp; Table2[[#This Row],[Level]] &amp; "|" &amp; Table2[[#This Row],[Participant As]]))</f>
        <v>Juara 1|External National|Team</v>
      </c>
      <c r="M130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303" spans="1:13" ht="14.25" hidden="1" customHeight="1" x14ac:dyDescent="0.35">
      <c r="A1303" s="1" t="s">
        <v>1652</v>
      </c>
      <c r="B1303" s="1" t="s">
        <v>1653</v>
      </c>
      <c r="C1303" s="1" t="s">
        <v>1630</v>
      </c>
      <c r="D1303" s="1">
        <v>2021</v>
      </c>
      <c r="E1303" s="1" t="s">
        <v>345</v>
      </c>
      <c r="F1303" s="1" t="s">
        <v>31</v>
      </c>
      <c r="G1303" s="1" t="s">
        <v>35</v>
      </c>
      <c r="H1303" s="1" t="s">
        <v>48</v>
      </c>
      <c r="I1303" s="1" t="s">
        <v>20</v>
      </c>
      <c r="K1303" t="str">
        <f>VLOOKUP(Table2[[#This Row],[Status]], rubric[], 2, FALSE)</f>
        <v>Kompetisi</v>
      </c>
      <c r="L1303" s="1" t="str">
        <f>CLEAN(TRIM(Table2[[#This Row],[Status]] &amp; "|" &amp; Table2[[#This Row],[Level]] &amp; "|" &amp; Table2[[#This Row],[Participant As]]))</f>
        <v>Juara 1|External National|Team</v>
      </c>
      <c r="M130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304" spans="1:13" ht="14.25" hidden="1" customHeight="1" x14ac:dyDescent="0.35">
      <c r="A1304" s="1" t="s">
        <v>1652</v>
      </c>
      <c r="B1304" s="1" t="s">
        <v>1653</v>
      </c>
      <c r="C1304" s="1" t="s">
        <v>1630</v>
      </c>
      <c r="D1304" s="1">
        <v>2021</v>
      </c>
      <c r="E1304" s="1" t="s">
        <v>1399</v>
      </c>
      <c r="F1304" s="1" t="s">
        <v>1399</v>
      </c>
      <c r="G1304" s="1" t="s">
        <v>35</v>
      </c>
      <c r="H1304" s="1" t="s">
        <v>48</v>
      </c>
      <c r="I1304" s="1" t="s">
        <v>25</v>
      </c>
      <c r="J1304" s="1">
        <v>30</v>
      </c>
      <c r="K1304" s="1" t="str">
        <f>VLOOKUP(Table2[[#This Row],[Status]], rubric[], 2, FALSE)</f>
        <v>Kompetisi</v>
      </c>
      <c r="L1304" s="1" t="str">
        <f>CLEAN(TRIM(Table2[[#This Row],[Status]] &amp; "|" &amp; Table2[[#This Row],[Level]] &amp; "|" &amp; Table2[[#This Row],[Participant As]]))</f>
        <v>Juara 1|External National|Individual</v>
      </c>
      <c r="M130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305" spans="1:13" ht="14.25" hidden="1" customHeight="1" x14ac:dyDescent="0.35">
      <c r="A1305" s="1" t="s">
        <v>1652</v>
      </c>
      <c r="B1305" s="1" t="s">
        <v>1653</v>
      </c>
      <c r="C1305" s="1" t="s">
        <v>1630</v>
      </c>
      <c r="D1305" s="1">
        <v>2021</v>
      </c>
      <c r="E1305" s="1" t="s">
        <v>877</v>
      </c>
      <c r="F1305" s="1" t="s">
        <v>54</v>
      </c>
      <c r="G1305" s="1" t="s">
        <v>74</v>
      </c>
      <c r="H1305" s="1" t="s">
        <v>48</v>
      </c>
      <c r="I1305" s="1" t="s">
        <v>20</v>
      </c>
      <c r="J1305" s="1">
        <v>110</v>
      </c>
      <c r="K1305" s="1" t="str">
        <f>VLOOKUP(Table2[[#This Row],[Status]], rubric[], 2, FALSE)</f>
        <v>Kompetisi</v>
      </c>
      <c r="L1305" s="1" t="str">
        <f>CLEAN(TRIM(Table2[[#This Row],[Status]] &amp; "|" &amp; Table2[[#This Row],[Level]] &amp; "|" &amp; Table2[[#This Row],[Participant As]]))</f>
        <v>Juara 3|External National|Team</v>
      </c>
      <c r="M130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1306" spans="1:13" ht="14.25" hidden="1" customHeight="1" x14ac:dyDescent="0.35">
      <c r="A1306" s="1" t="s">
        <v>1652</v>
      </c>
      <c r="B1306" s="1" t="s">
        <v>1653</v>
      </c>
      <c r="C1306" s="1" t="s">
        <v>1630</v>
      </c>
      <c r="D1306" s="1">
        <v>2021</v>
      </c>
      <c r="E1306" s="1" t="s">
        <v>1594</v>
      </c>
      <c r="F1306" s="1" t="s">
        <v>1594</v>
      </c>
      <c r="G1306" s="1" t="s">
        <v>91</v>
      </c>
      <c r="H1306" s="1" t="s">
        <v>48</v>
      </c>
      <c r="I1306" s="1" t="s">
        <v>25</v>
      </c>
      <c r="J1306" s="1">
        <v>100</v>
      </c>
      <c r="K1306" s="1" t="str">
        <f>VLOOKUP(Table2[[#This Row],[Status]], rubric[], 2, FALSE)</f>
        <v>Pengakuan</v>
      </c>
      <c r="L1306" s="1" t="str">
        <f>CLEAN(TRIM(Table2[[#This Row],[Status]] &amp; "|" &amp; Table2[[#This Row],[Level]] &amp; "|" &amp; Table2[[#This Row],[Participant As]]))</f>
        <v>Narasumber/Pembicara|External National|Individual</v>
      </c>
      <c r="M130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307" spans="1:13" ht="14.25" hidden="1" customHeight="1" x14ac:dyDescent="0.35">
      <c r="A1307" s="1" t="s">
        <v>1652</v>
      </c>
      <c r="B1307" s="1" t="s">
        <v>1653</v>
      </c>
      <c r="C1307" s="1" t="s">
        <v>1630</v>
      </c>
      <c r="D1307" s="1">
        <v>2021</v>
      </c>
      <c r="E1307" s="1" t="s">
        <v>1073</v>
      </c>
      <c r="F1307" s="1" t="s">
        <v>1149</v>
      </c>
      <c r="G1307" s="1" t="s">
        <v>235</v>
      </c>
      <c r="H1307" s="1" t="s">
        <v>48</v>
      </c>
      <c r="I1307" s="1" t="s">
        <v>25</v>
      </c>
      <c r="J1307" s="1">
        <v>36</v>
      </c>
      <c r="K1307" s="1" t="str">
        <f>VLOOKUP(Table2[[#This Row],[Status]], rubric[], 2, FALSE)</f>
        <v>Pengakuan</v>
      </c>
      <c r="L1307" s="1" t="str">
        <f>CLEAN(TRIM(Table2[[#This Row],[Status]] &amp; "|" &amp; Table2[[#This Row],[Level]] &amp; "|" &amp; Table2[[#This Row],[Participant As]]))</f>
        <v>Pelatih/Wasit/Juri tidak berlisensi|External National|Individual</v>
      </c>
      <c r="M130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308" spans="1:13" ht="14.25" hidden="1" customHeight="1" x14ac:dyDescent="0.35">
      <c r="A1308" s="1" t="s">
        <v>1652</v>
      </c>
      <c r="B1308" s="1" t="s">
        <v>1653</v>
      </c>
      <c r="C1308" s="1" t="s">
        <v>1630</v>
      </c>
      <c r="D1308" s="1">
        <v>2021</v>
      </c>
      <c r="E1308" s="1" t="s">
        <v>1656</v>
      </c>
      <c r="F1308" s="1" t="s">
        <v>1656</v>
      </c>
      <c r="G1308" s="1" t="s">
        <v>235</v>
      </c>
      <c r="H1308" s="1" t="s">
        <v>48</v>
      </c>
      <c r="I1308" s="1" t="s">
        <v>25</v>
      </c>
      <c r="J1308" s="1">
        <v>24</v>
      </c>
      <c r="K1308" s="1" t="str">
        <f>VLOOKUP(Table2[[#This Row],[Status]], rubric[], 2, FALSE)</f>
        <v>Pengakuan</v>
      </c>
      <c r="L1308" s="1" t="str">
        <f>CLEAN(TRIM(Table2[[#This Row],[Status]] &amp; "|" &amp; Table2[[#This Row],[Level]] &amp; "|" &amp; Table2[[#This Row],[Participant As]]))</f>
        <v>Pelatih/Wasit/Juri tidak berlisensi|External National|Individual</v>
      </c>
      <c r="M130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309" spans="1:13" ht="14.25" hidden="1" customHeight="1" x14ac:dyDescent="0.35">
      <c r="A1309" s="1" t="s">
        <v>1657</v>
      </c>
      <c r="B1309" s="1" t="s">
        <v>1658</v>
      </c>
      <c r="C1309" s="1" t="s">
        <v>1630</v>
      </c>
      <c r="D1309" s="1">
        <v>2021</v>
      </c>
      <c r="E1309" s="1" t="s">
        <v>105</v>
      </c>
      <c r="F1309" s="1" t="s">
        <v>1005</v>
      </c>
      <c r="G1309" s="1" t="s">
        <v>18</v>
      </c>
      <c r="H1309" s="1" t="s">
        <v>48</v>
      </c>
      <c r="I1309" s="1" t="s">
        <v>25</v>
      </c>
      <c r="J1309" s="1">
        <v>200</v>
      </c>
      <c r="K1309" s="1" t="str">
        <f>VLOOKUP(Table2[[#This Row],[Status]], rubric[], 2, FALSE)</f>
        <v>Pemberdayaan atau Aksi Kemanusiaan</v>
      </c>
      <c r="L1309" s="1" t="str">
        <f>CLEAN(TRIM(Table2[[#This Row],[Status]] &amp; "|" &amp; Table2[[#This Row],[Level]] &amp; "|" &amp; Table2[[#This Row],[Participant As]]))</f>
        <v>Relawan|External National|Individual</v>
      </c>
      <c r="M130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1310" spans="1:13" ht="14.25" hidden="1" customHeight="1" x14ac:dyDescent="0.35">
      <c r="A1310" s="1" t="s">
        <v>1657</v>
      </c>
      <c r="B1310" s="1" t="s">
        <v>1658</v>
      </c>
      <c r="C1310" s="1" t="s">
        <v>1630</v>
      </c>
      <c r="D1310" s="1">
        <v>2021</v>
      </c>
      <c r="E1310" s="1" t="s">
        <v>1659</v>
      </c>
      <c r="F1310" s="1" t="s">
        <v>1659</v>
      </c>
      <c r="G1310" s="1" t="s">
        <v>74</v>
      </c>
      <c r="H1310" s="1" t="s">
        <v>66</v>
      </c>
      <c r="I1310" s="1" t="s">
        <v>20</v>
      </c>
      <c r="K1310" t="str">
        <f>VLOOKUP(Table2[[#This Row],[Status]], rubric[], 2, FALSE)</f>
        <v>Kompetisi</v>
      </c>
      <c r="L1310" s="1" t="str">
        <f>CLEAN(TRIM(Table2[[#This Row],[Status]] &amp; "|" &amp; Table2[[#This Row],[Level]] &amp; "|" &amp; Table2[[#This Row],[Participant As]]))</f>
        <v>Juara 3|External International|Team</v>
      </c>
      <c r="M131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311" spans="1:13" ht="14.25" hidden="1" customHeight="1" x14ac:dyDescent="0.35">
      <c r="A1311" s="1" t="s">
        <v>1657</v>
      </c>
      <c r="B1311" s="1" t="s">
        <v>1658</v>
      </c>
      <c r="C1311" s="1" t="s">
        <v>1630</v>
      </c>
      <c r="D1311" s="1">
        <v>2021</v>
      </c>
      <c r="E1311" s="1" t="s">
        <v>1659</v>
      </c>
      <c r="F1311" s="1" t="s">
        <v>1659</v>
      </c>
      <c r="G1311" s="1" t="s">
        <v>74</v>
      </c>
      <c r="H1311" s="1" t="s">
        <v>66</v>
      </c>
      <c r="I1311" s="1" t="s">
        <v>20</v>
      </c>
      <c r="J1311" s="1">
        <v>60</v>
      </c>
      <c r="K1311" s="1" t="str">
        <f>VLOOKUP(Table2[[#This Row],[Status]], rubric[], 2, FALSE)</f>
        <v>Kompetisi</v>
      </c>
      <c r="L1311" s="1" t="str">
        <f>CLEAN(TRIM(Table2[[#This Row],[Status]] &amp; "|" &amp; Table2[[#This Row],[Level]] &amp; "|" &amp; Table2[[#This Row],[Participant As]]))</f>
        <v>Juara 3|External International|Team</v>
      </c>
      <c r="M131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312" spans="1:13" ht="14.25" hidden="1" customHeight="1" x14ac:dyDescent="0.35">
      <c r="A1312" s="1" t="s">
        <v>1660</v>
      </c>
      <c r="B1312" s="1" t="s">
        <v>1661</v>
      </c>
      <c r="C1312" s="1" t="s">
        <v>1630</v>
      </c>
      <c r="D1312" s="1">
        <v>2021</v>
      </c>
      <c r="E1312" s="1" t="s">
        <v>222</v>
      </c>
      <c r="F1312" s="1" t="s">
        <v>223</v>
      </c>
      <c r="G1312" s="1" t="s">
        <v>18</v>
      </c>
      <c r="H1312" s="1" t="s">
        <v>19</v>
      </c>
      <c r="I1312" s="1" t="s">
        <v>25</v>
      </c>
      <c r="J1312" s="1">
        <v>30</v>
      </c>
      <c r="K1312" s="1" t="str">
        <f>VLOOKUP(Table2[[#This Row],[Status]], rubric[], 2, FALSE)</f>
        <v>Pemberdayaan atau Aksi Kemanusiaan</v>
      </c>
      <c r="L1312" s="1" t="str">
        <f>CLEAN(TRIM(Table2[[#This Row],[Status]] &amp; "|" &amp; Table2[[#This Row],[Level]] &amp; "|" &amp; Table2[[#This Row],[Participant As]]))</f>
        <v>Relawan|External Regional|Individual</v>
      </c>
      <c r="M131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313" spans="1:13" ht="14.25" hidden="1" customHeight="1" x14ac:dyDescent="0.35">
      <c r="A1313" s="1" t="s">
        <v>1660</v>
      </c>
      <c r="B1313" s="1" t="s">
        <v>1661</v>
      </c>
      <c r="C1313" s="1" t="s">
        <v>1630</v>
      </c>
      <c r="D1313" s="1">
        <v>2021</v>
      </c>
      <c r="E1313" s="1" t="s">
        <v>1408</v>
      </c>
      <c r="F1313" s="1" t="s">
        <v>1654</v>
      </c>
      <c r="G1313" s="1" t="s">
        <v>18</v>
      </c>
      <c r="H1313" s="1" t="s">
        <v>48</v>
      </c>
      <c r="I1313" s="1" t="s">
        <v>20</v>
      </c>
      <c r="J1313" s="1">
        <v>19</v>
      </c>
      <c r="K1313" s="1" t="str">
        <f>VLOOKUP(Table2[[#This Row],[Status]], rubric[], 2, FALSE)</f>
        <v>Pemberdayaan atau Aksi Kemanusiaan</v>
      </c>
      <c r="L1313" s="1" t="str">
        <f>CLEAN(TRIM(Table2[[#This Row],[Status]] &amp; "|" &amp; Table2[[#This Row],[Level]] &amp; "|" &amp; Table2[[#This Row],[Participant As]]))</f>
        <v>Relawan|External National|Team</v>
      </c>
      <c r="M131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1314" spans="1:13" ht="14.25" hidden="1" customHeight="1" x14ac:dyDescent="0.35">
      <c r="A1314" s="1" t="s">
        <v>1662</v>
      </c>
      <c r="B1314" s="1" t="s">
        <v>1663</v>
      </c>
      <c r="C1314" s="1" t="s">
        <v>1630</v>
      </c>
      <c r="D1314" s="1">
        <v>2021</v>
      </c>
      <c r="E1314" s="1" t="s">
        <v>1664</v>
      </c>
      <c r="F1314" s="1" t="s">
        <v>1665</v>
      </c>
      <c r="G1314" s="1" t="s">
        <v>74</v>
      </c>
      <c r="H1314" s="1" t="s">
        <v>48</v>
      </c>
      <c r="I1314" s="1" t="s">
        <v>20</v>
      </c>
      <c r="J1314" s="1">
        <v>2015</v>
      </c>
      <c r="K1314" s="1" t="str">
        <f>VLOOKUP(Table2[[#This Row],[Status]], rubric[], 2, FALSE)</f>
        <v>Kompetisi</v>
      </c>
      <c r="L1314" s="1" t="str">
        <f>CLEAN(TRIM(Table2[[#This Row],[Status]] &amp; "|" &amp; Table2[[#This Row],[Level]] &amp; "|" &amp; Table2[[#This Row],[Participant As]]))</f>
        <v>Juara 3|External National|Team</v>
      </c>
      <c r="M131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1315" spans="1:13" ht="14.25" hidden="1" customHeight="1" x14ac:dyDescent="0.35">
      <c r="A1315" s="1" t="s">
        <v>1662</v>
      </c>
      <c r="B1315" s="1" t="s">
        <v>1663</v>
      </c>
      <c r="C1315" s="1" t="s">
        <v>1630</v>
      </c>
      <c r="D1315" s="1">
        <v>2021</v>
      </c>
      <c r="E1315" s="1" t="s">
        <v>16</v>
      </c>
      <c r="F1315" s="1" t="s">
        <v>1149</v>
      </c>
      <c r="G1315" s="1" t="s">
        <v>18</v>
      </c>
      <c r="H1315" s="1" t="s">
        <v>48</v>
      </c>
      <c r="I1315" s="1" t="s">
        <v>25</v>
      </c>
      <c r="J1315" s="1">
        <v>100</v>
      </c>
      <c r="K1315" s="1" t="str">
        <f>VLOOKUP(Table2[[#This Row],[Status]], rubric[], 2, FALSE)</f>
        <v>Pemberdayaan atau Aksi Kemanusiaan</v>
      </c>
      <c r="L1315" s="1" t="str">
        <f>CLEAN(TRIM(Table2[[#This Row],[Status]] &amp; "|" &amp; Table2[[#This Row],[Level]] &amp; "|" &amp; Table2[[#This Row],[Participant As]]))</f>
        <v>Relawan|External National|Individual</v>
      </c>
      <c r="M131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1316" spans="1:13" ht="14.25" hidden="1" customHeight="1" x14ac:dyDescent="0.35">
      <c r="A1316" s="1" t="s">
        <v>1666</v>
      </c>
      <c r="B1316" s="1" t="s">
        <v>1667</v>
      </c>
      <c r="C1316" s="1" t="s">
        <v>1630</v>
      </c>
      <c r="D1316" s="1">
        <v>2021</v>
      </c>
      <c r="E1316" s="1" t="s">
        <v>1594</v>
      </c>
      <c r="F1316" s="1" t="s">
        <v>1594</v>
      </c>
      <c r="G1316" s="1" t="s">
        <v>18</v>
      </c>
      <c r="H1316" s="1" t="s">
        <v>48</v>
      </c>
      <c r="I1316" s="1" t="s">
        <v>25</v>
      </c>
      <c r="J1316" s="1">
        <v>16</v>
      </c>
      <c r="K1316" s="1" t="str">
        <f>VLOOKUP(Table2[[#This Row],[Status]], rubric[], 2, FALSE)</f>
        <v>Pemberdayaan atau Aksi Kemanusiaan</v>
      </c>
      <c r="L1316" s="1" t="str">
        <f>CLEAN(TRIM(Table2[[#This Row],[Status]] &amp; "|" &amp; Table2[[#This Row],[Level]] &amp; "|" &amp; Table2[[#This Row],[Participant As]]))</f>
        <v>Relawan|External National|Individual</v>
      </c>
      <c r="M131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1317" spans="1:13" ht="14.25" hidden="1" customHeight="1" x14ac:dyDescent="0.35">
      <c r="A1317" s="1" t="s">
        <v>1668</v>
      </c>
      <c r="B1317" s="1" t="s">
        <v>1669</v>
      </c>
      <c r="C1317" s="1" t="s">
        <v>1630</v>
      </c>
      <c r="D1317" s="1">
        <v>2021</v>
      </c>
      <c r="E1317" s="1" t="s">
        <v>1149</v>
      </c>
      <c r="F1317" s="1" t="s">
        <v>1450</v>
      </c>
      <c r="G1317" s="1" t="s">
        <v>18</v>
      </c>
      <c r="H1317" s="1" t="s">
        <v>19</v>
      </c>
      <c r="I1317" s="1" t="s">
        <v>25</v>
      </c>
      <c r="J1317" s="1">
        <v>500</v>
      </c>
      <c r="K1317" s="1" t="str">
        <f>VLOOKUP(Table2[[#This Row],[Status]], rubric[], 2, FALSE)</f>
        <v>Pemberdayaan atau Aksi Kemanusiaan</v>
      </c>
      <c r="L1317" s="1" t="str">
        <f>CLEAN(TRIM(Table2[[#This Row],[Status]] &amp; "|" &amp; Table2[[#This Row],[Level]] &amp; "|" &amp; Table2[[#This Row],[Participant As]]))</f>
        <v>Relawan|External Regional|Individual</v>
      </c>
      <c r="M131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318" spans="1:13" ht="14.25" hidden="1" customHeight="1" x14ac:dyDescent="0.35">
      <c r="A1318" s="1" t="s">
        <v>1670</v>
      </c>
      <c r="B1318" s="1" t="s">
        <v>1671</v>
      </c>
      <c r="C1318" s="1" t="s">
        <v>1630</v>
      </c>
      <c r="D1318" s="1">
        <v>2021</v>
      </c>
      <c r="E1318" s="1" t="s">
        <v>122</v>
      </c>
      <c r="F1318" s="1" t="s">
        <v>123</v>
      </c>
      <c r="G1318" s="1" t="s">
        <v>102</v>
      </c>
      <c r="H1318" s="1" t="s">
        <v>41</v>
      </c>
      <c r="I1318" s="1" t="s">
        <v>25</v>
      </c>
      <c r="K1318" t="str">
        <f>VLOOKUP(Table2[[#This Row],[Status]], rubric[], 2, FALSE)</f>
        <v>Karir Organisasi</v>
      </c>
      <c r="L1318" s="1" t="str">
        <f>CLEAN(TRIM(Table2[[#This Row],[Status]] &amp; "|" &amp; Table2[[#This Row],[Level]] &amp; "|" &amp; Table2[[#This Row],[Participant As]]))</f>
        <v>Sekretaris|Kab/Kota/PT|Individual</v>
      </c>
      <c r="M131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6</v>
      </c>
    </row>
    <row r="1319" spans="1:13" ht="14.25" hidden="1" customHeight="1" x14ac:dyDescent="0.35">
      <c r="A1319" s="1" t="s">
        <v>1670</v>
      </c>
      <c r="B1319" s="1" t="s">
        <v>1671</v>
      </c>
      <c r="C1319" s="1" t="s">
        <v>1630</v>
      </c>
      <c r="D1319" s="1">
        <v>2021</v>
      </c>
      <c r="E1319" s="1" t="s">
        <v>124</v>
      </c>
      <c r="F1319" s="1" t="s">
        <v>125</v>
      </c>
      <c r="G1319" s="1" t="s">
        <v>102</v>
      </c>
      <c r="H1319" s="1" t="s">
        <v>41</v>
      </c>
      <c r="I1319" s="1" t="s">
        <v>25</v>
      </c>
      <c r="K1319" t="str">
        <f>VLOOKUP(Table2[[#This Row],[Status]], rubric[], 2, FALSE)</f>
        <v>Karir Organisasi</v>
      </c>
      <c r="L1319" s="1" t="str">
        <f>CLEAN(TRIM(Table2[[#This Row],[Status]] &amp; "|" &amp; Table2[[#This Row],[Level]] &amp; "|" &amp; Table2[[#This Row],[Participant As]]))</f>
        <v>Sekretaris|Kab/Kota/PT|Individual</v>
      </c>
      <c r="M131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6</v>
      </c>
    </row>
    <row r="1320" spans="1:13" ht="14.25" hidden="1" customHeight="1" x14ac:dyDescent="0.35">
      <c r="A1320" s="1" t="s">
        <v>1672</v>
      </c>
      <c r="B1320" s="1" t="s">
        <v>1673</v>
      </c>
      <c r="C1320" s="1" t="s">
        <v>1630</v>
      </c>
      <c r="D1320" s="1">
        <v>2021</v>
      </c>
      <c r="E1320" s="1" t="s">
        <v>122</v>
      </c>
      <c r="F1320" s="1" t="s">
        <v>123</v>
      </c>
      <c r="G1320" s="1" t="s">
        <v>102</v>
      </c>
      <c r="H1320" s="1" t="s">
        <v>41</v>
      </c>
      <c r="I1320" s="1" t="s">
        <v>25</v>
      </c>
      <c r="K1320" t="str">
        <f>VLOOKUP(Table2[[#This Row],[Status]], rubric[], 2, FALSE)</f>
        <v>Karir Organisasi</v>
      </c>
      <c r="L1320" s="1" t="str">
        <f>CLEAN(TRIM(Table2[[#This Row],[Status]] &amp; "|" &amp; Table2[[#This Row],[Level]] &amp; "|" &amp; Table2[[#This Row],[Participant As]]))</f>
        <v>Sekretaris|Kab/Kota/PT|Individual</v>
      </c>
      <c r="M132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6</v>
      </c>
    </row>
    <row r="1321" spans="1:13" ht="14.25" hidden="1" customHeight="1" x14ac:dyDescent="0.35">
      <c r="A1321" s="1" t="s">
        <v>1672</v>
      </c>
      <c r="B1321" s="1" t="s">
        <v>1673</v>
      </c>
      <c r="C1321" s="1" t="s">
        <v>1630</v>
      </c>
      <c r="D1321" s="1">
        <v>2021</v>
      </c>
      <c r="E1321" s="1" t="s">
        <v>124</v>
      </c>
      <c r="F1321" s="1" t="s">
        <v>125</v>
      </c>
      <c r="G1321" s="1" t="s">
        <v>102</v>
      </c>
      <c r="H1321" s="1" t="s">
        <v>41</v>
      </c>
      <c r="I1321" s="1" t="s">
        <v>25</v>
      </c>
      <c r="K1321" t="str">
        <f>VLOOKUP(Table2[[#This Row],[Status]], rubric[], 2, FALSE)</f>
        <v>Karir Organisasi</v>
      </c>
      <c r="L1321" s="1" t="str">
        <f>CLEAN(TRIM(Table2[[#This Row],[Status]] &amp; "|" &amp; Table2[[#This Row],[Level]] &amp; "|" &amp; Table2[[#This Row],[Participant As]]))</f>
        <v>Sekretaris|Kab/Kota/PT|Individual</v>
      </c>
      <c r="M132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6</v>
      </c>
    </row>
    <row r="1322" spans="1:13" ht="14.25" hidden="1" customHeight="1" x14ac:dyDescent="0.35">
      <c r="A1322" s="1" t="s">
        <v>1672</v>
      </c>
      <c r="B1322" s="1" t="s">
        <v>1673</v>
      </c>
      <c r="C1322" s="1" t="s">
        <v>1630</v>
      </c>
      <c r="D1322" s="1">
        <v>2021</v>
      </c>
      <c r="E1322" s="1" t="s">
        <v>16</v>
      </c>
      <c r="F1322" s="1" t="s">
        <v>27</v>
      </c>
      <c r="G1322" s="1" t="s">
        <v>18</v>
      </c>
      <c r="H1322" s="1" t="s">
        <v>48</v>
      </c>
      <c r="I1322" s="1" t="s">
        <v>25</v>
      </c>
      <c r="J1322" s="1">
        <v>150</v>
      </c>
      <c r="K1322" s="1" t="str">
        <f>VLOOKUP(Table2[[#This Row],[Status]], rubric[], 2, FALSE)</f>
        <v>Pemberdayaan atau Aksi Kemanusiaan</v>
      </c>
      <c r="L1322" s="1" t="str">
        <f>CLEAN(TRIM(Table2[[#This Row],[Status]] &amp; "|" &amp; Table2[[#This Row],[Level]] &amp; "|" &amp; Table2[[#This Row],[Participant As]]))</f>
        <v>Relawan|External National|Individual</v>
      </c>
      <c r="M132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1323" spans="1:13" ht="14.25" hidden="1" customHeight="1" x14ac:dyDescent="0.35">
      <c r="A1323" s="1" t="s">
        <v>1674</v>
      </c>
      <c r="B1323" s="1" t="s">
        <v>1675</v>
      </c>
      <c r="C1323" s="1" t="s">
        <v>1630</v>
      </c>
      <c r="D1323" s="1">
        <v>2021</v>
      </c>
      <c r="E1323" s="1" t="s">
        <v>1197</v>
      </c>
      <c r="F1323" s="1" t="s">
        <v>187</v>
      </c>
      <c r="G1323" s="1" t="s">
        <v>74</v>
      </c>
      <c r="H1323" s="1" t="s">
        <v>66</v>
      </c>
      <c r="I1323" s="1" t="s">
        <v>25</v>
      </c>
      <c r="J1323" s="1">
        <v>300</v>
      </c>
      <c r="K1323" s="1" t="str">
        <f>VLOOKUP(Table2[[#This Row],[Status]], rubric[], 2, FALSE)</f>
        <v>Kompetisi</v>
      </c>
      <c r="L1323" s="1" t="str">
        <f>CLEAN(TRIM(Table2[[#This Row],[Status]] &amp; "|" &amp; Table2[[#This Row],[Level]] &amp; "|" &amp; Table2[[#This Row],[Participant As]]))</f>
        <v>Juara 3|External International|Individual</v>
      </c>
      <c r="M132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35</v>
      </c>
    </row>
    <row r="1324" spans="1:13" ht="14.25" hidden="1" customHeight="1" x14ac:dyDescent="0.35">
      <c r="A1324" s="1" t="s">
        <v>1674</v>
      </c>
      <c r="B1324" s="1" t="s">
        <v>1675</v>
      </c>
      <c r="C1324" s="1" t="s">
        <v>1630</v>
      </c>
      <c r="D1324" s="1">
        <v>2021</v>
      </c>
      <c r="E1324" s="1" t="s">
        <v>16</v>
      </c>
      <c r="F1324" s="1" t="s">
        <v>27</v>
      </c>
      <c r="G1324" s="1" t="s">
        <v>18</v>
      </c>
      <c r="H1324" s="1" t="s">
        <v>48</v>
      </c>
      <c r="I1324" s="1" t="s">
        <v>20</v>
      </c>
      <c r="J1324" s="1">
        <v>400</v>
      </c>
      <c r="K1324" s="1" t="str">
        <f>VLOOKUP(Table2[[#This Row],[Status]], rubric[], 2, FALSE)</f>
        <v>Pemberdayaan atau Aksi Kemanusiaan</v>
      </c>
      <c r="L1324" s="1" t="str">
        <f>CLEAN(TRIM(Table2[[#This Row],[Status]] &amp; "|" &amp; Table2[[#This Row],[Level]] &amp; "|" &amp; Table2[[#This Row],[Participant As]]))</f>
        <v>Relawan|External National|Team</v>
      </c>
      <c r="M132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1325" spans="1:13" ht="14.25" hidden="1" customHeight="1" x14ac:dyDescent="0.35">
      <c r="A1325" s="1" t="s">
        <v>1674</v>
      </c>
      <c r="B1325" s="1" t="s">
        <v>1675</v>
      </c>
      <c r="C1325" s="1" t="s">
        <v>1630</v>
      </c>
      <c r="D1325" s="1">
        <v>2021</v>
      </c>
      <c r="E1325" s="1" t="s">
        <v>1090</v>
      </c>
      <c r="F1325" s="1" t="s">
        <v>1659</v>
      </c>
      <c r="G1325" s="1" t="s">
        <v>74</v>
      </c>
      <c r="H1325" s="1" t="s">
        <v>48</v>
      </c>
      <c r="I1325" s="1" t="s">
        <v>25</v>
      </c>
      <c r="J1325" s="1">
        <v>100</v>
      </c>
      <c r="K1325" s="1" t="str">
        <f>VLOOKUP(Table2[[#This Row],[Status]], rubric[], 2, FALSE)</f>
        <v>Kompetisi</v>
      </c>
      <c r="L1325" s="1" t="str">
        <f>CLEAN(TRIM(Table2[[#This Row],[Status]] &amp; "|" &amp; Table2[[#This Row],[Level]] &amp; "|" &amp; Table2[[#This Row],[Participant As]]))</f>
        <v>Juara 3|External National|Individual</v>
      </c>
      <c r="M132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326" spans="1:13" ht="14.25" hidden="1" customHeight="1" x14ac:dyDescent="0.35">
      <c r="A1326" s="1" t="s">
        <v>1674</v>
      </c>
      <c r="B1326" s="1" t="s">
        <v>1675</v>
      </c>
      <c r="C1326" s="1" t="s">
        <v>1630</v>
      </c>
      <c r="D1326" s="1">
        <v>2021</v>
      </c>
      <c r="E1326" s="1" t="s">
        <v>1622</v>
      </c>
      <c r="F1326" s="1" t="s">
        <v>168</v>
      </c>
      <c r="G1326" s="1" t="s">
        <v>18</v>
      </c>
      <c r="H1326" s="1" t="s">
        <v>48</v>
      </c>
      <c r="I1326" s="1" t="s">
        <v>25</v>
      </c>
      <c r="J1326" s="1">
        <v>100</v>
      </c>
      <c r="K1326" s="1" t="str">
        <f>VLOOKUP(Table2[[#This Row],[Status]], rubric[], 2, FALSE)</f>
        <v>Pemberdayaan atau Aksi Kemanusiaan</v>
      </c>
      <c r="L1326" s="1" t="str">
        <f>CLEAN(TRIM(Table2[[#This Row],[Status]] &amp; "|" &amp; Table2[[#This Row],[Level]] &amp; "|" &amp; Table2[[#This Row],[Participant As]]))</f>
        <v>Relawan|External National|Individual</v>
      </c>
      <c r="M132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1327" spans="1:13" ht="14.25" hidden="1" customHeight="1" x14ac:dyDescent="0.35">
      <c r="A1327" s="1" t="s">
        <v>1676</v>
      </c>
      <c r="B1327" s="1" t="s">
        <v>1677</v>
      </c>
      <c r="C1327" s="1" t="s">
        <v>1630</v>
      </c>
      <c r="D1327" s="1">
        <v>2021</v>
      </c>
      <c r="E1327" s="1" t="s">
        <v>1061</v>
      </c>
      <c r="F1327" s="1" t="s">
        <v>1665</v>
      </c>
      <c r="G1327" s="1" t="s">
        <v>74</v>
      </c>
      <c r="H1327" s="1" t="s">
        <v>48</v>
      </c>
      <c r="I1327" s="1" t="s">
        <v>20</v>
      </c>
      <c r="J1327" s="1">
        <v>2012</v>
      </c>
      <c r="K1327" s="1" t="str">
        <f>VLOOKUP(Table2[[#This Row],[Status]], rubric[], 2, FALSE)</f>
        <v>Kompetisi</v>
      </c>
      <c r="L1327" s="1" t="str">
        <f>CLEAN(TRIM(Table2[[#This Row],[Status]] &amp; "|" &amp; Table2[[#This Row],[Level]] &amp; "|" &amp; Table2[[#This Row],[Participant As]]))</f>
        <v>Juara 3|External National|Team</v>
      </c>
      <c r="M132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1328" spans="1:13" ht="14.25" hidden="1" customHeight="1" x14ac:dyDescent="0.35">
      <c r="A1328" s="1" t="s">
        <v>1676</v>
      </c>
      <c r="B1328" s="1" t="s">
        <v>1677</v>
      </c>
      <c r="C1328" s="1" t="s">
        <v>1630</v>
      </c>
      <c r="D1328" s="1">
        <v>2021</v>
      </c>
      <c r="E1328" s="1" t="s">
        <v>253</v>
      </c>
      <c r="F1328" s="1" t="s">
        <v>253</v>
      </c>
      <c r="G1328" s="1" t="s">
        <v>91</v>
      </c>
      <c r="H1328" s="1" t="s">
        <v>19</v>
      </c>
      <c r="I1328" s="1" t="s">
        <v>20</v>
      </c>
      <c r="J1328" s="1">
        <v>400</v>
      </c>
      <c r="K1328" s="1" t="str">
        <f>VLOOKUP(Table2[[#This Row],[Status]], rubric[], 2, FALSE)</f>
        <v>Pengakuan</v>
      </c>
      <c r="L1328" s="1" t="str">
        <f>CLEAN(TRIM(Table2[[#This Row],[Status]] &amp; "|" &amp; Table2[[#This Row],[Level]] &amp; "|" &amp; Table2[[#This Row],[Participant As]]))</f>
        <v>Narasumber/Pembicara|External Regional|Team</v>
      </c>
      <c r="M132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329" spans="1:13" ht="14.25" hidden="1" customHeight="1" x14ac:dyDescent="0.35">
      <c r="A1329" s="1" t="s">
        <v>1676</v>
      </c>
      <c r="B1329" s="1" t="s">
        <v>1677</v>
      </c>
      <c r="C1329" s="1" t="s">
        <v>1630</v>
      </c>
      <c r="D1329" s="1">
        <v>2021</v>
      </c>
      <c r="E1329" s="1" t="s">
        <v>200</v>
      </c>
      <c r="F1329" s="1" t="s">
        <v>200</v>
      </c>
      <c r="G1329" s="1" t="s">
        <v>91</v>
      </c>
      <c r="H1329" s="1" t="s">
        <v>19</v>
      </c>
      <c r="I1329" s="1" t="s">
        <v>25</v>
      </c>
      <c r="J1329" s="1">
        <v>16</v>
      </c>
      <c r="K1329" s="1" t="str">
        <f>VLOOKUP(Table2[[#This Row],[Status]], rubric[], 2, FALSE)</f>
        <v>Pengakuan</v>
      </c>
      <c r="L1329" s="1" t="str">
        <f>CLEAN(TRIM(Table2[[#This Row],[Status]] &amp; "|" &amp; Table2[[#This Row],[Level]] &amp; "|" &amp; Table2[[#This Row],[Participant As]]))</f>
        <v>Narasumber/Pembicara|External Regional|Individual</v>
      </c>
      <c r="M132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330" spans="1:13" ht="14.25" hidden="1" customHeight="1" x14ac:dyDescent="0.35">
      <c r="A1330" s="1" t="s">
        <v>1678</v>
      </c>
      <c r="B1330" s="1" t="s">
        <v>1679</v>
      </c>
      <c r="C1330" s="1" t="s">
        <v>1630</v>
      </c>
      <c r="D1330" s="1">
        <v>2021</v>
      </c>
      <c r="E1330" s="1" t="s">
        <v>16</v>
      </c>
      <c r="F1330" s="1" t="s">
        <v>1005</v>
      </c>
      <c r="G1330" s="1" t="s">
        <v>18</v>
      </c>
      <c r="H1330" s="1" t="s">
        <v>48</v>
      </c>
      <c r="I1330" s="1" t="s">
        <v>25</v>
      </c>
      <c r="J1330" s="1">
        <v>30</v>
      </c>
      <c r="K1330" s="1" t="str">
        <f>VLOOKUP(Table2[[#This Row],[Status]], rubric[], 2, FALSE)</f>
        <v>Pemberdayaan atau Aksi Kemanusiaan</v>
      </c>
      <c r="L1330" s="1" t="str">
        <f>CLEAN(TRIM(Table2[[#This Row],[Status]] &amp; "|" &amp; Table2[[#This Row],[Level]] &amp; "|" &amp; Table2[[#This Row],[Participant As]]))</f>
        <v>Relawan|External National|Individual</v>
      </c>
      <c r="M133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1331" spans="1:13" ht="14.25" hidden="1" customHeight="1" x14ac:dyDescent="0.35">
      <c r="A1331" s="1" t="s">
        <v>1680</v>
      </c>
      <c r="B1331" s="1" t="s">
        <v>1681</v>
      </c>
      <c r="C1331" s="1" t="s">
        <v>1630</v>
      </c>
      <c r="D1331" s="1">
        <v>2021</v>
      </c>
      <c r="E1331" s="1" t="s">
        <v>1655</v>
      </c>
      <c r="F1331" s="1" t="s">
        <v>168</v>
      </c>
      <c r="G1331" s="1" t="s">
        <v>18</v>
      </c>
      <c r="H1331" s="1" t="s">
        <v>48</v>
      </c>
      <c r="I1331" s="1" t="s">
        <v>20</v>
      </c>
      <c r="J1331" s="1">
        <v>100</v>
      </c>
      <c r="K1331" s="1" t="str">
        <f>VLOOKUP(Table2[[#This Row],[Status]], rubric[], 2, FALSE)</f>
        <v>Pemberdayaan atau Aksi Kemanusiaan</v>
      </c>
      <c r="L1331" s="1" t="str">
        <f>CLEAN(TRIM(Table2[[#This Row],[Status]] &amp; "|" &amp; Table2[[#This Row],[Level]] &amp; "|" &amp; Table2[[#This Row],[Participant As]]))</f>
        <v>Relawan|External National|Team</v>
      </c>
      <c r="M133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1332" spans="1:13" ht="14.25" hidden="1" customHeight="1" x14ac:dyDescent="0.35">
      <c r="A1332" s="1" t="s">
        <v>1680</v>
      </c>
      <c r="B1332" s="1" t="s">
        <v>1681</v>
      </c>
      <c r="C1332" s="1" t="s">
        <v>1630</v>
      </c>
      <c r="D1332" s="1">
        <v>2021</v>
      </c>
      <c r="E1332" s="1" t="s">
        <v>16</v>
      </c>
      <c r="F1332" s="1" t="s">
        <v>27</v>
      </c>
      <c r="G1332" s="1" t="s">
        <v>18</v>
      </c>
      <c r="H1332" s="1" t="s">
        <v>48</v>
      </c>
      <c r="I1332" s="1" t="s">
        <v>20</v>
      </c>
      <c r="J1332" s="1">
        <v>300</v>
      </c>
      <c r="K1332" s="1" t="str">
        <f>VLOOKUP(Table2[[#This Row],[Status]], rubric[], 2, FALSE)</f>
        <v>Pemberdayaan atau Aksi Kemanusiaan</v>
      </c>
      <c r="L1332" s="1" t="str">
        <f>CLEAN(TRIM(Table2[[#This Row],[Status]] &amp; "|" &amp; Table2[[#This Row],[Level]] &amp; "|" &amp; Table2[[#This Row],[Participant As]]))</f>
        <v>Relawan|External National|Team</v>
      </c>
      <c r="M133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1333" spans="1:13" ht="14.25" hidden="1" customHeight="1" x14ac:dyDescent="0.35">
      <c r="A1333" s="1" t="s">
        <v>1682</v>
      </c>
      <c r="B1333" s="1" t="s">
        <v>1683</v>
      </c>
      <c r="C1333" s="1" t="s">
        <v>1630</v>
      </c>
      <c r="D1333" s="1">
        <v>2021</v>
      </c>
      <c r="E1333" s="1" t="s">
        <v>105</v>
      </c>
      <c r="F1333" s="1" t="s">
        <v>1005</v>
      </c>
      <c r="G1333" s="1" t="s">
        <v>18</v>
      </c>
      <c r="H1333" s="1" t="s">
        <v>48</v>
      </c>
      <c r="I1333" s="1" t="s">
        <v>20</v>
      </c>
      <c r="J1333" s="1">
        <v>40</v>
      </c>
      <c r="K1333" s="1" t="str">
        <f>VLOOKUP(Table2[[#This Row],[Status]], rubric[], 2, FALSE)</f>
        <v>Pemberdayaan atau Aksi Kemanusiaan</v>
      </c>
      <c r="L1333" s="1" t="str">
        <f>CLEAN(TRIM(Table2[[#This Row],[Status]] &amp; "|" &amp; Table2[[#This Row],[Level]] &amp; "|" &amp; Table2[[#This Row],[Participant As]]))</f>
        <v>Relawan|External National|Team</v>
      </c>
      <c r="M133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1334" spans="1:13" ht="14.25" hidden="1" customHeight="1" x14ac:dyDescent="0.35">
      <c r="A1334" s="1" t="s">
        <v>1682</v>
      </c>
      <c r="B1334" s="1" t="s">
        <v>1683</v>
      </c>
      <c r="C1334" s="1" t="s">
        <v>1630</v>
      </c>
      <c r="D1334" s="1">
        <v>2021</v>
      </c>
      <c r="E1334" s="1" t="s">
        <v>1148</v>
      </c>
      <c r="F1334" s="1" t="s">
        <v>57</v>
      </c>
      <c r="G1334" s="1" t="s">
        <v>18</v>
      </c>
      <c r="H1334" s="1" t="s">
        <v>48</v>
      </c>
      <c r="I1334" s="1" t="s">
        <v>25</v>
      </c>
      <c r="J1334" s="1">
        <v>1</v>
      </c>
      <c r="K1334" s="1" t="str">
        <f>VLOOKUP(Table2[[#This Row],[Status]], rubric[], 2, FALSE)</f>
        <v>Pemberdayaan atau Aksi Kemanusiaan</v>
      </c>
      <c r="L1334" s="1" t="str">
        <f>CLEAN(TRIM(Table2[[#This Row],[Status]] &amp; "|" &amp; Table2[[#This Row],[Level]] &amp; "|" &amp; Table2[[#This Row],[Participant As]]))</f>
        <v>Relawan|External National|Individual</v>
      </c>
      <c r="M133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1335" spans="1:13" ht="14.25" hidden="1" customHeight="1" x14ac:dyDescent="0.35">
      <c r="A1335" s="1" t="s">
        <v>1684</v>
      </c>
      <c r="B1335" s="1" t="s">
        <v>1685</v>
      </c>
      <c r="C1335" s="1" t="s">
        <v>1630</v>
      </c>
      <c r="D1335" s="1">
        <v>2021</v>
      </c>
      <c r="E1335" s="1" t="s">
        <v>904</v>
      </c>
      <c r="F1335" s="1" t="s">
        <v>904</v>
      </c>
      <c r="G1335" s="1" t="s">
        <v>18</v>
      </c>
      <c r="H1335" s="1" t="s">
        <v>48</v>
      </c>
      <c r="I1335" s="1" t="s">
        <v>20</v>
      </c>
      <c r="J1335" s="1">
        <v>100</v>
      </c>
      <c r="K1335" s="1" t="str">
        <f>VLOOKUP(Table2[[#This Row],[Status]], rubric[], 2, FALSE)</f>
        <v>Pemberdayaan atau Aksi Kemanusiaan</v>
      </c>
      <c r="L1335" s="1" t="str">
        <f>CLEAN(TRIM(Table2[[#This Row],[Status]] &amp; "|" &amp; Table2[[#This Row],[Level]] &amp; "|" &amp; Table2[[#This Row],[Participant As]]))</f>
        <v>Relawan|External National|Team</v>
      </c>
      <c r="M133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1336" spans="1:13" ht="14.25" hidden="1" customHeight="1" x14ac:dyDescent="0.35">
      <c r="A1336" s="1" t="s">
        <v>1686</v>
      </c>
      <c r="B1336" s="1" t="s">
        <v>1687</v>
      </c>
      <c r="C1336" s="1" t="s">
        <v>1630</v>
      </c>
      <c r="D1336" s="1">
        <v>2021</v>
      </c>
      <c r="E1336" s="1" t="s">
        <v>1408</v>
      </c>
      <c r="F1336" s="1" t="s">
        <v>1654</v>
      </c>
      <c r="G1336" s="1" t="s">
        <v>18</v>
      </c>
      <c r="H1336" s="1" t="s">
        <v>48</v>
      </c>
      <c r="I1336" s="1" t="s">
        <v>20</v>
      </c>
      <c r="J1336" s="1">
        <v>10</v>
      </c>
      <c r="K1336" s="1" t="str">
        <f>VLOOKUP(Table2[[#This Row],[Status]], rubric[], 2, FALSE)</f>
        <v>Pemberdayaan atau Aksi Kemanusiaan</v>
      </c>
      <c r="L1336" s="1" t="str">
        <f>CLEAN(TRIM(Table2[[#This Row],[Status]] &amp; "|" &amp; Table2[[#This Row],[Level]] &amp; "|" &amp; Table2[[#This Row],[Participant As]]))</f>
        <v>Relawan|External National|Team</v>
      </c>
      <c r="M133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1337" spans="1:13" ht="14.25" hidden="1" customHeight="1" x14ac:dyDescent="0.35">
      <c r="A1337" s="1" t="s">
        <v>1686</v>
      </c>
      <c r="B1337" s="1" t="s">
        <v>1687</v>
      </c>
      <c r="C1337" s="1" t="s">
        <v>1630</v>
      </c>
      <c r="D1337" s="1">
        <v>2021</v>
      </c>
      <c r="E1337" s="1" t="s">
        <v>345</v>
      </c>
      <c r="F1337" s="1" t="s">
        <v>31</v>
      </c>
      <c r="G1337" s="1" t="s">
        <v>35</v>
      </c>
      <c r="H1337" s="1" t="s">
        <v>48</v>
      </c>
      <c r="I1337" s="1" t="s">
        <v>20</v>
      </c>
      <c r="K1337" t="str">
        <f>VLOOKUP(Table2[[#This Row],[Status]], rubric[], 2, FALSE)</f>
        <v>Kompetisi</v>
      </c>
      <c r="L1337" s="1" t="str">
        <f>CLEAN(TRIM(Table2[[#This Row],[Status]] &amp; "|" &amp; Table2[[#This Row],[Level]] &amp; "|" &amp; Table2[[#This Row],[Participant As]]))</f>
        <v>Juara 1|External National|Team</v>
      </c>
      <c r="M133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338" spans="1:13" ht="14.25" hidden="1" customHeight="1" x14ac:dyDescent="0.35">
      <c r="A1338" s="1" t="s">
        <v>1686</v>
      </c>
      <c r="B1338" s="1" t="s">
        <v>1687</v>
      </c>
      <c r="C1338" s="1" t="s">
        <v>1630</v>
      </c>
      <c r="D1338" s="1">
        <v>2021</v>
      </c>
      <c r="E1338" s="1" t="s">
        <v>1399</v>
      </c>
      <c r="F1338" s="1" t="s">
        <v>89</v>
      </c>
      <c r="G1338" s="1" t="s">
        <v>35</v>
      </c>
      <c r="H1338" s="1" t="s">
        <v>48</v>
      </c>
      <c r="I1338" s="1" t="s">
        <v>20</v>
      </c>
      <c r="J1338" s="1">
        <v>30</v>
      </c>
      <c r="K1338" s="1" t="str">
        <f>VLOOKUP(Table2[[#This Row],[Status]], rubric[], 2, FALSE)</f>
        <v>Kompetisi</v>
      </c>
      <c r="L1338" s="1" t="str">
        <f>CLEAN(TRIM(Table2[[#This Row],[Status]] &amp; "|" &amp; Table2[[#This Row],[Level]] &amp; "|" &amp; Table2[[#This Row],[Participant As]]))</f>
        <v>Juara 1|External National|Team</v>
      </c>
      <c r="M133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339" spans="1:13" ht="14.25" hidden="1" customHeight="1" x14ac:dyDescent="0.35">
      <c r="A1339" s="1" t="s">
        <v>1686</v>
      </c>
      <c r="B1339" s="1" t="s">
        <v>1687</v>
      </c>
      <c r="C1339" s="1" t="s">
        <v>1630</v>
      </c>
      <c r="D1339" s="1">
        <v>2021</v>
      </c>
      <c r="E1339" s="1" t="s">
        <v>877</v>
      </c>
      <c r="F1339" s="1" t="s">
        <v>54</v>
      </c>
      <c r="G1339" s="1" t="s">
        <v>74</v>
      </c>
      <c r="H1339" s="1" t="s">
        <v>48</v>
      </c>
      <c r="I1339" s="1" t="s">
        <v>20</v>
      </c>
      <c r="J1339" s="1">
        <v>22</v>
      </c>
      <c r="K1339" s="1" t="str">
        <f>VLOOKUP(Table2[[#This Row],[Status]], rubric[], 2, FALSE)</f>
        <v>Kompetisi</v>
      </c>
      <c r="L1339" s="1" t="str">
        <f>CLEAN(TRIM(Table2[[#This Row],[Status]] &amp; "|" &amp; Table2[[#This Row],[Level]] &amp; "|" &amp; Table2[[#This Row],[Participant As]]))</f>
        <v>Juara 3|External National|Team</v>
      </c>
      <c r="M133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1340" spans="1:13" ht="14.25" hidden="1" customHeight="1" x14ac:dyDescent="0.35">
      <c r="A1340" s="1" t="s">
        <v>1686</v>
      </c>
      <c r="B1340" s="1" t="s">
        <v>1687</v>
      </c>
      <c r="C1340" s="1" t="s">
        <v>1630</v>
      </c>
      <c r="D1340" s="1">
        <v>2021</v>
      </c>
      <c r="E1340" s="1" t="s">
        <v>253</v>
      </c>
      <c r="F1340" s="1" t="s">
        <v>253</v>
      </c>
      <c r="G1340" s="1" t="s">
        <v>18</v>
      </c>
      <c r="H1340" s="1" t="s">
        <v>19</v>
      </c>
      <c r="I1340" s="1" t="s">
        <v>20</v>
      </c>
      <c r="J1340" s="1">
        <v>30</v>
      </c>
      <c r="K1340" s="1" t="str">
        <f>VLOOKUP(Table2[[#This Row],[Status]], rubric[], 2, FALSE)</f>
        <v>Pemberdayaan atau Aksi Kemanusiaan</v>
      </c>
      <c r="L1340" s="1" t="str">
        <f>CLEAN(TRIM(Table2[[#This Row],[Status]] &amp; "|" &amp; Table2[[#This Row],[Level]] &amp; "|" &amp; Table2[[#This Row],[Participant As]]))</f>
        <v>Relawan|External Regional|Team</v>
      </c>
      <c r="M134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341" spans="1:13" ht="14.25" hidden="1" customHeight="1" x14ac:dyDescent="0.35">
      <c r="A1341" s="1" t="s">
        <v>1688</v>
      </c>
      <c r="B1341" s="1" t="s">
        <v>1689</v>
      </c>
      <c r="C1341" s="1" t="s">
        <v>1630</v>
      </c>
      <c r="D1341" s="1">
        <v>2021</v>
      </c>
      <c r="E1341" s="1" t="s">
        <v>1690</v>
      </c>
      <c r="F1341" s="1" t="s">
        <v>1664</v>
      </c>
      <c r="G1341" s="1" t="s">
        <v>74</v>
      </c>
      <c r="H1341" s="1" t="s">
        <v>48</v>
      </c>
      <c r="I1341" s="1" t="s">
        <v>20</v>
      </c>
      <c r="J1341" s="1">
        <v>100</v>
      </c>
      <c r="K1341" s="1" t="str">
        <f>VLOOKUP(Table2[[#This Row],[Status]], rubric[], 2, FALSE)</f>
        <v>Kompetisi</v>
      </c>
      <c r="L1341" s="1" t="str">
        <f>CLEAN(TRIM(Table2[[#This Row],[Status]] &amp; "|" &amp; Table2[[#This Row],[Level]] &amp; "|" &amp; Table2[[#This Row],[Participant As]]))</f>
        <v>Juara 3|External National|Team</v>
      </c>
      <c r="M134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1342" spans="1:13" ht="14.25" hidden="1" customHeight="1" x14ac:dyDescent="0.35">
      <c r="A1342" s="1" t="s">
        <v>1691</v>
      </c>
      <c r="B1342" s="1" t="s">
        <v>1692</v>
      </c>
      <c r="C1342" s="1" t="s">
        <v>1630</v>
      </c>
      <c r="D1342" s="1">
        <v>2021</v>
      </c>
      <c r="E1342" s="1" t="s">
        <v>253</v>
      </c>
      <c r="F1342" s="1" t="s">
        <v>253</v>
      </c>
      <c r="G1342" s="1" t="s">
        <v>18</v>
      </c>
      <c r="H1342" s="1" t="s">
        <v>19</v>
      </c>
      <c r="I1342" s="1" t="s">
        <v>25</v>
      </c>
      <c r="J1342" s="1">
        <v>30</v>
      </c>
      <c r="K1342" s="1" t="str">
        <f>VLOOKUP(Table2[[#This Row],[Status]], rubric[], 2, FALSE)</f>
        <v>Pemberdayaan atau Aksi Kemanusiaan</v>
      </c>
      <c r="L1342" s="1" t="str">
        <f>CLEAN(TRIM(Table2[[#This Row],[Status]] &amp; "|" &amp; Table2[[#This Row],[Level]] &amp; "|" &amp; Table2[[#This Row],[Participant As]]))</f>
        <v>Relawan|External Regional|Individual</v>
      </c>
      <c r="M134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343" spans="1:13" ht="14.25" hidden="1" customHeight="1" x14ac:dyDescent="0.35">
      <c r="A1343" s="1" t="s">
        <v>1693</v>
      </c>
      <c r="B1343" s="1" t="s">
        <v>1694</v>
      </c>
      <c r="C1343" s="1" t="s">
        <v>1630</v>
      </c>
      <c r="D1343" s="1">
        <v>2021</v>
      </c>
      <c r="E1343" s="1" t="s">
        <v>122</v>
      </c>
      <c r="F1343" s="1" t="s">
        <v>123</v>
      </c>
      <c r="G1343" s="1" t="s">
        <v>164</v>
      </c>
      <c r="H1343" s="1" t="s">
        <v>41</v>
      </c>
      <c r="I1343" s="1" t="s">
        <v>25</v>
      </c>
      <c r="K1343" t="str">
        <f>VLOOKUP(Table2[[#This Row],[Status]], rubric[], 2, FALSE)</f>
        <v>Karir Organisasi</v>
      </c>
      <c r="L1343" s="1" t="str">
        <f>CLEAN(TRIM(Table2[[#This Row],[Status]] &amp; "|" &amp; Table2[[#This Row],[Level]] &amp; "|" &amp; Table2[[#This Row],[Participant As]]))</f>
        <v>Wakil Ketua|Kab/Kota/PT|Individual</v>
      </c>
      <c r="M134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1344" spans="1:13" ht="14.25" hidden="1" customHeight="1" x14ac:dyDescent="0.35">
      <c r="A1344" s="1" t="s">
        <v>1693</v>
      </c>
      <c r="B1344" s="1" t="s">
        <v>1694</v>
      </c>
      <c r="C1344" s="1" t="s">
        <v>1630</v>
      </c>
      <c r="D1344" s="1">
        <v>2021</v>
      </c>
      <c r="E1344" s="1" t="s">
        <v>1695</v>
      </c>
      <c r="F1344" s="1" t="s">
        <v>1695</v>
      </c>
      <c r="G1344" s="1" t="s">
        <v>35</v>
      </c>
      <c r="H1344" s="1" t="s">
        <v>19</v>
      </c>
      <c r="I1344" s="1" t="s">
        <v>20</v>
      </c>
      <c r="J1344" s="1">
        <v>20</v>
      </c>
      <c r="K1344" s="1" t="str">
        <f>VLOOKUP(Table2[[#This Row],[Status]], rubric[], 2, FALSE)</f>
        <v>Kompetisi</v>
      </c>
      <c r="L1344" s="1" t="str">
        <f>CLEAN(TRIM(Table2[[#This Row],[Status]] &amp; "|" &amp; Table2[[#This Row],[Level]] &amp; "|" &amp; Table2[[#This Row],[Participant As]]))</f>
        <v>Juara 1|External Regional|Team</v>
      </c>
      <c r="M134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345" spans="1:13" ht="14.25" hidden="1" customHeight="1" x14ac:dyDescent="0.35">
      <c r="A1345" s="1" t="s">
        <v>1696</v>
      </c>
      <c r="B1345" s="1" t="s">
        <v>1697</v>
      </c>
      <c r="C1345" s="1" t="s">
        <v>1630</v>
      </c>
      <c r="D1345" s="1">
        <v>2021</v>
      </c>
      <c r="E1345" s="1" t="s">
        <v>1149</v>
      </c>
      <c r="F1345" s="1" t="s">
        <v>1450</v>
      </c>
      <c r="G1345" s="1" t="s">
        <v>18</v>
      </c>
      <c r="H1345" s="1" t="s">
        <v>19</v>
      </c>
      <c r="I1345" s="1" t="s">
        <v>25</v>
      </c>
      <c r="J1345" s="1">
        <v>60</v>
      </c>
      <c r="K1345" s="1" t="str">
        <f>VLOOKUP(Table2[[#This Row],[Status]], rubric[], 2, FALSE)</f>
        <v>Pemberdayaan atau Aksi Kemanusiaan</v>
      </c>
      <c r="L1345" s="1" t="str">
        <f>CLEAN(TRIM(Table2[[#This Row],[Status]] &amp; "|" &amp; Table2[[#This Row],[Level]] &amp; "|" &amp; Table2[[#This Row],[Participant As]]))</f>
        <v>Relawan|External Regional|Individual</v>
      </c>
      <c r="M134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346" spans="1:13" ht="14.25" hidden="1" customHeight="1" x14ac:dyDescent="0.35">
      <c r="A1346" s="1" t="s">
        <v>1698</v>
      </c>
      <c r="B1346" s="1" t="s">
        <v>1699</v>
      </c>
      <c r="C1346" s="1" t="s">
        <v>1630</v>
      </c>
      <c r="D1346" s="1">
        <v>2021</v>
      </c>
      <c r="E1346" s="1" t="s">
        <v>1700</v>
      </c>
      <c r="F1346" s="1" t="s">
        <v>1701</v>
      </c>
      <c r="G1346" s="1" t="s">
        <v>18</v>
      </c>
      <c r="H1346" s="1" t="s">
        <v>48</v>
      </c>
      <c r="I1346" s="1" t="s">
        <v>25</v>
      </c>
      <c r="J1346" s="1">
        <v>16000</v>
      </c>
      <c r="K1346" s="1" t="str">
        <f>VLOOKUP(Table2[[#This Row],[Status]], rubric[], 2, FALSE)</f>
        <v>Pemberdayaan atau Aksi Kemanusiaan</v>
      </c>
      <c r="L1346" s="1" t="str">
        <f>CLEAN(TRIM(Table2[[#This Row],[Status]] &amp; "|" &amp; Table2[[#This Row],[Level]] &amp; "|" &amp; Table2[[#This Row],[Participant As]]))</f>
        <v>Relawan|External National|Individual</v>
      </c>
      <c r="M134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1347" spans="1:13" ht="14.25" hidden="1" customHeight="1" x14ac:dyDescent="0.35">
      <c r="A1347" s="1" t="s">
        <v>1698</v>
      </c>
      <c r="B1347" s="1" t="s">
        <v>1699</v>
      </c>
      <c r="C1347" s="1" t="s">
        <v>1630</v>
      </c>
      <c r="D1347" s="1">
        <v>2021</v>
      </c>
      <c r="E1347" s="1" t="s">
        <v>105</v>
      </c>
      <c r="F1347" s="1" t="s">
        <v>1005</v>
      </c>
      <c r="G1347" s="1" t="s">
        <v>18</v>
      </c>
      <c r="H1347" s="1" t="s">
        <v>48</v>
      </c>
      <c r="I1347" s="1" t="s">
        <v>25</v>
      </c>
      <c r="J1347" s="1">
        <v>0</v>
      </c>
      <c r="K1347" s="1" t="str">
        <f>VLOOKUP(Table2[[#This Row],[Status]], rubric[], 2, FALSE)</f>
        <v>Pemberdayaan atau Aksi Kemanusiaan</v>
      </c>
      <c r="L1347" s="1" t="str">
        <f>CLEAN(TRIM(Table2[[#This Row],[Status]] &amp; "|" &amp; Table2[[#This Row],[Level]] &amp; "|" &amp; Table2[[#This Row],[Participant As]]))</f>
        <v>Relawan|External National|Individual</v>
      </c>
      <c r="M134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1348" spans="1:13" ht="14.25" hidden="1" customHeight="1" x14ac:dyDescent="0.35">
      <c r="A1348" s="1" t="s">
        <v>1698</v>
      </c>
      <c r="B1348" s="1" t="s">
        <v>1699</v>
      </c>
      <c r="C1348" s="1" t="s">
        <v>1630</v>
      </c>
      <c r="D1348" s="1">
        <v>2021</v>
      </c>
      <c r="E1348" s="1" t="s">
        <v>1659</v>
      </c>
      <c r="F1348" s="1" t="s">
        <v>1659</v>
      </c>
      <c r="G1348" s="1" t="s">
        <v>32</v>
      </c>
      <c r="H1348" s="1" t="s">
        <v>66</v>
      </c>
      <c r="I1348" s="1" t="s">
        <v>20</v>
      </c>
      <c r="K1348" t="str">
        <f>VLOOKUP(Table2[[#This Row],[Status]], rubric[], 2, FALSE)</f>
        <v>Kompetisi</v>
      </c>
      <c r="L1348" s="1" t="str">
        <f>CLEAN(TRIM(Table2[[#This Row],[Status]] &amp; "|" &amp; Table2[[#This Row],[Level]] &amp; "|" &amp; Table2[[#This Row],[Participant As]]))</f>
        <v>Juara 2|External International|Team</v>
      </c>
      <c r="M134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30</v>
      </c>
    </row>
    <row r="1349" spans="1:13" ht="14.25" hidden="1" customHeight="1" x14ac:dyDescent="0.35">
      <c r="A1349" s="1" t="s">
        <v>1702</v>
      </c>
      <c r="B1349" s="1" t="s">
        <v>1703</v>
      </c>
      <c r="C1349" s="1" t="s">
        <v>1630</v>
      </c>
      <c r="D1349" s="1">
        <v>2021</v>
      </c>
      <c r="E1349" s="1" t="s">
        <v>105</v>
      </c>
      <c r="F1349" s="1" t="s">
        <v>1005</v>
      </c>
      <c r="G1349" s="1" t="s">
        <v>18</v>
      </c>
      <c r="H1349" s="1" t="s">
        <v>48</v>
      </c>
      <c r="I1349" s="1" t="s">
        <v>25</v>
      </c>
      <c r="J1349" s="1">
        <v>150</v>
      </c>
      <c r="K1349" s="1" t="str">
        <f>VLOOKUP(Table2[[#This Row],[Status]], rubric[], 2, FALSE)</f>
        <v>Pemberdayaan atau Aksi Kemanusiaan</v>
      </c>
      <c r="L1349" s="1" t="str">
        <f>CLEAN(TRIM(Table2[[#This Row],[Status]] &amp; "|" &amp; Table2[[#This Row],[Level]] &amp; "|" &amp; Table2[[#This Row],[Participant As]]))</f>
        <v>Relawan|External National|Individual</v>
      </c>
      <c r="M134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1350" spans="1:13" ht="14.25" hidden="1" customHeight="1" x14ac:dyDescent="0.35">
      <c r="A1350" s="1" t="s">
        <v>1704</v>
      </c>
      <c r="B1350" s="1" t="s">
        <v>1705</v>
      </c>
      <c r="C1350" s="1" t="s">
        <v>1630</v>
      </c>
      <c r="D1350" s="1">
        <v>2021</v>
      </c>
      <c r="E1350" s="1" t="s">
        <v>1690</v>
      </c>
      <c r="F1350" s="1" t="s">
        <v>1664</v>
      </c>
      <c r="G1350" s="1" t="s">
        <v>74</v>
      </c>
      <c r="H1350" s="1" t="s">
        <v>48</v>
      </c>
      <c r="I1350" s="1" t="s">
        <v>20</v>
      </c>
      <c r="J1350" s="1">
        <v>5</v>
      </c>
      <c r="K1350" s="1" t="str">
        <f>VLOOKUP(Table2[[#This Row],[Status]], rubric[], 2, FALSE)</f>
        <v>Kompetisi</v>
      </c>
      <c r="L1350" s="1" t="str">
        <f>CLEAN(TRIM(Table2[[#This Row],[Status]] &amp; "|" &amp; Table2[[#This Row],[Level]] &amp; "|" &amp; Table2[[#This Row],[Participant As]]))</f>
        <v>Juara 3|External National|Team</v>
      </c>
      <c r="M135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1351" spans="1:13" ht="14.25" hidden="1" customHeight="1" x14ac:dyDescent="0.35">
      <c r="A1351" s="1" t="s">
        <v>1706</v>
      </c>
      <c r="B1351" s="1" t="s">
        <v>1707</v>
      </c>
      <c r="C1351" s="1" t="s">
        <v>1708</v>
      </c>
      <c r="D1351" s="1">
        <v>2021</v>
      </c>
      <c r="E1351" s="1" t="s">
        <v>1709</v>
      </c>
      <c r="F1351" s="1" t="s">
        <v>1709</v>
      </c>
      <c r="G1351" s="1" t="s">
        <v>32</v>
      </c>
      <c r="H1351" s="1" t="s">
        <v>48</v>
      </c>
      <c r="I1351" s="1" t="s">
        <v>20</v>
      </c>
      <c r="J1351" s="1">
        <v>40</v>
      </c>
      <c r="K1351" s="1" t="str">
        <f>VLOOKUP(Table2[[#This Row],[Status]], rubric[], 2, FALSE)</f>
        <v>Kompetisi</v>
      </c>
      <c r="L1351" s="1" t="str">
        <f>CLEAN(TRIM(Table2[[#This Row],[Status]] &amp; "|" &amp; Table2[[#This Row],[Level]] &amp; "|" &amp; Table2[[#This Row],[Participant As]]))</f>
        <v>Juara 2|External National|Team</v>
      </c>
      <c r="M135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1352" spans="1:13" ht="14.25" hidden="1" customHeight="1" x14ac:dyDescent="0.35">
      <c r="A1352" s="1" t="s">
        <v>1706</v>
      </c>
      <c r="B1352" s="1" t="s">
        <v>1707</v>
      </c>
      <c r="C1352" s="1" t="s">
        <v>1708</v>
      </c>
      <c r="D1352" s="1">
        <v>2021</v>
      </c>
      <c r="E1352" s="1" t="s">
        <v>1409</v>
      </c>
      <c r="F1352" s="1" t="s">
        <v>1710</v>
      </c>
      <c r="G1352" s="1" t="s">
        <v>18</v>
      </c>
      <c r="H1352" s="1" t="s">
        <v>19</v>
      </c>
      <c r="I1352" s="1" t="s">
        <v>20</v>
      </c>
      <c r="J1352" s="1">
        <v>4</v>
      </c>
      <c r="K1352" s="1" t="str">
        <f>VLOOKUP(Table2[[#This Row],[Status]], rubric[], 2, FALSE)</f>
        <v>Pemberdayaan atau Aksi Kemanusiaan</v>
      </c>
      <c r="L1352" s="1" t="str">
        <f>CLEAN(TRIM(Table2[[#This Row],[Status]] &amp; "|" &amp; Table2[[#This Row],[Level]] &amp; "|" &amp; Table2[[#This Row],[Participant As]]))</f>
        <v>Relawan|External Regional|Team</v>
      </c>
      <c r="M135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353" spans="1:13" ht="14.25" hidden="1" customHeight="1" x14ac:dyDescent="0.35">
      <c r="A1353" s="1" t="s">
        <v>1706</v>
      </c>
      <c r="B1353" s="1" t="s">
        <v>1707</v>
      </c>
      <c r="C1353" s="1" t="s">
        <v>1708</v>
      </c>
      <c r="D1353" s="1">
        <v>2021</v>
      </c>
      <c r="E1353" s="1" t="s">
        <v>455</v>
      </c>
      <c r="F1353" s="1" t="s">
        <v>974</v>
      </c>
      <c r="G1353" s="1" t="s">
        <v>542</v>
      </c>
      <c r="H1353" s="1" t="s">
        <v>48</v>
      </c>
      <c r="I1353" s="1" t="s">
        <v>25</v>
      </c>
      <c r="J1353" s="1">
        <v>0</v>
      </c>
      <c r="K1353" s="1" t="str">
        <f>VLOOKUP(Table2[[#This Row],[Status]], rubric[], 2, FALSE)</f>
        <v>Hasil Karya</v>
      </c>
      <c r="L1353" s="1" t="str">
        <f>CLEAN(TRIM(Table2[[#This Row],[Status]] &amp; "|" &amp; Table2[[#This Row],[Level]] &amp; "|" &amp; Table2[[#This Row],[Participant As]]))</f>
        <v>Penulis Utama/korespondensi karya ilmiah di journal yg bereputasi dan diakui|External National|Individual</v>
      </c>
      <c r="M135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30</v>
      </c>
    </row>
    <row r="1354" spans="1:13" ht="14.25" hidden="1" customHeight="1" x14ac:dyDescent="0.35">
      <c r="A1354" s="1" t="s">
        <v>1706</v>
      </c>
      <c r="B1354" s="1" t="s">
        <v>1707</v>
      </c>
      <c r="C1354" s="1" t="s">
        <v>1708</v>
      </c>
      <c r="D1354" s="1">
        <v>2021</v>
      </c>
      <c r="E1354" s="1" t="s">
        <v>1711</v>
      </c>
      <c r="F1354" s="1" t="s">
        <v>629</v>
      </c>
      <c r="G1354" s="1" t="s">
        <v>55</v>
      </c>
      <c r="H1354" s="1" t="s">
        <v>48</v>
      </c>
      <c r="I1354" s="1" t="s">
        <v>25</v>
      </c>
      <c r="J1354" s="1">
        <v>2</v>
      </c>
      <c r="K1354" s="1" t="str">
        <f>VLOOKUP(Table2[[#This Row],[Status]], rubric[], 2, FALSE)</f>
        <v>Hasil Karya</v>
      </c>
      <c r="L1354" s="1" t="str">
        <f>CLEAN(TRIM(Table2[[#This Row],[Status]] &amp; "|" &amp; Table2[[#This Row],[Level]] &amp; "|" &amp; Table2[[#This Row],[Participant As]]))</f>
        <v>Hak Cipta|External National|Individual</v>
      </c>
      <c r="M135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355" spans="1:13" ht="14.25" hidden="1" customHeight="1" x14ac:dyDescent="0.35">
      <c r="A1355" s="1" t="s">
        <v>1706</v>
      </c>
      <c r="B1355" s="1" t="s">
        <v>1707</v>
      </c>
      <c r="C1355" s="1" t="s">
        <v>1708</v>
      </c>
      <c r="D1355" s="1">
        <v>2021</v>
      </c>
      <c r="E1355" s="1" t="s">
        <v>913</v>
      </c>
      <c r="F1355" s="1" t="s">
        <v>237</v>
      </c>
      <c r="G1355" s="1" t="s">
        <v>55</v>
      </c>
      <c r="H1355" s="1" t="s">
        <v>48</v>
      </c>
      <c r="I1355" s="1" t="s">
        <v>25</v>
      </c>
      <c r="J1355" s="1">
        <v>0</v>
      </c>
      <c r="K1355" s="1" t="str">
        <f>VLOOKUP(Table2[[#This Row],[Status]], rubric[], 2, FALSE)</f>
        <v>Hasil Karya</v>
      </c>
      <c r="L1355" s="1" t="str">
        <f>CLEAN(TRIM(Table2[[#This Row],[Status]] &amp; "|" &amp; Table2[[#This Row],[Level]] &amp; "|" &amp; Table2[[#This Row],[Participant As]]))</f>
        <v>Hak Cipta|External National|Individual</v>
      </c>
      <c r="M135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356" spans="1:13" ht="14.25" hidden="1" customHeight="1" x14ac:dyDescent="0.35">
      <c r="A1356" s="1" t="s">
        <v>1712</v>
      </c>
      <c r="B1356" s="1" t="s">
        <v>1713</v>
      </c>
      <c r="C1356" s="1" t="s">
        <v>1708</v>
      </c>
      <c r="D1356" s="1">
        <v>2021</v>
      </c>
      <c r="E1356" s="1" t="s">
        <v>122</v>
      </c>
      <c r="F1356" s="1" t="s">
        <v>789</v>
      </c>
      <c r="G1356" s="1" t="s">
        <v>18</v>
      </c>
      <c r="H1356" s="1" t="s">
        <v>48</v>
      </c>
      <c r="I1356" s="1" t="s">
        <v>20</v>
      </c>
      <c r="J1356" s="1">
        <v>5</v>
      </c>
      <c r="K1356" s="1" t="str">
        <f>VLOOKUP(Table2[[#This Row],[Status]], rubric[], 2, FALSE)</f>
        <v>Pemberdayaan atau Aksi Kemanusiaan</v>
      </c>
      <c r="L1356" s="1" t="str">
        <f>CLEAN(TRIM(Table2[[#This Row],[Status]] &amp; "|" &amp; Table2[[#This Row],[Level]] &amp; "|" &amp; Table2[[#This Row],[Participant As]]))</f>
        <v>Relawan|External National|Team</v>
      </c>
      <c r="M135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1357" spans="1:13" ht="14.25" hidden="1" customHeight="1" x14ac:dyDescent="0.35">
      <c r="A1357" s="1" t="s">
        <v>1712</v>
      </c>
      <c r="B1357" s="1" t="s">
        <v>1713</v>
      </c>
      <c r="C1357" s="1" t="s">
        <v>1708</v>
      </c>
      <c r="D1357" s="1">
        <v>2021</v>
      </c>
      <c r="E1357" s="1" t="s">
        <v>109</v>
      </c>
      <c r="F1357" s="1" t="s">
        <v>109</v>
      </c>
      <c r="G1357" s="1" t="s">
        <v>18</v>
      </c>
      <c r="H1357" s="1" t="s">
        <v>19</v>
      </c>
      <c r="I1357" s="1" t="s">
        <v>25</v>
      </c>
      <c r="J1357" s="1">
        <v>64</v>
      </c>
      <c r="K1357" s="1" t="str">
        <f>VLOOKUP(Table2[[#This Row],[Status]], rubric[], 2, FALSE)</f>
        <v>Pemberdayaan atau Aksi Kemanusiaan</v>
      </c>
      <c r="L1357" s="1" t="str">
        <f>CLEAN(TRIM(Table2[[#This Row],[Status]] &amp; "|" &amp; Table2[[#This Row],[Level]] &amp; "|" &amp; Table2[[#This Row],[Participant As]]))</f>
        <v>Relawan|External Regional|Individual</v>
      </c>
      <c r="M135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358" spans="1:13" ht="14.25" hidden="1" customHeight="1" x14ac:dyDescent="0.35">
      <c r="A1358" s="1" t="s">
        <v>1714</v>
      </c>
      <c r="B1358" s="1" t="s">
        <v>1715</v>
      </c>
      <c r="C1358" s="1" t="s">
        <v>1708</v>
      </c>
      <c r="D1358" s="1">
        <v>2021</v>
      </c>
      <c r="E1358" s="1" t="s">
        <v>122</v>
      </c>
      <c r="F1358" s="1" t="s">
        <v>789</v>
      </c>
      <c r="G1358" s="1" t="s">
        <v>18</v>
      </c>
      <c r="H1358" s="1" t="s">
        <v>19</v>
      </c>
      <c r="I1358" s="1" t="s">
        <v>20</v>
      </c>
      <c r="J1358" s="1">
        <v>4</v>
      </c>
      <c r="K1358" s="1" t="str">
        <f>VLOOKUP(Table2[[#This Row],[Status]], rubric[], 2, FALSE)</f>
        <v>Pemberdayaan atau Aksi Kemanusiaan</v>
      </c>
      <c r="L1358" s="1" t="str">
        <f>CLEAN(TRIM(Table2[[#This Row],[Status]] &amp; "|" &amp; Table2[[#This Row],[Level]] &amp; "|" &amp; Table2[[#This Row],[Participant As]]))</f>
        <v>Relawan|External Regional|Team</v>
      </c>
      <c r="M135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359" spans="1:13" ht="14.25" hidden="1" customHeight="1" x14ac:dyDescent="0.35">
      <c r="A1359" s="1" t="s">
        <v>1714</v>
      </c>
      <c r="B1359" s="1" t="s">
        <v>1715</v>
      </c>
      <c r="C1359" s="1" t="s">
        <v>1708</v>
      </c>
      <c r="D1359" s="1">
        <v>2021</v>
      </c>
      <c r="E1359" s="1" t="s">
        <v>1090</v>
      </c>
      <c r="F1359" s="1" t="s">
        <v>34</v>
      </c>
      <c r="G1359" s="1" t="s">
        <v>74</v>
      </c>
      <c r="H1359" s="1" t="s">
        <v>48</v>
      </c>
      <c r="I1359" s="1" t="s">
        <v>20</v>
      </c>
      <c r="J1359" s="1">
        <v>2</v>
      </c>
      <c r="K1359" s="1" t="str">
        <f>VLOOKUP(Table2[[#This Row],[Status]], rubric[], 2, FALSE)</f>
        <v>Kompetisi</v>
      </c>
      <c r="L1359" s="1" t="str">
        <f>CLEAN(TRIM(Table2[[#This Row],[Status]] &amp; "|" &amp; Table2[[#This Row],[Level]] &amp; "|" &amp; Table2[[#This Row],[Participant As]]))</f>
        <v>Juara 3|External National|Team</v>
      </c>
      <c r="M135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1360" spans="1:13" ht="14.25" hidden="1" customHeight="1" x14ac:dyDescent="0.35">
      <c r="A1360" s="1" t="s">
        <v>1714</v>
      </c>
      <c r="B1360" s="1" t="s">
        <v>1715</v>
      </c>
      <c r="C1360" s="1" t="s">
        <v>1708</v>
      </c>
      <c r="D1360" s="1">
        <v>2021</v>
      </c>
      <c r="E1360" s="1" t="s">
        <v>835</v>
      </c>
      <c r="F1360" s="1" t="s">
        <v>836</v>
      </c>
      <c r="G1360" s="1" t="s">
        <v>32</v>
      </c>
      <c r="H1360" s="1" t="s">
        <v>48</v>
      </c>
      <c r="I1360" s="1" t="s">
        <v>20</v>
      </c>
      <c r="K1360" t="str">
        <f>VLOOKUP(Table2[[#This Row],[Status]], rubric[], 2, FALSE)</f>
        <v>Kompetisi</v>
      </c>
      <c r="L1360" s="1" t="str">
        <f>CLEAN(TRIM(Table2[[#This Row],[Status]] &amp; "|" &amp; Table2[[#This Row],[Level]] &amp; "|" &amp; Table2[[#This Row],[Participant As]]))</f>
        <v>Juara 2|External National|Team</v>
      </c>
      <c r="M136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1361" spans="1:13" ht="14.25" hidden="1" customHeight="1" x14ac:dyDescent="0.35">
      <c r="A1361" s="1" t="s">
        <v>1716</v>
      </c>
      <c r="B1361" s="1" t="s">
        <v>1717</v>
      </c>
      <c r="C1361" s="1" t="s">
        <v>1708</v>
      </c>
      <c r="D1361" s="1">
        <v>2021</v>
      </c>
      <c r="E1361" s="1" t="s">
        <v>798</v>
      </c>
      <c r="F1361" s="1" t="s">
        <v>798</v>
      </c>
      <c r="G1361" s="1" t="s">
        <v>32</v>
      </c>
      <c r="H1361" s="1" t="s">
        <v>48</v>
      </c>
      <c r="I1361" s="1" t="s">
        <v>20</v>
      </c>
      <c r="J1361" s="1">
        <v>40</v>
      </c>
      <c r="K1361" s="1" t="str">
        <f>VLOOKUP(Table2[[#This Row],[Status]], rubric[], 2, FALSE)</f>
        <v>Kompetisi</v>
      </c>
      <c r="L1361" s="1" t="str">
        <f>CLEAN(TRIM(Table2[[#This Row],[Status]] &amp; "|" &amp; Table2[[#This Row],[Level]] &amp; "|" &amp; Table2[[#This Row],[Participant As]]))</f>
        <v>Juara 2|External National|Team</v>
      </c>
      <c r="M136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1362" spans="1:13" ht="14.25" hidden="1" customHeight="1" x14ac:dyDescent="0.35">
      <c r="A1362" s="1" t="s">
        <v>1716</v>
      </c>
      <c r="B1362" s="1" t="s">
        <v>1717</v>
      </c>
      <c r="C1362" s="1" t="s">
        <v>1708</v>
      </c>
      <c r="D1362" s="1">
        <v>2021</v>
      </c>
      <c r="E1362" s="1" t="s">
        <v>122</v>
      </c>
      <c r="F1362" s="1" t="s">
        <v>789</v>
      </c>
      <c r="G1362" s="1" t="s">
        <v>18</v>
      </c>
      <c r="H1362" s="1" t="s">
        <v>19</v>
      </c>
      <c r="I1362" s="1" t="s">
        <v>20</v>
      </c>
      <c r="J1362" s="1">
        <v>10</v>
      </c>
      <c r="K1362" s="1" t="str">
        <f>VLOOKUP(Table2[[#This Row],[Status]], rubric[], 2, FALSE)</f>
        <v>Pemberdayaan atau Aksi Kemanusiaan</v>
      </c>
      <c r="L1362" s="1" t="str">
        <f>CLEAN(TRIM(Table2[[#This Row],[Status]] &amp; "|" &amp; Table2[[#This Row],[Level]] &amp; "|" &amp; Table2[[#This Row],[Participant As]]))</f>
        <v>Relawan|External Regional|Team</v>
      </c>
      <c r="M136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363" spans="1:13" ht="14.25" hidden="1" customHeight="1" x14ac:dyDescent="0.35">
      <c r="A1363" s="1" t="s">
        <v>1716</v>
      </c>
      <c r="B1363" s="1" t="s">
        <v>1717</v>
      </c>
      <c r="C1363" s="1" t="s">
        <v>1708</v>
      </c>
      <c r="D1363" s="1">
        <v>2021</v>
      </c>
      <c r="E1363" s="1" t="s">
        <v>165</v>
      </c>
      <c r="F1363" s="1" t="s">
        <v>907</v>
      </c>
      <c r="G1363" s="1" t="s">
        <v>318</v>
      </c>
      <c r="H1363" s="1" t="s">
        <v>48</v>
      </c>
      <c r="I1363" s="1" t="s">
        <v>20</v>
      </c>
      <c r="J1363" s="1">
        <v>4</v>
      </c>
      <c r="K1363" s="1" t="str">
        <f>VLOOKUP(Table2[[#This Row],[Status]], rubric[], 2, FALSE)</f>
        <v>Hasil Karya</v>
      </c>
      <c r="L1363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National|Team</v>
      </c>
      <c r="M136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364" spans="1:13" ht="14.25" hidden="1" customHeight="1" x14ac:dyDescent="0.35">
      <c r="A1364" s="1" t="s">
        <v>1716</v>
      </c>
      <c r="B1364" s="1" t="s">
        <v>1717</v>
      </c>
      <c r="C1364" s="1" t="s">
        <v>1708</v>
      </c>
      <c r="D1364" s="1">
        <v>2021</v>
      </c>
      <c r="E1364" s="1" t="s">
        <v>251</v>
      </c>
      <c r="F1364" s="1" t="s">
        <v>1718</v>
      </c>
      <c r="G1364" s="1" t="s">
        <v>18</v>
      </c>
      <c r="H1364" s="1" t="s">
        <v>19</v>
      </c>
      <c r="I1364" s="1" t="s">
        <v>25</v>
      </c>
      <c r="J1364" s="1">
        <v>4</v>
      </c>
      <c r="K1364" s="1" t="str">
        <f>VLOOKUP(Table2[[#This Row],[Status]], rubric[], 2, FALSE)</f>
        <v>Pemberdayaan atau Aksi Kemanusiaan</v>
      </c>
      <c r="L1364" s="1" t="str">
        <f>CLEAN(TRIM(Table2[[#This Row],[Status]] &amp; "|" &amp; Table2[[#This Row],[Level]] &amp; "|" &amp; Table2[[#This Row],[Participant As]]))</f>
        <v>Relawan|External Regional|Individual</v>
      </c>
      <c r="M136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365" spans="1:13" ht="14.25" hidden="1" customHeight="1" x14ac:dyDescent="0.35">
      <c r="A1365" s="1" t="s">
        <v>1716</v>
      </c>
      <c r="B1365" s="1" t="s">
        <v>1717</v>
      </c>
      <c r="C1365" s="1" t="s">
        <v>1708</v>
      </c>
      <c r="D1365" s="1">
        <v>2021</v>
      </c>
      <c r="E1365" s="1" t="s">
        <v>89</v>
      </c>
      <c r="F1365" s="1" t="s">
        <v>90</v>
      </c>
      <c r="G1365" s="1" t="s">
        <v>91</v>
      </c>
      <c r="H1365" s="1" t="s">
        <v>66</v>
      </c>
      <c r="I1365" s="1" t="s">
        <v>25</v>
      </c>
      <c r="J1365" s="1">
        <v>500</v>
      </c>
      <c r="K1365" s="1" t="str">
        <f>VLOOKUP(Table2[[#This Row],[Status]], rubric[], 2, FALSE)</f>
        <v>Pengakuan</v>
      </c>
      <c r="L1365" s="1" t="str">
        <f>CLEAN(TRIM(Table2[[#This Row],[Status]] &amp; "|" &amp; Table2[[#This Row],[Level]] &amp; "|" &amp; Table2[[#This Row],[Participant As]]))</f>
        <v>Narasumber/Pembicara|External International|Individual</v>
      </c>
      <c r="M136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366" spans="1:13" ht="14.25" hidden="1" customHeight="1" x14ac:dyDescent="0.35">
      <c r="A1366" s="1" t="s">
        <v>1716</v>
      </c>
      <c r="B1366" s="1" t="s">
        <v>1717</v>
      </c>
      <c r="C1366" s="1" t="s">
        <v>1708</v>
      </c>
      <c r="D1366" s="1">
        <v>2021</v>
      </c>
      <c r="E1366" s="1" t="s">
        <v>997</v>
      </c>
      <c r="F1366" s="1" t="s">
        <v>907</v>
      </c>
      <c r="G1366" s="1" t="s">
        <v>91</v>
      </c>
      <c r="H1366" s="1" t="s">
        <v>66</v>
      </c>
      <c r="I1366" s="1" t="s">
        <v>25</v>
      </c>
      <c r="J1366" s="1">
        <v>20</v>
      </c>
      <c r="K1366" s="1" t="str">
        <f>VLOOKUP(Table2[[#This Row],[Status]], rubric[], 2, FALSE)</f>
        <v>Pengakuan</v>
      </c>
      <c r="L1366" s="1" t="str">
        <f>CLEAN(TRIM(Table2[[#This Row],[Status]] &amp; "|" &amp; Table2[[#This Row],[Level]] &amp; "|" &amp; Table2[[#This Row],[Participant As]]))</f>
        <v>Narasumber/Pembicara|External International|Individual</v>
      </c>
      <c r="M136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367" spans="1:13" ht="14.25" hidden="1" customHeight="1" x14ac:dyDescent="0.35">
      <c r="A1367" s="1" t="s">
        <v>1716</v>
      </c>
      <c r="B1367" s="1" t="s">
        <v>1717</v>
      </c>
      <c r="C1367" s="1" t="s">
        <v>1708</v>
      </c>
      <c r="D1367" s="1">
        <v>2021</v>
      </c>
      <c r="E1367" s="1" t="s">
        <v>1627</v>
      </c>
      <c r="F1367" s="1" t="s">
        <v>675</v>
      </c>
      <c r="G1367" s="1" t="s">
        <v>32</v>
      </c>
      <c r="H1367" s="1" t="s">
        <v>66</v>
      </c>
      <c r="I1367" s="1" t="s">
        <v>20</v>
      </c>
      <c r="K1367" t="str">
        <f>VLOOKUP(Table2[[#This Row],[Status]], rubric[], 2, FALSE)</f>
        <v>Kompetisi</v>
      </c>
      <c r="L1367" s="1" t="str">
        <f>CLEAN(TRIM(Table2[[#This Row],[Status]] &amp; "|" &amp; Table2[[#This Row],[Level]] &amp; "|" &amp; Table2[[#This Row],[Participant As]]))</f>
        <v>Juara 2|External International|Team</v>
      </c>
      <c r="M136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30</v>
      </c>
    </row>
    <row r="1368" spans="1:13" ht="14.25" hidden="1" customHeight="1" x14ac:dyDescent="0.35">
      <c r="A1368" s="1" t="s">
        <v>1719</v>
      </c>
      <c r="B1368" s="1" t="s">
        <v>1720</v>
      </c>
      <c r="C1368" s="1" t="s">
        <v>1708</v>
      </c>
      <c r="D1368" s="1">
        <v>2021</v>
      </c>
      <c r="E1368" s="1" t="s">
        <v>122</v>
      </c>
      <c r="F1368" s="1" t="s">
        <v>789</v>
      </c>
      <c r="G1368" s="1" t="s">
        <v>18</v>
      </c>
      <c r="H1368" s="1" t="s">
        <v>19</v>
      </c>
      <c r="I1368" s="1" t="s">
        <v>20</v>
      </c>
      <c r="J1368" s="1">
        <v>44</v>
      </c>
      <c r="K1368" s="1" t="str">
        <f>VLOOKUP(Table2[[#This Row],[Status]], rubric[], 2, FALSE)</f>
        <v>Pemberdayaan atau Aksi Kemanusiaan</v>
      </c>
      <c r="L1368" s="1" t="str">
        <f>CLEAN(TRIM(Table2[[#This Row],[Status]] &amp; "|" &amp; Table2[[#This Row],[Level]] &amp; "|" &amp; Table2[[#This Row],[Participant As]]))</f>
        <v>Relawan|External Regional|Team</v>
      </c>
      <c r="M136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369" spans="1:13" ht="14.25" hidden="1" customHeight="1" x14ac:dyDescent="0.35">
      <c r="A1369" s="1" t="s">
        <v>1719</v>
      </c>
      <c r="B1369" s="1" t="s">
        <v>1720</v>
      </c>
      <c r="C1369" s="1" t="s">
        <v>1708</v>
      </c>
      <c r="D1369" s="1">
        <v>2021</v>
      </c>
      <c r="E1369" s="1" t="s">
        <v>89</v>
      </c>
      <c r="F1369" s="1" t="s">
        <v>90</v>
      </c>
      <c r="G1369" s="1" t="s">
        <v>91</v>
      </c>
      <c r="H1369" s="1" t="s">
        <v>66</v>
      </c>
      <c r="I1369" s="1" t="s">
        <v>20</v>
      </c>
      <c r="J1369" s="1">
        <v>30</v>
      </c>
      <c r="K1369" s="1" t="str">
        <f>VLOOKUP(Table2[[#This Row],[Status]], rubric[], 2, FALSE)</f>
        <v>Pengakuan</v>
      </c>
      <c r="L1369" s="1" t="str">
        <f>CLEAN(TRIM(Table2[[#This Row],[Status]] &amp; "|" &amp; Table2[[#This Row],[Level]] &amp; "|" &amp; Table2[[#This Row],[Participant As]]))</f>
        <v>Narasumber/Pembicara|External International|Team</v>
      </c>
      <c r="M136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370" spans="1:13" ht="14.25" hidden="1" customHeight="1" x14ac:dyDescent="0.35">
      <c r="A1370" s="1" t="s">
        <v>1719</v>
      </c>
      <c r="B1370" s="1" t="s">
        <v>1720</v>
      </c>
      <c r="C1370" s="1" t="s">
        <v>1708</v>
      </c>
      <c r="D1370" s="1">
        <v>2021</v>
      </c>
      <c r="E1370" s="1" t="s">
        <v>835</v>
      </c>
      <c r="F1370" s="1" t="s">
        <v>836</v>
      </c>
      <c r="G1370" s="1" t="s">
        <v>32</v>
      </c>
      <c r="H1370" s="1" t="s">
        <v>48</v>
      </c>
      <c r="I1370" s="1" t="s">
        <v>20</v>
      </c>
      <c r="K1370" t="str">
        <f>VLOOKUP(Table2[[#This Row],[Status]], rubric[], 2, FALSE)</f>
        <v>Kompetisi</v>
      </c>
      <c r="L1370" s="1" t="str">
        <f>CLEAN(TRIM(Table2[[#This Row],[Status]] &amp; "|" &amp; Table2[[#This Row],[Level]] &amp; "|" &amp; Table2[[#This Row],[Participant As]]))</f>
        <v>Juara 2|External National|Team</v>
      </c>
      <c r="M137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11</v>
      </c>
    </row>
    <row r="1371" spans="1:13" ht="14.25" hidden="1" customHeight="1" x14ac:dyDescent="0.35">
      <c r="A1371" s="1" t="s">
        <v>1721</v>
      </c>
      <c r="B1371" s="1" t="s">
        <v>1722</v>
      </c>
      <c r="C1371" s="1" t="s">
        <v>1708</v>
      </c>
      <c r="D1371" s="1">
        <v>2021</v>
      </c>
      <c r="E1371" s="1" t="s">
        <v>122</v>
      </c>
      <c r="F1371" s="1" t="s">
        <v>789</v>
      </c>
      <c r="G1371" s="1" t="s">
        <v>18</v>
      </c>
      <c r="H1371" s="1" t="s">
        <v>238</v>
      </c>
      <c r="I1371" s="1" t="s">
        <v>20</v>
      </c>
      <c r="J1371" s="1">
        <v>4</v>
      </c>
      <c r="K1371" s="1" t="str">
        <f>VLOOKUP(Table2[[#This Row],[Status]], rubric[], 2, FALSE)</f>
        <v>Pemberdayaan atau Aksi Kemanusiaan</v>
      </c>
      <c r="L1371" s="1" t="str">
        <f>CLEAN(TRIM(Table2[[#This Row],[Status]] &amp; "|" &amp; Table2[[#This Row],[Level]] &amp; "|" &amp; Table2[[#This Row],[Participant As]]))</f>
        <v>Relawan|External Provincial|Team</v>
      </c>
      <c r="M137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5</v>
      </c>
    </row>
    <row r="1372" spans="1:13" ht="14.25" hidden="1" customHeight="1" x14ac:dyDescent="0.35">
      <c r="A1372" s="1" t="s">
        <v>1723</v>
      </c>
      <c r="B1372" s="1" t="s">
        <v>1724</v>
      </c>
      <c r="C1372" s="1" t="s">
        <v>1708</v>
      </c>
      <c r="D1372" s="1">
        <v>2021</v>
      </c>
      <c r="E1372" s="1" t="s">
        <v>122</v>
      </c>
      <c r="F1372" s="1" t="s">
        <v>789</v>
      </c>
      <c r="G1372" s="1" t="s">
        <v>18</v>
      </c>
      <c r="H1372" s="1" t="s">
        <v>19</v>
      </c>
      <c r="I1372" s="1" t="s">
        <v>20</v>
      </c>
      <c r="J1372" s="1">
        <v>11</v>
      </c>
      <c r="K1372" s="1" t="str">
        <f>VLOOKUP(Table2[[#This Row],[Status]], rubric[], 2, FALSE)</f>
        <v>Pemberdayaan atau Aksi Kemanusiaan</v>
      </c>
      <c r="L1372" s="1" t="str">
        <f>CLEAN(TRIM(Table2[[#This Row],[Status]] &amp; "|" &amp; Table2[[#This Row],[Level]] &amp; "|" &amp; Table2[[#This Row],[Participant As]]))</f>
        <v>Relawan|External Regional|Team</v>
      </c>
      <c r="M137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373" spans="1:13" ht="14.25" hidden="1" customHeight="1" x14ac:dyDescent="0.35">
      <c r="A1373" s="1" t="s">
        <v>1723</v>
      </c>
      <c r="B1373" s="1" t="s">
        <v>1724</v>
      </c>
      <c r="C1373" s="1" t="s">
        <v>1708</v>
      </c>
      <c r="D1373" s="1">
        <v>2021</v>
      </c>
      <c r="E1373" s="1" t="s">
        <v>1725</v>
      </c>
      <c r="F1373" s="1" t="s">
        <v>1725</v>
      </c>
      <c r="G1373" s="1" t="s">
        <v>55</v>
      </c>
      <c r="H1373" s="1" t="s">
        <v>48</v>
      </c>
      <c r="I1373" s="1" t="s">
        <v>25</v>
      </c>
      <c r="J1373" s="1">
        <v>1</v>
      </c>
      <c r="K1373" s="1" t="str">
        <f>VLOOKUP(Table2[[#This Row],[Status]], rubric[], 2, FALSE)</f>
        <v>Hasil Karya</v>
      </c>
      <c r="L1373" s="1" t="str">
        <f>CLEAN(TRIM(Table2[[#This Row],[Status]] &amp; "|" &amp; Table2[[#This Row],[Level]] &amp; "|" &amp; Table2[[#This Row],[Participant As]]))</f>
        <v>Hak Cipta|External National|Individual</v>
      </c>
      <c r="M137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374" spans="1:13" ht="14.25" hidden="1" customHeight="1" x14ac:dyDescent="0.35">
      <c r="A1374" s="1" t="s">
        <v>1726</v>
      </c>
      <c r="B1374" s="1" t="s">
        <v>1727</v>
      </c>
      <c r="C1374" s="1" t="s">
        <v>1708</v>
      </c>
      <c r="D1374" s="1">
        <v>2021</v>
      </c>
      <c r="E1374" s="1" t="s">
        <v>122</v>
      </c>
      <c r="F1374" s="1" t="s">
        <v>789</v>
      </c>
      <c r="G1374" s="1" t="s">
        <v>18</v>
      </c>
      <c r="H1374" s="1" t="s">
        <v>19</v>
      </c>
      <c r="I1374" s="1" t="s">
        <v>20</v>
      </c>
      <c r="J1374" s="1">
        <v>4</v>
      </c>
      <c r="K1374" s="1" t="str">
        <f>VLOOKUP(Table2[[#This Row],[Status]], rubric[], 2, FALSE)</f>
        <v>Pemberdayaan atau Aksi Kemanusiaan</v>
      </c>
      <c r="L1374" s="1" t="str">
        <f>CLEAN(TRIM(Table2[[#This Row],[Status]] &amp; "|" &amp; Table2[[#This Row],[Level]] &amp; "|" &amp; Table2[[#This Row],[Participant As]]))</f>
        <v>Relawan|External Regional|Team</v>
      </c>
      <c r="M137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375" spans="1:13" ht="14.25" hidden="1" customHeight="1" x14ac:dyDescent="0.35">
      <c r="A1375" s="1" t="s">
        <v>1728</v>
      </c>
      <c r="B1375" s="1" t="s">
        <v>1729</v>
      </c>
      <c r="C1375" s="1" t="s">
        <v>1708</v>
      </c>
      <c r="D1375" s="1">
        <v>2021</v>
      </c>
      <c r="E1375" s="1" t="s">
        <v>1709</v>
      </c>
      <c r="F1375" s="1" t="s">
        <v>1709</v>
      </c>
      <c r="G1375" s="1" t="s">
        <v>32</v>
      </c>
      <c r="H1375" s="1" t="s">
        <v>19</v>
      </c>
      <c r="I1375" s="1" t="s">
        <v>20</v>
      </c>
      <c r="J1375" s="1">
        <v>40</v>
      </c>
      <c r="K1375" s="1" t="str">
        <f>VLOOKUP(Table2[[#This Row],[Status]], rubric[], 2, FALSE)</f>
        <v>Kompetisi</v>
      </c>
      <c r="L1375" s="1" t="str">
        <f>CLEAN(TRIM(Table2[[#This Row],[Status]] &amp; "|" &amp; Table2[[#This Row],[Level]] &amp; "|" &amp; Table2[[#This Row],[Participant As]]))</f>
        <v>Juara 2|External Regional|Team</v>
      </c>
      <c r="M137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376" spans="1:13" ht="14.25" hidden="1" customHeight="1" x14ac:dyDescent="0.35">
      <c r="A1376" s="1" t="s">
        <v>1728</v>
      </c>
      <c r="B1376" s="1" t="s">
        <v>1729</v>
      </c>
      <c r="C1376" s="1" t="s">
        <v>1708</v>
      </c>
      <c r="D1376" s="1">
        <v>2021</v>
      </c>
      <c r="E1376" s="1" t="s">
        <v>1409</v>
      </c>
      <c r="F1376" s="1" t="s">
        <v>693</v>
      </c>
      <c r="G1376" s="1" t="s">
        <v>18</v>
      </c>
      <c r="H1376" s="1" t="s">
        <v>19</v>
      </c>
      <c r="I1376" s="1" t="s">
        <v>20</v>
      </c>
      <c r="J1376" s="1">
        <v>5</v>
      </c>
      <c r="K1376" s="1" t="str">
        <f>VLOOKUP(Table2[[#This Row],[Status]], rubric[], 2, FALSE)</f>
        <v>Pemberdayaan atau Aksi Kemanusiaan</v>
      </c>
      <c r="L1376" s="1" t="str">
        <f>CLEAN(TRIM(Table2[[#This Row],[Status]] &amp; "|" &amp; Table2[[#This Row],[Level]] &amp; "|" &amp; Table2[[#This Row],[Participant As]]))</f>
        <v>Relawan|External Regional|Team</v>
      </c>
      <c r="M137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377" spans="1:13" ht="14.25" hidden="1" customHeight="1" x14ac:dyDescent="0.35">
      <c r="A1377" s="1" t="s">
        <v>1730</v>
      </c>
      <c r="B1377" s="1" t="s">
        <v>1731</v>
      </c>
      <c r="C1377" s="1" t="s">
        <v>1708</v>
      </c>
      <c r="D1377" s="1">
        <v>2021</v>
      </c>
      <c r="E1377" s="1" t="s">
        <v>122</v>
      </c>
      <c r="F1377" s="1" t="s">
        <v>789</v>
      </c>
      <c r="G1377" s="1" t="s">
        <v>18</v>
      </c>
      <c r="H1377" s="1" t="s">
        <v>19</v>
      </c>
      <c r="I1377" s="1" t="s">
        <v>20</v>
      </c>
      <c r="J1377" s="1">
        <v>4</v>
      </c>
      <c r="K1377" s="1" t="str">
        <f>VLOOKUP(Table2[[#This Row],[Status]], rubric[], 2, FALSE)</f>
        <v>Pemberdayaan atau Aksi Kemanusiaan</v>
      </c>
      <c r="L1377" s="1" t="str">
        <f>CLEAN(TRIM(Table2[[#This Row],[Status]] &amp; "|" &amp; Table2[[#This Row],[Level]] &amp; "|" &amp; Table2[[#This Row],[Participant As]]))</f>
        <v>Relawan|External Regional|Team</v>
      </c>
      <c r="M137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378" spans="1:13" ht="14.25" hidden="1" customHeight="1" x14ac:dyDescent="0.35">
      <c r="A1378" s="1" t="s">
        <v>1730</v>
      </c>
      <c r="B1378" s="1" t="s">
        <v>1731</v>
      </c>
      <c r="C1378" s="1" t="s">
        <v>1708</v>
      </c>
      <c r="D1378" s="1">
        <v>2021</v>
      </c>
      <c r="E1378" s="1" t="s">
        <v>109</v>
      </c>
      <c r="F1378" s="1" t="s">
        <v>109</v>
      </c>
      <c r="G1378" s="1" t="s">
        <v>18</v>
      </c>
      <c r="H1378" s="1" t="s">
        <v>19</v>
      </c>
      <c r="I1378" s="1" t="s">
        <v>25</v>
      </c>
      <c r="J1378" s="1">
        <v>54</v>
      </c>
      <c r="K1378" s="1" t="str">
        <f>VLOOKUP(Table2[[#This Row],[Status]], rubric[], 2, FALSE)</f>
        <v>Pemberdayaan atau Aksi Kemanusiaan</v>
      </c>
      <c r="L1378" s="1" t="str">
        <f>CLEAN(TRIM(Table2[[#This Row],[Status]] &amp; "|" &amp; Table2[[#This Row],[Level]] &amp; "|" &amp; Table2[[#This Row],[Participant As]]))</f>
        <v>Relawan|External Regional|Individual</v>
      </c>
      <c r="M137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379" spans="1:13" ht="14.25" hidden="1" customHeight="1" x14ac:dyDescent="0.35">
      <c r="A1379" s="1" t="s">
        <v>1732</v>
      </c>
      <c r="B1379" s="1" t="s">
        <v>1733</v>
      </c>
      <c r="C1379" s="1" t="s">
        <v>1708</v>
      </c>
      <c r="D1379" s="1">
        <v>2021</v>
      </c>
      <c r="E1379" s="1" t="s">
        <v>122</v>
      </c>
      <c r="F1379" s="1" t="s">
        <v>789</v>
      </c>
      <c r="G1379" s="1" t="s">
        <v>18</v>
      </c>
      <c r="H1379" s="1" t="s">
        <v>19</v>
      </c>
      <c r="I1379" s="1" t="s">
        <v>20</v>
      </c>
      <c r="J1379" s="1">
        <v>5</v>
      </c>
      <c r="K1379" s="1" t="str">
        <f>VLOOKUP(Table2[[#This Row],[Status]], rubric[], 2, FALSE)</f>
        <v>Pemberdayaan atau Aksi Kemanusiaan</v>
      </c>
      <c r="L1379" s="1" t="str">
        <f>CLEAN(TRIM(Table2[[#This Row],[Status]] &amp; "|" &amp; Table2[[#This Row],[Level]] &amp; "|" &amp; Table2[[#This Row],[Participant As]]))</f>
        <v>Relawan|External Regional|Team</v>
      </c>
      <c r="M137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380" spans="1:13" ht="14.25" hidden="1" customHeight="1" x14ac:dyDescent="0.35">
      <c r="A1380" s="1" t="s">
        <v>1732</v>
      </c>
      <c r="B1380" s="1" t="s">
        <v>1733</v>
      </c>
      <c r="C1380" s="1" t="s">
        <v>1708</v>
      </c>
      <c r="D1380" s="1">
        <v>2021</v>
      </c>
      <c r="E1380" s="1" t="s">
        <v>1711</v>
      </c>
      <c r="F1380" s="1" t="s">
        <v>629</v>
      </c>
      <c r="G1380" s="1" t="s">
        <v>55</v>
      </c>
      <c r="H1380" s="1" t="s">
        <v>48</v>
      </c>
      <c r="I1380" s="1" t="s">
        <v>20</v>
      </c>
      <c r="J1380" s="1">
        <v>2</v>
      </c>
      <c r="K1380" s="1" t="str">
        <f>VLOOKUP(Table2[[#This Row],[Status]], rubric[], 2, FALSE)</f>
        <v>Hasil Karya</v>
      </c>
      <c r="L1380" s="1" t="str">
        <f>CLEAN(TRIM(Table2[[#This Row],[Status]] &amp; "|" &amp; Table2[[#This Row],[Level]] &amp; "|" &amp; Table2[[#This Row],[Participant As]]))</f>
        <v>Hak Cipta|External National|Team</v>
      </c>
      <c r="M138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381" spans="1:13" ht="14.25" hidden="1" customHeight="1" x14ac:dyDescent="0.35">
      <c r="A1381" s="1" t="s">
        <v>1732</v>
      </c>
      <c r="B1381" s="1" t="s">
        <v>1733</v>
      </c>
      <c r="C1381" s="1" t="s">
        <v>1708</v>
      </c>
      <c r="D1381" s="1">
        <v>2021</v>
      </c>
      <c r="E1381" s="1" t="s">
        <v>89</v>
      </c>
      <c r="F1381" s="1" t="s">
        <v>90</v>
      </c>
      <c r="G1381" s="1" t="s">
        <v>91</v>
      </c>
      <c r="H1381" s="1" t="s">
        <v>66</v>
      </c>
      <c r="I1381" s="1" t="s">
        <v>25</v>
      </c>
      <c r="J1381" s="1">
        <v>500</v>
      </c>
      <c r="K1381" s="1" t="str">
        <f>VLOOKUP(Table2[[#This Row],[Status]], rubric[], 2, FALSE)</f>
        <v>Pengakuan</v>
      </c>
      <c r="L1381" s="1" t="str">
        <f>CLEAN(TRIM(Table2[[#This Row],[Status]] &amp; "|" &amp; Table2[[#This Row],[Level]] &amp; "|" &amp; Table2[[#This Row],[Participant As]]))</f>
        <v>Narasumber/Pembicara|External International|Individual</v>
      </c>
      <c r="M138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382" spans="1:13" ht="14.25" hidden="1" customHeight="1" x14ac:dyDescent="0.35">
      <c r="A1382" s="1" t="s">
        <v>1732</v>
      </c>
      <c r="B1382" s="1" t="s">
        <v>1733</v>
      </c>
      <c r="C1382" s="1" t="s">
        <v>1708</v>
      </c>
      <c r="D1382" s="1">
        <v>2021</v>
      </c>
      <c r="E1382" s="1" t="s">
        <v>237</v>
      </c>
      <c r="F1382" s="1" t="s">
        <v>237</v>
      </c>
      <c r="G1382" s="1" t="s">
        <v>55</v>
      </c>
      <c r="H1382" s="1" t="s">
        <v>48</v>
      </c>
      <c r="I1382" s="1" t="s">
        <v>20</v>
      </c>
      <c r="J1382" s="1">
        <v>2</v>
      </c>
      <c r="K1382" s="1" t="str">
        <f>VLOOKUP(Table2[[#This Row],[Status]], rubric[], 2, FALSE)</f>
        <v>Hasil Karya</v>
      </c>
      <c r="L1382" s="1" t="str">
        <f>CLEAN(TRIM(Table2[[#This Row],[Status]] &amp; "|" &amp; Table2[[#This Row],[Level]] &amp; "|" &amp; Table2[[#This Row],[Participant As]]))</f>
        <v>Hak Cipta|External National|Team</v>
      </c>
      <c r="M138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383" spans="1:13" ht="14.25" hidden="1" customHeight="1" x14ac:dyDescent="0.35">
      <c r="A1383" s="1" t="s">
        <v>1734</v>
      </c>
      <c r="B1383" s="1" t="s">
        <v>1735</v>
      </c>
      <c r="C1383" s="1" t="s">
        <v>1708</v>
      </c>
      <c r="D1383" s="1">
        <v>2021</v>
      </c>
      <c r="E1383" s="1" t="s">
        <v>122</v>
      </c>
      <c r="F1383" s="1" t="s">
        <v>789</v>
      </c>
      <c r="G1383" s="1" t="s">
        <v>18</v>
      </c>
      <c r="H1383" s="1" t="s">
        <v>19</v>
      </c>
      <c r="I1383" s="1" t="s">
        <v>20</v>
      </c>
      <c r="J1383" s="1">
        <v>4</v>
      </c>
      <c r="K1383" s="1" t="str">
        <f>VLOOKUP(Table2[[#This Row],[Status]], rubric[], 2, FALSE)</f>
        <v>Pemberdayaan atau Aksi Kemanusiaan</v>
      </c>
      <c r="L1383" s="1" t="str">
        <f>CLEAN(TRIM(Table2[[#This Row],[Status]] &amp; "|" &amp; Table2[[#This Row],[Level]] &amp; "|" &amp; Table2[[#This Row],[Participant As]]))</f>
        <v>Relawan|External Regional|Team</v>
      </c>
      <c r="M138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384" spans="1:13" ht="14.25" hidden="1" customHeight="1" x14ac:dyDescent="0.35">
      <c r="A1384" s="1" t="s">
        <v>1734</v>
      </c>
      <c r="B1384" s="1" t="s">
        <v>1735</v>
      </c>
      <c r="C1384" s="1" t="s">
        <v>1708</v>
      </c>
      <c r="D1384" s="1">
        <v>2021</v>
      </c>
      <c r="E1384" s="1" t="s">
        <v>1736</v>
      </c>
      <c r="F1384" s="1" t="s">
        <v>664</v>
      </c>
      <c r="G1384" s="1" t="s">
        <v>55</v>
      </c>
      <c r="H1384" s="1" t="s">
        <v>48</v>
      </c>
      <c r="I1384" s="1" t="s">
        <v>25</v>
      </c>
      <c r="J1384" s="1">
        <v>1</v>
      </c>
      <c r="K1384" s="1" t="str">
        <f>VLOOKUP(Table2[[#This Row],[Status]], rubric[], 2, FALSE)</f>
        <v>Hasil Karya</v>
      </c>
      <c r="L1384" s="1" t="str">
        <f>CLEAN(TRIM(Table2[[#This Row],[Status]] &amp; "|" &amp; Table2[[#This Row],[Level]] &amp; "|" &amp; Table2[[#This Row],[Participant As]]))</f>
        <v>Hak Cipta|External National|Individual</v>
      </c>
      <c r="M138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385" spans="1:13" ht="14.25" hidden="1" customHeight="1" x14ac:dyDescent="0.35">
      <c r="A1385" s="1" t="s">
        <v>1737</v>
      </c>
      <c r="B1385" s="1" t="s">
        <v>1738</v>
      </c>
      <c r="C1385" s="1" t="s">
        <v>1708</v>
      </c>
      <c r="D1385" s="1">
        <v>2021</v>
      </c>
      <c r="E1385" s="1" t="s">
        <v>1709</v>
      </c>
      <c r="F1385" s="1" t="s">
        <v>1709</v>
      </c>
      <c r="G1385" s="1" t="s">
        <v>32</v>
      </c>
      <c r="H1385" s="1" t="s">
        <v>19</v>
      </c>
      <c r="I1385" s="1" t="s">
        <v>20</v>
      </c>
      <c r="J1385" s="1">
        <v>80</v>
      </c>
      <c r="K1385" s="1" t="str">
        <f>VLOOKUP(Table2[[#This Row],[Status]], rubric[], 2, FALSE)</f>
        <v>Kompetisi</v>
      </c>
      <c r="L1385" s="1" t="str">
        <f>CLEAN(TRIM(Table2[[#This Row],[Status]] &amp; "|" &amp; Table2[[#This Row],[Level]] &amp; "|" &amp; Table2[[#This Row],[Participant As]]))</f>
        <v>Juara 2|External Regional|Team</v>
      </c>
      <c r="M138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386" spans="1:13" ht="14.25" hidden="1" customHeight="1" x14ac:dyDescent="0.35">
      <c r="A1386" s="1" t="s">
        <v>1737</v>
      </c>
      <c r="B1386" s="1" t="s">
        <v>1738</v>
      </c>
      <c r="C1386" s="1" t="s">
        <v>1708</v>
      </c>
      <c r="D1386" s="1">
        <v>2021</v>
      </c>
      <c r="E1386" s="1" t="s">
        <v>122</v>
      </c>
      <c r="F1386" s="1" t="s">
        <v>789</v>
      </c>
      <c r="G1386" s="1" t="s">
        <v>18</v>
      </c>
      <c r="H1386" s="1" t="s">
        <v>19</v>
      </c>
      <c r="I1386" s="1" t="s">
        <v>20</v>
      </c>
      <c r="J1386" s="1">
        <v>5</v>
      </c>
      <c r="K1386" s="1" t="str">
        <f>VLOOKUP(Table2[[#This Row],[Status]], rubric[], 2, FALSE)</f>
        <v>Pemberdayaan atau Aksi Kemanusiaan</v>
      </c>
      <c r="L1386" s="1" t="str">
        <f>CLEAN(TRIM(Table2[[#This Row],[Status]] &amp; "|" &amp; Table2[[#This Row],[Level]] &amp; "|" &amp; Table2[[#This Row],[Participant As]]))</f>
        <v>Relawan|External Regional|Team</v>
      </c>
      <c r="M138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387" spans="1:13" ht="14.25" hidden="1" customHeight="1" x14ac:dyDescent="0.35">
      <c r="A1387" s="1" t="s">
        <v>1737</v>
      </c>
      <c r="B1387" s="1" t="s">
        <v>1738</v>
      </c>
      <c r="C1387" s="1" t="s">
        <v>1708</v>
      </c>
      <c r="D1387" s="1">
        <v>2021</v>
      </c>
      <c r="E1387" s="1" t="s">
        <v>1429</v>
      </c>
      <c r="F1387" s="1" t="s">
        <v>1739</v>
      </c>
      <c r="G1387" s="1" t="s">
        <v>55</v>
      </c>
      <c r="H1387" s="1" t="s">
        <v>48</v>
      </c>
      <c r="I1387" s="1" t="s">
        <v>25</v>
      </c>
      <c r="J1387" s="1">
        <v>1</v>
      </c>
      <c r="K1387" s="1" t="str">
        <f>VLOOKUP(Table2[[#This Row],[Status]], rubric[], 2, FALSE)</f>
        <v>Hasil Karya</v>
      </c>
      <c r="L1387" s="1" t="str">
        <f>CLEAN(TRIM(Table2[[#This Row],[Status]] &amp; "|" &amp; Table2[[#This Row],[Level]] &amp; "|" &amp; Table2[[#This Row],[Participant As]]))</f>
        <v>Hak Cipta|External National|Individual</v>
      </c>
      <c r="M138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388" spans="1:13" ht="14.25" hidden="1" customHeight="1" x14ac:dyDescent="0.35">
      <c r="A1388" s="1" t="s">
        <v>1740</v>
      </c>
      <c r="B1388" s="1" t="s">
        <v>1741</v>
      </c>
      <c r="C1388" s="1" t="s">
        <v>1708</v>
      </c>
      <c r="D1388" s="1">
        <v>2021</v>
      </c>
      <c r="E1388" s="1" t="s">
        <v>1742</v>
      </c>
      <c r="F1388" s="1" t="s">
        <v>1743</v>
      </c>
      <c r="G1388" s="1" t="s">
        <v>32</v>
      </c>
      <c r="H1388" s="1" t="s">
        <v>66</v>
      </c>
      <c r="I1388" s="1" t="s">
        <v>20</v>
      </c>
      <c r="K1388" t="str">
        <f>VLOOKUP(Table2[[#This Row],[Status]], rubric[], 2, FALSE)</f>
        <v>Kompetisi</v>
      </c>
      <c r="L1388" s="1" t="str">
        <f>CLEAN(TRIM(Table2[[#This Row],[Status]] &amp; "|" &amp; Table2[[#This Row],[Level]] &amp; "|" &amp; Table2[[#This Row],[Participant As]]))</f>
        <v>Juara 2|External International|Team</v>
      </c>
      <c r="M138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30</v>
      </c>
    </row>
    <row r="1389" spans="1:13" ht="14.25" hidden="1" customHeight="1" x14ac:dyDescent="0.35">
      <c r="A1389" s="1" t="s">
        <v>1744</v>
      </c>
      <c r="B1389" s="1" t="s">
        <v>1745</v>
      </c>
      <c r="C1389" s="1" t="s">
        <v>1708</v>
      </c>
      <c r="D1389" s="1">
        <v>2021</v>
      </c>
      <c r="E1389" s="1" t="s">
        <v>122</v>
      </c>
      <c r="F1389" s="1" t="s">
        <v>789</v>
      </c>
      <c r="G1389" s="1" t="s">
        <v>18</v>
      </c>
      <c r="H1389" s="1" t="s">
        <v>19</v>
      </c>
      <c r="I1389" s="1" t="s">
        <v>20</v>
      </c>
      <c r="J1389" s="1">
        <v>5</v>
      </c>
      <c r="K1389" s="1" t="str">
        <f>VLOOKUP(Table2[[#This Row],[Status]], rubric[], 2, FALSE)</f>
        <v>Pemberdayaan atau Aksi Kemanusiaan</v>
      </c>
      <c r="L1389" s="1" t="str">
        <f>CLEAN(TRIM(Table2[[#This Row],[Status]] &amp; "|" &amp; Table2[[#This Row],[Level]] &amp; "|" &amp; Table2[[#This Row],[Participant As]]))</f>
        <v>Relawan|External Regional|Team</v>
      </c>
      <c r="M138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390" spans="1:13" ht="14.25" hidden="1" customHeight="1" x14ac:dyDescent="0.35">
      <c r="A1390" s="1" t="s">
        <v>1746</v>
      </c>
      <c r="B1390" s="1" t="s">
        <v>1747</v>
      </c>
      <c r="C1390" s="1" t="s">
        <v>1708</v>
      </c>
      <c r="D1390" s="1">
        <v>2021</v>
      </c>
      <c r="E1390" s="1" t="s">
        <v>122</v>
      </c>
      <c r="F1390" s="1" t="s">
        <v>789</v>
      </c>
      <c r="G1390" s="1" t="s">
        <v>18</v>
      </c>
      <c r="H1390" s="1" t="s">
        <v>48</v>
      </c>
      <c r="I1390" s="1" t="s">
        <v>20</v>
      </c>
      <c r="J1390" s="1">
        <v>5</v>
      </c>
      <c r="K1390" s="1" t="str">
        <f>VLOOKUP(Table2[[#This Row],[Status]], rubric[], 2, FALSE)</f>
        <v>Pemberdayaan atau Aksi Kemanusiaan</v>
      </c>
      <c r="L1390" s="1" t="str">
        <f>CLEAN(TRIM(Table2[[#This Row],[Status]] &amp; "|" &amp; Table2[[#This Row],[Level]] &amp; "|" &amp; Table2[[#This Row],[Participant As]]))</f>
        <v>Relawan|External National|Team</v>
      </c>
      <c r="M139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1391" spans="1:13" ht="14.25" hidden="1" customHeight="1" x14ac:dyDescent="0.35">
      <c r="A1391" s="1" t="s">
        <v>1746</v>
      </c>
      <c r="B1391" s="1" t="s">
        <v>1747</v>
      </c>
      <c r="C1391" s="1" t="s">
        <v>1708</v>
      </c>
      <c r="D1391" s="1">
        <v>2021</v>
      </c>
      <c r="E1391" s="1" t="s">
        <v>1742</v>
      </c>
      <c r="F1391" s="1" t="s">
        <v>1743</v>
      </c>
      <c r="G1391" s="1" t="s">
        <v>32</v>
      </c>
      <c r="H1391" s="1" t="s">
        <v>66</v>
      </c>
      <c r="I1391" s="1" t="s">
        <v>20</v>
      </c>
      <c r="K1391" t="str">
        <f>VLOOKUP(Table2[[#This Row],[Status]], rubric[], 2, FALSE)</f>
        <v>Kompetisi</v>
      </c>
      <c r="L1391" s="1" t="str">
        <f>CLEAN(TRIM(Table2[[#This Row],[Status]] &amp; "|" &amp; Table2[[#This Row],[Level]] &amp; "|" &amp; Table2[[#This Row],[Participant As]]))</f>
        <v>Juara 2|External International|Team</v>
      </c>
      <c r="M139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30</v>
      </c>
    </row>
    <row r="1392" spans="1:13" ht="14.25" hidden="1" customHeight="1" x14ac:dyDescent="0.35">
      <c r="A1392" s="1" t="s">
        <v>1748</v>
      </c>
      <c r="B1392" s="1" t="s">
        <v>1749</v>
      </c>
      <c r="C1392" s="1" t="s">
        <v>1708</v>
      </c>
      <c r="D1392" s="1">
        <v>2021</v>
      </c>
      <c r="E1392" s="1" t="s">
        <v>122</v>
      </c>
      <c r="F1392" s="1" t="s">
        <v>789</v>
      </c>
      <c r="G1392" s="1" t="s">
        <v>18</v>
      </c>
      <c r="H1392" s="1" t="s">
        <v>19</v>
      </c>
      <c r="I1392" s="1" t="s">
        <v>20</v>
      </c>
      <c r="J1392" s="1">
        <v>4</v>
      </c>
      <c r="K1392" s="1" t="str">
        <f>VLOOKUP(Table2[[#This Row],[Status]], rubric[], 2, FALSE)</f>
        <v>Pemberdayaan atau Aksi Kemanusiaan</v>
      </c>
      <c r="L1392" s="1" t="str">
        <f>CLEAN(TRIM(Table2[[#This Row],[Status]] &amp; "|" &amp; Table2[[#This Row],[Level]] &amp; "|" &amp; Table2[[#This Row],[Participant As]]))</f>
        <v>Relawan|External Regional|Team</v>
      </c>
      <c r="M139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393" spans="1:13" ht="14.25" hidden="1" customHeight="1" x14ac:dyDescent="0.35">
      <c r="A1393" s="1" t="s">
        <v>1750</v>
      </c>
      <c r="B1393" s="1" t="s">
        <v>1751</v>
      </c>
      <c r="C1393" s="1" t="s">
        <v>1708</v>
      </c>
      <c r="D1393" s="1">
        <v>2021</v>
      </c>
      <c r="E1393" s="1" t="s">
        <v>122</v>
      </c>
      <c r="F1393" s="1" t="s">
        <v>789</v>
      </c>
      <c r="G1393" s="1" t="s">
        <v>18</v>
      </c>
      <c r="H1393" s="1" t="s">
        <v>19</v>
      </c>
      <c r="I1393" s="1" t="s">
        <v>20</v>
      </c>
      <c r="J1393" s="1">
        <v>4</v>
      </c>
      <c r="K1393" s="1" t="str">
        <f>VLOOKUP(Table2[[#This Row],[Status]], rubric[], 2, FALSE)</f>
        <v>Pemberdayaan atau Aksi Kemanusiaan</v>
      </c>
      <c r="L1393" s="1" t="str">
        <f>CLEAN(TRIM(Table2[[#This Row],[Status]] &amp; "|" &amp; Table2[[#This Row],[Level]] &amp; "|" &amp; Table2[[#This Row],[Participant As]]))</f>
        <v>Relawan|External Regional|Team</v>
      </c>
      <c r="M139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394" spans="1:13" ht="14.25" hidden="1" customHeight="1" x14ac:dyDescent="0.35">
      <c r="A1394" s="1" t="s">
        <v>1750</v>
      </c>
      <c r="B1394" s="1" t="s">
        <v>1751</v>
      </c>
      <c r="C1394" s="1" t="s">
        <v>1708</v>
      </c>
      <c r="D1394" s="1">
        <v>2021</v>
      </c>
      <c r="E1394" s="1" t="s">
        <v>1752</v>
      </c>
      <c r="F1394" s="1" t="s">
        <v>1752</v>
      </c>
      <c r="G1394" s="1" t="s">
        <v>55</v>
      </c>
      <c r="H1394" s="1" t="s">
        <v>48</v>
      </c>
      <c r="I1394" s="1" t="s">
        <v>25</v>
      </c>
      <c r="J1394" s="1">
        <v>1</v>
      </c>
      <c r="K1394" s="1" t="str">
        <f>VLOOKUP(Table2[[#This Row],[Status]], rubric[], 2, FALSE)</f>
        <v>Hasil Karya</v>
      </c>
      <c r="L1394" s="1" t="str">
        <f>CLEAN(TRIM(Table2[[#This Row],[Status]] &amp; "|" &amp; Table2[[#This Row],[Level]] &amp; "|" &amp; Table2[[#This Row],[Participant As]]))</f>
        <v>Hak Cipta|External National|Individual</v>
      </c>
      <c r="M139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395" spans="1:13" ht="14.25" hidden="1" customHeight="1" x14ac:dyDescent="0.35">
      <c r="A1395" s="1" t="s">
        <v>1753</v>
      </c>
      <c r="B1395" s="1" t="s">
        <v>1754</v>
      </c>
      <c r="C1395" s="1" t="s">
        <v>1708</v>
      </c>
      <c r="D1395" s="1">
        <v>2021</v>
      </c>
      <c r="E1395" s="1" t="s">
        <v>122</v>
      </c>
      <c r="F1395" s="1" t="s">
        <v>789</v>
      </c>
      <c r="G1395" s="1" t="s">
        <v>18</v>
      </c>
      <c r="H1395" s="1" t="s">
        <v>19</v>
      </c>
      <c r="I1395" s="1" t="s">
        <v>20</v>
      </c>
      <c r="J1395" s="1">
        <v>4</v>
      </c>
      <c r="K1395" s="1" t="str">
        <f>VLOOKUP(Table2[[#This Row],[Status]], rubric[], 2, FALSE)</f>
        <v>Pemberdayaan atau Aksi Kemanusiaan</v>
      </c>
      <c r="L1395" s="1" t="str">
        <f>CLEAN(TRIM(Table2[[#This Row],[Status]] &amp; "|" &amp; Table2[[#This Row],[Level]] &amp; "|" &amp; Table2[[#This Row],[Participant As]]))</f>
        <v>Relawan|External Regional|Team</v>
      </c>
      <c r="M139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396" spans="1:13" ht="14.25" hidden="1" customHeight="1" x14ac:dyDescent="0.35">
      <c r="A1396" s="1" t="s">
        <v>1755</v>
      </c>
      <c r="B1396" s="1" t="s">
        <v>1756</v>
      </c>
      <c r="C1396" s="1" t="s">
        <v>1708</v>
      </c>
      <c r="D1396" s="1">
        <v>2021</v>
      </c>
      <c r="E1396" s="1" t="s">
        <v>122</v>
      </c>
      <c r="F1396" s="1" t="s">
        <v>789</v>
      </c>
      <c r="G1396" s="1" t="s">
        <v>18</v>
      </c>
      <c r="H1396" s="1" t="s">
        <v>19</v>
      </c>
      <c r="I1396" s="1" t="s">
        <v>25</v>
      </c>
      <c r="J1396" s="1">
        <v>4</v>
      </c>
      <c r="K1396" s="1" t="str">
        <f>VLOOKUP(Table2[[#This Row],[Status]], rubric[], 2, FALSE)</f>
        <v>Pemberdayaan atau Aksi Kemanusiaan</v>
      </c>
      <c r="L1396" s="1" t="str">
        <f>CLEAN(TRIM(Table2[[#This Row],[Status]] &amp; "|" &amp; Table2[[#This Row],[Level]] &amp; "|" &amp; Table2[[#This Row],[Participant As]]))</f>
        <v>Relawan|External Regional|Individual</v>
      </c>
      <c r="M139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397" spans="1:13" ht="14.25" hidden="1" customHeight="1" x14ac:dyDescent="0.35">
      <c r="A1397" s="1" t="s">
        <v>1757</v>
      </c>
      <c r="B1397" s="1" t="s">
        <v>1758</v>
      </c>
      <c r="C1397" s="1" t="s">
        <v>1708</v>
      </c>
      <c r="D1397" s="1">
        <v>2021</v>
      </c>
      <c r="E1397" s="1" t="s">
        <v>122</v>
      </c>
      <c r="F1397" s="1" t="s">
        <v>789</v>
      </c>
      <c r="G1397" s="1" t="s">
        <v>18</v>
      </c>
      <c r="H1397" s="1" t="s">
        <v>48</v>
      </c>
      <c r="I1397" s="1" t="s">
        <v>20</v>
      </c>
      <c r="J1397" s="1">
        <v>4</v>
      </c>
      <c r="K1397" s="1" t="str">
        <f>VLOOKUP(Table2[[#This Row],[Status]], rubric[], 2, FALSE)</f>
        <v>Pemberdayaan atau Aksi Kemanusiaan</v>
      </c>
      <c r="L1397" s="1" t="str">
        <f>CLEAN(TRIM(Table2[[#This Row],[Status]] &amp; "|" &amp; Table2[[#This Row],[Level]] &amp; "|" &amp; Table2[[#This Row],[Participant As]]))</f>
        <v>Relawan|External National|Team</v>
      </c>
      <c r="M139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1398" spans="1:13" ht="14.25" hidden="1" customHeight="1" x14ac:dyDescent="0.35">
      <c r="A1398" s="1" t="s">
        <v>1759</v>
      </c>
      <c r="B1398" s="1" t="s">
        <v>1760</v>
      </c>
      <c r="C1398" s="1" t="s">
        <v>1708</v>
      </c>
      <c r="D1398" s="1">
        <v>2021</v>
      </c>
      <c r="E1398" s="1" t="s">
        <v>1098</v>
      </c>
      <c r="F1398" s="1" t="s">
        <v>1098</v>
      </c>
      <c r="G1398" s="1" t="s">
        <v>55</v>
      </c>
      <c r="H1398" s="1" t="s">
        <v>48</v>
      </c>
      <c r="I1398" s="1" t="s">
        <v>25</v>
      </c>
      <c r="J1398" s="1">
        <v>1</v>
      </c>
      <c r="K1398" s="1" t="str">
        <f>VLOOKUP(Table2[[#This Row],[Status]], rubric[], 2, FALSE)</f>
        <v>Hasil Karya</v>
      </c>
      <c r="L1398" s="1" t="str">
        <f>CLEAN(TRIM(Table2[[#This Row],[Status]] &amp; "|" &amp; Table2[[#This Row],[Level]] &amp; "|" &amp; Table2[[#This Row],[Participant As]]))</f>
        <v>Hak Cipta|External National|Individual</v>
      </c>
      <c r="M139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399" spans="1:13" ht="14.25" hidden="1" customHeight="1" x14ac:dyDescent="0.35">
      <c r="A1399" s="1" t="s">
        <v>1759</v>
      </c>
      <c r="B1399" s="1" t="s">
        <v>1760</v>
      </c>
      <c r="C1399" s="1" t="s">
        <v>1708</v>
      </c>
      <c r="D1399" s="1">
        <v>2021</v>
      </c>
      <c r="E1399" s="1" t="s">
        <v>1098</v>
      </c>
      <c r="F1399" s="1" t="s">
        <v>1098</v>
      </c>
      <c r="G1399" s="1" t="s">
        <v>55</v>
      </c>
      <c r="H1399" s="1" t="s">
        <v>48</v>
      </c>
      <c r="I1399" s="1" t="s">
        <v>25</v>
      </c>
      <c r="J1399" s="1">
        <v>1</v>
      </c>
      <c r="K1399" s="1" t="str">
        <f>VLOOKUP(Table2[[#This Row],[Status]], rubric[], 2, FALSE)</f>
        <v>Hasil Karya</v>
      </c>
      <c r="L1399" s="1" t="str">
        <f>CLEAN(TRIM(Table2[[#This Row],[Status]] &amp; "|" &amp; Table2[[#This Row],[Level]] &amp; "|" &amp; Table2[[#This Row],[Participant As]]))</f>
        <v>Hak Cipta|External National|Individual</v>
      </c>
      <c r="M139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400" spans="1:13" ht="14.25" hidden="1" customHeight="1" x14ac:dyDescent="0.35">
      <c r="A1400" s="1" t="s">
        <v>1759</v>
      </c>
      <c r="B1400" s="1" t="s">
        <v>1760</v>
      </c>
      <c r="C1400" s="1" t="s">
        <v>1708</v>
      </c>
      <c r="D1400" s="1">
        <v>2021</v>
      </c>
      <c r="E1400" s="1" t="s">
        <v>122</v>
      </c>
      <c r="F1400" s="1" t="s">
        <v>789</v>
      </c>
      <c r="G1400" s="1" t="s">
        <v>18</v>
      </c>
      <c r="H1400" s="1" t="s">
        <v>48</v>
      </c>
      <c r="I1400" s="1" t="s">
        <v>20</v>
      </c>
      <c r="J1400" s="1">
        <v>4</v>
      </c>
      <c r="K1400" s="1" t="str">
        <f>VLOOKUP(Table2[[#This Row],[Status]], rubric[], 2, FALSE)</f>
        <v>Pemberdayaan atau Aksi Kemanusiaan</v>
      </c>
      <c r="L1400" s="1" t="str">
        <f>CLEAN(TRIM(Table2[[#This Row],[Status]] &amp; "|" &amp; Table2[[#This Row],[Level]] &amp; "|" &amp; Table2[[#This Row],[Participant As]]))</f>
        <v>Relawan|External National|Team</v>
      </c>
      <c r="M140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1401" spans="1:13" ht="14.25" hidden="1" customHeight="1" x14ac:dyDescent="0.35">
      <c r="A1401" s="1" t="s">
        <v>1761</v>
      </c>
      <c r="B1401" s="1" t="s">
        <v>1762</v>
      </c>
      <c r="C1401" s="1" t="s">
        <v>1708</v>
      </c>
      <c r="D1401" s="1">
        <v>2021</v>
      </c>
      <c r="E1401" s="1" t="s">
        <v>647</v>
      </c>
      <c r="F1401" s="1" t="s">
        <v>648</v>
      </c>
      <c r="G1401" s="1" t="s">
        <v>74</v>
      </c>
      <c r="H1401" s="1" t="s">
        <v>48</v>
      </c>
      <c r="I1401" s="1" t="s">
        <v>20</v>
      </c>
      <c r="J1401" s="1">
        <v>46</v>
      </c>
      <c r="K1401" s="1" t="str">
        <f>VLOOKUP(Table2[[#This Row],[Status]], rubric[], 2, FALSE)</f>
        <v>Kompetisi</v>
      </c>
      <c r="L1401" s="1" t="str">
        <f>CLEAN(TRIM(Table2[[#This Row],[Status]] &amp; "|" &amp; Table2[[#This Row],[Level]] &amp; "|" &amp; Table2[[#This Row],[Participant As]]))</f>
        <v>Juara 3|External National|Team</v>
      </c>
      <c r="M140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1402" spans="1:13" ht="14.25" hidden="1" customHeight="1" x14ac:dyDescent="0.35">
      <c r="A1402" s="1" t="s">
        <v>1761</v>
      </c>
      <c r="B1402" s="1" t="s">
        <v>1762</v>
      </c>
      <c r="C1402" s="1" t="s">
        <v>1708</v>
      </c>
      <c r="D1402" s="1">
        <v>2021</v>
      </c>
      <c r="E1402" s="1" t="s">
        <v>175</v>
      </c>
      <c r="F1402" s="1" t="s">
        <v>1495</v>
      </c>
      <c r="G1402" s="1" t="s">
        <v>35</v>
      </c>
      <c r="H1402" s="1" t="s">
        <v>19</v>
      </c>
      <c r="I1402" s="1" t="s">
        <v>20</v>
      </c>
      <c r="J1402" s="1">
        <v>16</v>
      </c>
      <c r="K1402" s="1" t="str">
        <f>VLOOKUP(Table2[[#This Row],[Status]], rubric[], 2, FALSE)</f>
        <v>Kompetisi</v>
      </c>
      <c r="L1402" s="1" t="str">
        <f>CLEAN(TRIM(Table2[[#This Row],[Status]] &amp; "|" &amp; Table2[[#This Row],[Level]] &amp; "|" &amp; Table2[[#This Row],[Participant As]]))</f>
        <v>Juara 1|External Regional|Team</v>
      </c>
      <c r="M140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403" spans="1:13" ht="14.25" hidden="1" customHeight="1" x14ac:dyDescent="0.35">
      <c r="A1403" s="1" t="s">
        <v>1761</v>
      </c>
      <c r="B1403" s="1" t="s">
        <v>1762</v>
      </c>
      <c r="C1403" s="1" t="s">
        <v>1708</v>
      </c>
      <c r="D1403" s="1">
        <v>2021</v>
      </c>
      <c r="E1403" s="1" t="s">
        <v>175</v>
      </c>
      <c r="F1403" s="1" t="s">
        <v>1495</v>
      </c>
      <c r="G1403" s="1" t="s">
        <v>35</v>
      </c>
      <c r="H1403" s="1" t="s">
        <v>19</v>
      </c>
      <c r="I1403" s="1" t="s">
        <v>20</v>
      </c>
      <c r="J1403" s="1">
        <v>64</v>
      </c>
      <c r="K1403" s="1" t="str">
        <f>VLOOKUP(Table2[[#This Row],[Status]], rubric[], 2, FALSE)</f>
        <v>Kompetisi</v>
      </c>
      <c r="L1403" s="1" t="str">
        <f>CLEAN(TRIM(Table2[[#This Row],[Status]] &amp; "|" &amp; Table2[[#This Row],[Level]] &amp; "|" &amp; Table2[[#This Row],[Participant As]]))</f>
        <v>Juara 1|External Regional|Team</v>
      </c>
      <c r="M140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404" spans="1:13" ht="14.25" hidden="1" customHeight="1" x14ac:dyDescent="0.35">
      <c r="A1404" s="1" t="s">
        <v>1761</v>
      </c>
      <c r="B1404" s="1" t="s">
        <v>1762</v>
      </c>
      <c r="C1404" s="1" t="s">
        <v>1708</v>
      </c>
      <c r="D1404" s="1">
        <v>2021</v>
      </c>
      <c r="E1404" s="1" t="s">
        <v>122</v>
      </c>
      <c r="F1404" s="1" t="s">
        <v>789</v>
      </c>
      <c r="G1404" s="1" t="s">
        <v>18</v>
      </c>
      <c r="H1404" s="1" t="s">
        <v>19</v>
      </c>
      <c r="I1404" s="1" t="s">
        <v>20</v>
      </c>
      <c r="J1404" s="1">
        <v>4</v>
      </c>
      <c r="K1404" s="1" t="str">
        <f>VLOOKUP(Table2[[#This Row],[Status]], rubric[], 2, FALSE)</f>
        <v>Pemberdayaan atau Aksi Kemanusiaan</v>
      </c>
      <c r="L1404" s="1" t="str">
        <f>CLEAN(TRIM(Table2[[#This Row],[Status]] &amp; "|" &amp; Table2[[#This Row],[Level]] &amp; "|" &amp; Table2[[#This Row],[Participant As]]))</f>
        <v>Relawan|External Regional|Team</v>
      </c>
      <c r="M140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405" spans="1:13" ht="14.25" hidden="1" customHeight="1" x14ac:dyDescent="0.35">
      <c r="A1405" s="1" t="s">
        <v>1761</v>
      </c>
      <c r="B1405" s="1" t="s">
        <v>1762</v>
      </c>
      <c r="C1405" s="1" t="s">
        <v>1708</v>
      </c>
      <c r="D1405" s="1">
        <v>2021</v>
      </c>
      <c r="E1405" s="1" t="s">
        <v>122</v>
      </c>
      <c r="F1405" s="1" t="s">
        <v>789</v>
      </c>
      <c r="G1405" s="1" t="s">
        <v>18</v>
      </c>
      <c r="H1405" s="1" t="s">
        <v>19</v>
      </c>
      <c r="I1405" s="1" t="s">
        <v>20</v>
      </c>
      <c r="J1405" s="1">
        <v>4</v>
      </c>
      <c r="K1405" s="1" t="str">
        <f>VLOOKUP(Table2[[#This Row],[Status]], rubric[], 2, FALSE)</f>
        <v>Pemberdayaan atau Aksi Kemanusiaan</v>
      </c>
      <c r="L1405" s="1" t="str">
        <f>CLEAN(TRIM(Table2[[#This Row],[Status]] &amp; "|" &amp; Table2[[#This Row],[Level]] &amp; "|" &amp; Table2[[#This Row],[Participant As]]))</f>
        <v>Relawan|External Regional|Team</v>
      </c>
      <c r="M140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406" spans="1:13" ht="14.25" hidden="1" customHeight="1" x14ac:dyDescent="0.35">
      <c r="A1406" s="1" t="s">
        <v>1761</v>
      </c>
      <c r="B1406" s="1" t="s">
        <v>1762</v>
      </c>
      <c r="C1406" s="1" t="s">
        <v>1708</v>
      </c>
      <c r="D1406" s="1">
        <v>2021</v>
      </c>
      <c r="E1406" s="1" t="s">
        <v>931</v>
      </c>
      <c r="F1406" s="1" t="s">
        <v>931</v>
      </c>
      <c r="G1406" s="1" t="s">
        <v>35</v>
      </c>
      <c r="H1406" s="1" t="s">
        <v>19</v>
      </c>
      <c r="I1406" s="1" t="s">
        <v>25</v>
      </c>
      <c r="J1406" s="1">
        <v>22</v>
      </c>
      <c r="K1406" s="1" t="str">
        <f>VLOOKUP(Table2[[#This Row],[Status]], rubric[], 2, FALSE)</f>
        <v>Kompetisi</v>
      </c>
      <c r="L1406" s="1" t="str">
        <f>CLEAN(TRIM(Table2[[#This Row],[Status]] &amp; "|" &amp; Table2[[#This Row],[Level]] &amp; "|" &amp; Table2[[#This Row],[Participant As]]))</f>
        <v>Juara 1|External Regional|Individual</v>
      </c>
      <c r="M140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35</v>
      </c>
    </row>
    <row r="1407" spans="1:13" ht="14.25" hidden="1" customHeight="1" x14ac:dyDescent="0.35">
      <c r="A1407" s="1" t="s">
        <v>1761</v>
      </c>
      <c r="B1407" s="1" t="s">
        <v>1762</v>
      </c>
      <c r="C1407" s="1" t="s">
        <v>1708</v>
      </c>
      <c r="D1407" s="1">
        <v>2021</v>
      </c>
      <c r="E1407" s="1" t="s">
        <v>1763</v>
      </c>
      <c r="F1407" s="1" t="s">
        <v>1763</v>
      </c>
      <c r="G1407" s="1" t="s">
        <v>74</v>
      </c>
      <c r="H1407" s="1" t="s">
        <v>19</v>
      </c>
      <c r="I1407" s="1" t="s">
        <v>25</v>
      </c>
      <c r="J1407" s="1">
        <v>50</v>
      </c>
      <c r="K1407" s="1" t="str">
        <f>VLOOKUP(Table2[[#This Row],[Status]], rubric[], 2, FALSE)</f>
        <v>Kompetisi</v>
      </c>
      <c r="L1407" s="1" t="str">
        <f>CLEAN(TRIM(Table2[[#This Row],[Status]] &amp; "|" &amp; Table2[[#This Row],[Level]] &amp; "|" &amp; Table2[[#This Row],[Participant As]]))</f>
        <v>Juara 3|External Regional|Individual</v>
      </c>
      <c r="M140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408" spans="1:13" ht="14.25" hidden="1" customHeight="1" x14ac:dyDescent="0.35">
      <c r="A1408" s="1" t="s">
        <v>1761</v>
      </c>
      <c r="B1408" s="1" t="s">
        <v>1762</v>
      </c>
      <c r="C1408" s="1" t="s">
        <v>1708</v>
      </c>
      <c r="D1408" s="1">
        <v>2021</v>
      </c>
      <c r="E1408" s="1" t="s">
        <v>1764</v>
      </c>
      <c r="F1408" s="1" t="s">
        <v>661</v>
      </c>
      <c r="G1408" s="1" t="s">
        <v>32</v>
      </c>
      <c r="H1408" s="1" t="s">
        <v>48</v>
      </c>
      <c r="I1408" s="1" t="s">
        <v>25</v>
      </c>
      <c r="J1408" s="1">
        <v>24</v>
      </c>
      <c r="K1408" s="1" t="str">
        <f>VLOOKUP(Table2[[#This Row],[Status]], rubric[], 2, FALSE)</f>
        <v>Kompetisi</v>
      </c>
      <c r="L1408" s="1" t="str">
        <f>CLEAN(TRIM(Table2[[#This Row],[Status]] &amp; "|" &amp; Table2[[#This Row],[Level]] &amp; "|" &amp; Table2[[#This Row],[Participant As]]))</f>
        <v>Juara 2|External National|Individual</v>
      </c>
      <c r="M140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409" spans="1:13" ht="14.25" hidden="1" customHeight="1" x14ac:dyDescent="0.35">
      <c r="A1409" s="1" t="s">
        <v>1761</v>
      </c>
      <c r="B1409" s="1" t="s">
        <v>1762</v>
      </c>
      <c r="C1409" s="1" t="s">
        <v>1708</v>
      </c>
      <c r="D1409" s="1">
        <v>2021</v>
      </c>
      <c r="E1409" s="1" t="s">
        <v>330</v>
      </c>
      <c r="F1409" s="1" t="s">
        <v>336</v>
      </c>
      <c r="G1409" s="1" t="s">
        <v>318</v>
      </c>
      <c r="H1409" s="1" t="s">
        <v>66</v>
      </c>
      <c r="I1409" s="1" t="s">
        <v>20</v>
      </c>
      <c r="J1409" s="1">
        <v>5</v>
      </c>
      <c r="K1409" s="1" t="str">
        <f>VLOOKUP(Table2[[#This Row],[Status]], rubric[], 2, FALSE)</f>
        <v>Hasil Karya</v>
      </c>
      <c r="L1409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International|Team</v>
      </c>
      <c r="M140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30</v>
      </c>
    </row>
    <row r="1410" spans="1:13" ht="14.25" hidden="1" customHeight="1" x14ac:dyDescent="0.35">
      <c r="A1410" s="1" t="s">
        <v>1761</v>
      </c>
      <c r="B1410" s="1" t="s">
        <v>1762</v>
      </c>
      <c r="C1410" s="1" t="s">
        <v>1708</v>
      </c>
      <c r="D1410" s="1">
        <v>2021</v>
      </c>
      <c r="E1410" s="1" t="s">
        <v>1711</v>
      </c>
      <c r="F1410" s="1" t="s">
        <v>629</v>
      </c>
      <c r="G1410" s="1" t="s">
        <v>55</v>
      </c>
      <c r="H1410" s="1" t="s">
        <v>48</v>
      </c>
      <c r="I1410" s="1" t="s">
        <v>25</v>
      </c>
      <c r="J1410" s="1">
        <v>3</v>
      </c>
      <c r="K1410" s="1" t="str">
        <f>VLOOKUP(Table2[[#This Row],[Status]], rubric[], 2, FALSE)</f>
        <v>Hasil Karya</v>
      </c>
      <c r="L1410" s="1" t="str">
        <f>CLEAN(TRIM(Table2[[#This Row],[Status]] &amp; "|" &amp; Table2[[#This Row],[Level]] &amp; "|" &amp; Table2[[#This Row],[Participant As]]))</f>
        <v>Hak Cipta|External National|Individual</v>
      </c>
      <c r="M141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411" spans="1:13" ht="14.25" hidden="1" customHeight="1" x14ac:dyDescent="0.35">
      <c r="A1411" s="1" t="s">
        <v>1761</v>
      </c>
      <c r="B1411" s="1" t="s">
        <v>1762</v>
      </c>
      <c r="C1411" s="1" t="s">
        <v>1708</v>
      </c>
      <c r="D1411" s="1">
        <v>2021</v>
      </c>
      <c r="E1411" s="1" t="s">
        <v>630</v>
      </c>
      <c r="F1411" s="1" t="s">
        <v>630</v>
      </c>
      <c r="G1411" s="1" t="s">
        <v>32</v>
      </c>
      <c r="H1411" s="1" t="s">
        <v>19</v>
      </c>
      <c r="I1411" s="1" t="s">
        <v>25</v>
      </c>
      <c r="K1411" t="str">
        <f>VLOOKUP(Table2[[#This Row],[Status]], rubric[], 2, FALSE)</f>
        <v>Kompetisi</v>
      </c>
      <c r="L1411" s="1" t="str">
        <f>CLEAN(TRIM(Table2[[#This Row],[Status]] &amp; "|" &amp; Table2[[#This Row],[Level]] &amp; "|" &amp; Table2[[#This Row],[Participant As]]))</f>
        <v>Juara 2|External Regional|Individual</v>
      </c>
      <c r="M141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30</v>
      </c>
    </row>
    <row r="1412" spans="1:13" ht="14.25" hidden="1" customHeight="1" x14ac:dyDescent="0.35">
      <c r="A1412" s="1" t="s">
        <v>1761</v>
      </c>
      <c r="B1412" s="1" t="s">
        <v>1762</v>
      </c>
      <c r="C1412" s="1" t="s">
        <v>1708</v>
      </c>
      <c r="D1412" s="1">
        <v>2021</v>
      </c>
      <c r="E1412" s="1" t="s">
        <v>80</v>
      </c>
      <c r="F1412" s="1" t="s">
        <v>1765</v>
      </c>
      <c r="G1412" s="1" t="s">
        <v>74</v>
      </c>
      <c r="H1412" s="1" t="s">
        <v>48</v>
      </c>
      <c r="I1412" s="1" t="s">
        <v>20</v>
      </c>
      <c r="K1412" t="str">
        <f>VLOOKUP(Table2[[#This Row],[Status]], rubric[], 2, FALSE)</f>
        <v>Kompetisi</v>
      </c>
      <c r="L1412" s="1" t="str">
        <f>CLEAN(TRIM(Table2[[#This Row],[Status]] &amp; "|" &amp; Table2[[#This Row],[Level]] &amp; "|" &amp; Table2[[#This Row],[Participant As]]))</f>
        <v>Juara 3|External National|Team</v>
      </c>
      <c r="M141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8</v>
      </c>
    </row>
    <row r="1413" spans="1:13" ht="14.25" hidden="1" customHeight="1" x14ac:dyDescent="0.35">
      <c r="A1413" s="1" t="s">
        <v>1761</v>
      </c>
      <c r="B1413" s="1" t="s">
        <v>1762</v>
      </c>
      <c r="C1413" s="1" t="s">
        <v>1708</v>
      </c>
      <c r="D1413" s="1">
        <v>2021</v>
      </c>
      <c r="E1413" s="1" t="s">
        <v>1766</v>
      </c>
      <c r="F1413" s="1" t="s">
        <v>1767</v>
      </c>
      <c r="G1413" s="1" t="s">
        <v>32</v>
      </c>
      <c r="H1413" s="1" t="s">
        <v>48</v>
      </c>
      <c r="I1413" s="1" t="s">
        <v>25</v>
      </c>
      <c r="K1413" t="str">
        <f>VLOOKUP(Table2[[#This Row],[Status]], rubric[], 2, FALSE)</f>
        <v>Kompetisi</v>
      </c>
      <c r="L1413" s="1" t="str">
        <f>CLEAN(TRIM(Table2[[#This Row],[Status]] &amp; "|" &amp; Table2[[#This Row],[Level]] &amp; "|" &amp; Table2[[#This Row],[Participant As]]))</f>
        <v>Juara 2|External National|Individual</v>
      </c>
      <c r="M141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414" spans="1:13" ht="14.25" hidden="1" customHeight="1" x14ac:dyDescent="0.35">
      <c r="A1414" s="1" t="s">
        <v>1761</v>
      </c>
      <c r="B1414" s="1" t="s">
        <v>1762</v>
      </c>
      <c r="C1414" s="1" t="s">
        <v>1708</v>
      </c>
      <c r="D1414" s="1">
        <v>2021</v>
      </c>
      <c r="E1414" s="1" t="s">
        <v>1768</v>
      </c>
      <c r="F1414" s="1" t="s">
        <v>1769</v>
      </c>
      <c r="G1414" s="1" t="s">
        <v>32</v>
      </c>
      <c r="H1414" s="1" t="s">
        <v>48</v>
      </c>
      <c r="I1414" s="1" t="s">
        <v>25</v>
      </c>
      <c r="K1414" t="str">
        <f>VLOOKUP(Table2[[#This Row],[Status]], rubric[], 2, FALSE)</f>
        <v>Kompetisi</v>
      </c>
      <c r="L1414" s="1" t="str">
        <f>CLEAN(TRIM(Table2[[#This Row],[Status]] &amp; "|" &amp; Table2[[#This Row],[Level]] &amp; "|" &amp; Table2[[#This Row],[Participant As]]))</f>
        <v>Juara 2|External National|Individual</v>
      </c>
      <c r="M141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415" spans="1:13" ht="14.25" hidden="1" customHeight="1" x14ac:dyDescent="0.35">
      <c r="A1415" s="1" t="s">
        <v>1770</v>
      </c>
      <c r="B1415" s="1" t="s">
        <v>1771</v>
      </c>
      <c r="C1415" s="1" t="s">
        <v>1708</v>
      </c>
      <c r="D1415" s="1">
        <v>2021</v>
      </c>
      <c r="E1415" s="1" t="s">
        <v>122</v>
      </c>
      <c r="F1415" s="1" t="s">
        <v>789</v>
      </c>
      <c r="G1415" s="1" t="s">
        <v>18</v>
      </c>
      <c r="H1415" s="1" t="s">
        <v>19</v>
      </c>
      <c r="I1415" s="1" t="s">
        <v>20</v>
      </c>
      <c r="J1415" s="1">
        <v>4</v>
      </c>
      <c r="K1415" s="1" t="str">
        <f>VLOOKUP(Table2[[#This Row],[Status]], rubric[], 2, FALSE)</f>
        <v>Pemberdayaan atau Aksi Kemanusiaan</v>
      </c>
      <c r="L1415" s="1" t="str">
        <f>CLEAN(TRIM(Table2[[#This Row],[Status]] &amp; "|" &amp; Table2[[#This Row],[Level]] &amp; "|" &amp; Table2[[#This Row],[Participant As]]))</f>
        <v>Relawan|External Regional|Team</v>
      </c>
      <c r="M141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416" spans="1:13" ht="14.25" hidden="1" customHeight="1" x14ac:dyDescent="0.35">
      <c r="A1416" s="1" t="s">
        <v>1772</v>
      </c>
      <c r="B1416" s="1" t="s">
        <v>1773</v>
      </c>
      <c r="C1416" s="1" t="s">
        <v>1708</v>
      </c>
      <c r="D1416" s="1">
        <v>2021</v>
      </c>
      <c r="E1416" s="1" t="s">
        <v>122</v>
      </c>
      <c r="F1416" s="1" t="s">
        <v>789</v>
      </c>
      <c r="G1416" s="1" t="s">
        <v>18</v>
      </c>
      <c r="H1416" s="1" t="s">
        <v>19</v>
      </c>
      <c r="I1416" s="1" t="s">
        <v>20</v>
      </c>
      <c r="J1416" s="1">
        <v>44</v>
      </c>
      <c r="K1416" s="1" t="str">
        <f>VLOOKUP(Table2[[#This Row],[Status]], rubric[], 2, FALSE)</f>
        <v>Pemberdayaan atau Aksi Kemanusiaan</v>
      </c>
      <c r="L1416" s="1" t="str">
        <f>CLEAN(TRIM(Table2[[#This Row],[Status]] &amp; "|" &amp; Table2[[#This Row],[Level]] &amp; "|" &amp; Table2[[#This Row],[Participant As]]))</f>
        <v>Relawan|External Regional|Team</v>
      </c>
      <c r="M141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417" spans="1:13" ht="14.25" hidden="1" customHeight="1" x14ac:dyDescent="0.35">
      <c r="A1417" s="1" t="s">
        <v>1774</v>
      </c>
      <c r="B1417" s="1" t="s">
        <v>1775</v>
      </c>
      <c r="C1417" s="1" t="s">
        <v>1708</v>
      </c>
      <c r="D1417" s="1">
        <v>2021</v>
      </c>
      <c r="E1417" s="1" t="s">
        <v>1409</v>
      </c>
      <c r="F1417" s="1" t="s">
        <v>1710</v>
      </c>
      <c r="G1417" s="1" t="s">
        <v>18</v>
      </c>
      <c r="H1417" s="1" t="s">
        <v>19</v>
      </c>
      <c r="I1417" s="1" t="s">
        <v>20</v>
      </c>
      <c r="J1417" s="1">
        <v>4</v>
      </c>
      <c r="K1417" s="1" t="str">
        <f>VLOOKUP(Table2[[#This Row],[Status]], rubric[], 2, FALSE)</f>
        <v>Pemberdayaan atau Aksi Kemanusiaan</v>
      </c>
      <c r="L1417" s="1" t="str">
        <f>CLEAN(TRIM(Table2[[#This Row],[Status]] &amp; "|" &amp; Table2[[#This Row],[Level]] &amp; "|" &amp; Table2[[#This Row],[Participant As]]))</f>
        <v>Relawan|External Regional|Team</v>
      </c>
      <c r="M141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418" spans="1:13" ht="14.25" hidden="1" customHeight="1" x14ac:dyDescent="0.35">
      <c r="A1418" s="1" t="s">
        <v>1774</v>
      </c>
      <c r="B1418" s="1" t="s">
        <v>1775</v>
      </c>
      <c r="C1418" s="1" t="s">
        <v>1708</v>
      </c>
      <c r="D1418" s="1">
        <v>2021</v>
      </c>
      <c r="E1418" s="1" t="s">
        <v>38</v>
      </c>
      <c r="F1418" s="1" t="s">
        <v>39</v>
      </c>
      <c r="G1418" s="1" t="s">
        <v>40</v>
      </c>
      <c r="H1418" s="1" t="s">
        <v>41</v>
      </c>
      <c r="I1418" s="1" t="s">
        <v>25</v>
      </c>
      <c r="K1418" t="str">
        <f>VLOOKUP(Table2[[#This Row],[Status]], rubric[], 2, FALSE)</f>
        <v>Karir Organisasi</v>
      </c>
      <c r="L1418" s="1" t="str">
        <f>CLEAN(TRIM(Table2[[#This Row],[Status]] &amp; "|" &amp; Table2[[#This Row],[Level]] &amp; "|" &amp; Table2[[#This Row],[Participant As]]))</f>
        <v>Satu Tingkat Dibawah Pengurus Harian|Kab/Kota/PT|Individual</v>
      </c>
      <c r="M141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</v>
      </c>
    </row>
    <row r="1419" spans="1:13" ht="14.25" hidden="1" customHeight="1" x14ac:dyDescent="0.35">
      <c r="A1419" s="1" t="s">
        <v>1774</v>
      </c>
      <c r="B1419" s="1" t="s">
        <v>1775</v>
      </c>
      <c r="C1419" s="1" t="s">
        <v>1708</v>
      </c>
      <c r="D1419" s="1">
        <v>2021</v>
      </c>
      <c r="E1419" s="1" t="s">
        <v>42</v>
      </c>
      <c r="F1419" s="1" t="s">
        <v>43</v>
      </c>
      <c r="G1419" s="1" t="s">
        <v>40</v>
      </c>
      <c r="H1419" s="1" t="s">
        <v>41</v>
      </c>
      <c r="I1419" s="1" t="s">
        <v>25</v>
      </c>
      <c r="K1419" t="str">
        <f>VLOOKUP(Table2[[#This Row],[Status]], rubric[], 2, FALSE)</f>
        <v>Karir Organisasi</v>
      </c>
      <c r="L1419" s="1" t="str">
        <f>CLEAN(TRIM(Table2[[#This Row],[Status]] &amp; "|" &amp; Table2[[#This Row],[Level]] &amp; "|" &amp; Table2[[#This Row],[Participant As]]))</f>
        <v>Satu Tingkat Dibawah Pengurus Harian|Kab/Kota/PT|Individual</v>
      </c>
      <c r="M141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</v>
      </c>
    </row>
    <row r="1420" spans="1:13" ht="14.25" hidden="1" customHeight="1" x14ac:dyDescent="0.35">
      <c r="A1420" s="1" t="s">
        <v>1776</v>
      </c>
      <c r="B1420" s="1" t="s">
        <v>1777</v>
      </c>
      <c r="C1420" s="1" t="s">
        <v>1708</v>
      </c>
      <c r="D1420" s="1">
        <v>2021</v>
      </c>
      <c r="E1420" s="1" t="s">
        <v>122</v>
      </c>
      <c r="F1420" s="1" t="s">
        <v>789</v>
      </c>
      <c r="G1420" s="1" t="s">
        <v>18</v>
      </c>
      <c r="H1420" s="1" t="s">
        <v>19</v>
      </c>
      <c r="I1420" s="1" t="s">
        <v>20</v>
      </c>
      <c r="J1420" s="1">
        <v>44</v>
      </c>
      <c r="K1420" s="1" t="str">
        <f>VLOOKUP(Table2[[#This Row],[Status]], rubric[], 2, FALSE)</f>
        <v>Pemberdayaan atau Aksi Kemanusiaan</v>
      </c>
      <c r="L1420" s="1" t="str">
        <f>CLEAN(TRIM(Table2[[#This Row],[Status]] &amp; "|" &amp; Table2[[#This Row],[Level]] &amp; "|" &amp; Table2[[#This Row],[Participant As]]))</f>
        <v>Relawan|External Regional|Team</v>
      </c>
      <c r="M142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421" spans="1:13" ht="14.25" hidden="1" customHeight="1" x14ac:dyDescent="0.35">
      <c r="A1421" s="1" t="s">
        <v>1778</v>
      </c>
      <c r="B1421" s="1" t="s">
        <v>1779</v>
      </c>
      <c r="C1421" s="1" t="s">
        <v>1708</v>
      </c>
      <c r="D1421" s="1">
        <v>2021</v>
      </c>
      <c r="E1421" s="1" t="s">
        <v>122</v>
      </c>
      <c r="F1421" s="1" t="s">
        <v>789</v>
      </c>
      <c r="G1421" s="1" t="s">
        <v>18</v>
      </c>
      <c r="H1421" s="1" t="s">
        <v>19</v>
      </c>
      <c r="I1421" s="1" t="s">
        <v>20</v>
      </c>
      <c r="J1421" s="1">
        <v>44</v>
      </c>
      <c r="K1421" s="1" t="str">
        <f>VLOOKUP(Table2[[#This Row],[Status]], rubric[], 2, FALSE)</f>
        <v>Pemberdayaan atau Aksi Kemanusiaan</v>
      </c>
      <c r="L1421" s="1" t="str">
        <f>CLEAN(TRIM(Table2[[#This Row],[Status]] &amp; "|" &amp; Table2[[#This Row],[Level]] &amp; "|" &amp; Table2[[#This Row],[Participant As]]))</f>
        <v>Relawan|External Regional|Team</v>
      </c>
      <c r="M142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422" spans="1:13" ht="14.25" hidden="1" customHeight="1" x14ac:dyDescent="0.35">
      <c r="A1422" s="1" t="s">
        <v>1780</v>
      </c>
      <c r="B1422" s="1" t="s">
        <v>1781</v>
      </c>
      <c r="C1422" s="1" t="s">
        <v>1708</v>
      </c>
      <c r="D1422" s="1">
        <v>2021</v>
      </c>
      <c r="E1422" s="1" t="s">
        <v>122</v>
      </c>
      <c r="F1422" s="1" t="s">
        <v>789</v>
      </c>
      <c r="G1422" s="1" t="s">
        <v>18</v>
      </c>
      <c r="H1422" s="1" t="s">
        <v>19</v>
      </c>
      <c r="I1422" s="1" t="s">
        <v>20</v>
      </c>
      <c r="J1422" s="1">
        <v>4</v>
      </c>
      <c r="K1422" s="1" t="str">
        <f>VLOOKUP(Table2[[#This Row],[Status]], rubric[], 2, FALSE)</f>
        <v>Pemberdayaan atau Aksi Kemanusiaan</v>
      </c>
      <c r="L1422" s="1" t="str">
        <f>CLEAN(TRIM(Table2[[#This Row],[Status]] &amp; "|" &amp; Table2[[#This Row],[Level]] &amp; "|" &amp; Table2[[#This Row],[Participant As]]))</f>
        <v>Relawan|External Regional|Team</v>
      </c>
      <c r="M142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423" spans="1:13" ht="14.25" hidden="1" customHeight="1" x14ac:dyDescent="0.35">
      <c r="A1423" s="1" t="s">
        <v>1782</v>
      </c>
      <c r="B1423" s="1" t="s">
        <v>1783</v>
      </c>
      <c r="C1423" s="1" t="s">
        <v>1708</v>
      </c>
      <c r="D1423" s="1">
        <v>2021</v>
      </c>
      <c r="E1423" s="1" t="s">
        <v>122</v>
      </c>
      <c r="F1423" s="1" t="s">
        <v>789</v>
      </c>
      <c r="G1423" s="1" t="s">
        <v>18</v>
      </c>
      <c r="H1423" s="1" t="s">
        <v>19</v>
      </c>
      <c r="I1423" s="1" t="s">
        <v>20</v>
      </c>
      <c r="J1423" s="1">
        <v>3</v>
      </c>
      <c r="K1423" s="1" t="str">
        <f>VLOOKUP(Table2[[#This Row],[Status]], rubric[], 2, FALSE)</f>
        <v>Pemberdayaan atau Aksi Kemanusiaan</v>
      </c>
      <c r="L1423" s="1" t="str">
        <f>CLEAN(TRIM(Table2[[#This Row],[Status]] &amp; "|" &amp; Table2[[#This Row],[Level]] &amp; "|" &amp; Table2[[#This Row],[Participant As]]))</f>
        <v>Relawan|External Regional|Team</v>
      </c>
      <c r="M142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424" spans="1:13" ht="14.25" hidden="1" customHeight="1" x14ac:dyDescent="0.35">
      <c r="A1424" s="1" t="s">
        <v>1784</v>
      </c>
      <c r="B1424" s="1" t="s">
        <v>1785</v>
      </c>
      <c r="C1424" s="1" t="s">
        <v>1708</v>
      </c>
      <c r="D1424" s="1">
        <v>2021</v>
      </c>
      <c r="E1424" s="1" t="s">
        <v>122</v>
      </c>
      <c r="F1424" s="1" t="s">
        <v>789</v>
      </c>
      <c r="G1424" s="1" t="s">
        <v>18</v>
      </c>
      <c r="H1424" s="1" t="s">
        <v>19</v>
      </c>
      <c r="I1424" s="1" t="s">
        <v>20</v>
      </c>
      <c r="J1424" s="1">
        <v>5</v>
      </c>
      <c r="K1424" s="1" t="str">
        <f>VLOOKUP(Table2[[#This Row],[Status]], rubric[], 2, FALSE)</f>
        <v>Pemberdayaan atau Aksi Kemanusiaan</v>
      </c>
      <c r="L1424" s="1" t="str">
        <f>CLEAN(TRIM(Table2[[#This Row],[Status]] &amp; "|" &amp; Table2[[#This Row],[Level]] &amp; "|" &amp; Table2[[#This Row],[Participant As]]))</f>
        <v>Relawan|External Regional|Team</v>
      </c>
      <c r="M142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425" spans="1:13" ht="14.25" hidden="1" customHeight="1" x14ac:dyDescent="0.35">
      <c r="A1425" s="1" t="s">
        <v>1786</v>
      </c>
      <c r="B1425" s="1" t="s">
        <v>1787</v>
      </c>
      <c r="C1425" s="1" t="s">
        <v>1708</v>
      </c>
      <c r="D1425" s="1">
        <v>2021</v>
      </c>
      <c r="E1425" s="1" t="s">
        <v>122</v>
      </c>
      <c r="F1425" s="1" t="s">
        <v>123</v>
      </c>
      <c r="G1425" s="1" t="s">
        <v>102</v>
      </c>
      <c r="H1425" s="1" t="s">
        <v>41</v>
      </c>
      <c r="I1425" s="1" t="s">
        <v>25</v>
      </c>
      <c r="K1425" t="str">
        <f>VLOOKUP(Table2[[#This Row],[Status]], rubric[], 2, FALSE)</f>
        <v>Karir Organisasi</v>
      </c>
      <c r="L1425" s="1" t="str">
        <f>CLEAN(TRIM(Table2[[#This Row],[Status]] &amp; "|" &amp; Table2[[#This Row],[Level]] &amp; "|" &amp; Table2[[#This Row],[Participant As]]))</f>
        <v>Sekretaris|Kab/Kota/PT|Individual</v>
      </c>
      <c r="M142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6</v>
      </c>
    </row>
    <row r="1426" spans="1:13" ht="14.25" hidden="1" customHeight="1" x14ac:dyDescent="0.35">
      <c r="A1426" s="1" t="s">
        <v>1786</v>
      </c>
      <c r="B1426" s="1" t="s">
        <v>1787</v>
      </c>
      <c r="C1426" s="1" t="s">
        <v>1708</v>
      </c>
      <c r="D1426" s="1">
        <v>2021</v>
      </c>
      <c r="E1426" s="1" t="s">
        <v>122</v>
      </c>
      <c r="F1426" s="1" t="s">
        <v>789</v>
      </c>
      <c r="G1426" s="1" t="s">
        <v>18</v>
      </c>
      <c r="H1426" s="1" t="s">
        <v>19</v>
      </c>
      <c r="I1426" s="1" t="s">
        <v>25</v>
      </c>
      <c r="J1426" s="1">
        <v>44</v>
      </c>
      <c r="K1426" s="1" t="str">
        <f>VLOOKUP(Table2[[#This Row],[Status]], rubric[], 2, FALSE)</f>
        <v>Pemberdayaan atau Aksi Kemanusiaan</v>
      </c>
      <c r="L1426" s="1" t="str">
        <f>CLEAN(TRIM(Table2[[#This Row],[Status]] &amp; "|" &amp; Table2[[#This Row],[Level]] &amp; "|" &amp; Table2[[#This Row],[Participant As]]))</f>
        <v>Relawan|External Regional|Individual</v>
      </c>
      <c r="M142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427" spans="1:13" ht="14.25" hidden="1" customHeight="1" x14ac:dyDescent="0.35">
      <c r="A1427" s="1" t="s">
        <v>1786</v>
      </c>
      <c r="B1427" s="1" t="s">
        <v>1787</v>
      </c>
      <c r="C1427" s="1" t="s">
        <v>1708</v>
      </c>
      <c r="D1427" s="1">
        <v>2021</v>
      </c>
      <c r="E1427" s="1" t="s">
        <v>124</v>
      </c>
      <c r="F1427" s="1" t="s">
        <v>125</v>
      </c>
      <c r="G1427" s="1" t="s">
        <v>102</v>
      </c>
      <c r="H1427" s="1" t="s">
        <v>41</v>
      </c>
      <c r="I1427" s="1" t="s">
        <v>25</v>
      </c>
      <c r="K1427" t="str">
        <f>VLOOKUP(Table2[[#This Row],[Status]], rubric[], 2, FALSE)</f>
        <v>Karir Organisasi</v>
      </c>
      <c r="L1427" s="1" t="str">
        <f>CLEAN(TRIM(Table2[[#This Row],[Status]] &amp; "|" &amp; Table2[[#This Row],[Level]] &amp; "|" &amp; Table2[[#This Row],[Participant As]]))</f>
        <v>Sekretaris|Kab/Kota/PT|Individual</v>
      </c>
      <c r="M142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6</v>
      </c>
    </row>
    <row r="1428" spans="1:13" ht="14.25" hidden="1" customHeight="1" x14ac:dyDescent="0.35">
      <c r="A1428" s="1" t="s">
        <v>1788</v>
      </c>
      <c r="B1428" s="1" t="s">
        <v>1789</v>
      </c>
      <c r="C1428" s="1" t="s">
        <v>1708</v>
      </c>
      <c r="D1428" s="1">
        <v>2021</v>
      </c>
      <c r="E1428" s="1" t="s">
        <v>122</v>
      </c>
      <c r="F1428" s="1" t="s">
        <v>789</v>
      </c>
      <c r="G1428" s="1" t="s">
        <v>18</v>
      </c>
      <c r="H1428" s="1" t="s">
        <v>19</v>
      </c>
      <c r="I1428" s="1" t="s">
        <v>20</v>
      </c>
      <c r="J1428" s="1">
        <v>4</v>
      </c>
      <c r="K1428" s="1" t="str">
        <f>VLOOKUP(Table2[[#This Row],[Status]], rubric[], 2, FALSE)</f>
        <v>Pemberdayaan atau Aksi Kemanusiaan</v>
      </c>
      <c r="L1428" s="1" t="str">
        <f>CLEAN(TRIM(Table2[[#This Row],[Status]] &amp; "|" &amp; Table2[[#This Row],[Level]] &amp; "|" &amp; Table2[[#This Row],[Participant As]]))</f>
        <v>Relawan|External Regional|Team</v>
      </c>
      <c r="M142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429" spans="1:13" ht="14.25" hidden="1" customHeight="1" x14ac:dyDescent="0.35">
      <c r="A1429" s="1" t="s">
        <v>1790</v>
      </c>
      <c r="B1429" s="1" t="s">
        <v>1791</v>
      </c>
      <c r="C1429" s="1" t="s">
        <v>1708</v>
      </c>
      <c r="D1429" s="1">
        <v>2021</v>
      </c>
      <c r="E1429" s="1" t="s">
        <v>1792</v>
      </c>
      <c r="F1429" s="1" t="s">
        <v>1792</v>
      </c>
      <c r="G1429" s="1" t="s">
        <v>18</v>
      </c>
      <c r="H1429" s="1" t="s">
        <v>66</v>
      </c>
      <c r="I1429" s="1" t="s">
        <v>25</v>
      </c>
      <c r="J1429" s="1">
        <v>50</v>
      </c>
      <c r="K1429" s="1" t="str">
        <f>VLOOKUP(Table2[[#This Row],[Status]], rubric[], 2, FALSE)</f>
        <v>Pemberdayaan atau Aksi Kemanusiaan</v>
      </c>
      <c r="L1429" s="1" t="str">
        <f>CLEAN(TRIM(Table2[[#This Row],[Status]] &amp; "|" &amp; Table2[[#This Row],[Level]] &amp; "|" &amp; Table2[[#This Row],[Participant As]]))</f>
        <v>Relawan|External International|Individual</v>
      </c>
      <c r="M142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25</v>
      </c>
    </row>
    <row r="1430" spans="1:13" ht="14.25" hidden="1" customHeight="1" x14ac:dyDescent="0.35">
      <c r="A1430" s="1" t="s">
        <v>1790</v>
      </c>
      <c r="B1430" s="1" t="s">
        <v>1791</v>
      </c>
      <c r="C1430" s="1" t="s">
        <v>1708</v>
      </c>
      <c r="D1430" s="1">
        <v>2021</v>
      </c>
      <c r="E1430" s="1" t="s">
        <v>122</v>
      </c>
      <c r="F1430" s="1" t="s">
        <v>789</v>
      </c>
      <c r="G1430" s="1" t="s">
        <v>18</v>
      </c>
      <c r="H1430" s="1" t="s">
        <v>19</v>
      </c>
      <c r="I1430" s="1" t="s">
        <v>20</v>
      </c>
      <c r="J1430" s="1">
        <v>44</v>
      </c>
      <c r="K1430" s="1" t="str">
        <f>VLOOKUP(Table2[[#This Row],[Status]], rubric[], 2, FALSE)</f>
        <v>Pemberdayaan atau Aksi Kemanusiaan</v>
      </c>
      <c r="L1430" s="1" t="str">
        <f>CLEAN(TRIM(Table2[[#This Row],[Status]] &amp; "|" &amp; Table2[[#This Row],[Level]] &amp; "|" &amp; Table2[[#This Row],[Participant As]]))</f>
        <v>Relawan|External Regional|Team</v>
      </c>
      <c r="M1430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431" spans="1:13" ht="14.25" hidden="1" customHeight="1" x14ac:dyDescent="0.35">
      <c r="A1431" s="1" t="s">
        <v>1793</v>
      </c>
      <c r="B1431" s="1" t="s">
        <v>1794</v>
      </c>
      <c r="C1431" s="1" t="s">
        <v>1708</v>
      </c>
      <c r="D1431" s="1">
        <v>2021</v>
      </c>
      <c r="E1431" s="1" t="s">
        <v>122</v>
      </c>
      <c r="F1431" s="1" t="s">
        <v>789</v>
      </c>
      <c r="G1431" s="1" t="s">
        <v>18</v>
      </c>
      <c r="H1431" s="1" t="s">
        <v>19</v>
      </c>
      <c r="I1431" s="1" t="s">
        <v>20</v>
      </c>
      <c r="J1431" s="1">
        <v>44</v>
      </c>
      <c r="K1431" s="1" t="str">
        <f>VLOOKUP(Table2[[#This Row],[Status]], rubric[], 2, FALSE)</f>
        <v>Pemberdayaan atau Aksi Kemanusiaan</v>
      </c>
      <c r="L1431" s="1" t="str">
        <f>CLEAN(TRIM(Table2[[#This Row],[Status]] &amp; "|" &amp; Table2[[#This Row],[Level]] &amp; "|" &amp; Table2[[#This Row],[Participant As]]))</f>
        <v>Relawan|External Regional|Team</v>
      </c>
      <c r="M1431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432" spans="1:13" ht="14.25" hidden="1" customHeight="1" x14ac:dyDescent="0.35">
      <c r="A1432" s="1" t="s">
        <v>1795</v>
      </c>
      <c r="B1432" s="1" t="s">
        <v>1796</v>
      </c>
      <c r="C1432" s="1" t="s">
        <v>1708</v>
      </c>
      <c r="D1432" s="1">
        <v>2021</v>
      </c>
      <c r="E1432" s="1" t="s">
        <v>1409</v>
      </c>
      <c r="F1432" s="1" t="s">
        <v>1710</v>
      </c>
      <c r="G1432" s="1" t="s">
        <v>18</v>
      </c>
      <c r="H1432" s="1" t="s">
        <v>19</v>
      </c>
      <c r="I1432" s="1" t="s">
        <v>20</v>
      </c>
      <c r="J1432" s="1">
        <v>0</v>
      </c>
      <c r="K1432" s="1" t="str">
        <f>VLOOKUP(Table2[[#This Row],[Status]], rubric[], 2, FALSE)</f>
        <v>Pemberdayaan atau Aksi Kemanusiaan</v>
      </c>
      <c r="L1432" s="1" t="str">
        <f>CLEAN(TRIM(Table2[[#This Row],[Status]] &amp; "|" &amp; Table2[[#This Row],[Level]] &amp; "|" &amp; Table2[[#This Row],[Participant As]]))</f>
        <v>Relawan|External Regional|Team</v>
      </c>
      <c r="M1432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433" spans="1:13" ht="14.25" hidden="1" customHeight="1" x14ac:dyDescent="0.35">
      <c r="A1433" s="1" t="s">
        <v>1795</v>
      </c>
      <c r="B1433" s="1" t="s">
        <v>1796</v>
      </c>
      <c r="C1433" s="1" t="s">
        <v>1708</v>
      </c>
      <c r="D1433" s="1">
        <v>2021</v>
      </c>
      <c r="E1433" s="1" t="s">
        <v>47</v>
      </c>
      <c r="F1433" s="1" t="s">
        <v>47</v>
      </c>
      <c r="G1433" s="1" t="s">
        <v>18</v>
      </c>
      <c r="H1433" s="1" t="s">
        <v>19</v>
      </c>
      <c r="I1433" s="1" t="s">
        <v>20</v>
      </c>
      <c r="J1433" s="1">
        <v>0</v>
      </c>
      <c r="K1433" s="1" t="str">
        <f>VLOOKUP(Table2[[#This Row],[Status]], rubric[], 2, FALSE)</f>
        <v>Pemberdayaan atau Aksi Kemanusiaan</v>
      </c>
      <c r="L1433" s="1" t="str">
        <f>CLEAN(TRIM(Table2[[#This Row],[Status]] &amp; "|" &amp; Table2[[#This Row],[Level]] &amp; "|" &amp; Table2[[#This Row],[Participant As]]))</f>
        <v>Relawan|External Regional|Team</v>
      </c>
      <c r="M1433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434" spans="1:13" ht="14.25" hidden="1" customHeight="1" x14ac:dyDescent="0.35">
      <c r="A1434" s="1" t="s">
        <v>1795</v>
      </c>
      <c r="B1434" s="1" t="s">
        <v>1796</v>
      </c>
      <c r="C1434" s="1" t="s">
        <v>1708</v>
      </c>
      <c r="D1434" s="1">
        <v>2021</v>
      </c>
      <c r="E1434" s="1" t="s">
        <v>138</v>
      </c>
      <c r="F1434" s="1" t="s">
        <v>138</v>
      </c>
      <c r="G1434" s="1" t="s">
        <v>18</v>
      </c>
      <c r="H1434" s="1" t="s">
        <v>19</v>
      </c>
      <c r="I1434" s="1" t="s">
        <v>25</v>
      </c>
      <c r="J1434" s="1">
        <v>0</v>
      </c>
      <c r="K1434" s="1" t="str">
        <f>VLOOKUP(Table2[[#This Row],[Status]], rubric[], 2, FALSE)</f>
        <v>Pemberdayaan atau Aksi Kemanusiaan</v>
      </c>
      <c r="L1434" s="1" t="str">
        <f>CLEAN(TRIM(Table2[[#This Row],[Status]] &amp; "|" &amp; Table2[[#This Row],[Level]] &amp; "|" &amp; Table2[[#This Row],[Participant As]]))</f>
        <v>Relawan|External Regional|Individual</v>
      </c>
      <c r="M1434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435" spans="1:13" ht="14.25" hidden="1" customHeight="1" x14ac:dyDescent="0.35">
      <c r="A1435" s="1" t="s">
        <v>1795</v>
      </c>
      <c r="B1435" s="1" t="s">
        <v>1796</v>
      </c>
      <c r="C1435" s="1" t="s">
        <v>1708</v>
      </c>
      <c r="D1435" s="1">
        <v>2021</v>
      </c>
      <c r="E1435" s="1" t="s">
        <v>124</v>
      </c>
      <c r="F1435" s="1" t="s">
        <v>125</v>
      </c>
      <c r="G1435" s="1" t="s">
        <v>40</v>
      </c>
      <c r="H1435" s="1" t="s">
        <v>41</v>
      </c>
      <c r="I1435" s="1" t="s">
        <v>25</v>
      </c>
      <c r="K1435" t="str">
        <f>VLOOKUP(Table2[[#This Row],[Status]], rubric[], 2, FALSE)</f>
        <v>Karir Organisasi</v>
      </c>
      <c r="L1435" s="1" t="str">
        <f>CLEAN(TRIM(Table2[[#This Row],[Status]] &amp; "|" &amp; Table2[[#This Row],[Level]] &amp; "|" &amp; Table2[[#This Row],[Participant As]]))</f>
        <v>Satu Tingkat Dibawah Pengurus Harian|Kab/Kota/PT|Individual</v>
      </c>
      <c r="M1435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</v>
      </c>
    </row>
    <row r="1436" spans="1:13" ht="14.25" hidden="1" customHeight="1" x14ac:dyDescent="0.35">
      <c r="A1436" s="1" t="s">
        <v>1795</v>
      </c>
      <c r="B1436" s="1" t="s">
        <v>1796</v>
      </c>
      <c r="C1436" s="1" t="s">
        <v>1708</v>
      </c>
      <c r="D1436" s="1">
        <v>2021</v>
      </c>
      <c r="E1436" s="1" t="s">
        <v>1797</v>
      </c>
      <c r="F1436" s="1" t="s">
        <v>1002</v>
      </c>
      <c r="G1436" s="1" t="s">
        <v>55</v>
      </c>
      <c r="H1436" s="1" t="s">
        <v>48</v>
      </c>
      <c r="I1436" s="1" t="s">
        <v>25</v>
      </c>
      <c r="J1436" s="1">
        <v>20</v>
      </c>
      <c r="K1436" s="1" t="str">
        <f>VLOOKUP(Table2[[#This Row],[Status]], rubric[], 2, FALSE)</f>
        <v>Hasil Karya</v>
      </c>
      <c r="L1436" s="1" t="str">
        <f>CLEAN(TRIM(Table2[[#This Row],[Status]] &amp; "|" &amp; Table2[[#This Row],[Level]] &amp; "|" &amp; Table2[[#This Row],[Participant As]]))</f>
        <v>Hak Cipta|External National|Individual</v>
      </c>
      <c r="M1436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20</v>
      </c>
    </row>
    <row r="1437" spans="1:13" ht="14.25" hidden="1" customHeight="1" x14ac:dyDescent="0.35">
      <c r="A1437" s="1" t="s">
        <v>1795</v>
      </c>
      <c r="B1437" s="1" t="s">
        <v>1796</v>
      </c>
      <c r="C1437" s="1" t="s">
        <v>1708</v>
      </c>
      <c r="D1437" s="1">
        <v>2021</v>
      </c>
      <c r="E1437" s="1" t="s">
        <v>1797</v>
      </c>
      <c r="F1437" s="1" t="s">
        <v>1002</v>
      </c>
      <c r="G1437" s="1" t="s">
        <v>318</v>
      </c>
      <c r="H1437" s="1" t="s">
        <v>66</v>
      </c>
      <c r="I1437" s="1" t="s">
        <v>20</v>
      </c>
      <c r="J1437" s="1">
        <v>0</v>
      </c>
      <c r="K1437" s="1" t="str">
        <f>VLOOKUP(Table2[[#This Row],[Status]], rubric[], 2, FALSE)</f>
        <v>Hasil Karya</v>
      </c>
      <c r="L1437" s="1" t="str">
        <f>CLEAN(TRIM(Table2[[#This Row],[Status]] &amp; "|" &amp; Table2[[#This Row],[Level]] &amp; "|" &amp; Table2[[#This Row],[Participant As]]))</f>
        <v>Penulis kedua (bukan korespondensi) dst karya ilmiah di journal yg bereputasi dan diakui|External International|Team</v>
      </c>
      <c r="M1437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30</v>
      </c>
    </row>
    <row r="1438" spans="1:13" ht="14.25" hidden="1" customHeight="1" x14ac:dyDescent="0.35">
      <c r="A1438" s="1" t="s">
        <v>1795</v>
      </c>
      <c r="B1438" s="1" t="s">
        <v>1796</v>
      </c>
      <c r="C1438" s="1" t="s">
        <v>1708</v>
      </c>
      <c r="D1438" s="1">
        <v>2021</v>
      </c>
      <c r="E1438" s="1" t="s">
        <v>79</v>
      </c>
      <c r="F1438" s="1" t="s">
        <v>57</v>
      </c>
      <c r="G1438" s="1" t="s">
        <v>18</v>
      </c>
      <c r="H1438" s="1" t="s">
        <v>48</v>
      </c>
      <c r="I1438" s="1" t="s">
        <v>25</v>
      </c>
      <c r="J1438" s="1">
        <v>0</v>
      </c>
      <c r="K1438" s="1" t="str">
        <f>VLOOKUP(Table2[[#This Row],[Status]], rubric[], 2, FALSE)</f>
        <v>Pemberdayaan atau Aksi Kemanusiaan</v>
      </c>
      <c r="L1438" s="1" t="str">
        <f>CLEAN(TRIM(Table2[[#This Row],[Status]] &amp; "|" &amp; Table2[[#This Row],[Level]] &amp; "|" &amp; Table2[[#This Row],[Participant As]]))</f>
        <v>Relawan|External National|Individual</v>
      </c>
      <c r="M1438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10</v>
      </c>
    </row>
    <row r="1439" spans="1:13" ht="14.25" hidden="1" customHeight="1" x14ac:dyDescent="0.35">
      <c r="A1439" s="1" t="s">
        <v>1798</v>
      </c>
      <c r="B1439" s="1" t="s">
        <v>1799</v>
      </c>
      <c r="C1439" s="1" t="s">
        <v>1708</v>
      </c>
      <c r="D1439" s="1">
        <v>2021</v>
      </c>
      <c r="E1439" s="1" t="s">
        <v>1409</v>
      </c>
      <c r="F1439" s="1" t="s">
        <v>1710</v>
      </c>
      <c r="G1439" s="1" t="s">
        <v>18</v>
      </c>
      <c r="H1439" s="1" t="s">
        <v>19</v>
      </c>
      <c r="I1439" s="1" t="s">
        <v>20</v>
      </c>
      <c r="J1439" s="1">
        <v>4</v>
      </c>
      <c r="K1439" s="1" t="str">
        <f>VLOOKUP(Table2[[#This Row],[Status]], rubric[], 2, FALSE)</f>
        <v>Pemberdayaan atau Aksi Kemanusiaan</v>
      </c>
      <c r="L1439" s="1" t="str">
        <f>CLEAN(TRIM(Table2[[#This Row],[Status]] &amp; "|" &amp; Table2[[#This Row],[Level]] &amp; "|" &amp; Table2[[#This Row],[Participant As]]))</f>
        <v>Relawan|External Regional|Team</v>
      </c>
      <c r="M1439" s="1">
        <f>IF(Table2[[#This Row],[Status]] = "Penulis kedua (bukan korespondensi) dst karya ilmiah di journal yg bereputasi dan diakui|External National|Team", IFERROR((INDEX(rubric[Score], MATCH(Table2[[#This Row],[Criteria]], rubric[Criteria], 0)))/Table2[[#This Row],[Total Participant]], 0), IFERROR(INDEX(rubric[Score], MATCH(Table2[[#This Row],[Criteria]], rubric[Criteria], 0)), 0))</f>
        <v>15</v>
      </c>
    </row>
    <row r="1440" spans="1:13" ht="14.25" customHeight="1" x14ac:dyDescent="0.35"/>
    <row r="1441" ht="14.25" customHeight="1" x14ac:dyDescent="0.35"/>
    <row r="1442" ht="14.25" customHeight="1" x14ac:dyDescent="0.35"/>
    <row r="1443" ht="14.25" customHeight="1" x14ac:dyDescent="0.35"/>
    <row r="1444" ht="14.25" customHeight="1" x14ac:dyDescent="0.35"/>
    <row r="1445" ht="14.25" customHeight="1" x14ac:dyDescent="0.35"/>
    <row r="1446" ht="14.25" customHeight="1" x14ac:dyDescent="0.35"/>
    <row r="1447" ht="14.25" customHeight="1" x14ac:dyDescent="0.35"/>
    <row r="1448" ht="14.25" customHeight="1" x14ac:dyDescent="0.35"/>
    <row r="1449" ht="14.25" customHeight="1" x14ac:dyDescent="0.35"/>
    <row r="1450" ht="14.25" customHeight="1" x14ac:dyDescent="0.35"/>
    <row r="1451" ht="14.25" customHeight="1" x14ac:dyDescent="0.35"/>
    <row r="1452" ht="14.25" customHeight="1" x14ac:dyDescent="0.35"/>
    <row r="1453" ht="14.25" customHeight="1" x14ac:dyDescent="0.35"/>
    <row r="1454" ht="14.25" customHeight="1" x14ac:dyDescent="0.35"/>
    <row r="1455" ht="14.25" customHeight="1" x14ac:dyDescent="0.35"/>
    <row r="1456" ht="14.25" customHeight="1" x14ac:dyDescent="0.35"/>
    <row r="1457" ht="14.25" customHeight="1" x14ac:dyDescent="0.35"/>
    <row r="1458" ht="14.25" customHeight="1" x14ac:dyDescent="0.35"/>
    <row r="1459" ht="14.25" customHeight="1" x14ac:dyDescent="0.35"/>
    <row r="1460" ht="14.25" customHeight="1" x14ac:dyDescent="0.35"/>
    <row r="1461" ht="14.25" customHeight="1" x14ac:dyDescent="0.35"/>
    <row r="1462" ht="14.25" customHeight="1" x14ac:dyDescent="0.35"/>
    <row r="1463" ht="14.25" customHeight="1" x14ac:dyDescent="0.35"/>
    <row r="1464" ht="14.25" customHeight="1" x14ac:dyDescent="0.35"/>
    <row r="1465" ht="14.25" customHeight="1" x14ac:dyDescent="0.35"/>
    <row r="1466" ht="14.25" customHeight="1" x14ac:dyDescent="0.35"/>
    <row r="1467" ht="14.25" customHeight="1" x14ac:dyDescent="0.35"/>
    <row r="1468" ht="14.25" customHeight="1" x14ac:dyDescent="0.35"/>
    <row r="1469" ht="14.25" customHeight="1" x14ac:dyDescent="0.35"/>
    <row r="1470" ht="14.25" customHeight="1" x14ac:dyDescent="0.35"/>
    <row r="1471" ht="14.25" customHeight="1" x14ac:dyDescent="0.35"/>
    <row r="1472" ht="14.25" customHeight="1" x14ac:dyDescent="0.35"/>
    <row r="1473" ht="14.25" customHeight="1" x14ac:dyDescent="0.35"/>
    <row r="1474" ht="14.25" customHeight="1" x14ac:dyDescent="0.35"/>
    <row r="1475" ht="14.25" customHeight="1" x14ac:dyDescent="0.35"/>
    <row r="1476" ht="14.25" customHeight="1" x14ac:dyDescent="0.35"/>
    <row r="1477" ht="14.25" customHeight="1" x14ac:dyDescent="0.35"/>
    <row r="1478" ht="14.25" customHeight="1" x14ac:dyDescent="0.35"/>
    <row r="1479" ht="14.25" customHeight="1" x14ac:dyDescent="0.35"/>
    <row r="1480" ht="14.25" customHeight="1" x14ac:dyDescent="0.35"/>
    <row r="1481" ht="14.25" customHeight="1" x14ac:dyDescent="0.35"/>
    <row r="1482" ht="14.25" customHeight="1" x14ac:dyDescent="0.35"/>
    <row r="1483" ht="14.25" customHeight="1" x14ac:dyDescent="0.35"/>
    <row r="1484" ht="14.25" customHeight="1" x14ac:dyDescent="0.35"/>
    <row r="1485" ht="14.25" customHeight="1" x14ac:dyDescent="0.35"/>
    <row r="1486" ht="14.25" customHeight="1" x14ac:dyDescent="0.35"/>
    <row r="1487" ht="14.25" customHeight="1" x14ac:dyDescent="0.35"/>
    <row r="1488" ht="14.25" customHeight="1" x14ac:dyDescent="0.35"/>
    <row r="1489" ht="14.25" customHeight="1" x14ac:dyDescent="0.35"/>
    <row r="1490" ht="14.25" customHeight="1" x14ac:dyDescent="0.35"/>
    <row r="1491" ht="14.25" customHeight="1" x14ac:dyDescent="0.35"/>
    <row r="1492" ht="14.25" customHeight="1" x14ac:dyDescent="0.35"/>
    <row r="1493" ht="14.25" customHeight="1" x14ac:dyDescent="0.35"/>
    <row r="1494" ht="14.25" customHeight="1" x14ac:dyDescent="0.35"/>
    <row r="1495" ht="14.25" customHeight="1" x14ac:dyDescent="0.35"/>
    <row r="1496" ht="14.25" customHeight="1" x14ac:dyDescent="0.35"/>
    <row r="1497" ht="14.25" customHeight="1" x14ac:dyDescent="0.35"/>
    <row r="1498" ht="14.25" customHeight="1" x14ac:dyDescent="0.35"/>
    <row r="1499" ht="14.25" customHeight="1" x14ac:dyDescent="0.35"/>
    <row r="1500" ht="14.25" customHeight="1" x14ac:dyDescent="0.35"/>
    <row r="1501" ht="14.25" customHeight="1" x14ac:dyDescent="0.35"/>
    <row r="1502" ht="14.25" customHeight="1" x14ac:dyDescent="0.35"/>
    <row r="1503" ht="14.25" customHeight="1" x14ac:dyDescent="0.35"/>
    <row r="1504" ht="14.25" customHeight="1" x14ac:dyDescent="0.35"/>
    <row r="1505" ht="14.25" customHeight="1" x14ac:dyDescent="0.35"/>
    <row r="1506" ht="14.25" customHeight="1" x14ac:dyDescent="0.35"/>
    <row r="1507" ht="14.25" customHeight="1" x14ac:dyDescent="0.35"/>
    <row r="1508" ht="14.25" customHeight="1" x14ac:dyDescent="0.35"/>
    <row r="1509" ht="14.25" customHeight="1" x14ac:dyDescent="0.35"/>
    <row r="1510" ht="14.25" customHeight="1" x14ac:dyDescent="0.35"/>
    <row r="1511" ht="14.25" customHeight="1" x14ac:dyDescent="0.35"/>
    <row r="1512" ht="14.25" customHeight="1" x14ac:dyDescent="0.35"/>
    <row r="1513" ht="14.25" customHeight="1" x14ac:dyDescent="0.35"/>
    <row r="1514" ht="14.25" customHeight="1" x14ac:dyDescent="0.35"/>
    <row r="1515" ht="14.25" customHeight="1" x14ac:dyDescent="0.35"/>
    <row r="1516" ht="14.25" customHeight="1" x14ac:dyDescent="0.35"/>
    <row r="1517" ht="14.25" customHeight="1" x14ac:dyDescent="0.35"/>
    <row r="1518" ht="14.25" customHeight="1" x14ac:dyDescent="0.35"/>
    <row r="1519" ht="14.25" customHeight="1" x14ac:dyDescent="0.35"/>
    <row r="1520" ht="14.25" customHeight="1" x14ac:dyDescent="0.35"/>
    <row r="1521" ht="14.25" customHeight="1" x14ac:dyDescent="0.35"/>
    <row r="1522" ht="14.25" customHeight="1" x14ac:dyDescent="0.35"/>
    <row r="1523" ht="14.25" customHeight="1" x14ac:dyDescent="0.35"/>
    <row r="1524" ht="14.25" customHeight="1" x14ac:dyDescent="0.35"/>
    <row r="1525" ht="14.25" customHeight="1" x14ac:dyDescent="0.35"/>
    <row r="1526" ht="14.25" customHeight="1" x14ac:dyDescent="0.35"/>
    <row r="1527" ht="14.25" customHeight="1" x14ac:dyDescent="0.35"/>
    <row r="1528" ht="14.25" customHeight="1" x14ac:dyDescent="0.35"/>
    <row r="1529" ht="14.25" customHeight="1" x14ac:dyDescent="0.35"/>
    <row r="1530" ht="14.25" customHeight="1" x14ac:dyDescent="0.35"/>
    <row r="1531" ht="14.25" customHeight="1" x14ac:dyDescent="0.35"/>
    <row r="1532" ht="14.25" customHeight="1" x14ac:dyDescent="0.35"/>
    <row r="1533" ht="14.25" customHeight="1" x14ac:dyDescent="0.35"/>
    <row r="1534" ht="14.25" customHeight="1" x14ac:dyDescent="0.35"/>
    <row r="1535" ht="14.25" customHeight="1" x14ac:dyDescent="0.35"/>
    <row r="1536" ht="14.25" customHeight="1" x14ac:dyDescent="0.35"/>
    <row r="1537" ht="14.25" customHeight="1" x14ac:dyDescent="0.35"/>
    <row r="1538" ht="14.25" customHeight="1" x14ac:dyDescent="0.35"/>
    <row r="1539" ht="14.25" customHeight="1" x14ac:dyDescent="0.35"/>
    <row r="1540" ht="14.25" customHeight="1" x14ac:dyDescent="0.35"/>
    <row r="1541" ht="14.25" customHeight="1" x14ac:dyDescent="0.35"/>
    <row r="1542" ht="14.25" customHeight="1" x14ac:dyDescent="0.35"/>
    <row r="1543" ht="14.25" customHeight="1" x14ac:dyDescent="0.35"/>
    <row r="1544" ht="14.25" customHeight="1" x14ac:dyDescent="0.35"/>
    <row r="1545" ht="14.25" customHeight="1" x14ac:dyDescent="0.35"/>
    <row r="1546" ht="14.25" customHeight="1" x14ac:dyDescent="0.35"/>
    <row r="1547" ht="14.25" customHeight="1" x14ac:dyDescent="0.35"/>
    <row r="1548" ht="14.25" customHeight="1" x14ac:dyDescent="0.35"/>
    <row r="1549" ht="14.25" customHeight="1" x14ac:dyDescent="0.35"/>
    <row r="1550" ht="14.25" customHeight="1" x14ac:dyDescent="0.35"/>
    <row r="1551" ht="14.25" customHeight="1" x14ac:dyDescent="0.35"/>
    <row r="1552" ht="14.25" customHeight="1" x14ac:dyDescent="0.35"/>
    <row r="1553" ht="14.25" customHeight="1" x14ac:dyDescent="0.35"/>
    <row r="1554" ht="14.25" customHeight="1" x14ac:dyDescent="0.35"/>
    <row r="1555" ht="14.25" customHeight="1" x14ac:dyDescent="0.35"/>
    <row r="1556" ht="14.25" customHeight="1" x14ac:dyDescent="0.35"/>
    <row r="1557" ht="14.25" customHeight="1" x14ac:dyDescent="0.35"/>
    <row r="1558" ht="14.25" customHeight="1" x14ac:dyDescent="0.35"/>
    <row r="1559" ht="14.25" customHeight="1" x14ac:dyDescent="0.35"/>
    <row r="1560" ht="14.25" customHeight="1" x14ac:dyDescent="0.35"/>
    <row r="1561" ht="14.25" customHeight="1" x14ac:dyDescent="0.35"/>
    <row r="1562" ht="14.25" customHeight="1" x14ac:dyDescent="0.35"/>
    <row r="1563" ht="14.25" customHeight="1" x14ac:dyDescent="0.35"/>
    <row r="1564" ht="14.25" customHeight="1" x14ac:dyDescent="0.35"/>
    <row r="1565" ht="14.25" customHeight="1" x14ac:dyDescent="0.35"/>
    <row r="1566" ht="14.25" customHeight="1" x14ac:dyDescent="0.35"/>
    <row r="1567" ht="14.25" customHeight="1" x14ac:dyDescent="0.35"/>
    <row r="1568" ht="14.25" customHeight="1" x14ac:dyDescent="0.35"/>
    <row r="1569" ht="14.25" customHeight="1" x14ac:dyDescent="0.35"/>
    <row r="1570" ht="14.25" customHeight="1" x14ac:dyDescent="0.35"/>
    <row r="1571" ht="14.25" customHeight="1" x14ac:dyDescent="0.35"/>
    <row r="1572" ht="14.25" customHeight="1" x14ac:dyDescent="0.35"/>
    <row r="1573" ht="14.25" customHeight="1" x14ac:dyDescent="0.35"/>
    <row r="1574" ht="14.25" customHeight="1" x14ac:dyDescent="0.35"/>
    <row r="1575" ht="14.25" customHeight="1" x14ac:dyDescent="0.35"/>
    <row r="1576" ht="14.25" customHeight="1" x14ac:dyDescent="0.35"/>
    <row r="1577" ht="14.25" customHeight="1" x14ac:dyDescent="0.35"/>
    <row r="1578" ht="14.25" customHeight="1" x14ac:dyDescent="0.35"/>
    <row r="1579" ht="14.25" customHeight="1" x14ac:dyDescent="0.35"/>
    <row r="1580" ht="14.25" customHeight="1" x14ac:dyDescent="0.35"/>
    <row r="1581" ht="14.25" customHeight="1" x14ac:dyDescent="0.35"/>
    <row r="1582" ht="14.25" customHeight="1" x14ac:dyDescent="0.35"/>
    <row r="1583" ht="14.25" customHeight="1" x14ac:dyDescent="0.35"/>
    <row r="1584" ht="14.25" customHeight="1" x14ac:dyDescent="0.35"/>
    <row r="1585" ht="14.25" customHeight="1" x14ac:dyDescent="0.35"/>
    <row r="1586" ht="14.25" customHeight="1" x14ac:dyDescent="0.35"/>
    <row r="1587" ht="14.25" customHeight="1" x14ac:dyDescent="0.35"/>
    <row r="1588" ht="14.25" customHeight="1" x14ac:dyDescent="0.35"/>
    <row r="1589" ht="14.25" customHeight="1" x14ac:dyDescent="0.35"/>
    <row r="1590" ht="14.25" customHeight="1" x14ac:dyDescent="0.35"/>
    <row r="1591" ht="14.25" customHeight="1" x14ac:dyDescent="0.35"/>
    <row r="1592" ht="14.25" customHeight="1" x14ac:dyDescent="0.35"/>
    <row r="1593" ht="14.25" customHeight="1" x14ac:dyDescent="0.35"/>
    <row r="1594" ht="14.25" customHeight="1" x14ac:dyDescent="0.35"/>
    <row r="1595" ht="14.25" customHeight="1" x14ac:dyDescent="0.35"/>
    <row r="1596" ht="14.25" customHeight="1" x14ac:dyDescent="0.35"/>
    <row r="1597" ht="14.25" customHeight="1" x14ac:dyDescent="0.35"/>
    <row r="1598" ht="14.25" customHeight="1" x14ac:dyDescent="0.35"/>
    <row r="1599" ht="14.25" customHeight="1" x14ac:dyDescent="0.35"/>
    <row r="1600" ht="14.25" customHeight="1" x14ac:dyDescent="0.35"/>
    <row r="1601" ht="14.25" customHeight="1" x14ac:dyDescent="0.35"/>
    <row r="1602" ht="14.25" customHeight="1" x14ac:dyDescent="0.35"/>
    <row r="1603" ht="14.25" customHeight="1" x14ac:dyDescent="0.35"/>
    <row r="1604" ht="14.25" customHeight="1" x14ac:dyDescent="0.35"/>
    <row r="1605" ht="14.25" customHeight="1" x14ac:dyDescent="0.35"/>
    <row r="1606" ht="14.25" customHeight="1" x14ac:dyDescent="0.35"/>
    <row r="1607" ht="14.25" customHeight="1" x14ac:dyDescent="0.35"/>
    <row r="1608" ht="14.25" customHeight="1" x14ac:dyDescent="0.35"/>
    <row r="1609" ht="14.25" customHeight="1" x14ac:dyDescent="0.35"/>
    <row r="1610" ht="14.25" customHeight="1" x14ac:dyDescent="0.35"/>
    <row r="1611" ht="14.25" customHeight="1" x14ac:dyDescent="0.35"/>
    <row r="1612" ht="14.25" customHeight="1" x14ac:dyDescent="0.35"/>
    <row r="1613" ht="14.25" customHeight="1" x14ac:dyDescent="0.35"/>
    <row r="1614" ht="14.25" customHeight="1" x14ac:dyDescent="0.35"/>
    <row r="1615" ht="14.25" customHeight="1" x14ac:dyDescent="0.35"/>
    <row r="1616" ht="14.25" customHeight="1" x14ac:dyDescent="0.35"/>
    <row r="1617" ht="14.25" customHeight="1" x14ac:dyDescent="0.35"/>
    <row r="1618" ht="14.25" customHeight="1" x14ac:dyDescent="0.35"/>
    <row r="1619" ht="14.25" customHeight="1" x14ac:dyDescent="0.35"/>
    <row r="1620" ht="14.25" customHeight="1" x14ac:dyDescent="0.35"/>
    <row r="1621" ht="14.25" customHeight="1" x14ac:dyDescent="0.35"/>
    <row r="1622" ht="14.25" customHeight="1" x14ac:dyDescent="0.35"/>
    <row r="1623" ht="14.25" customHeight="1" x14ac:dyDescent="0.35"/>
    <row r="1624" ht="14.25" customHeight="1" x14ac:dyDescent="0.35"/>
    <row r="1625" ht="14.25" customHeight="1" x14ac:dyDescent="0.35"/>
    <row r="1626" ht="14.25" customHeight="1" x14ac:dyDescent="0.35"/>
    <row r="1627" ht="14.25" customHeight="1" x14ac:dyDescent="0.35"/>
    <row r="1628" ht="14.25" customHeight="1" x14ac:dyDescent="0.35"/>
    <row r="1629" ht="14.25" customHeight="1" x14ac:dyDescent="0.35"/>
    <row r="1630" ht="14.25" customHeight="1" x14ac:dyDescent="0.35"/>
    <row r="1631" ht="14.25" customHeight="1" x14ac:dyDescent="0.35"/>
    <row r="1632" ht="14.25" customHeight="1" x14ac:dyDescent="0.35"/>
    <row r="1633" ht="14.25" customHeight="1" x14ac:dyDescent="0.35"/>
    <row r="1634" ht="14.25" customHeight="1" x14ac:dyDescent="0.35"/>
    <row r="1635" ht="14.25" customHeight="1" x14ac:dyDescent="0.35"/>
    <row r="1636" ht="14.25" customHeight="1" x14ac:dyDescent="0.35"/>
    <row r="1637" ht="14.25" customHeight="1" x14ac:dyDescent="0.35"/>
    <row r="1638" ht="14.25" customHeight="1" x14ac:dyDescent="0.35"/>
    <row r="1639" ht="14.25" customHeight="1" x14ac:dyDescent="0.35"/>
    <row r="1640" ht="14.25" customHeight="1" x14ac:dyDescent="0.35"/>
    <row r="1641" ht="14.25" customHeight="1" x14ac:dyDescent="0.35"/>
    <row r="1642" ht="14.25" customHeight="1" x14ac:dyDescent="0.35"/>
    <row r="1643" ht="14.25" customHeight="1" x14ac:dyDescent="0.35"/>
    <row r="1644" ht="14.25" customHeight="1" x14ac:dyDescent="0.35"/>
    <row r="1645" ht="14.25" customHeight="1" x14ac:dyDescent="0.35"/>
    <row r="1646" ht="14.25" customHeight="1" x14ac:dyDescent="0.35"/>
    <row r="1647" ht="14.25" customHeight="1" x14ac:dyDescent="0.35"/>
    <row r="1648" ht="14.25" customHeight="1" x14ac:dyDescent="0.35"/>
    <row r="1649" ht="14.25" customHeight="1" x14ac:dyDescent="0.35"/>
    <row r="1650" ht="14.25" customHeight="1" x14ac:dyDescent="0.35"/>
    <row r="1651" ht="14.25" customHeight="1" x14ac:dyDescent="0.35"/>
    <row r="1652" ht="14.25" customHeight="1" x14ac:dyDescent="0.35"/>
    <row r="1653" ht="14.25" customHeight="1" x14ac:dyDescent="0.35"/>
    <row r="1654" ht="14.25" customHeight="1" x14ac:dyDescent="0.35"/>
    <row r="1655" ht="14.25" customHeight="1" x14ac:dyDescent="0.35"/>
    <row r="1656" ht="14.25" customHeight="1" x14ac:dyDescent="0.35"/>
    <row r="1657" ht="14.25" customHeight="1" x14ac:dyDescent="0.35"/>
    <row r="1658" ht="14.25" customHeight="1" x14ac:dyDescent="0.35"/>
    <row r="1659" ht="14.25" customHeight="1" x14ac:dyDescent="0.35"/>
    <row r="1660" ht="14.25" customHeight="1" x14ac:dyDescent="0.35"/>
    <row r="1661" ht="14.25" customHeight="1" x14ac:dyDescent="0.35"/>
    <row r="1662" ht="14.25" customHeight="1" x14ac:dyDescent="0.35"/>
    <row r="1663" ht="14.25" customHeight="1" x14ac:dyDescent="0.35"/>
    <row r="1664" ht="14.25" customHeight="1" x14ac:dyDescent="0.35"/>
    <row r="1665" ht="14.25" customHeight="1" x14ac:dyDescent="0.35"/>
    <row r="1666" ht="14.25" customHeight="1" x14ac:dyDescent="0.35"/>
    <row r="1667" ht="14.25" customHeight="1" x14ac:dyDescent="0.35"/>
    <row r="1668" ht="14.25" customHeight="1" x14ac:dyDescent="0.35"/>
    <row r="1669" ht="14.25" customHeight="1" x14ac:dyDescent="0.35"/>
    <row r="1670" ht="14.25" customHeight="1" x14ac:dyDescent="0.35"/>
    <row r="1671" ht="14.25" customHeight="1" x14ac:dyDescent="0.35"/>
    <row r="1672" ht="14.25" customHeight="1" x14ac:dyDescent="0.35"/>
    <row r="1673" ht="14.25" customHeight="1" x14ac:dyDescent="0.35"/>
    <row r="1674" ht="14.25" customHeight="1" x14ac:dyDescent="0.35"/>
    <row r="1675" ht="14.25" customHeight="1" x14ac:dyDescent="0.35"/>
    <row r="1676" ht="14.25" customHeight="1" x14ac:dyDescent="0.35"/>
    <row r="1677" ht="14.25" customHeight="1" x14ac:dyDescent="0.35"/>
    <row r="1678" ht="14.25" customHeight="1" x14ac:dyDescent="0.35"/>
    <row r="1679" ht="14.25" customHeight="1" x14ac:dyDescent="0.35"/>
    <row r="1680" ht="14.25" customHeight="1" x14ac:dyDescent="0.35"/>
    <row r="1681" ht="14.25" customHeight="1" x14ac:dyDescent="0.35"/>
    <row r="1682" ht="14.25" customHeight="1" x14ac:dyDescent="0.35"/>
    <row r="1683" ht="14.25" customHeight="1" x14ac:dyDescent="0.35"/>
    <row r="1684" ht="14.25" customHeight="1" x14ac:dyDescent="0.35"/>
    <row r="1685" ht="14.25" customHeight="1" x14ac:dyDescent="0.35"/>
    <row r="1686" ht="14.25" customHeight="1" x14ac:dyDescent="0.35"/>
    <row r="1687" ht="14.25" customHeight="1" x14ac:dyDescent="0.35"/>
    <row r="1688" ht="14.25" customHeight="1" x14ac:dyDescent="0.35"/>
    <row r="1689" ht="14.25" customHeight="1" x14ac:dyDescent="0.35"/>
    <row r="1690" ht="14.25" customHeight="1" x14ac:dyDescent="0.35"/>
    <row r="1691" ht="14.25" customHeight="1" x14ac:dyDescent="0.35"/>
    <row r="1692" ht="14.25" customHeight="1" x14ac:dyDescent="0.35"/>
    <row r="1693" ht="14.25" customHeight="1" x14ac:dyDescent="0.35"/>
    <row r="1694" ht="14.25" customHeight="1" x14ac:dyDescent="0.35"/>
    <row r="1695" ht="14.25" customHeight="1" x14ac:dyDescent="0.35"/>
    <row r="1696" ht="14.25" customHeight="1" x14ac:dyDescent="0.35"/>
    <row r="1697" ht="14.25" customHeight="1" x14ac:dyDescent="0.35"/>
    <row r="1698" ht="14.25" customHeight="1" x14ac:dyDescent="0.35"/>
    <row r="1699" ht="14.25" customHeight="1" x14ac:dyDescent="0.35"/>
    <row r="1700" ht="14.25" customHeight="1" x14ac:dyDescent="0.35"/>
    <row r="1701" ht="14.25" customHeight="1" x14ac:dyDescent="0.35"/>
    <row r="1702" ht="14.25" customHeight="1" x14ac:dyDescent="0.35"/>
    <row r="1703" ht="14.25" customHeight="1" x14ac:dyDescent="0.35"/>
    <row r="1704" ht="14.25" customHeight="1" x14ac:dyDescent="0.35"/>
    <row r="1705" ht="14.25" customHeight="1" x14ac:dyDescent="0.35"/>
    <row r="1706" ht="14.25" customHeight="1" x14ac:dyDescent="0.35"/>
    <row r="1707" ht="14.25" customHeight="1" x14ac:dyDescent="0.35"/>
    <row r="1708" ht="14.25" customHeight="1" x14ac:dyDescent="0.35"/>
    <row r="1709" ht="14.25" customHeight="1" x14ac:dyDescent="0.35"/>
    <row r="1710" ht="14.25" customHeight="1" x14ac:dyDescent="0.35"/>
    <row r="1711" ht="14.25" customHeight="1" x14ac:dyDescent="0.35"/>
    <row r="1712" ht="14.25" customHeight="1" x14ac:dyDescent="0.35"/>
    <row r="1713" ht="14.25" customHeight="1" x14ac:dyDescent="0.35"/>
    <row r="1714" ht="14.25" customHeight="1" x14ac:dyDescent="0.35"/>
    <row r="1715" ht="14.25" customHeight="1" x14ac:dyDescent="0.35"/>
    <row r="1716" ht="14.25" customHeight="1" x14ac:dyDescent="0.35"/>
    <row r="1717" ht="14.25" customHeight="1" x14ac:dyDescent="0.35"/>
    <row r="1718" ht="14.25" customHeight="1" x14ac:dyDescent="0.35"/>
    <row r="1719" ht="14.25" customHeight="1" x14ac:dyDescent="0.35"/>
    <row r="1720" ht="14.25" customHeight="1" x14ac:dyDescent="0.35"/>
    <row r="1721" ht="14.25" customHeight="1" x14ac:dyDescent="0.35"/>
    <row r="1722" ht="14.25" customHeight="1" x14ac:dyDescent="0.35"/>
    <row r="1723" ht="14.25" customHeight="1" x14ac:dyDescent="0.35"/>
    <row r="1724" ht="14.25" customHeight="1" x14ac:dyDescent="0.35"/>
    <row r="1725" ht="14.25" customHeight="1" x14ac:dyDescent="0.35"/>
    <row r="1726" ht="14.25" customHeight="1" x14ac:dyDescent="0.35"/>
    <row r="1727" ht="14.25" customHeight="1" x14ac:dyDescent="0.35"/>
    <row r="1728" ht="14.25" customHeight="1" x14ac:dyDescent="0.35"/>
    <row r="1729" ht="14.25" customHeight="1" x14ac:dyDescent="0.35"/>
    <row r="1730" ht="14.25" customHeight="1" x14ac:dyDescent="0.35"/>
    <row r="1731" ht="14.25" customHeight="1" x14ac:dyDescent="0.35"/>
    <row r="1732" ht="14.25" customHeight="1" x14ac:dyDescent="0.35"/>
    <row r="1733" ht="14.25" customHeight="1" x14ac:dyDescent="0.35"/>
    <row r="1734" ht="14.25" customHeight="1" x14ac:dyDescent="0.35"/>
    <row r="1735" ht="14.25" customHeight="1" x14ac:dyDescent="0.35"/>
    <row r="1736" ht="14.25" customHeight="1" x14ac:dyDescent="0.35"/>
    <row r="1737" ht="14.25" customHeight="1" x14ac:dyDescent="0.35"/>
    <row r="1738" ht="14.25" customHeight="1" x14ac:dyDescent="0.35"/>
    <row r="1739" ht="14.25" customHeight="1" x14ac:dyDescent="0.35"/>
    <row r="1740" ht="14.25" customHeight="1" x14ac:dyDescent="0.35"/>
    <row r="1741" ht="14.25" customHeight="1" x14ac:dyDescent="0.35"/>
    <row r="1742" ht="14.25" customHeight="1" x14ac:dyDescent="0.35"/>
    <row r="1743" ht="14.25" customHeight="1" x14ac:dyDescent="0.35"/>
    <row r="1744" ht="14.25" customHeight="1" x14ac:dyDescent="0.35"/>
    <row r="1745" ht="14.25" customHeight="1" x14ac:dyDescent="0.35"/>
    <row r="1746" ht="14.25" customHeight="1" x14ac:dyDescent="0.35"/>
    <row r="1747" ht="14.25" customHeight="1" x14ac:dyDescent="0.35"/>
    <row r="1748" ht="14.25" customHeight="1" x14ac:dyDescent="0.35"/>
    <row r="1749" ht="14.25" customHeight="1" x14ac:dyDescent="0.35"/>
    <row r="1750" ht="14.25" customHeight="1" x14ac:dyDescent="0.35"/>
    <row r="1751" ht="14.25" customHeight="1" x14ac:dyDescent="0.35"/>
    <row r="1752" ht="14.25" customHeight="1" x14ac:dyDescent="0.35"/>
    <row r="1753" ht="14.25" customHeight="1" x14ac:dyDescent="0.35"/>
    <row r="1754" ht="14.25" customHeight="1" x14ac:dyDescent="0.35"/>
    <row r="1755" ht="14.25" customHeight="1" x14ac:dyDescent="0.35"/>
    <row r="1756" ht="14.25" customHeight="1" x14ac:dyDescent="0.35"/>
    <row r="1757" ht="14.25" customHeight="1" x14ac:dyDescent="0.35"/>
    <row r="1758" ht="14.25" customHeight="1" x14ac:dyDescent="0.35"/>
    <row r="1759" ht="14.25" customHeight="1" x14ac:dyDescent="0.35"/>
    <row r="1760" ht="14.25" customHeight="1" x14ac:dyDescent="0.35"/>
    <row r="1761" ht="14.25" customHeight="1" x14ac:dyDescent="0.35"/>
    <row r="1762" ht="14.25" customHeight="1" x14ac:dyDescent="0.35"/>
    <row r="1763" ht="14.25" customHeight="1" x14ac:dyDescent="0.35"/>
    <row r="1764" ht="14.25" customHeight="1" x14ac:dyDescent="0.35"/>
    <row r="1765" ht="14.25" customHeight="1" x14ac:dyDescent="0.35"/>
    <row r="1766" ht="14.25" customHeight="1" x14ac:dyDescent="0.35"/>
    <row r="1767" ht="14.25" customHeight="1" x14ac:dyDescent="0.35"/>
    <row r="1768" ht="14.25" customHeight="1" x14ac:dyDescent="0.35"/>
    <row r="1769" ht="14.25" customHeight="1" x14ac:dyDescent="0.35"/>
    <row r="1770" ht="14.25" customHeight="1" x14ac:dyDescent="0.35"/>
    <row r="1771" ht="14.25" customHeight="1" x14ac:dyDescent="0.35"/>
    <row r="1772" ht="14.25" customHeight="1" x14ac:dyDescent="0.35"/>
    <row r="1773" ht="14.25" customHeight="1" x14ac:dyDescent="0.35"/>
    <row r="1774" ht="14.25" customHeight="1" x14ac:dyDescent="0.35"/>
    <row r="1775" ht="14.25" customHeight="1" x14ac:dyDescent="0.35"/>
    <row r="1776" ht="14.25" customHeight="1" x14ac:dyDescent="0.35"/>
    <row r="1777" ht="14.25" customHeight="1" x14ac:dyDescent="0.35"/>
    <row r="1778" ht="14.25" customHeight="1" x14ac:dyDescent="0.35"/>
    <row r="1779" ht="14.25" customHeight="1" x14ac:dyDescent="0.35"/>
    <row r="1780" ht="14.25" customHeight="1" x14ac:dyDescent="0.35"/>
    <row r="1781" ht="14.25" customHeight="1" x14ac:dyDescent="0.35"/>
    <row r="1782" ht="14.25" customHeight="1" x14ac:dyDescent="0.35"/>
    <row r="1783" ht="14.25" customHeight="1" x14ac:dyDescent="0.35"/>
    <row r="1784" ht="14.25" customHeight="1" x14ac:dyDescent="0.35"/>
    <row r="1785" ht="14.25" customHeight="1" x14ac:dyDescent="0.35"/>
    <row r="1786" ht="14.25" customHeight="1" x14ac:dyDescent="0.35"/>
    <row r="1787" ht="14.25" customHeight="1" x14ac:dyDescent="0.35"/>
    <row r="1788" ht="14.25" customHeight="1" x14ac:dyDescent="0.35"/>
    <row r="1789" ht="14.25" customHeight="1" x14ac:dyDescent="0.35"/>
    <row r="1790" ht="14.25" customHeight="1" x14ac:dyDescent="0.35"/>
    <row r="1791" ht="14.25" customHeight="1" x14ac:dyDescent="0.35"/>
    <row r="1792" ht="14.25" customHeight="1" x14ac:dyDescent="0.35"/>
    <row r="1793" ht="14.25" customHeight="1" x14ac:dyDescent="0.35"/>
    <row r="1794" ht="14.25" customHeight="1" x14ac:dyDescent="0.35"/>
    <row r="1795" ht="14.25" customHeight="1" x14ac:dyDescent="0.35"/>
    <row r="1796" ht="14.25" customHeight="1" x14ac:dyDescent="0.35"/>
    <row r="1797" ht="14.25" customHeight="1" x14ac:dyDescent="0.35"/>
    <row r="1798" ht="14.25" customHeight="1" x14ac:dyDescent="0.35"/>
    <row r="1799" ht="14.25" customHeight="1" x14ac:dyDescent="0.35"/>
    <row r="1800" ht="14.25" customHeight="1" x14ac:dyDescent="0.35"/>
    <row r="1801" ht="14.25" customHeight="1" x14ac:dyDescent="0.35"/>
    <row r="1802" ht="14.25" customHeight="1" x14ac:dyDescent="0.35"/>
    <row r="1803" ht="14.25" customHeight="1" x14ac:dyDescent="0.35"/>
    <row r="1804" ht="14.25" customHeight="1" x14ac:dyDescent="0.35"/>
    <row r="1805" ht="14.25" customHeight="1" x14ac:dyDescent="0.35"/>
    <row r="1806" ht="14.25" customHeight="1" x14ac:dyDescent="0.35"/>
    <row r="1807" ht="14.25" customHeight="1" x14ac:dyDescent="0.35"/>
    <row r="1808" ht="14.25" customHeight="1" x14ac:dyDescent="0.35"/>
    <row r="1809" ht="14.25" customHeight="1" x14ac:dyDescent="0.35"/>
    <row r="1810" ht="14.25" customHeight="1" x14ac:dyDescent="0.35"/>
    <row r="1811" ht="14.25" customHeight="1" x14ac:dyDescent="0.35"/>
    <row r="1812" ht="14.25" customHeight="1" x14ac:dyDescent="0.35"/>
    <row r="1813" ht="14.25" customHeight="1" x14ac:dyDescent="0.35"/>
    <row r="1814" ht="14.25" customHeight="1" x14ac:dyDescent="0.35"/>
    <row r="1815" ht="14.25" customHeight="1" x14ac:dyDescent="0.35"/>
    <row r="1816" ht="14.25" customHeight="1" x14ac:dyDescent="0.35"/>
    <row r="1817" ht="14.25" customHeight="1" x14ac:dyDescent="0.35"/>
    <row r="1818" ht="14.25" customHeight="1" x14ac:dyDescent="0.35"/>
    <row r="1819" ht="14.25" customHeight="1" x14ac:dyDescent="0.35"/>
    <row r="1820" ht="14.25" customHeight="1" x14ac:dyDescent="0.35"/>
    <row r="1821" ht="14.25" customHeight="1" x14ac:dyDescent="0.35"/>
    <row r="1822" ht="14.25" customHeight="1" x14ac:dyDescent="0.35"/>
    <row r="1823" ht="14.25" customHeight="1" x14ac:dyDescent="0.35"/>
    <row r="1824" ht="14.25" customHeight="1" x14ac:dyDescent="0.35"/>
    <row r="1825" ht="14.25" customHeight="1" x14ac:dyDescent="0.35"/>
    <row r="1826" ht="14.25" customHeight="1" x14ac:dyDescent="0.35"/>
    <row r="1827" ht="14.25" customHeight="1" x14ac:dyDescent="0.35"/>
    <row r="1828" ht="14.25" customHeight="1" x14ac:dyDescent="0.35"/>
    <row r="1829" ht="14.25" customHeight="1" x14ac:dyDescent="0.35"/>
    <row r="1830" ht="14.25" customHeight="1" x14ac:dyDescent="0.35"/>
    <row r="1831" ht="14.25" customHeight="1" x14ac:dyDescent="0.35"/>
    <row r="1832" ht="14.25" customHeight="1" x14ac:dyDescent="0.35"/>
    <row r="1833" ht="14.25" customHeight="1" x14ac:dyDescent="0.35"/>
    <row r="1834" ht="14.25" customHeight="1" x14ac:dyDescent="0.35"/>
    <row r="1835" ht="14.25" customHeight="1" x14ac:dyDescent="0.35"/>
    <row r="1836" ht="14.25" customHeight="1" x14ac:dyDescent="0.35"/>
    <row r="1837" ht="14.25" customHeight="1" x14ac:dyDescent="0.35"/>
    <row r="1838" ht="14.25" customHeight="1" x14ac:dyDescent="0.35"/>
    <row r="1839" ht="14.25" customHeight="1" x14ac:dyDescent="0.35"/>
    <row r="1840" ht="14.25" customHeight="1" x14ac:dyDescent="0.35"/>
    <row r="1841" ht="14.25" customHeight="1" x14ac:dyDescent="0.35"/>
    <row r="1842" ht="14.25" customHeight="1" x14ac:dyDescent="0.35"/>
    <row r="1843" ht="14.25" customHeight="1" x14ac:dyDescent="0.35"/>
    <row r="1844" ht="14.25" customHeight="1" x14ac:dyDescent="0.35"/>
    <row r="1845" ht="14.25" customHeight="1" x14ac:dyDescent="0.35"/>
    <row r="1846" ht="14.25" customHeight="1" x14ac:dyDescent="0.35"/>
    <row r="1847" ht="14.25" customHeight="1" x14ac:dyDescent="0.35"/>
    <row r="1848" ht="14.25" customHeight="1" x14ac:dyDescent="0.35"/>
    <row r="1849" ht="14.25" customHeight="1" x14ac:dyDescent="0.35"/>
    <row r="1850" ht="14.25" customHeight="1" x14ac:dyDescent="0.35"/>
    <row r="1851" ht="14.25" customHeight="1" x14ac:dyDescent="0.35"/>
    <row r="1852" ht="14.25" customHeight="1" x14ac:dyDescent="0.35"/>
    <row r="1853" ht="14.25" customHeight="1" x14ac:dyDescent="0.35"/>
    <row r="1854" ht="14.25" customHeight="1" x14ac:dyDescent="0.35"/>
    <row r="1855" ht="14.25" customHeight="1" x14ac:dyDescent="0.35"/>
    <row r="1856" ht="14.25" customHeight="1" x14ac:dyDescent="0.35"/>
    <row r="1857" ht="14.25" customHeight="1" x14ac:dyDescent="0.35"/>
    <row r="1858" ht="14.25" customHeight="1" x14ac:dyDescent="0.35"/>
    <row r="1859" ht="14.25" customHeight="1" x14ac:dyDescent="0.35"/>
    <row r="1860" ht="14.25" customHeight="1" x14ac:dyDescent="0.35"/>
    <row r="1861" ht="14.25" customHeight="1" x14ac:dyDescent="0.35"/>
    <row r="1862" ht="14.25" customHeight="1" x14ac:dyDescent="0.35"/>
    <row r="1863" ht="14.25" customHeight="1" x14ac:dyDescent="0.35"/>
    <row r="1864" ht="14.25" customHeight="1" x14ac:dyDescent="0.35"/>
    <row r="1865" ht="14.25" customHeight="1" x14ac:dyDescent="0.35"/>
    <row r="1866" ht="14.25" customHeight="1" x14ac:dyDescent="0.35"/>
    <row r="1867" ht="14.25" customHeight="1" x14ac:dyDescent="0.35"/>
    <row r="1868" ht="14.25" customHeight="1" x14ac:dyDescent="0.35"/>
    <row r="1869" ht="14.25" customHeight="1" x14ac:dyDescent="0.35"/>
    <row r="1870" ht="14.25" customHeight="1" x14ac:dyDescent="0.35"/>
    <row r="1871" ht="14.25" customHeight="1" x14ac:dyDescent="0.35"/>
    <row r="1872" ht="14.25" customHeight="1" x14ac:dyDescent="0.35"/>
    <row r="1873" ht="14.25" customHeight="1" x14ac:dyDescent="0.35"/>
    <row r="1874" ht="14.25" customHeight="1" x14ac:dyDescent="0.35"/>
    <row r="1875" ht="14.25" customHeight="1" x14ac:dyDescent="0.35"/>
    <row r="1876" ht="14.25" customHeight="1" x14ac:dyDescent="0.35"/>
    <row r="1877" ht="14.25" customHeight="1" x14ac:dyDescent="0.35"/>
    <row r="1878" ht="14.25" customHeight="1" x14ac:dyDescent="0.35"/>
    <row r="1879" ht="14.25" customHeight="1" x14ac:dyDescent="0.35"/>
    <row r="1880" ht="14.25" customHeight="1" x14ac:dyDescent="0.35"/>
    <row r="1881" ht="14.25" customHeight="1" x14ac:dyDescent="0.35"/>
    <row r="1882" ht="14.25" customHeight="1" x14ac:dyDescent="0.35"/>
    <row r="1883" ht="14.25" customHeight="1" x14ac:dyDescent="0.35"/>
    <row r="1884" ht="14.25" customHeight="1" x14ac:dyDescent="0.35"/>
    <row r="1885" ht="14.25" customHeight="1" x14ac:dyDescent="0.35"/>
    <row r="1886" ht="14.25" customHeight="1" x14ac:dyDescent="0.35"/>
    <row r="1887" ht="14.25" customHeight="1" x14ac:dyDescent="0.35"/>
    <row r="1888" ht="14.25" customHeight="1" x14ac:dyDescent="0.35"/>
    <row r="1889" ht="14.25" customHeight="1" x14ac:dyDescent="0.35"/>
    <row r="1890" ht="14.25" customHeight="1" x14ac:dyDescent="0.35"/>
    <row r="1891" ht="14.25" customHeight="1" x14ac:dyDescent="0.35"/>
    <row r="1892" ht="14.25" customHeight="1" x14ac:dyDescent="0.35"/>
    <row r="1893" ht="14.25" customHeight="1" x14ac:dyDescent="0.35"/>
    <row r="1894" ht="14.25" customHeight="1" x14ac:dyDescent="0.35"/>
    <row r="1895" ht="14.25" customHeight="1" x14ac:dyDescent="0.35"/>
    <row r="1896" ht="14.25" customHeight="1" x14ac:dyDescent="0.35"/>
    <row r="1897" ht="14.25" customHeight="1" x14ac:dyDescent="0.35"/>
    <row r="1898" ht="14.25" customHeight="1" x14ac:dyDescent="0.35"/>
    <row r="1899" ht="14.25" customHeight="1" x14ac:dyDescent="0.35"/>
    <row r="1900" ht="14.25" customHeight="1" x14ac:dyDescent="0.35"/>
    <row r="1901" ht="14.25" customHeight="1" x14ac:dyDescent="0.35"/>
    <row r="1902" ht="14.25" customHeight="1" x14ac:dyDescent="0.35"/>
    <row r="1903" ht="14.25" customHeight="1" x14ac:dyDescent="0.35"/>
    <row r="1904" ht="14.25" customHeight="1" x14ac:dyDescent="0.35"/>
    <row r="1905" ht="14.25" customHeight="1" x14ac:dyDescent="0.35"/>
    <row r="1906" ht="14.25" customHeight="1" x14ac:dyDescent="0.35"/>
    <row r="1907" ht="14.25" customHeight="1" x14ac:dyDescent="0.35"/>
    <row r="1908" ht="14.25" customHeight="1" x14ac:dyDescent="0.35"/>
    <row r="1909" ht="14.25" customHeight="1" x14ac:dyDescent="0.35"/>
    <row r="1910" ht="14.25" customHeight="1" x14ac:dyDescent="0.35"/>
    <row r="1911" ht="14.25" customHeight="1" x14ac:dyDescent="0.35"/>
    <row r="1912" ht="14.25" customHeight="1" x14ac:dyDescent="0.35"/>
    <row r="1913" ht="14.25" customHeight="1" x14ac:dyDescent="0.35"/>
    <row r="1914" ht="14.25" customHeight="1" x14ac:dyDescent="0.35"/>
    <row r="1915" ht="14.25" customHeight="1" x14ac:dyDescent="0.35"/>
    <row r="1916" ht="14.25" customHeight="1" x14ac:dyDescent="0.35"/>
    <row r="1917" ht="14.25" customHeight="1" x14ac:dyDescent="0.35"/>
    <row r="1918" ht="14.25" customHeight="1" x14ac:dyDescent="0.35"/>
    <row r="1919" ht="14.25" customHeight="1" x14ac:dyDescent="0.35"/>
    <row r="1920" ht="14.25" customHeight="1" x14ac:dyDescent="0.35"/>
    <row r="1921" ht="14.25" customHeight="1" x14ac:dyDescent="0.35"/>
    <row r="1922" ht="14.25" customHeight="1" x14ac:dyDescent="0.35"/>
    <row r="1923" ht="14.25" customHeight="1" x14ac:dyDescent="0.35"/>
    <row r="1924" ht="14.25" customHeight="1" x14ac:dyDescent="0.35"/>
    <row r="1925" ht="14.25" customHeight="1" x14ac:dyDescent="0.35"/>
    <row r="1926" ht="14.25" customHeight="1" x14ac:dyDescent="0.35"/>
    <row r="1927" ht="14.25" customHeight="1" x14ac:dyDescent="0.35"/>
    <row r="1928" ht="14.25" customHeight="1" x14ac:dyDescent="0.35"/>
    <row r="1929" ht="14.25" customHeight="1" x14ac:dyDescent="0.35"/>
    <row r="1930" ht="14.25" customHeight="1" x14ac:dyDescent="0.35"/>
    <row r="1931" ht="14.25" customHeight="1" x14ac:dyDescent="0.35"/>
    <row r="1932" ht="14.25" customHeight="1" x14ac:dyDescent="0.35"/>
    <row r="1933" ht="14.25" customHeight="1" x14ac:dyDescent="0.35"/>
    <row r="1934" ht="14.25" customHeight="1" x14ac:dyDescent="0.35"/>
    <row r="1935" ht="14.25" customHeight="1" x14ac:dyDescent="0.35"/>
    <row r="1936" ht="14.25" customHeight="1" x14ac:dyDescent="0.35"/>
    <row r="1937" ht="14.25" customHeight="1" x14ac:dyDescent="0.35"/>
    <row r="1938" ht="14.25" customHeight="1" x14ac:dyDescent="0.35"/>
    <row r="1939" ht="14.25" customHeight="1" x14ac:dyDescent="0.35"/>
    <row r="1940" ht="14.25" customHeight="1" x14ac:dyDescent="0.35"/>
    <row r="1941" ht="14.25" customHeight="1" x14ac:dyDescent="0.35"/>
    <row r="1942" ht="14.25" customHeight="1" x14ac:dyDescent="0.35"/>
    <row r="1943" ht="14.25" customHeight="1" x14ac:dyDescent="0.35"/>
    <row r="1944" ht="14.25" customHeight="1" x14ac:dyDescent="0.35"/>
    <row r="1945" ht="14.25" customHeight="1" x14ac:dyDescent="0.35"/>
    <row r="1946" ht="14.25" customHeight="1" x14ac:dyDescent="0.35"/>
    <row r="1947" ht="14.25" customHeight="1" x14ac:dyDescent="0.35"/>
    <row r="1948" ht="14.25" customHeight="1" x14ac:dyDescent="0.35"/>
    <row r="1949" ht="14.25" customHeight="1" x14ac:dyDescent="0.35"/>
    <row r="1950" ht="14.25" customHeight="1" x14ac:dyDescent="0.35"/>
    <row r="1951" ht="14.25" customHeight="1" x14ac:dyDescent="0.35"/>
    <row r="1952" ht="14.25" customHeight="1" x14ac:dyDescent="0.35"/>
    <row r="1953" ht="14.25" customHeight="1" x14ac:dyDescent="0.35"/>
    <row r="1954" ht="14.25" customHeight="1" x14ac:dyDescent="0.35"/>
    <row r="1955" ht="14.25" customHeight="1" x14ac:dyDescent="0.35"/>
    <row r="1956" ht="14.25" customHeight="1" x14ac:dyDescent="0.35"/>
    <row r="1957" ht="14.25" customHeight="1" x14ac:dyDescent="0.35"/>
    <row r="1958" ht="14.25" customHeight="1" x14ac:dyDescent="0.35"/>
    <row r="1959" ht="14.25" customHeight="1" x14ac:dyDescent="0.35"/>
    <row r="1960" ht="14.25" customHeight="1" x14ac:dyDescent="0.35"/>
    <row r="1961" ht="14.25" customHeight="1" x14ac:dyDescent="0.35"/>
    <row r="1962" ht="14.25" customHeight="1" x14ac:dyDescent="0.35"/>
    <row r="1963" ht="14.25" customHeight="1" x14ac:dyDescent="0.35"/>
    <row r="1964" ht="14.25" customHeight="1" x14ac:dyDescent="0.35"/>
    <row r="1965" ht="14.25" customHeight="1" x14ac:dyDescent="0.35"/>
    <row r="1966" ht="14.25" customHeight="1" x14ac:dyDescent="0.35"/>
    <row r="1967" ht="14.25" customHeight="1" x14ac:dyDescent="0.35"/>
    <row r="1968" ht="14.25" customHeight="1" x14ac:dyDescent="0.35"/>
    <row r="1969" ht="14.25" customHeight="1" x14ac:dyDescent="0.35"/>
    <row r="1970" ht="14.25" customHeight="1" x14ac:dyDescent="0.35"/>
    <row r="1971" ht="14.25" customHeight="1" x14ac:dyDescent="0.35"/>
    <row r="1972" ht="14.25" customHeight="1" x14ac:dyDescent="0.35"/>
    <row r="1973" ht="14.25" customHeight="1" x14ac:dyDescent="0.35"/>
    <row r="1974" ht="14.25" customHeight="1" x14ac:dyDescent="0.35"/>
    <row r="1975" ht="14.25" customHeight="1" x14ac:dyDescent="0.35"/>
    <row r="1976" ht="14.25" customHeight="1" x14ac:dyDescent="0.35"/>
    <row r="1977" ht="14.25" customHeight="1" x14ac:dyDescent="0.35"/>
    <row r="1978" ht="14.25" customHeight="1" x14ac:dyDescent="0.35"/>
    <row r="1979" ht="14.25" customHeight="1" x14ac:dyDescent="0.35"/>
    <row r="1980" ht="14.25" customHeight="1" x14ac:dyDescent="0.35"/>
    <row r="1981" ht="14.25" customHeight="1" x14ac:dyDescent="0.35"/>
    <row r="1982" ht="14.25" customHeight="1" x14ac:dyDescent="0.35"/>
    <row r="1983" ht="14.25" customHeight="1" x14ac:dyDescent="0.35"/>
    <row r="1984" ht="14.25" customHeight="1" x14ac:dyDescent="0.35"/>
    <row r="1985" ht="14.25" customHeight="1" x14ac:dyDescent="0.35"/>
    <row r="1986" ht="14.25" customHeight="1" x14ac:dyDescent="0.35"/>
    <row r="1987" ht="14.25" customHeight="1" x14ac:dyDescent="0.35"/>
    <row r="1988" ht="14.25" customHeight="1" x14ac:dyDescent="0.35"/>
    <row r="1989" ht="14.25" customHeight="1" x14ac:dyDescent="0.35"/>
    <row r="1990" ht="14.25" customHeight="1" x14ac:dyDescent="0.35"/>
    <row r="1991" ht="14.25" customHeight="1" x14ac:dyDescent="0.35"/>
    <row r="1992" ht="14.25" customHeight="1" x14ac:dyDescent="0.35"/>
    <row r="1993" ht="14.25" customHeight="1" x14ac:dyDescent="0.35"/>
    <row r="1994" ht="14.25" customHeight="1" x14ac:dyDescent="0.35"/>
    <row r="1995" ht="14.25" customHeight="1" x14ac:dyDescent="0.35"/>
    <row r="1996" ht="14.25" customHeight="1" x14ac:dyDescent="0.35"/>
    <row r="1997" ht="14.25" customHeight="1" x14ac:dyDescent="0.35"/>
    <row r="1998" ht="14.25" customHeight="1" x14ac:dyDescent="0.35"/>
    <row r="1999" ht="14.25" customHeight="1" x14ac:dyDescent="0.35"/>
    <row r="2000" ht="14.25" customHeight="1" x14ac:dyDescent="0.35"/>
    <row r="2001" ht="14.25" customHeight="1" x14ac:dyDescent="0.35"/>
    <row r="2002" ht="14.25" customHeight="1" x14ac:dyDescent="0.35"/>
    <row r="2003" ht="14.25" customHeight="1" x14ac:dyDescent="0.35"/>
    <row r="2004" ht="14.25" customHeight="1" x14ac:dyDescent="0.35"/>
    <row r="2005" ht="14.25" customHeight="1" x14ac:dyDescent="0.35"/>
    <row r="2006" ht="14.25" customHeight="1" x14ac:dyDescent="0.35"/>
    <row r="2007" ht="14.25" customHeight="1" x14ac:dyDescent="0.35"/>
    <row r="2008" ht="14.25" customHeight="1" x14ac:dyDescent="0.35"/>
    <row r="2009" ht="14.25" customHeight="1" x14ac:dyDescent="0.35"/>
    <row r="2010" ht="14.25" customHeight="1" x14ac:dyDescent="0.35"/>
    <row r="2011" ht="14.25" customHeight="1" x14ac:dyDescent="0.35"/>
    <row r="2012" ht="14.25" customHeight="1" x14ac:dyDescent="0.35"/>
    <row r="2013" ht="14.25" customHeight="1" x14ac:dyDescent="0.35"/>
    <row r="2014" ht="14.25" customHeight="1" x14ac:dyDescent="0.35"/>
    <row r="2015" ht="14.25" customHeight="1" x14ac:dyDescent="0.35"/>
    <row r="2016" ht="14.25" customHeight="1" x14ac:dyDescent="0.35"/>
    <row r="2017" ht="14.25" customHeight="1" x14ac:dyDescent="0.35"/>
    <row r="2018" ht="14.25" customHeight="1" x14ac:dyDescent="0.35"/>
    <row r="2019" ht="14.25" customHeight="1" x14ac:dyDescent="0.35"/>
    <row r="2020" ht="14.25" customHeight="1" x14ac:dyDescent="0.35"/>
    <row r="2021" ht="14.25" customHeight="1" x14ac:dyDescent="0.35"/>
    <row r="2022" ht="14.25" customHeight="1" x14ac:dyDescent="0.35"/>
    <row r="2023" ht="14.25" customHeight="1" x14ac:dyDescent="0.35"/>
    <row r="2024" ht="14.25" customHeight="1" x14ac:dyDescent="0.35"/>
    <row r="2025" ht="14.25" customHeight="1" x14ac:dyDescent="0.35"/>
    <row r="2026" ht="14.25" customHeight="1" x14ac:dyDescent="0.35"/>
    <row r="2027" ht="14.25" customHeight="1" x14ac:dyDescent="0.35"/>
    <row r="2028" ht="14.25" customHeight="1" x14ac:dyDescent="0.35"/>
    <row r="2029" ht="14.25" customHeight="1" x14ac:dyDescent="0.35"/>
    <row r="2030" ht="14.25" customHeight="1" x14ac:dyDescent="0.35"/>
    <row r="2031" ht="14.25" customHeight="1" x14ac:dyDescent="0.35"/>
    <row r="2032" ht="14.25" customHeight="1" x14ac:dyDescent="0.35"/>
    <row r="2033" ht="14.25" customHeight="1" x14ac:dyDescent="0.35"/>
    <row r="2034" ht="14.25" customHeight="1" x14ac:dyDescent="0.35"/>
    <row r="2035" ht="14.25" customHeight="1" x14ac:dyDescent="0.35"/>
    <row r="2036" ht="14.25" customHeight="1" x14ac:dyDescent="0.35"/>
    <row r="2037" ht="14.25" customHeight="1" x14ac:dyDescent="0.35"/>
    <row r="2038" ht="14.25" customHeight="1" x14ac:dyDescent="0.35"/>
    <row r="2039" ht="14.25" customHeight="1" x14ac:dyDescent="0.35"/>
    <row r="2040" ht="14.25" customHeight="1" x14ac:dyDescent="0.35"/>
    <row r="2041" ht="14.25" customHeight="1" x14ac:dyDescent="0.35"/>
    <row r="2042" ht="14.25" customHeight="1" x14ac:dyDescent="0.35"/>
    <row r="2043" ht="14.25" customHeight="1" x14ac:dyDescent="0.35"/>
    <row r="2044" ht="14.25" customHeight="1" x14ac:dyDescent="0.35"/>
    <row r="2045" ht="14.25" customHeight="1" x14ac:dyDescent="0.35"/>
    <row r="2046" ht="14.25" customHeight="1" x14ac:dyDescent="0.35"/>
    <row r="2047" ht="14.25" customHeight="1" x14ac:dyDescent="0.35"/>
    <row r="2048" ht="14.25" customHeight="1" x14ac:dyDescent="0.35"/>
    <row r="2049" ht="14.25" customHeight="1" x14ac:dyDescent="0.35"/>
    <row r="2050" ht="14.25" customHeight="1" x14ac:dyDescent="0.35"/>
    <row r="2051" ht="14.25" customHeight="1" x14ac:dyDescent="0.35"/>
    <row r="2052" ht="14.25" customHeight="1" x14ac:dyDescent="0.35"/>
    <row r="2053" ht="14.25" customHeight="1" x14ac:dyDescent="0.35"/>
    <row r="2054" ht="14.25" customHeight="1" x14ac:dyDescent="0.35"/>
    <row r="2055" ht="14.25" customHeight="1" x14ac:dyDescent="0.35"/>
    <row r="2056" ht="14.25" customHeight="1" x14ac:dyDescent="0.35"/>
    <row r="2057" ht="14.25" customHeight="1" x14ac:dyDescent="0.35"/>
    <row r="2058" ht="14.25" customHeight="1" x14ac:dyDescent="0.35"/>
    <row r="2059" ht="14.25" customHeight="1" x14ac:dyDescent="0.35"/>
    <row r="2060" ht="14.25" customHeight="1" x14ac:dyDescent="0.35"/>
    <row r="2061" ht="14.25" customHeight="1" x14ac:dyDescent="0.35"/>
    <row r="2062" ht="14.25" customHeight="1" x14ac:dyDescent="0.35"/>
    <row r="2063" ht="14.25" customHeight="1" x14ac:dyDescent="0.35"/>
    <row r="2064" ht="14.25" customHeight="1" x14ac:dyDescent="0.35"/>
    <row r="2065" ht="14.25" customHeight="1" x14ac:dyDescent="0.35"/>
    <row r="2066" ht="14.25" customHeight="1" x14ac:dyDescent="0.35"/>
    <row r="2067" ht="14.25" customHeight="1" x14ac:dyDescent="0.35"/>
    <row r="2068" ht="14.25" customHeight="1" x14ac:dyDescent="0.35"/>
    <row r="2069" ht="14.25" customHeight="1" x14ac:dyDescent="0.35"/>
    <row r="2070" ht="14.25" customHeight="1" x14ac:dyDescent="0.35"/>
    <row r="2071" ht="14.25" customHeight="1" x14ac:dyDescent="0.35"/>
    <row r="2072" ht="14.25" customHeight="1" x14ac:dyDescent="0.35"/>
    <row r="2073" ht="14.25" customHeight="1" x14ac:dyDescent="0.35"/>
    <row r="2074" ht="14.25" customHeight="1" x14ac:dyDescent="0.35"/>
    <row r="2075" ht="14.25" customHeight="1" x14ac:dyDescent="0.35"/>
    <row r="2076" ht="14.25" customHeight="1" x14ac:dyDescent="0.35"/>
    <row r="2077" ht="14.25" customHeight="1" x14ac:dyDescent="0.35"/>
    <row r="2078" ht="14.25" customHeight="1" x14ac:dyDescent="0.35"/>
    <row r="2079" ht="14.25" customHeight="1" x14ac:dyDescent="0.35"/>
    <row r="2080" ht="14.25" customHeight="1" x14ac:dyDescent="0.35"/>
    <row r="2081" ht="14.25" customHeight="1" x14ac:dyDescent="0.35"/>
    <row r="2082" ht="14.25" customHeight="1" x14ac:dyDescent="0.35"/>
    <row r="2083" ht="14.25" customHeight="1" x14ac:dyDescent="0.35"/>
    <row r="2084" ht="14.25" customHeight="1" x14ac:dyDescent="0.35"/>
    <row r="2085" ht="14.25" customHeight="1" x14ac:dyDescent="0.35"/>
    <row r="2086" ht="14.25" customHeight="1" x14ac:dyDescent="0.35"/>
    <row r="2087" ht="14.25" customHeight="1" x14ac:dyDescent="0.35"/>
    <row r="2088" ht="14.25" customHeight="1" x14ac:dyDescent="0.35"/>
    <row r="2089" ht="14.25" customHeight="1" x14ac:dyDescent="0.35"/>
    <row r="2090" ht="14.25" customHeight="1" x14ac:dyDescent="0.35"/>
    <row r="2091" ht="14.25" customHeight="1" x14ac:dyDescent="0.35"/>
    <row r="2092" ht="14.25" customHeight="1" x14ac:dyDescent="0.35"/>
    <row r="2093" ht="14.25" customHeight="1" x14ac:dyDescent="0.35"/>
    <row r="2094" ht="14.25" customHeight="1" x14ac:dyDescent="0.35"/>
    <row r="2095" ht="14.25" customHeight="1" x14ac:dyDescent="0.35"/>
    <row r="2096" ht="14.25" customHeight="1" x14ac:dyDescent="0.35"/>
    <row r="2097" ht="14.25" customHeight="1" x14ac:dyDescent="0.35"/>
    <row r="2098" ht="14.25" customHeight="1" x14ac:dyDescent="0.35"/>
    <row r="2099" ht="14.25" customHeight="1" x14ac:dyDescent="0.35"/>
    <row r="2100" ht="14.25" customHeight="1" x14ac:dyDescent="0.35"/>
    <row r="2101" ht="14.25" customHeight="1" x14ac:dyDescent="0.35"/>
    <row r="2102" ht="14.25" customHeight="1" x14ac:dyDescent="0.35"/>
    <row r="2103" ht="14.25" customHeight="1" x14ac:dyDescent="0.35"/>
    <row r="2104" ht="14.25" customHeight="1" x14ac:dyDescent="0.35"/>
    <row r="2105" ht="14.25" customHeight="1" x14ac:dyDescent="0.35"/>
    <row r="2106" ht="14.25" customHeight="1" x14ac:dyDescent="0.35"/>
    <row r="2107" ht="14.25" customHeight="1" x14ac:dyDescent="0.35"/>
    <row r="2108" ht="14.25" customHeight="1" x14ac:dyDescent="0.35"/>
    <row r="2109" ht="14.25" customHeight="1" x14ac:dyDescent="0.35"/>
    <row r="2110" ht="14.25" customHeight="1" x14ac:dyDescent="0.35"/>
    <row r="2111" ht="14.25" customHeight="1" x14ac:dyDescent="0.35"/>
    <row r="2112" ht="14.25" customHeight="1" x14ac:dyDescent="0.35"/>
    <row r="2113" ht="14.25" customHeight="1" x14ac:dyDescent="0.35"/>
    <row r="2114" ht="14.25" customHeight="1" x14ac:dyDescent="0.35"/>
    <row r="2115" ht="14.25" customHeight="1" x14ac:dyDescent="0.35"/>
    <row r="2116" ht="14.25" customHeight="1" x14ac:dyDescent="0.35"/>
    <row r="2117" ht="14.25" customHeight="1" x14ac:dyDescent="0.35"/>
    <row r="2118" ht="14.25" customHeight="1" x14ac:dyDescent="0.35"/>
    <row r="2119" ht="14.25" customHeight="1" x14ac:dyDescent="0.35"/>
    <row r="2120" ht="14.25" customHeight="1" x14ac:dyDescent="0.35"/>
    <row r="2121" ht="14.25" customHeight="1" x14ac:dyDescent="0.35"/>
    <row r="2122" ht="14.25" customHeight="1" x14ac:dyDescent="0.35"/>
    <row r="2123" ht="14.25" customHeight="1" x14ac:dyDescent="0.35"/>
    <row r="2124" ht="14.25" customHeight="1" x14ac:dyDescent="0.35"/>
    <row r="2125" ht="14.25" customHeight="1" x14ac:dyDescent="0.35"/>
    <row r="2126" ht="14.25" customHeight="1" x14ac:dyDescent="0.35"/>
    <row r="2127" ht="14.25" customHeight="1" x14ac:dyDescent="0.35"/>
    <row r="2128" ht="14.25" customHeight="1" x14ac:dyDescent="0.35"/>
    <row r="2129" ht="14.25" customHeight="1" x14ac:dyDescent="0.35"/>
    <row r="2130" ht="14.25" customHeight="1" x14ac:dyDescent="0.35"/>
    <row r="2131" ht="14.25" customHeight="1" x14ac:dyDescent="0.35"/>
    <row r="2132" ht="14.25" customHeight="1" x14ac:dyDescent="0.35"/>
    <row r="2133" ht="14.25" customHeight="1" x14ac:dyDescent="0.35"/>
    <row r="2134" ht="14.25" customHeight="1" x14ac:dyDescent="0.35"/>
    <row r="2135" ht="14.25" customHeight="1" x14ac:dyDescent="0.35"/>
    <row r="2136" ht="14.25" customHeight="1" x14ac:dyDescent="0.35"/>
    <row r="2137" ht="14.25" customHeight="1" x14ac:dyDescent="0.35"/>
    <row r="2138" ht="14.25" customHeight="1" x14ac:dyDescent="0.35"/>
    <row r="2139" ht="14.25" customHeight="1" x14ac:dyDescent="0.35"/>
    <row r="2140" ht="14.25" customHeight="1" x14ac:dyDescent="0.35"/>
    <row r="2141" ht="14.25" customHeight="1" x14ac:dyDescent="0.35"/>
    <row r="2142" ht="14.25" customHeight="1" x14ac:dyDescent="0.35"/>
    <row r="2143" ht="14.25" customHeight="1" x14ac:dyDescent="0.35"/>
    <row r="2144" ht="14.25" customHeight="1" x14ac:dyDescent="0.35"/>
    <row r="2145" ht="14.25" customHeight="1" x14ac:dyDescent="0.35"/>
    <row r="2146" ht="14.25" customHeight="1" x14ac:dyDescent="0.35"/>
    <row r="2147" ht="14.25" customHeight="1" x14ac:dyDescent="0.35"/>
    <row r="2148" ht="14.25" customHeight="1" x14ac:dyDescent="0.35"/>
    <row r="2149" ht="14.25" customHeight="1" x14ac:dyDescent="0.35"/>
    <row r="2150" ht="14.25" customHeight="1" x14ac:dyDescent="0.35"/>
    <row r="2151" ht="14.25" customHeight="1" x14ac:dyDescent="0.35"/>
    <row r="2152" ht="14.25" customHeight="1" x14ac:dyDescent="0.35"/>
    <row r="2153" ht="14.25" customHeight="1" x14ac:dyDescent="0.35"/>
    <row r="2154" ht="14.25" customHeight="1" x14ac:dyDescent="0.35"/>
    <row r="2155" ht="14.25" customHeight="1" x14ac:dyDescent="0.35"/>
    <row r="2156" ht="14.25" customHeight="1" x14ac:dyDescent="0.35"/>
    <row r="2157" ht="14.25" customHeight="1" x14ac:dyDescent="0.35"/>
    <row r="2158" ht="14.25" customHeight="1" x14ac:dyDescent="0.35"/>
    <row r="2159" ht="14.25" customHeight="1" x14ac:dyDescent="0.35"/>
    <row r="2160" ht="14.25" customHeight="1" x14ac:dyDescent="0.35"/>
    <row r="2161" ht="14.25" customHeight="1" x14ac:dyDescent="0.35"/>
    <row r="2162" ht="14.25" customHeight="1" x14ac:dyDescent="0.35"/>
    <row r="2163" ht="14.25" customHeight="1" x14ac:dyDescent="0.35"/>
    <row r="2164" ht="14.25" customHeight="1" x14ac:dyDescent="0.35"/>
    <row r="2165" ht="14.25" customHeight="1" x14ac:dyDescent="0.35"/>
    <row r="2166" ht="14.25" customHeight="1" x14ac:dyDescent="0.35"/>
    <row r="2167" ht="14.25" customHeight="1" x14ac:dyDescent="0.35"/>
    <row r="2168" ht="14.25" customHeight="1" x14ac:dyDescent="0.35"/>
    <row r="2169" ht="14.25" customHeight="1" x14ac:dyDescent="0.35"/>
    <row r="2170" ht="14.25" customHeight="1" x14ac:dyDescent="0.35"/>
    <row r="2171" ht="14.25" customHeight="1" x14ac:dyDescent="0.35"/>
    <row r="2172" ht="14.25" customHeight="1" x14ac:dyDescent="0.35"/>
    <row r="2173" ht="14.25" customHeight="1" x14ac:dyDescent="0.35"/>
    <row r="2174" ht="14.25" customHeight="1" x14ac:dyDescent="0.35"/>
    <row r="2175" ht="14.25" customHeight="1" x14ac:dyDescent="0.35"/>
    <row r="2176" ht="14.25" customHeight="1" x14ac:dyDescent="0.35"/>
    <row r="2177" ht="14.25" customHeight="1" x14ac:dyDescent="0.35"/>
    <row r="2178" ht="14.25" customHeight="1" x14ac:dyDescent="0.35"/>
    <row r="2179" ht="14.25" customHeight="1" x14ac:dyDescent="0.35"/>
    <row r="2180" ht="14.25" customHeight="1" x14ac:dyDescent="0.35"/>
    <row r="2181" ht="14.25" customHeight="1" x14ac:dyDescent="0.35"/>
    <row r="2182" ht="14.25" customHeight="1" x14ac:dyDescent="0.35"/>
    <row r="2183" ht="14.25" customHeight="1" x14ac:dyDescent="0.35"/>
    <row r="2184" ht="14.25" customHeight="1" x14ac:dyDescent="0.35"/>
    <row r="2185" ht="14.25" customHeight="1" x14ac:dyDescent="0.35"/>
    <row r="2186" ht="14.25" customHeight="1" x14ac:dyDescent="0.35"/>
    <row r="2187" ht="14.25" customHeight="1" x14ac:dyDescent="0.35"/>
    <row r="2188" ht="14.25" customHeight="1" x14ac:dyDescent="0.35"/>
    <row r="2189" ht="14.25" customHeight="1" x14ac:dyDescent="0.35"/>
    <row r="2190" ht="14.25" customHeight="1" x14ac:dyDescent="0.35"/>
    <row r="2191" ht="14.25" customHeight="1" x14ac:dyDescent="0.35"/>
    <row r="2192" ht="14.25" customHeight="1" x14ac:dyDescent="0.35"/>
    <row r="2193" ht="14.25" customHeight="1" x14ac:dyDescent="0.35"/>
    <row r="2194" ht="14.25" customHeight="1" x14ac:dyDescent="0.35"/>
    <row r="2195" ht="14.25" customHeight="1" x14ac:dyDescent="0.35"/>
    <row r="2196" ht="14.25" customHeight="1" x14ac:dyDescent="0.35"/>
    <row r="2197" ht="14.25" customHeight="1" x14ac:dyDescent="0.35"/>
    <row r="2198" ht="14.25" customHeight="1" x14ac:dyDescent="0.35"/>
    <row r="2199" ht="14.25" customHeight="1" x14ac:dyDescent="0.35"/>
    <row r="2200" ht="14.25" customHeight="1" x14ac:dyDescent="0.35"/>
    <row r="2201" ht="14.25" customHeight="1" x14ac:dyDescent="0.35"/>
    <row r="2202" ht="14.25" customHeight="1" x14ac:dyDescent="0.35"/>
    <row r="2203" ht="14.25" customHeight="1" x14ac:dyDescent="0.35"/>
    <row r="2204" ht="14.25" customHeight="1" x14ac:dyDescent="0.35"/>
    <row r="2205" ht="14.25" customHeight="1" x14ac:dyDescent="0.35"/>
    <row r="2206" ht="14.25" customHeight="1" x14ac:dyDescent="0.35"/>
    <row r="2207" ht="14.25" customHeight="1" x14ac:dyDescent="0.35"/>
    <row r="2208" ht="14.25" customHeight="1" x14ac:dyDescent="0.35"/>
    <row r="2209" ht="14.25" customHeight="1" x14ac:dyDescent="0.35"/>
    <row r="2210" ht="14.25" customHeight="1" x14ac:dyDescent="0.35"/>
    <row r="2211" ht="14.25" customHeight="1" x14ac:dyDescent="0.35"/>
    <row r="2212" ht="14.25" customHeight="1" x14ac:dyDescent="0.35"/>
    <row r="2213" ht="14.25" customHeight="1" x14ac:dyDescent="0.35"/>
    <row r="2214" ht="14.25" customHeight="1" x14ac:dyDescent="0.35"/>
    <row r="2215" ht="14.25" customHeight="1" x14ac:dyDescent="0.35"/>
    <row r="2216" ht="14.25" customHeight="1" x14ac:dyDescent="0.35"/>
    <row r="2217" ht="14.25" customHeight="1" x14ac:dyDescent="0.35"/>
    <row r="2218" ht="14.25" customHeight="1" x14ac:dyDescent="0.35"/>
    <row r="2219" ht="14.25" customHeight="1" x14ac:dyDescent="0.35"/>
    <row r="2220" ht="14.25" customHeight="1" x14ac:dyDescent="0.35"/>
    <row r="2221" ht="14.25" customHeight="1" x14ac:dyDescent="0.35"/>
    <row r="2222" ht="14.25" customHeight="1" x14ac:dyDescent="0.35"/>
    <row r="2223" ht="14.25" customHeight="1" x14ac:dyDescent="0.35"/>
    <row r="2224" ht="14.25" customHeight="1" x14ac:dyDescent="0.35"/>
    <row r="2225" ht="14.25" customHeight="1" x14ac:dyDescent="0.35"/>
    <row r="2226" ht="14.25" customHeight="1" x14ac:dyDescent="0.35"/>
    <row r="2227" ht="14.25" customHeight="1" x14ac:dyDescent="0.35"/>
    <row r="2228" ht="14.25" customHeight="1" x14ac:dyDescent="0.35"/>
    <row r="2229" ht="14.25" customHeight="1" x14ac:dyDescent="0.35"/>
    <row r="2230" ht="14.25" customHeight="1" x14ac:dyDescent="0.35"/>
    <row r="2231" ht="14.25" customHeight="1" x14ac:dyDescent="0.35"/>
    <row r="2232" ht="14.25" customHeight="1" x14ac:dyDescent="0.35"/>
    <row r="2233" ht="14.25" customHeight="1" x14ac:dyDescent="0.35"/>
    <row r="2234" ht="14.25" customHeight="1" x14ac:dyDescent="0.35"/>
    <row r="2235" ht="14.25" customHeight="1" x14ac:dyDescent="0.35"/>
    <row r="2236" ht="14.25" customHeight="1" x14ac:dyDescent="0.35"/>
    <row r="2237" ht="14.25" customHeight="1" x14ac:dyDescent="0.35"/>
    <row r="2238" ht="14.25" customHeight="1" x14ac:dyDescent="0.35"/>
    <row r="2239" ht="14.25" customHeight="1" x14ac:dyDescent="0.35"/>
    <row r="2240" ht="14.25" customHeight="1" x14ac:dyDescent="0.35"/>
    <row r="2241" ht="14.25" customHeight="1" x14ac:dyDescent="0.35"/>
    <row r="2242" ht="14.25" customHeight="1" x14ac:dyDescent="0.35"/>
    <row r="2243" ht="14.25" customHeight="1" x14ac:dyDescent="0.35"/>
    <row r="2244" ht="14.25" customHeight="1" x14ac:dyDescent="0.35"/>
    <row r="2245" ht="14.25" customHeight="1" x14ac:dyDescent="0.35"/>
    <row r="2246" ht="14.25" customHeight="1" x14ac:dyDescent="0.35"/>
    <row r="2247" ht="14.25" customHeight="1" x14ac:dyDescent="0.35"/>
    <row r="2248" ht="14.25" customHeight="1" x14ac:dyDescent="0.35"/>
    <row r="2249" ht="14.25" customHeight="1" x14ac:dyDescent="0.35"/>
    <row r="2250" ht="14.25" customHeight="1" x14ac:dyDescent="0.35"/>
    <row r="2251" ht="14.25" customHeight="1" x14ac:dyDescent="0.35"/>
    <row r="2252" ht="14.25" customHeight="1" x14ac:dyDescent="0.35"/>
    <row r="2253" ht="14.25" customHeight="1" x14ac:dyDescent="0.35"/>
    <row r="2254" ht="14.25" customHeight="1" x14ac:dyDescent="0.35"/>
    <row r="2255" ht="14.25" customHeight="1" x14ac:dyDescent="0.35"/>
    <row r="2256" ht="14.25" customHeight="1" x14ac:dyDescent="0.35"/>
    <row r="2257" ht="14.25" customHeight="1" x14ac:dyDescent="0.35"/>
    <row r="2258" ht="14.25" customHeight="1" x14ac:dyDescent="0.35"/>
    <row r="2259" ht="14.25" customHeight="1" x14ac:dyDescent="0.35"/>
    <row r="2260" ht="14.25" customHeight="1" x14ac:dyDescent="0.35"/>
    <row r="2261" ht="14.25" customHeight="1" x14ac:dyDescent="0.35"/>
    <row r="2262" ht="14.25" customHeight="1" x14ac:dyDescent="0.35"/>
    <row r="2263" ht="14.25" customHeight="1" x14ac:dyDescent="0.35"/>
    <row r="2264" ht="14.25" customHeight="1" x14ac:dyDescent="0.35"/>
    <row r="2265" ht="14.25" customHeight="1" x14ac:dyDescent="0.35"/>
    <row r="2266" ht="14.25" customHeight="1" x14ac:dyDescent="0.35"/>
    <row r="2267" ht="14.25" customHeight="1" x14ac:dyDescent="0.35"/>
    <row r="2268" ht="14.25" customHeight="1" x14ac:dyDescent="0.35"/>
    <row r="2269" ht="14.25" customHeight="1" x14ac:dyDescent="0.35"/>
    <row r="2270" ht="14.25" customHeight="1" x14ac:dyDescent="0.35"/>
    <row r="2271" ht="14.25" customHeight="1" x14ac:dyDescent="0.35"/>
    <row r="2272" ht="14.25" customHeight="1" x14ac:dyDescent="0.35"/>
    <row r="2273" ht="14.25" customHeight="1" x14ac:dyDescent="0.35"/>
    <row r="2274" ht="14.25" customHeight="1" x14ac:dyDescent="0.35"/>
    <row r="2275" ht="14.25" customHeight="1" x14ac:dyDescent="0.35"/>
    <row r="2276" ht="14.25" customHeight="1" x14ac:dyDescent="0.35"/>
    <row r="2277" ht="14.25" customHeight="1" x14ac:dyDescent="0.35"/>
    <row r="2278" ht="14.25" customHeight="1" x14ac:dyDescent="0.35"/>
    <row r="2279" ht="14.25" customHeight="1" x14ac:dyDescent="0.35"/>
    <row r="2280" ht="14.25" customHeight="1" x14ac:dyDescent="0.35"/>
    <row r="2281" ht="14.25" customHeight="1" x14ac:dyDescent="0.35"/>
    <row r="2282" ht="14.25" customHeight="1" x14ac:dyDescent="0.35"/>
    <row r="2283" ht="14.25" customHeight="1" x14ac:dyDescent="0.35"/>
    <row r="2284" ht="14.25" customHeight="1" x14ac:dyDescent="0.35"/>
    <row r="2285" ht="14.25" customHeight="1" x14ac:dyDescent="0.35"/>
    <row r="2286" ht="14.25" customHeight="1" x14ac:dyDescent="0.35"/>
    <row r="2287" ht="14.25" customHeight="1" x14ac:dyDescent="0.35"/>
    <row r="2288" ht="14.25" customHeight="1" x14ac:dyDescent="0.35"/>
    <row r="2289" ht="14.25" customHeight="1" x14ac:dyDescent="0.35"/>
    <row r="2290" ht="14.25" customHeight="1" x14ac:dyDescent="0.35"/>
    <row r="2291" ht="14.25" customHeight="1" x14ac:dyDescent="0.35"/>
    <row r="2292" ht="14.25" customHeight="1" x14ac:dyDescent="0.35"/>
    <row r="2293" ht="14.25" customHeight="1" x14ac:dyDescent="0.35"/>
    <row r="2294" ht="14.25" customHeight="1" x14ac:dyDescent="0.35"/>
    <row r="2295" ht="14.25" customHeight="1" x14ac:dyDescent="0.35"/>
    <row r="2296" ht="14.25" customHeight="1" x14ac:dyDescent="0.35"/>
    <row r="2297" ht="14.25" customHeight="1" x14ac:dyDescent="0.35"/>
    <row r="2298" ht="14.25" customHeight="1" x14ac:dyDescent="0.35"/>
    <row r="2299" ht="14.25" customHeight="1" x14ac:dyDescent="0.35"/>
    <row r="2300" ht="14.25" customHeight="1" x14ac:dyDescent="0.35"/>
    <row r="2301" ht="14.25" customHeight="1" x14ac:dyDescent="0.35"/>
    <row r="2302" ht="14.25" customHeight="1" x14ac:dyDescent="0.35"/>
    <row r="2303" ht="14.25" customHeight="1" x14ac:dyDescent="0.35"/>
    <row r="2304" ht="14.25" customHeight="1" x14ac:dyDescent="0.35"/>
    <row r="2305" ht="14.25" customHeight="1" x14ac:dyDescent="0.35"/>
    <row r="2306" ht="14.25" customHeight="1" x14ac:dyDescent="0.35"/>
    <row r="2307" ht="14.25" customHeight="1" x14ac:dyDescent="0.35"/>
    <row r="2308" ht="14.25" customHeight="1" x14ac:dyDescent="0.35"/>
    <row r="2309" ht="14.25" customHeight="1" x14ac:dyDescent="0.35"/>
    <row r="2310" ht="14.25" customHeight="1" x14ac:dyDescent="0.35"/>
    <row r="2311" ht="14.25" customHeight="1" x14ac:dyDescent="0.35"/>
    <row r="2312" ht="14.25" customHeight="1" x14ac:dyDescent="0.35"/>
    <row r="2313" ht="14.25" customHeight="1" x14ac:dyDescent="0.35"/>
    <row r="2314" ht="14.25" customHeight="1" x14ac:dyDescent="0.35"/>
    <row r="2315" ht="14.25" customHeight="1" x14ac:dyDescent="0.35"/>
    <row r="2316" ht="14.25" customHeight="1" x14ac:dyDescent="0.35"/>
    <row r="2317" ht="14.25" customHeight="1" x14ac:dyDescent="0.35"/>
    <row r="2318" ht="14.25" customHeight="1" x14ac:dyDescent="0.35"/>
    <row r="2319" ht="14.25" customHeight="1" x14ac:dyDescent="0.35"/>
    <row r="2320" ht="14.25" customHeight="1" x14ac:dyDescent="0.35"/>
    <row r="2321" ht="14.25" customHeight="1" x14ac:dyDescent="0.35"/>
    <row r="2322" ht="14.25" customHeight="1" x14ac:dyDescent="0.35"/>
    <row r="2323" ht="14.25" customHeight="1" x14ac:dyDescent="0.35"/>
    <row r="2324" ht="14.25" customHeight="1" x14ac:dyDescent="0.35"/>
    <row r="2325" ht="14.25" customHeight="1" x14ac:dyDescent="0.35"/>
    <row r="2326" ht="14.25" customHeight="1" x14ac:dyDescent="0.35"/>
    <row r="2327" ht="14.25" customHeight="1" x14ac:dyDescent="0.35"/>
    <row r="2328" ht="14.25" customHeight="1" x14ac:dyDescent="0.35"/>
    <row r="2329" ht="14.25" customHeight="1" x14ac:dyDescent="0.35"/>
    <row r="2330" ht="14.25" customHeight="1" x14ac:dyDescent="0.35"/>
    <row r="2331" ht="14.25" customHeight="1" x14ac:dyDescent="0.35"/>
    <row r="2332" ht="14.25" customHeight="1" x14ac:dyDescent="0.35"/>
    <row r="2333" ht="14.25" customHeight="1" x14ac:dyDescent="0.35"/>
    <row r="2334" ht="14.25" customHeight="1" x14ac:dyDescent="0.35"/>
    <row r="2335" ht="14.25" customHeight="1" x14ac:dyDescent="0.35"/>
    <row r="2336" ht="14.25" customHeight="1" x14ac:dyDescent="0.35"/>
    <row r="2337" ht="14.25" customHeight="1" x14ac:dyDescent="0.35"/>
    <row r="2338" ht="14.25" customHeight="1" x14ac:dyDescent="0.35"/>
    <row r="2339" ht="14.25" customHeight="1" x14ac:dyDescent="0.35"/>
    <row r="2340" ht="14.25" customHeight="1" x14ac:dyDescent="0.35"/>
    <row r="2341" ht="14.25" customHeight="1" x14ac:dyDescent="0.35"/>
    <row r="2342" ht="14.25" customHeight="1" x14ac:dyDescent="0.35"/>
    <row r="2343" ht="14.25" customHeight="1" x14ac:dyDescent="0.35"/>
    <row r="2344" ht="14.25" customHeight="1" x14ac:dyDescent="0.35"/>
    <row r="2345" ht="14.25" customHeight="1" x14ac:dyDescent="0.35"/>
    <row r="2346" ht="14.25" customHeight="1" x14ac:dyDescent="0.35"/>
    <row r="2347" ht="14.25" customHeight="1" x14ac:dyDescent="0.35"/>
    <row r="2348" ht="14.25" customHeight="1" x14ac:dyDescent="0.35"/>
    <row r="2349" ht="14.25" customHeight="1" x14ac:dyDescent="0.35"/>
    <row r="2350" ht="14.25" customHeight="1" x14ac:dyDescent="0.35"/>
    <row r="2351" ht="14.25" customHeight="1" x14ac:dyDescent="0.35"/>
    <row r="2352" ht="14.25" customHeight="1" x14ac:dyDescent="0.35"/>
    <row r="2353" ht="14.25" customHeight="1" x14ac:dyDescent="0.35"/>
    <row r="2354" ht="14.25" customHeight="1" x14ac:dyDescent="0.35"/>
    <row r="2355" ht="14.25" customHeight="1" x14ac:dyDescent="0.35"/>
    <row r="2356" ht="14.25" customHeight="1" x14ac:dyDescent="0.35"/>
    <row r="2357" ht="14.25" customHeight="1" x14ac:dyDescent="0.35"/>
    <row r="2358" ht="14.25" customHeight="1" x14ac:dyDescent="0.35"/>
    <row r="2359" ht="14.25" customHeight="1" x14ac:dyDescent="0.35"/>
    <row r="2360" ht="14.25" customHeight="1" x14ac:dyDescent="0.35"/>
    <row r="2361" ht="14.25" customHeight="1" x14ac:dyDescent="0.35"/>
    <row r="2362" ht="14.25" customHeight="1" x14ac:dyDescent="0.35"/>
    <row r="2363" ht="14.25" customHeight="1" x14ac:dyDescent="0.35"/>
    <row r="2364" ht="14.25" customHeight="1" x14ac:dyDescent="0.35"/>
    <row r="2365" ht="14.25" customHeight="1" x14ac:dyDescent="0.35"/>
    <row r="2366" ht="14.25" customHeight="1" x14ac:dyDescent="0.35"/>
    <row r="2367" ht="14.25" customHeight="1" x14ac:dyDescent="0.35"/>
    <row r="2368" ht="14.25" customHeight="1" x14ac:dyDescent="0.35"/>
    <row r="2369" ht="14.25" customHeight="1" x14ac:dyDescent="0.35"/>
    <row r="2370" ht="14.25" customHeight="1" x14ac:dyDescent="0.35"/>
    <row r="2371" ht="14.25" customHeight="1" x14ac:dyDescent="0.35"/>
    <row r="2372" ht="14.25" customHeight="1" x14ac:dyDescent="0.35"/>
    <row r="2373" ht="14.25" customHeight="1" x14ac:dyDescent="0.35"/>
    <row r="2374" ht="14.25" customHeight="1" x14ac:dyDescent="0.35"/>
    <row r="2375" ht="14.25" customHeight="1" x14ac:dyDescent="0.35"/>
    <row r="2376" ht="14.25" customHeight="1" x14ac:dyDescent="0.35"/>
    <row r="2377" ht="14.25" customHeight="1" x14ac:dyDescent="0.35"/>
    <row r="2378" ht="14.25" customHeight="1" x14ac:dyDescent="0.35"/>
    <row r="2379" ht="14.25" customHeight="1" x14ac:dyDescent="0.35"/>
    <row r="2380" ht="14.25" customHeight="1" x14ac:dyDescent="0.35"/>
    <row r="2381" ht="14.25" customHeight="1" x14ac:dyDescent="0.35"/>
    <row r="2382" ht="14.25" customHeight="1" x14ac:dyDescent="0.35"/>
    <row r="2383" ht="14.25" customHeight="1" x14ac:dyDescent="0.35"/>
    <row r="2384" ht="14.25" customHeight="1" x14ac:dyDescent="0.35"/>
    <row r="2385" ht="14.25" customHeight="1" x14ac:dyDescent="0.35"/>
    <row r="2386" ht="14.25" customHeight="1" x14ac:dyDescent="0.35"/>
    <row r="2387" ht="14.25" customHeight="1" x14ac:dyDescent="0.35"/>
    <row r="2388" ht="14.25" customHeight="1" x14ac:dyDescent="0.35"/>
    <row r="2389" ht="14.25" customHeight="1" x14ac:dyDescent="0.35"/>
    <row r="2390" ht="14.25" customHeight="1" x14ac:dyDescent="0.35"/>
    <row r="2391" ht="14.25" customHeight="1" x14ac:dyDescent="0.35"/>
    <row r="2392" ht="14.25" customHeight="1" x14ac:dyDescent="0.35"/>
    <row r="2393" ht="14.25" customHeight="1" x14ac:dyDescent="0.35"/>
    <row r="2394" ht="14.25" customHeight="1" x14ac:dyDescent="0.35"/>
    <row r="2395" ht="14.25" customHeight="1" x14ac:dyDescent="0.35"/>
    <row r="2396" ht="14.25" customHeight="1" x14ac:dyDescent="0.35"/>
    <row r="2397" ht="14.25" customHeight="1" x14ac:dyDescent="0.35"/>
    <row r="2398" ht="14.25" customHeight="1" x14ac:dyDescent="0.35"/>
    <row r="2399" ht="14.25" customHeight="1" x14ac:dyDescent="0.35"/>
    <row r="2400" ht="14.25" customHeight="1" x14ac:dyDescent="0.35"/>
    <row r="2401" ht="14.25" customHeight="1" x14ac:dyDescent="0.35"/>
    <row r="2402" ht="14.25" customHeight="1" x14ac:dyDescent="0.35"/>
    <row r="2403" ht="14.25" customHeight="1" x14ac:dyDescent="0.35"/>
    <row r="2404" ht="14.25" customHeight="1" x14ac:dyDescent="0.35"/>
    <row r="2405" ht="14.25" customHeight="1" x14ac:dyDescent="0.35"/>
    <row r="2406" ht="14.25" customHeight="1" x14ac:dyDescent="0.35"/>
    <row r="2407" ht="14.25" customHeight="1" x14ac:dyDescent="0.35"/>
    <row r="2408" ht="14.25" customHeight="1" x14ac:dyDescent="0.35"/>
    <row r="2409" ht="14.25" customHeight="1" x14ac:dyDescent="0.35"/>
    <row r="2410" ht="14.25" customHeight="1" x14ac:dyDescent="0.35"/>
    <row r="2411" ht="14.25" customHeight="1" x14ac:dyDescent="0.35"/>
    <row r="2412" ht="14.25" customHeight="1" x14ac:dyDescent="0.35"/>
    <row r="2413" ht="14.25" customHeight="1" x14ac:dyDescent="0.35"/>
    <row r="2414" ht="14.25" customHeight="1" x14ac:dyDescent="0.35"/>
    <row r="2415" ht="14.25" customHeight="1" x14ac:dyDescent="0.35"/>
    <row r="2416" ht="14.25" customHeight="1" x14ac:dyDescent="0.35"/>
    <row r="2417" ht="14.25" customHeight="1" x14ac:dyDescent="0.35"/>
    <row r="2418" ht="14.25" customHeight="1" x14ac:dyDescent="0.35"/>
    <row r="2419" ht="14.25" customHeight="1" x14ac:dyDescent="0.35"/>
    <row r="2420" ht="14.25" customHeight="1" x14ac:dyDescent="0.35"/>
    <row r="2421" ht="14.25" customHeight="1" x14ac:dyDescent="0.35"/>
    <row r="2422" ht="14.25" customHeight="1" x14ac:dyDescent="0.35"/>
    <row r="2423" ht="14.25" customHeight="1" x14ac:dyDescent="0.35"/>
    <row r="2424" ht="14.25" customHeight="1" x14ac:dyDescent="0.35"/>
    <row r="2425" ht="14.25" customHeight="1" x14ac:dyDescent="0.35"/>
    <row r="2426" ht="14.25" customHeight="1" x14ac:dyDescent="0.35"/>
    <row r="2427" ht="14.25" customHeight="1" x14ac:dyDescent="0.35"/>
    <row r="2428" ht="14.25" customHeight="1" x14ac:dyDescent="0.35"/>
    <row r="2429" ht="14.25" customHeight="1" x14ac:dyDescent="0.35"/>
    <row r="2430" ht="14.25" customHeight="1" x14ac:dyDescent="0.35"/>
    <row r="2431" ht="14.25" customHeight="1" x14ac:dyDescent="0.35"/>
    <row r="2432" ht="14.25" customHeight="1" x14ac:dyDescent="0.35"/>
    <row r="2433" ht="14.25" customHeight="1" x14ac:dyDescent="0.35"/>
    <row r="2434" ht="14.25" customHeight="1" x14ac:dyDescent="0.35"/>
    <row r="2435" ht="14.25" customHeight="1" x14ac:dyDescent="0.35"/>
    <row r="2436" ht="14.25" customHeight="1" x14ac:dyDescent="0.35"/>
    <row r="2437" ht="14.25" customHeight="1" x14ac:dyDescent="0.35"/>
    <row r="2438" ht="14.25" customHeight="1" x14ac:dyDescent="0.35"/>
    <row r="2439" ht="14.25" customHeight="1" x14ac:dyDescent="0.35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EFA5D-06FB-4670-943F-EE1C9AFF88BD}">
  <dimension ref="A1:N749"/>
  <sheetViews>
    <sheetView topLeftCell="N1" workbookViewId="0">
      <selection activeCell="I17" sqref="A1:N749"/>
    </sheetView>
  </sheetViews>
  <sheetFormatPr defaultColWidth="14.453125" defaultRowHeight="15" customHeight="1" x14ac:dyDescent="0.35"/>
  <cols>
    <col min="1" max="1" width="13.90625" bestFit="1" customWidth="1"/>
    <col min="2" max="2" width="37.81640625" bestFit="1" customWidth="1"/>
    <col min="3" max="3" width="32.6328125" bestFit="1" customWidth="1"/>
    <col min="4" max="4" width="13.90625" bestFit="1" customWidth="1"/>
    <col min="5" max="5" width="11.6328125" bestFit="1" customWidth="1"/>
    <col min="6" max="6" width="10.7265625" bestFit="1" customWidth="1"/>
    <col min="7" max="7" width="8.54296875" bestFit="1" customWidth="1"/>
    <col min="8" max="8" width="76" bestFit="1" customWidth="1"/>
    <col min="9" max="9" width="19.08984375" bestFit="1" customWidth="1"/>
    <col min="10" max="10" width="18.54296875" bestFit="1" customWidth="1"/>
    <col min="11" max="11" width="17.08984375" bestFit="1" customWidth="1"/>
    <col min="12" max="12" width="33.54296875" bestFit="1" customWidth="1"/>
    <col min="13" max="13" width="97.1796875" bestFit="1" customWidth="1"/>
    <col min="14" max="14" width="7.6328125" bestFit="1" customWidth="1"/>
    <col min="15" max="16" width="8.7265625" customWidth="1"/>
  </cols>
  <sheetData>
    <row r="1" spans="1:14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1800</v>
      </c>
      <c r="H1" s="1" t="s">
        <v>6</v>
      </c>
      <c r="I1" s="1" t="s">
        <v>7</v>
      </c>
      <c r="J1" s="1" t="s">
        <v>9</v>
      </c>
      <c r="K1" s="1" t="s">
        <v>10</v>
      </c>
      <c r="L1" s="1" t="s">
        <v>8</v>
      </c>
      <c r="M1" s="1" t="s">
        <v>11</v>
      </c>
      <c r="N1" s="1" t="s">
        <v>12</v>
      </c>
    </row>
    <row r="2" spans="1:14" ht="14.25" customHeight="1" x14ac:dyDescent="0.35">
      <c r="A2" s="1" t="s">
        <v>1801</v>
      </c>
      <c r="B2" s="1" t="s">
        <v>1802</v>
      </c>
      <c r="C2" s="1" t="s">
        <v>15</v>
      </c>
      <c r="D2" s="1">
        <v>2022</v>
      </c>
      <c r="E2" s="1" t="s">
        <v>16</v>
      </c>
      <c r="F2" s="1" t="s">
        <v>17</v>
      </c>
      <c r="G2" s="1">
        <v>20222</v>
      </c>
      <c r="H2" s="1" t="s">
        <v>18</v>
      </c>
      <c r="I2" s="1" t="s">
        <v>19</v>
      </c>
      <c r="J2" s="1" t="s">
        <v>20</v>
      </c>
      <c r="K2" s="1">
        <v>70</v>
      </c>
      <c r="L2" s="1" t="str">
        <f>VLOOKUP(Table1[[#This Row],[Status]], rubric[], 2, FALSE)</f>
        <v>Pemberdayaan atau Aksi Kemanusiaan</v>
      </c>
      <c r="M2" s="1" t="str">
        <f>CLEAN(TRIM(Table1[[#This Row],[Status]] &amp; "|" &amp; Table1[[#This Row],[Level]] &amp; "|" &amp; Table1[[#This Row],[Participant As]]))</f>
        <v>Relawan|External Regional|Team</v>
      </c>
      <c r="N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3" spans="1:14" ht="14.25" customHeight="1" x14ac:dyDescent="0.35">
      <c r="A3" s="1" t="s">
        <v>1803</v>
      </c>
      <c r="B3" s="1" t="s">
        <v>1804</v>
      </c>
      <c r="C3" s="1" t="s">
        <v>15</v>
      </c>
      <c r="D3" s="1">
        <v>2022</v>
      </c>
      <c r="E3" s="1" t="s">
        <v>16</v>
      </c>
      <c r="F3" s="1" t="s">
        <v>17</v>
      </c>
      <c r="G3" s="1">
        <v>20222</v>
      </c>
      <c r="H3" s="1" t="s">
        <v>18</v>
      </c>
      <c r="I3" s="1" t="s">
        <v>19</v>
      </c>
      <c r="J3" s="1" t="s">
        <v>20</v>
      </c>
      <c r="K3" s="1">
        <v>70</v>
      </c>
      <c r="L3" s="1" t="str">
        <f>VLOOKUP(Table1[[#This Row],[Status]], rubric[], 2, FALSE)</f>
        <v>Pemberdayaan atau Aksi Kemanusiaan</v>
      </c>
      <c r="M3" s="1" t="str">
        <f>CLEAN(TRIM(Table1[[#This Row],[Status]] &amp; "|" &amp; Table1[[#This Row],[Level]] &amp; "|" &amp; Table1[[#This Row],[Participant As]]))</f>
        <v>Relawan|External Regional|Team</v>
      </c>
      <c r="N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4" spans="1:14" ht="14.25" customHeight="1" x14ac:dyDescent="0.35">
      <c r="A4" s="1" t="s">
        <v>1805</v>
      </c>
      <c r="B4" s="1" t="s">
        <v>1806</v>
      </c>
      <c r="C4" s="1" t="s">
        <v>15</v>
      </c>
      <c r="D4" s="1">
        <v>2022</v>
      </c>
      <c r="E4" s="1" t="s">
        <v>38</v>
      </c>
      <c r="F4" s="1" t="s">
        <v>39</v>
      </c>
      <c r="G4" s="1">
        <v>20231</v>
      </c>
      <c r="H4" s="1" t="s">
        <v>102</v>
      </c>
      <c r="I4" s="1" t="s">
        <v>41</v>
      </c>
      <c r="J4" s="1" t="s">
        <v>25</v>
      </c>
      <c r="L4" s="1" t="str">
        <f>VLOOKUP(Table1[[#This Row],[Status]], rubric[], 2, FALSE)</f>
        <v>Karir Organisasi</v>
      </c>
      <c r="M4" s="1" t="str">
        <f>CLEAN(TRIM(Table1[[#This Row],[Status]] &amp; "|" &amp; Table1[[#This Row],[Level]] &amp; "|" &amp; Table1[[#This Row],[Participant As]]))</f>
        <v>Sekretaris|Kab/Kota/PT|Individual</v>
      </c>
      <c r="N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6</v>
      </c>
    </row>
    <row r="5" spans="1:14" ht="14.25" customHeight="1" x14ac:dyDescent="0.35">
      <c r="A5" s="1" t="s">
        <v>1805</v>
      </c>
      <c r="B5" s="1" t="s">
        <v>1806</v>
      </c>
      <c r="C5" s="1" t="s">
        <v>15</v>
      </c>
      <c r="D5" s="1">
        <v>2022</v>
      </c>
      <c r="E5" s="1" t="s">
        <v>42</v>
      </c>
      <c r="F5" s="1" t="s">
        <v>43</v>
      </c>
      <c r="G5" s="1">
        <v>20232</v>
      </c>
      <c r="H5" s="1" t="s">
        <v>102</v>
      </c>
      <c r="I5" s="1" t="s">
        <v>41</v>
      </c>
      <c r="J5" s="1" t="s">
        <v>25</v>
      </c>
      <c r="L5" s="1" t="str">
        <f>VLOOKUP(Table1[[#This Row],[Status]], rubric[], 2, FALSE)</f>
        <v>Karir Organisasi</v>
      </c>
      <c r="M5" s="1" t="str">
        <f>CLEAN(TRIM(Table1[[#This Row],[Status]] &amp; "|" &amp; Table1[[#This Row],[Level]] &amp; "|" &amp; Table1[[#This Row],[Participant As]]))</f>
        <v>Sekretaris|Kab/Kota/PT|Individual</v>
      </c>
      <c r="N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6</v>
      </c>
    </row>
    <row r="6" spans="1:14" ht="14.25" customHeight="1" x14ac:dyDescent="0.35">
      <c r="A6" s="1" t="s">
        <v>1807</v>
      </c>
      <c r="B6" s="1" t="s">
        <v>1808</v>
      </c>
      <c r="C6" s="1" t="s">
        <v>15</v>
      </c>
      <c r="D6" s="1">
        <v>2022</v>
      </c>
      <c r="E6" s="1" t="s">
        <v>89</v>
      </c>
      <c r="F6" s="1" t="s">
        <v>90</v>
      </c>
      <c r="G6" s="1">
        <v>20231</v>
      </c>
      <c r="H6" s="1" t="s">
        <v>91</v>
      </c>
      <c r="I6" s="1" t="s">
        <v>66</v>
      </c>
      <c r="J6" s="1" t="s">
        <v>25</v>
      </c>
      <c r="K6" s="1">
        <v>500</v>
      </c>
      <c r="L6" s="1" t="str">
        <f>VLOOKUP(Table1[[#This Row],[Status]], rubric[], 2, FALSE)</f>
        <v>Pengakuan</v>
      </c>
      <c r="M6" s="1" t="str">
        <f>CLEAN(TRIM(Table1[[#This Row],[Status]] &amp; "|" &amp; Table1[[#This Row],[Level]] &amp; "|" &amp; Table1[[#This Row],[Participant As]]))</f>
        <v>Narasumber/Pembicara|External International|Individual</v>
      </c>
      <c r="N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7" spans="1:14" ht="14.25" customHeight="1" x14ac:dyDescent="0.35">
      <c r="A7" s="1" t="s">
        <v>1809</v>
      </c>
      <c r="B7" s="1" t="s">
        <v>1810</v>
      </c>
      <c r="C7" s="1" t="s">
        <v>15</v>
      </c>
      <c r="D7" s="1">
        <v>2022</v>
      </c>
      <c r="E7" s="1" t="s">
        <v>89</v>
      </c>
      <c r="F7" s="1" t="s">
        <v>90</v>
      </c>
      <c r="G7" s="1">
        <v>20231</v>
      </c>
      <c r="H7" s="1" t="s">
        <v>91</v>
      </c>
      <c r="I7" s="1" t="s">
        <v>66</v>
      </c>
      <c r="J7" s="1" t="s">
        <v>25</v>
      </c>
      <c r="K7" s="1">
        <v>500</v>
      </c>
      <c r="L7" s="1" t="str">
        <f>VLOOKUP(Table1[[#This Row],[Status]], rubric[], 2, FALSE)</f>
        <v>Pengakuan</v>
      </c>
      <c r="M7" s="1" t="str">
        <f>CLEAN(TRIM(Table1[[#This Row],[Status]] &amp; "|" &amp; Table1[[#This Row],[Level]] &amp; "|" &amp; Table1[[#This Row],[Participant As]]))</f>
        <v>Narasumber/Pembicara|External International|Individual</v>
      </c>
      <c r="N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8" spans="1:14" ht="14.25" customHeight="1" x14ac:dyDescent="0.35">
      <c r="A8" s="1" t="s">
        <v>1811</v>
      </c>
      <c r="B8" s="1" t="s">
        <v>1812</v>
      </c>
      <c r="C8" s="1" t="s">
        <v>15</v>
      </c>
      <c r="D8" s="1">
        <v>2022</v>
      </c>
      <c r="E8" s="1" t="s">
        <v>26</v>
      </c>
      <c r="F8" s="1" t="s">
        <v>626</v>
      </c>
      <c r="G8" s="1">
        <v>20222</v>
      </c>
      <c r="H8" s="1" t="s">
        <v>18</v>
      </c>
      <c r="I8" s="1" t="s">
        <v>19</v>
      </c>
      <c r="J8" s="1" t="s">
        <v>25</v>
      </c>
      <c r="K8" s="1">
        <v>30</v>
      </c>
      <c r="L8" s="1" t="str">
        <f>VLOOKUP(Table1[[#This Row],[Status]], rubric[], 2, FALSE)</f>
        <v>Pemberdayaan atau Aksi Kemanusiaan</v>
      </c>
      <c r="M8" s="1" t="str">
        <f>CLEAN(TRIM(Table1[[#This Row],[Status]] &amp; "|" &amp; Table1[[#This Row],[Level]] &amp; "|" &amp; Table1[[#This Row],[Participant As]]))</f>
        <v>Relawan|External Regional|Individual</v>
      </c>
      <c r="N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9" spans="1:14" ht="14.25" customHeight="1" x14ac:dyDescent="0.35">
      <c r="A9" s="1" t="s">
        <v>1813</v>
      </c>
      <c r="B9" s="1" t="s">
        <v>1814</v>
      </c>
      <c r="C9" s="1" t="s">
        <v>15</v>
      </c>
      <c r="D9" s="1">
        <v>2022</v>
      </c>
      <c r="E9" s="1" t="s">
        <v>89</v>
      </c>
      <c r="F9" s="1" t="s">
        <v>90</v>
      </c>
      <c r="G9" s="1">
        <v>20231</v>
      </c>
      <c r="H9" s="1" t="s">
        <v>91</v>
      </c>
      <c r="I9" s="1" t="s">
        <v>66</v>
      </c>
      <c r="J9" s="1" t="s">
        <v>25</v>
      </c>
      <c r="K9" s="1">
        <v>500</v>
      </c>
      <c r="L9" s="1" t="str">
        <f>VLOOKUP(Table1[[#This Row],[Status]], rubric[], 2, FALSE)</f>
        <v>Pengakuan</v>
      </c>
      <c r="M9" s="1" t="str">
        <f>CLEAN(TRIM(Table1[[#This Row],[Status]] &amp; "|" &amp; Table1[[#This Row],[Level]] &amp; "|" &amp; Table1[[#This Row],[Participant As]]))</f>
        <v>Narasumber/Pembicara|External International|Individual</v>
      </c>
      <c r="N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10" spans="1:14" ht="14.25" customHeight="1" x14ac:dyDescent="0.35">
      <c r="A10" s="1" t="s">
        <v>1813</v>
      </c>
      <c r="B10" s="1" t="s">
        <v>1814</v>
      </c>
      <c r="C10" s="1" t="s">
        <v>15</v>
      </c>
      <c r="D10" s="1">
        <v>2022</v>
      </c>
      <c r="E10" s="1" t="s">
        <v>545</v>
      </c>
      <c r="F10" s="1" t="s">
        <v>545</v>
      </c>
      <c r="G10" s="1">
        <v>20232</v>
      </c>
      <c r="H10" s="1" t="s">
        <v>91</v>
      </c>
      <c r="I10" s="1" t="s">
        <v>19</v>
      </c>
      <c r="J10" s="1" t="s">
        <v>20</v>
      </c>
      <c r="K10" s="1">
        <v>60</v>
      </c>
      <c r="L10" s="1" t="str">
        <f>VLOOKUP(Table1[[#This Row],[Status]], rubric[], 2, FALSE)</f>
        <v>Pengakuan</v>
      </c>
      <c r="M10" s="1" t="str">
        <f>CLEAN(TRIM(Table1[[#This Row],[Status]] &amp; "|" &amp; Table1[[#This Row],[Level]] &amp; "|" &amp; Table1[[#This Row],[Participant As]]))</f>
        <v>Narasumber/Pembicara|External Regional|Team</v>
      </c>
      <c r="N1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11" spans="1:14" ht="14.25" customHeight="1" x14ac:dyDescent="0.35">
      <c r="A11" s="1" t="s">
        <v>1815</v>
      </c>
      <c r="B11" s="1" t="s">
        <v>1816</v>
      </c>
      <c r="C11" s="1" t="s">
        <v>15</v>
      </c>
      <c r="D11" s="1">
        <v>2022</v>
      </c>
      <c r="E11" s="1" t="s">
        <v>548</v>
      </c>
      <c r="F11" s="1" t="s">
        <v>1817</v>
      </c>
      <c r="G11" s="1">
        <v>20222</v>
      </c>
      <c r="H11" s="1" t="s">
        <v>74</v>
      </c>
      <c r="I11" s="1" t="s">
        <v>48</v>
      </c>
      <c r="J11" s="1" t="s">
        <v>25</v>
      </c>
      <c r="K11" s="1">
        <v>58</v>
      </c>
      <c r="L11" s="1" t="str">
        <f>VLOOKUP(Table1[[#This Row],[Status]], rubric[], 2, FALSE)</f>
        <v>Kompetisi</v>
      </c>
      <c r="M11" s="1" t="str">
        <f>CLEAN(TRIM(Table1[[#This Row],[Status]] &amp; "|" &amp; Table1[[#This Row],[Level]] &amp; "|" &amp; Table1[[#This Row],[Participant As]]))</f>
        <v>Juara 3|External National|Individual</v>
      </c>
      <c r="N1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12" spans="1:14" ht="14.25" customHeight="1" x14ac:dyDescent="0.35">
      <c r="A12" s="1" t="s">
        <v>1815</v>
      </c>
      <c r="B12" s="1" t="s">
        <v>1816</v>
      </c>
      <c r="C12" s="1" t="s">
        <v>15</v>
      </c>
      <c r="D12" s="1">
        <v>2022</v>
      </c>
      <c r="E12" s="1" t="s">
        <v>440</v>
      </c>
      <c r="F12" s="1" t="s">
        <v>440</v>
      </c>
      <c r="G12" s="1">
        <v>20222</v>
      </c>
      <c r="H12" s="1" t="s">
        <v>91</v>
      </c>
      <c r="I12" s="1" t="s">
        <v>19</v>
      </c>
      <c r="J12" s="1" t="s">
        <v>25</v>
      </c>
      <c r="K12" s="1">
        <v>150</v>
      </c>
      <c r="L12" s="1" t="str">
        <f>VLOOKUP(Table1[[#This Row],[Status]], rubric[], 2, FALSE)</f>
        <v>Pengakuan</v>
      </c>
      <c r="M12" s="1" t="str">
        <f>CLEAN(TRIM(Table1[[#This Row],[Status]] &amp; "|" &amp; Table1[[#This Row],[Level]] &amp; "|" &amp; Table1[[#This Row],[Participant As]]))</f>
        <v>Narasumber/Pembicara|External Regional|Individual</v>
      </c>
      <c r="N1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13" spans="1:14" ht="14.25" customHeight="1" x14ac:dyDescent="0.35">
      <c r="A13" s="1" t="s">
        <v>1815</v>
      </c>
      <c r="B13" s="1" t="s">
        <v>1816</v>
      </c>
      <c r="C13" s="1" t="s">
        <v>15</v>
      </c>
      <c r="D13" s="1">
        <v>2022</v>
      </c>
      <c r="E13" s="1" t="s">
        <v>133</v>
      </c>
      <c r="F13" s="1" t="s">
        <v>1051</v>
      </c>
      <c r="G13" s="1">
        <v>20222</v>
      </c>
      <c r="H13" s="1" t="s">
        <v>18</v>
      </c>
      <c r="I13" s="1" t="s">
        <v>66</v>
      </c>
      <c r="J13" s="1" t="s">
        <v>25</v>
      </c>
      <c r="K13" s="1">
        <v>100</v>
      </c>
      <c r="L13" s="1" t="str">
        <f>VLOOKUP(Table1[[#This Row],[Status]], rubric[], 2, FALSE)</f>
        <v>Pemberdayaan atau Aksi Kemanusiaan</v>
      </c>
      <c r="M13" s="1" t="str">
        <f>CLEAN(TRIM(Table1[[#This Row],[Status]] &amp; "|" &amp; Table1[[#This Row],[Level]] &amp; "|" &amp; Table1[[#This Row],[Participant As]]))</f>
        <v>Relawan|External International|Individual</v>
      </c>
      <c r="N1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14" spans="1:14" ht="14.25" customHeight="1" x14ac:dyDescent="0.35">
      <c r="A14" s="1" t="s">
        <v>1815</v>
      </c>
      <c r="B14" s="1" t="s">
        <v>1816</v>
      </c>
      <c r="C14" s="1" t="s">
        <v>15</v>
      </c>
      <c r="D14" s="1">
        <v>2022</v>
      </c>
      <c r="E14" s="1" t="s">
        <v>89</v>
      </c>
      <c r="F14" s="1" t="s">
        <v>90</v>
      </c>
      <c r="G14" s="1">
        <v>20231</v>
      </c>
      <c r="H14" s="1" t="s">
        <v>91</v>
      </c>
      <c r="I14" s="1" t="s">
        <v>66</v>
      </c>
      <c r="J14" s="1" t="s">
        <v>25</v>
      </c>
      <c r="K14" s="1">
        <v>500</v>
      </c>
      <c r="L14" s="1" t="str">
        <f>VLOOKUP(Table1[[#This Row],[Status]], rubric[], 2, FALSE)</f>
        <v>Pengakuan</v>
      </c>
      <c r="M14" s="1" t="str">
        <f>CLEAN(TRIM(Table1[[#This Row],[Status]] &amp; "|" &amp; Table1[[#This Row],[Level]] &amp; "|" &amp; Table1[[#This Row],[Participant As]]))</f>
        <v>Narasumber/Pembicara|External International|Individual</v>
      </c>
      <c r="N1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15" spans="1:14" ht="14.25" customHeight="1" x14ac:dyDescent="0.35">
      <c r="A15" s="1" t="s">
        <v>1815</v>
      </c>
      <c r="B15" s="1" t="s">
        <v>1816</v>
      </c>
      <c r="C15" s="1" t="s">
        <v>15</v>
      </c>
      <c r="D15" s="1">
        <v>2022</v>
      </c>
      <c r="E15" s="1" t="s">
        <v>1818</v>
      </c>
      <c r="F15" s="1" t="s">
        <v>1819</v>
      </c>
      <c r="G15" s="1">
        <v>20232</v>
      </c>
      <c r="H15" s="1" t="s">
        <v>32</v>
      </c>
      <c r="I15" s="1" t="s">
        <v>48</v>
      </c>
      <c r="J15" s="1" t="s">
        <v>25</v>
      </c>
      <c r="L15" s="1" t="str">
        <f>VLOOKUP(Table1[[#This Row],[Status]], rubric[], 2, FALSE)</f>
        <v>Kompetisi</v>
      </c>
      <c r="M15" s="1" t="str">
        <f>CLEAN(TRIM(Table1[[#This Row],[Status]] &amp; "|" &amp; Table1[[#This Row],[Level]] &amp; "|" &amp; Table1[[#This Row],[Participant As]]))</f>
        <v>Juara 2|External National|Individual</v>
      </c>
      <c r="N1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16" spans="1:14" ht="14.25" customHeight="1" x14ac:dyDescent="0.35">
      <c r="A16" s="1" t="s">
        <v>1820</v>
      </c>
      <c r="B16" s="1" t="s">
        <v>1821</v>
      </c>
      <c r="C16" s="1" t="s">
        <v>15</v>
      </c>
      <c r="D16" s="1">
        <v>2022</v>
      </c>
      <c r="E16" s="1" t="s">
        <v>89</v>
      </c>
      <c r="F16" s="1" t="s">
        <v>90</v>
      </c>
      <c r="G16" s="1">
        <v>20231</v>
      </c>
      <c r="H16" s="1" t="s">
        <v>91</v>
      </c>
      <c r="I16" s="1" t="s">
        <v>66</v>
      </c>
      <c r="J16" s="1" t="s">
        <v>25</v>
      </c>
      <c r="K16" s="1">
        <v>500</v>
      </c>
      <c r="L16" s="1" t="str">
        <f>VLOOKUP(Table1[[#This Row],[Status]], rubric[], 2, FALSE)</f>
        <v>Pengakuan</v>
      </c>
      <c r="M16" s="1" t="str">
        <f>CLEAN(TRIM(Table1[[#This Row],[Status]] &amp; "|" &amp; Table1[[#This Row],[Level]] &amp; "|" &amp; Table1[[#This Row],[Participant As]]))</f>
        <v>Narasumber/Pembicara|External International|Individual</v>
      </c>
      <c r="N1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17" spans="1:14" ht="14.25" customHeight="1" x14ac:dyDescent="0.35">
      <c r="A17" s="1" t="s">
        <v>1820</v>
      </c>
      <c r="B17" s="1" t="s">
        <v>1821</v>
      </c>
      <c r="C17" s="1" t="s">
        <v>15</v>
      </c>
      <c r="D17" s="1">
        <v>2022</v>
      </c>
      <c r="E17" s="1" t="s">
        <v>334</v>
      </c>
      <c r="F17" s="1" t="s">
        <v>334</v>
      </c>
      <c r="G17" s="1">
        <v>20231</v>
      </c>
      <c r="H17" s="1" t="s">
        <v>18</v>
      </c>
      <c r="I17" s="1" t="s">
        <v>238</v>
      </c>
      <c r="J17" s="1" t="s">
        <v>20</v>
      </c>
      <c r="K17" s="1">
        <v>9</v>
      </c>
      <c r="L17" s="1" t="str">
        <f>VLOOKUP(Table1[[#This Row],[Status]], rubric[], 2, FALSE)</f>
        <v>Pemberdayaan atau Aksi Kemanusiaan</v>
      </c>
      <c r="M17" s="1" t="str">
        <f>CLEAN(TRIM(Table1[[#This Row],[Status]] &amp; "|" &amp; Table1[[#This Row],[Level]] &amp; "|" &amp; Table1[[#This Row],[Participant As]]))</f>
        <v>Relawan|External Provincial|Team</v>
      </c>
      <c r="N1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5</v>
      </c>
    </row>
    <row r="18" spans="1:14" ht="14.25" customHeight="1" x14ac:dyDescent="0.35">
      <c r="A18" s="1" t="s">
        <v>1822</v>
      </c>
      <c r="B18" s="1" t="s">
        <v>1823</v>
      </c>
      <c r="C18" s="1" t="s">
        <v>15</v>
      </c>
      <c r="D18" s="1">
        <v>2022</v>
      </c>
      <c r="E18" s="1" t="s">
        <v>453</v>
      </c>
      <c r="F18" s="1" t="s">
        <v>142</v>
      </c>
      <c r="G18" s="1">
        <v>20221</v>
      </c>
      <c r="H18" s="1" t="s">
        <v>35</v>
      </c>
      <c r="I18" s="1" t="s">
        <v>48</v>
      </c>
      <c r="J18" s="1" t="s">
        <v>25</v>
      </c>
      <c r="K18" s="1">
        <v>71</v>
      </c>
      <c r="L18" s="1" t="str">
        <f>VLOOKUP(Table1[[#This Row],[Status]], rubric[], 2, FALSE)</f>
        <v>Kompetisi</v>
      </c>
      <c r="M18" s="1" t="str">
        <f>CLEAN(TRIM(Table1[[#This Row],[Status]] &amp; "|" &amp; Table1[[#This Row],[Level]] &amp; "|" &amp; Table1[[#This Row],[Participant As]]))</f>
        <v>Juara 1|External National|Individual</v>
      </c>
      <c r="N1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19" spans="1:14" ht="14.25" customHeight="1" x14ac:dyDescent="0.35">
      <c r="A19" s="1" t="s">
        <v>1822</v>
      </c>
      <c r="B19" s="1" t="s">
        <v>1823</v>
      </c>
      <c r="C19" s="1" t="s">
        <v>15</v>
      </c>
      <c r="D19" s="1">
        <v>2022</v>
      </c>
      <c r="E19" s="1" t="s">
        <v>1824</v>
      </c>
      <c r="F19" s="1" t="s">
        <v>345</v>
      </c>
      <c r="G19" s="1">
        <v>20222</v>
      </c>
      <c r="H19" s="1" t="s">
        <v>91</v>
      </c>
      <c r="I19" s="1" t="s">
        <v>66</v>
      </c>
      <c r="J19" s="1" t="s">
        <v>25</v>
      </c>
      <c r="K19" s="1">
        <v>437</v>
      </c>
      <c r="L19" s="1" t="str">
        <f>VLOOKUP(Table1[[#This Row],[Status]], rubric[], 2, FALSE)</f>
        <v>Pengakuan</v>
      </c>
      <c r="M19" s="1" t="str">
        <f>CLEAN(TRIM(Table1[[#This Row],[Status]] &amp; "|" &amp; Table1[[#This Row],[Level]] &amp; "|" &amp; Table1[[#This Row],[Participant As]]))</f>
        <v>Narasumber/Pembicara|External International|Individual</v>
      </c>
      <c r="N1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20" spans="1:14" ht="14.25" customHeight="1" x14ac:dyDescent="0.35">
      <c r="A20" s="1" t="s">
        <v>1825</v>
      </c>
      <c r="B20" s="1" t="s">
        <v>1826</v>
      </c>
      <c r="C20" s="1" t="s">
        <v>15</v>
      </c>
      <c r="D20" s="1">
        <v>2022</v>
      </c>
      <c r="E20" s="1" t="s">
        <v>89</v>
      </c>
      <c r="F20" s="1" t="s">
        <v>90</v>
      </c>
      <c r="G20" s="1">
        <v>20231</v>
      </c>
      <c r="H20" s="1" t="s">
        <v>91</v>
      </c>
      <c r="I20" s="1" t="s">
        <v>66</v>
      </c>
      <c r="J20" s="1" t="s">
        <v>25</v>
      </c>
      <c r="K20" s="1">
        <v>500</v>
      </c>
      <c r="L20" s="1" t="str">
        <f>VLOOKUP(Table1[[#This Row],[Status]], rubric[], 2, FALSE)</f>
        <v>Pengakuan</v>
      </c>
      <c r="M20" s="1" t="str">
        <f>CLEAN(TRIM(Table1[[#This Row],[Status]] &amp; "|" &amp; Table1[[#This Row],[Level]] &amp; "|" &amp; Table1[[#This Row],[Participant As]]))</f>
        <v>Narasumber/Pembicara|External International|Individual</v>
      </c>
      <c r="N2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21" spans="1:14" ht="14.25" customHeight="1" x14ac:dyDescent="0.35">
      <c r="A21" s="1" t="s">
        <v>1825</v>
      </c>
      <c r="B21" s="1" t="s">
        <v>1826</v>
      </c>
      <c r="C21" s="1" t="s">
        <v>15</v>
      </c>
      <c r="D21" s="1">
        <v>2022</v>
      </c>
      <c r="E21" s="1" t="s">
        <v>334</v>
      </c>
      <c r="F21" s="1" t="s">
        <v>334</v>
      </c>
      <c r="G21" s="1">
        <v>20231</v>
      </c>
      <c r="H21" s="1" t="s">
        <v>18</v>
      </c>
      <c r="I21" s="1" t="s">
        <v>238</v>
      </c>
      <c r="J21" s="1" t="s">
        <v>25</v>
      </c>
      <c r="K21" s="1">
        <v>11</v>
      </c>
      <c r="L21" s="1" t="str">
        <f>VLOOKUP(Table1[[#This Row],[Status]], rubric[], 2, FALSE)</f>
        <v>Pemberdayaan atau Aksi Kemanusiaan</v>
      </c>
      <c r="M21" s="1" t="str">
        <f>CLEAN(TRIM(Table1[[#This Row],[Status]] &amp; "|" &amp; Table1[[#This Row],[Level]] &amp; "|" &amp; Table1[[#This Row],[Participant As]]))</f>
        <v>Relawan|External Provincial|Individual</v>
      </c>
      <c r="N2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5</v>
      </c>
    </row>
    <row r="22" spans="1:14" ht="14.25" customHeight="1" x14ac:dyDescent="0.35">
      <c r="A22" s="1" t="s">
        <v>1827</v>
      </c>
      <c r="B22" s="1" t="s">
        <v>1828</v>
      </c>
      <c r="C22" s="1" t="s">
        <v>15</v>
      </c>
      <c r="D22" s="1">
        <v>2022</v>
      </c>
      <c r="E22" s="1" t="s">
        <v>1829</v>
      </c>
      <c r="F22" s="1" t="s">
        <v>1830</v>
      </c>
      <c r="G22" s="1">
        <v>20222</v>
      </c>
      <c r="H22" s="1" t="s">
        <v>74</v>
      </c>
      <c r="I22" s="1" t="s">
        <v>48</v>
      </c>
      <c r="J22" s="1" t="s">
        <v>20</v>
      </c>
      <c r="K22" s="1">
        <v>450</v>
      </c>
      <c r="L22" s="1" t="str">
        <f>VLOOKUP(Table1[[#This Row],[Status]], rubric[], 2, FALSE)</f>
        <v>Kompetisi</v>
      </c>
      <c r="M22" s="1" t="str">
        <f>CLEAN(TRIM(Table1[[#This Row],[Status]] &amp; "|" &amp; Table1[[#This Row],[Level]] &amp; "|" &amp; Table1[[#This Row],[Participant As]]))</f>
        <v>Juara 3|External National|Team</v>
      </c>
      <c r="N2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8</v>
      </c>
    </row>
    <row r="23" spans="1:14" ht="14.25" customHeight="1" x14ac:dyDescent="0.35">
      <c r="A23" s="1" t="s">
        <v>1827</v>
      </c>
      <c r="B23" s="1" t="s">
        <v>1828</v>
      </c>
      <c r="C23" s="1" t="s">
        <v>15</v>
      </c>
      <c r="D23" s="1">
        <v>2022</v>
      </c>
      <c r="E23" s="1" t="s">
        <v>89</v>
      </c>
      <c r="F23" s="1" t="s">
        <v>90</v>
      </c>
      <c r="G23" s="1">
        <v>20231</v>
      </c>
      <c r="H23" s="1" t="s">
        <v>91</v>
      </c>
      <c r="I23" s="1" t="s">
        <v>66</v>
      </c>
      <c r="J23" s="1" t="s">
        <v>25</v>
      </c>
      <c r="K23" s="1">
        <v>500</v>
      </c>
      <c r="L23" s="1" t="str">
        <f>VLOOKUP(Table1[[#This Row],[Status]], rubric[], 2, FALSE)</f>
        <v>Pengakuan</v>
      </c>
      <c r="M23" s="1" t="str">
        <f>CLEAN(TRIM(Table1[[#This Row],[Status]] &amp; "|" &amp; Table1[[#This Row],[Level]] &amp; "|" &amp; Table1[[#This Row],[Participant As]]))</f>
        <v>Narasumber/Pembicara|External International|Individual</v>
      </c>
      <c r="N2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24" spans="1:14" ht="14.25" customHeight="1" x14ac:dyDescent="0.35">
      <c r="A24" s="1" t="s">
        <v>1831</v>
      </c>
      <c r="B24" s="1" t="s">
        <v>1832</v>
      </c>
      <c r="C24" s="1" t="s">
        <v>15</v>
      </c>
      <c r="D24" s="1">
        <v>2022</v>
      </c>
      <c r="E24" s="1" t="s">
        <v>89</v>
      </c>
      <c r="F24" s="1" t="s">
        <v>90</v>
      </c>
      <c r="G24" s="1">
        <v>20231</v>
      </c>
      <c r="H24" s="1" t="s">
        <v>91</v>
      </c>
      <c r="I24" s="1" t="s">
        <v>66</v>
      </c>
      <c r="J24" s="1" t="s">
        <v>25</v>
      </c>
      <c r="K24" s="1">
        <v>500</v>
      </c>
      <c r="L24" s="1" t="str">
        <f>VLOOKUP(Table1[[#This Row],[Status]], rubric[], 2, FALSE)</f>
        <v>Pengakuan</v>
      </c>
      <c r="M24" s="1" t="str">
        <f>CLEAN(TRIM(Table1[[#This Row],[Status]] &amp; "|" &amp; Table1[[#This Row],[Level]] &amp; "|" &amp; Table1[[#This Row],[Participant As]]))</f>
        <v>Narasumber/Pembicara|External International|Individual</v>
      </c>
      <c r="N2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25" spans="1:14" ht="14.25" customHeight="1" x14ac:dyDescent="0.35">
      <c r="A25" s="1" t="s">
        <v>1833</v>
      </c>
      <c r="B25" s="1" t="s">
        <v>1834</v>
      </c>
      <c r="C25" s="1" t="s">
        <v>15</v>
      </c>
      <c r="D25" s="1">
        <v>2022</v>
      </c>
      <c r="E25" s="1" t="s">
        <v>89</v>
      </c>
      <c r="F25" s="1" t="s">
        <v>90</v>
      </c>
      <c r="G25" s="1">
        <v>20231</v>
      </c>
      <c r="H25" s="1" t="s">
        <v>91</v>
      </c>
      <c r="I25" s="1" t="s">
        <v>66</v>
      </c>
      <c r="J25" s="1" t="s">
        <v>25</v>
      </c>
      <c r="K25" s="1">
        <v>500</v>
      </c>
      <c r="L25" s="1" t="str">
        <f>VLOOKUP(Table1[[#This Row],[Status]], rubric[], 2, FALSE)</f>
        <v>Pengakuan</v>
      </c>
      <c r="M25" s="1" t="str">
        <f>CLEAN(TRIM(Table1[[#This Row],[Status]] &amp; "|" &amp; Table1[[#This Row],[Level]] &amp; "|" &amp; Table1[[#This Row],[Participant As]]))</f>
        <v>Narasumber/Pembicara|External International|Individual</v>
      </c>
      <c r="N2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26" spans="1:14" ht="14.25" customHeight="1" x14ac:dyDescent="0.35">
      <c r="A26" s="1" t="s">
        <v>1833</v>
      </c>
      <c r="B26" s="1" t="s">
        <v>1834</v>
      </c>
      <c r="C26" s="1" t="s">
        <v>15</v>
      </c>
      <c r="D26" s="1">
        <v>2022</v>
      </c>
      <c r="E26" s="1" t="s">
        <v>90</v>
      </c>
      <c r="F26" s="1" t="s">
        <v>34</v>
      </c>
      <c r="G26" s="1">
        <v>20231</v>
      </c>
      <c r="H26" s="1" t="s">
        <v>35</v>
      </c>
      <c r="I26" s="1" t="s">
        <v>66</v>
      </c>
      <c r="J26" s="1" t="s">
        <v>20</v>
      </c>
      <c r="L26" s="1" t="str">
        <f>VLOOKUP(Table1[[#This Row],[Status]], rubric[], 2, FALSE)</f>
        <v>Kompetisi</v>
      </c>
      <c r="M26" s="1" t="str">
        <f>CLEAN(TRIM(Table1[[#This Row],[Status]] &amp; "|" &amp; Table1[[#This Row],[Level]] &amp; "|" &amp; Table1[[#This Row],[Participant As]]))</f>
        <v>Juara 1|External International|Team</v>
      </c>
      <c r="N2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35</v>
      </c>
    </row>
    <row r="27" spans="1:14" ht="14.25" customHeight="1" x14ac:dyDescent="0.35">
      <c r="A27" s="1" t="s">
        <v>1833</v>
      </c>
      <c r="B27" s="1" t="s">
        <v>1834</v>
      </c>
      <c r="C27" s="1" t="s">
        <v>15</v>
      </c>
      <c r="D27" s="1">
        <v>2022</v>
      </c>
      <c r="E27" s="1" t="s">
        <v>545</v>
      </c>
      <c r="F27" s="1" t="s">
        <v>545</v>
      </c>
      <c r="G27" s="1">
        <v>20232</v>
      </c>
      <c r="H27" s="1" t="s">
        <v>91</v>
      </c>
      <c r="I27" s="1" t="s">
        <v>19</v>
      </c>
      <c r="J27" s="1" t="s">
        <v>20</v>
      </c>
      <c r="K27" s="1">
        <v>5</v>
      </c>
      <c r="L27" s="1" t="str">
        <f>VLOOKUP(Table1[[#This Row],[Status]], rubric[], 2, FALSE)</f>
        <v>Pengakuan</v>
      </c>
      <c r="M27" s="1" t="str">
        <f>CLEAN(TRIM(Table1[[#This Row],[Status]] &amp; "|" &amp; Table1[[#This Row],[Level]] &amp; "|" &amp; Table1[[#This Row],[Participant As]]))</f>
        <v>Narasumber/Pembicara|External Regional|Team</v>
      </c>
      <c r="N2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28" spans="1:14" ht="14.25" customHeight="1" x14ac:dyDescent="0.35">
      <c r="A28" s="1" t="s">
        <v>1835</v>
      </c>
      <c r="B28" s="1" t="s">
        <v>1836</v>
      </c>
      <c r="C28" s="1" t="s">
        <v>15</v>
      </c>
      <c r="D28" s="1">
        <v>2022</v>
      </c>
      <c r="E28" s="1" t="s">
        <v>252</v>
      </c>
      <c r="F28" s="1" t="s">
        <v>27</v>
      </c>
      <c r="G28" s="1">
        <v>20222</v>
      </c>
      <c r="H28" s="1" t="s">
        <v>18</v>
      </c>
      <c r="I28" s="1" t="s">
        <v>48</v>
      </c>
      <c r="J28" s="1" t="s">
        <v>25</v>
      </c>
      <c r="K28" s="1">
        <v>28</v>
      </c>
      <c r="L28" s="1" t="str">
        <f>VLOOKUP(Table1[[#This Row],[Status]], rubric[], 2, FALSE)</f>
        <v>Pemberdayaan atau Aksi Kemanusiaan</v>
      </c>
      <c r="M28" s="1" t="str">
        <f>CLEAN(TRIM(Table1[[#This Row],[Status]] &amp; "|" &amp; Table1[[#This Row],[Level]] &amp; "|" &amp; Table1[[#This Row],[Participant As]]))</f>
        <v>Relawan|External National|Individual</v>
      </c>
      <c r="N2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10</v>
      </c>
    </row>
    <row r="29" spans="1:14" ht="14.25" customHeight="1" x14ac:dyDescent="0.35">
      <c r="A29" s="1" t="s">
        <v>1837</v>
      </c>
      <c r="B29" s="1" t="s">
        <v>1838</v>
      </c>
      <c r="C29" s="1" t="s">
        <v>15</v>
      </c>
      <c r="D29" s="1">
        <v>2022</v>
      </c>
      <c r="E29" s="1" t="s">
        <v>620</v>
      </c>
      <c r="F29" s="1" t="s">
        <v>620</v>
      </c>
      <c r="G29" s="1">
        <v>20221</v>
      </c>
      <c r="H29" s="1" t="s">
        <v>74</v>
      </c>
      <c r="I29" s="1" t="s">
        <v>48</v>
      </c>
      <c r="J29" s="1" t="s">
        <v>25</v>
      </c>
      <c r="K29" s="1">
        <v>160</v>
      </c>
      <c r="L29" s="1" t="str">
        <f>VLOOKUP(Table1[[#This Row],[Status]], rubric[], 2, FALSE)</f>
        <v>Kompetisi</v>
      </c>
      <c r="M29" s="1" t="str">
        <f>CLEAN(TRIM(Table1[[#This Row],[Status]] &amp; "|" &amp; Table1[[#This Row],[Level]] &amp; "|" &amp; Table1[[#This Row],[Participant As]]))</f>
        <v>Juara 3|External National|Individual</v>
      </c>
      <c r="N2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30" spans="1:14" ht="14.25" customHeight="1" x14ac:dyDescent="0.35">
      <c r="A30" s="1" t="s">
        <v>1837</v>
      </c>
      <c r="B30" s="1" t="s">
        <v>1838</v>
      </c>
      <c r="C30" s="1" t="s">
        <v>15</v>
      </c>
      <c r="D30" s="1">
        <v>2022</v>
      </c>
      <c r="E30" s="1" t="s">
        <v>329</v>
      </c>
      <c r="F30" s="1" t="s">
        <v>329</v>
      </c>
      <c r="G30" s="1">
        <v>20222</v>
      </c>
      <c r="H30" s="1" t="s">
        <v>32</v>
      </c>
      <c r="I30" s="1" t="s">
        <v>48</v>
      </c>
      <c r="J30" s="1" t="s">
        <v>25</v>
      </c>
      <c r="K30" s="1">
        <v>170</v>
      </c>
      <c r="L30" s="1" t="str">
        <f>VLOOKUP(Table1[[#This Row],[Status]], rubric[], 2, FALSE)</f>
        <v>Kompetisi</v>
      </c>
      <c r="M30" s="1" t="str">
        <f>CLEAN(TRIM(Table1[[#This Row],[Status]] &amp; "|" &amp; Table1[[#This Row],[Level]] &amp; "|" &amp; Table1[[#This Row],[Participant As]]))</f>
        <v>Juara 2|External National|Individual</v>
      </c>
      <c r="N3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31" spans="1:14" ht="14.25" customHeight="1" x14ac:dyDescent="0.35">
      <c r="A31" s="1" t="s">
        <v>1837</v>
      </c>
      <c r="B31" s="1" t="s">
        <v>1838</v>
      </c>
      <c r="C31" s="1" t="s">
        <v>15</v>
      </c>
      <c r="D31" s="1">
        <v>2022</v>
      </c>
      <c r="E31" s="1" t="s">
        <v>89</v>
      </c>
      <c r="F31" s="1" t="s">
        <v>90</v>
      </c>
      <c r="G31" s="1">
        <v>20231</v>
      </c>
      <c r="H31" s="1" t="s">
        <v>91</v>
      </c>
      <c r="I31" s="1" t="s">
        <v>66</v>
      </c>
      <c r="J31" s="1" t="s">
        <v>25</v>
      </c>
      <c r="K31" s="1">
        <v>500</v>
      </c>
      <c r="L31" s="1" t="str">
        <f>VLOOKUP(Table1[[#This Row],[Status]], rubric[], 2, FALSE)</f>
        <v>Pengakuan</v>
      </c>
      <c r="M31" s="1" t="str">
        <f>CLEAN(TRIM(Table1[[#This Row],[Status]] &amp; "|" &amp; Table1[[#This Row],[Level]] &amp; "|" &amp; Table1[[#This Row],[Participant As]]))</f>
        <v>Narasumber/Pembicara|External International|Individual</v>
      </c>
      <c r="N3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32" spans="1:14" ht="14.25" customHeight="1" x14ac:dyDescent="0.35">
      <c r="A32" s="1" t="s">
        <v>1839</v>
      </c>
      <c r="B32" s="1" t="s">
        <v>1840</v>
      </c>
      <c r="C32" s="1" t="s">
        <v>15</v>
      </c>
      <c r="D32" s="1">
        <v>2022</v>
      </c>
      <c r="E32" s="1" t="s">
        <v>89</v>
      </c>
      <c r="F32" s="1" t="s">
        <v>90</v>
      </c>
      <c r="G32" s="1">
        <v>20231</v>
      </c>
      <c r="H32" s="1" t="s">
        <v>91</v>
      </c>
      <c r="I32" s="1" t="s">
        <v>66</v>
      </c>
      <c r="J32" s="1" t="s">
        <v>25</v>
      </c>
      <c r="K32" s="1">
        <v>500</v>
      </c>
      <c r="L32" s="1" t="str">
        <f>VLOOKUP(Table1[[#This Row],[Status]], rubric[], 2, FALSE)</f>
        <v>Pengakuan</v>
      </c>
      <c r="M32" s="1" t="str">
        <f>CLEAN(TRIM(Table1[[#This Row],[Status]] &amp; "|" &amp; Table1[[#This Row],[Level]] &amp; "|" &amp; Table1[[#This Row],[Participant As]]))</f>
        <v>Narasumber/Pembicara|External International|Individual</v>
      </c>
      <c r="N3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33" spans="1:14" ht="14.25" customHeight="1" x14ac:dyDescent="0.35">
      <c r="A33" s="1" t="s">
        <v>1841</v>
      </c>
      <c r="B33" s="1" t="s">
        <v>1842</v>
      </c>
      <c r="C33" s="1" t="s">
        <v>15</v>
      </c>
      <c r="D33" s="1">
        <v>2022</v>
      </c>
      <c r="E33" s="1" t="s">
        <v>89</v>
      </c>
      <c r="F33" s="1" t="s">
        <v>90</v>
      </c>
      <c r="G33" s="1">
        <v>20231</v>
      </c>
      <c r="H33" s="1" t="s">
        <v>91</v>
      </c>
      <c r="I33" s="1" t="s">
        <v>66</v>
      </c>
      <c r="J33" s="1" t="s">
        <v>25</v>
      </c>
      <c r="K33" s="1">
        <v>500</v>
      </c>
      <c r="L33" s="1" t="str">
        <f>VLOOKUP(Table1[[#This Row],[Status]], rubric[], 2, FALSE)</f>
        <v>Pengakuan</v>
      </c>
      <c r="M33" s="1" t="str">
        <f>CLEAN(TRIM(Table1[[#This Row],[Status]] &amp; "|" &amp; Table1[[#This Row],[Level]] &amp; "|" &amp; Table1[[#This Row],[Participant As]]))</f>
        <v>Narasumber/Pembicara|External International|Individual</v>
      </c>
      <c r="N3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34" spans="1:14" ht="14.25" customHeight="1" x14ac:dyDescent="0.35">
      <c r="A34" s="1" t="s">
        <v>1843</v>
      </c>
      <c r="B34" s="1" t="s">
        <v>1844</v>
      </c>
      <c r="C34" s="1" t="s">
        <v>15</v>
      </c>
      <c r="D34" s="1">
        <v>2022</v>
      </c>
      <c r="E34" s="1" t="s">
        <v>89</v>
      </c>
      <c r="F34" s="1" t="s">
        <v>90</v>
      </c>
      <c r="G34" s="1">
        <v>20231</v>
      </c>
      <c r="H34" s="1" t="s">
        <v>91</v>
      </c>
      <c r="I34" s="1" t="s">
        <v>66</v>
      </c>
      <c r="J34" s="1" t="s">
        <v>25</v>
      </c>
      <c r="K34" s="1">
        <v>500</v>
      </c>
      <c r="L34" s="1" t="str">
        <f>VLOOKUP(Table1[[#This Row],[Status]], rubric[], 2, FALSE)</f>
        <v>Pengakuan</v>
      </c>
      <c r="M34" s="1" t="str">
        <f>CLEAN(TRIM(Table1[[#This Row],[Status]] &amp; "|" &amp; Table1[[#This Row],[Level]] &amp; "|" &amp; Table1[[#This Row],[Participant As]]))</f>
        <v>Narasumber/Pembicara|External International|Individual</v>
      </c>
      <c r="N3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35" spans="1:14" ht="14.25" customHeight="1" x14ac:dyDescent="0.35">
      <c r="A35" s="1" t="s">
        <v>1845</v>
      </c>
      <c r="B35" s="1" t="s">
        <v>1846</v>
      </c>
      <c r="C35" s="1" t="s">
        <v>15</v>
      </c>
      <c r="D35" s="1">
        <v>2022</v>
      </c>
      <c r="E35" s="1" t="s">
        <v>89</v>
      </c>
      <c r="F35" s="1" t="s">
        <v>90</v>
      </c>
      <c r="G35" s="1">
        <v>20231</v>
      </c>
      <c r="H35" s="1" t="s">
        <v>91</v>
      </c>
      <c r="I35" s="1" t="s">
        <v>66</v>
      </c>
      <c r="J35" s="1" t="s">
        <v>25</v>
      </c>
      <c r="K35" s="1">
        <v>500</v>
      </c>
      <c r="L35" s="1" t="str">
        <f>VLOOKUP(Table1[[#This Row],[Status]], rubric[], 2, FALSE)</f>
        <v>Pengakuan</v>
      </c>
      <c r="M35" s="1" t="str">
        <f>CLEAN(TRIM(Table1[[#This Row],[Status]] &amp; "|" &amp; Table1[[#This Row],[Level]] &amp; "|" &amp; Table1[[#This Row],[Participant As]]))</f>
        <v>Narasumber/Pembicara|External International|Individual</v>
      </c>
      <c r="N3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36" spans="1:14" ht="14.25" customHeight="1" x14ac:dyDescent="0.35">
      <c r="A36" s="1" t="s">
        <v>1847</v>
      </c>
      <c r="B36" s="1" t="s">
        <v>1848</v>
      </c>
      <c r="C36" s="1" t="s">
        <v>15</v>
      </c>
      <c r="D36" s="1">
        <v>2022</v>
      </c>
      <c r="E36" s="1" t="s">
        <v>89</v>
      </c>
      <c r="F36" s="1" t="s">
        <v>90</v>
      </c>
      <c r="G36" s="1">
        <v>20231</v>
      </c>
      <c r="H36" s="1" t="s">
        <v>91</v>
      </c>
      <c r="I36" s="1" t="s">
        <v>66</v>
      </c>
      <c r="J36" s="1" t="s">
        <v>25</v>
      </c>
      <c r="K36" s="1">
        <v>500</v>
      </c>
      <c r="L36" s="1" t="str">
        <f>VLOOKUP(Table1[[#This Row],[Status]], rubric[], 2, FALSE)</f>
        <v>Pengakuan</v>
      </c>
      <c r="M36" s="1" t="str">
        <f>CLEAN(TRIM(Table1[[#This Row],[Status]] &amp; "|" &amp; Table1[[#This Row],[Level]] &amp; "|" &amp; Table1[[#This Row],[Participant As]]))</f>
        <v>Narasumber/Pembicara|External International|Individual</v>
      </c>
      <c r="N3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37" spans="1:14" ht="14.25" customHeight="1" x14ac:dyDescent="0.35">
      <c r="A37" s="1" t="s">
        <v>1849</v>
      </c>
      <c r="B37" s="1" t="s">
        <v>1850</v>
      </c>
      <c r="C37" s="1" t="s">
        <v>15</v>
      </c>
      <c r="D37" s="1">
        <v>2022</v>
      </c>
      <c r="E37" s="1" t="s">
        <v>1851</v>
      </c>
      <c r="F37" s="1" t="s">
        <v>806</v>
      </c>
      <c r="G37" s="1">
        <v>20232</v>
      </c>
      <c r="H37" s="1" t="s">
        <v>74</v>
      </c>
      <c r="I37" s="1" t="s">
        <v>48</v>
      </c>
      <c r="J37" s="1" t="s">
        <v>20</v>
      </c>
      <c r="L37" s="1" t="str">
        <f>VLOOKUP(Table1[[#This Row],[Status]], rubric[], 2, FALSE)</f>
        <v>Kompetisi</v>
      </c>
      <c r="M37" s="1" t="str">
        <f>CLEAN(TRIM(Table1[[#This Row],[Status]] &amp; "|" &amp; Table1[[#This Row],[Level]] &amp; "|" &amp; Table1[[#This Row],[Participant As]]))</f>
        <v>Juara 3|External National|Team</v>
      </c>
      <c r="N3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8</v>
      </c>
    </row>
    <row r="38" spans="1:14" ht="14.25" customHeight="1" x14ac:dyDescent="0.35">
      <c r="A38" s="1" t="s">
        <v>1849</v>
      </c>
      <c r="B38" s="1" t="s">
        <v>1850</v>
      </c>
      <c r="C38" s="1" t="s">
        <v>15</v>
      </c>
      <c r="D38" s="1">
        <v>2022</v>
      </c>
      <c r="E38" s="1" t="s">
        <v>1627</v>
      </c>
      <c r="F38" s="1" t="s">
        <v>675</v>
      </c>
      <c r="G38" s="1">
        <v>20232</v>
      </c>
      <c r="H38" s="1" t="s">
        <v>32</v>
      </c>
      <c r="I38" s="1" t="s">
        <v>66</v>
      </c>
      <c r="J38" s="1" t="s">
        <v>20</v>
      </c>
      <c r="L38" s="1" t="str">
        <f>VLOOKUP(Table1[[#This Row],[Status]], rubric[], 2, FALSE)</f>
        <v>Kompetisi</v>
      </c>
      <c r="M38" s="1" t="str">
        <f>CLEAN(TRIM(Table1[[#This Row],[Status]] &amp; "|" &amp; Table1[[#This Row],[Level]] &amp; "|" &amp; Table1[[#This Row],[Participant As]]))</f>
        <v>Juara 2|External International|Team</v>
      </c>
      <c r="N3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30</v>
      </c>
    </row>
    <row r="39" spans="1:14" ht="14.25" customHeight="1" x14ac:dyDescent="0.35">
      <c r="A39" s="1" t="s">
        <v>1852</v>
      </c>
      <c r="B39" s="1" t="s">
        <v>1853</v>
      </c>
      <c r="C39" s="1" t="s">
        <v>15</v>
      </c>
      <c r="D39" s="1">
        <v>2022</v>
      </c>
      <c r="E39" s="1" t="s">
        <v>16</v>
      </c>
      <c r="F39" s="1" t="s">
        <v>17</v>
      </c>
      <c r="G39" s="1">
        <v>20222</v>
      </c>
      <c r="H39" s="1" t="s">
        <v>18</v>
      </c>
      <c r="I39" s="1" t="s">
        <v>19</v>
      </c>
      <c r="J39" s="1" t="s">
        <v>20</v>
      </c>
      <c r="K39" s="1">
        <v>70</v>
      </c>
      <c r="L39" s="1" t="str">
        <f>VLOOKUP(Table1[[#This Row],[Status]], rubric[], 2, FALSE)</f>
        <v>Pemberdayaan atau Aksi Kemanusiaan</v>
      </c>
      <c r="M39" s="1" t="str">
        <f>CLEAN(TRIM(Table1[[#This Row],[Status]] &amp; "|" &amp; Table1[[#This Row],[Level]] &amp; "|" &amp; Table1[[#This Row],[Participant As]]))</f>
        <v>Relawan|External Regional|Team</v>
      </c>
      <c r="N3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40" spans="1:14" ht="14.25" customHeight="1" x14ac:dyDescent="0.35">
      <c r="A40" s="1" t="s">
        <v>1852</v>
      </c>
      <c r="B40" s="1" t="s">
        <v>1853</v>
      </c>
      <c r="C40" s="1" t="s">
        <v>15</v>
      </c>
      <c r="D40" s="1">
        <v>2022</v>
      </c>
      <c r="E40" s="1" t="s">
        <v>89</v>
      </c>
      <c r="F40" s="1" t="s">
        <v>90</v>
      </c>
      <c r="G40" s="1">
        <v>20231</v>
      </c>
      <c r="H40" s="1" t="s">
        <v>91</v>
      </c>
      <c r="I40" s="1" t="s">
        <v>66</v>
      </c>
      <c r="J40" s="1" t="s">
        <v>25</v>
      </c>
      <c r="K40" s="1">
        <v>500</v>
      </c>
      <c r="L40" s="1" t="str">
        <f>VLOOKUP(Table1[[#This Row],[Status]], rubric[], 2, FALSE)</f>
        <v>Pengakuan</v>
      </c>
      <c r="M40" s="1" t="str">
        <f>CLEAN(TRIM(Table1[[#This Row],[Status]] &amp; "|" &amp; Table1[[#This Row],[Level]] &amp; "|" &amp; Table1[[#This Row],[Participant As]]))</f>
        <v>Narasumber/Pembicara|External International|Individual</v>
      </c>
      <c r="N4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41" spans="1:14" ht="14.25" customHeight="1" x14ac:dyDescent="0.35">
      <c r="A41" s="1" t="s">
        <v>1854</v>
      </c>
      <c r="B41" s="1" t="s">
        <v>1855</v>
      </c>
      <c r="C41" s="1" t="s">
        <v>15</v>
      </c>
      <c r="D41" s="1">
        <v>2022</v>
      </c>
      <c r="E41" s="1" t="s">
        <v>89</v>
      </c>
      <c r="F41" s="1" t="s">
        <v>90</v>
      </c>
      <c r="G41" s="1">
        <v>20231</v>
      </c>
      <c r="H41" s="1" t="s">
        <v>91</v>
      </c>
      <c r="I41" s="1" t="s">
        <v>66</v>
      </c>
      <c r="J41" s="1" t="s">
        <v>25</v>
      </c>
      <c r="K41" s="1">
        <v>500</v>
      </c>
      <c r="L41" s="1" t="str">
        <f>VLOOKUP(Table1[[#This Row],[Status]], rubric[], 2, FALSE)</f>
        <v>Pengakuan</v>
      </c>
      <c r="M41" s="1" t="str">
        <f>CLEAN(TRIM(Table1[[#This Row],[Status]] &amp; "|" &amp; Table1[[#This Row],[Level]] &amp; "|" &amp; Table1[[#This Row],[Participant As]]))</f>
        <v>Narasumber/Pembicara|External International|Individual</v>
      </c>
      <c r="N4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42" spans="1:14" ht="14.25" customHeight="1" x14ac:dyDescent="0.35">
      <c r="A42" s="1" t="s">
        <v>1856</v>
      </c>
      <c r="B42" s="1" t="s">
        <v>1857</v>
      </c>
      <c r="C42" s="1" t="s">
        <v>15</v>
      </c>
      <c r="D42" s="1">
        <v>2022</v>
      </c>
      <c r="E42" s="1" t="s">
        <v>89</v>
      </c>
      <c r="F42" s="1" t="s">
        <v>90</v>
      </c>
      <c r="G42" s="1">
        <v>20231</v>
      </c>
      <c r="H42" s="1" t="s">
        <v>91</v>
      </c>
      <c r="I42" s="1" t="s">
        <v>66</v>
      </c>
      <c r="J42" s="1" t="s">
        <v>25</v>
      </c>
      <c r="K42" s="1">
        <v>500</v>
      </c>
      <c r="L42" s="1" t="str">
        <f>VLOOKUP(Table1[[#This Row],[Status]], rubric[], 2, FALSE)</f>
        <v>Pengakuan</v>
      </c>
      <c r="M42" s="1" t="str">
        <f>CLEAN(TRIM(Table1[[#This Row],[Status]] &amp; "|" &amp; Table1[[#This Row],[Level]] &amp; "|" &amp; Table1[[#This Row],[Participant As]]))</f>
        <v>Narasumber/Pembicara|External International|Individual</v>
      </c>
      <c r="N4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43" spans="1:14" ht="14.25" customHeight="1" x14ac:dyDescent="0.35">
      <c r="A43" s="1" t="s">
        <v>1858</v>
      </c>
      <c r="B43" s="1" t="s">
        <v>1859</v>
      </c>
      <c r="C43" s="1" t="s">
        <v>15</v>
      </c>
      <c r="D43" s="1">
        <v>2022</v>
      </c>
      <c r="E43" s="1" t="s">
        <v>994</v>
      </c>
      <c r="F43" s="1" t="s">
        <v>1488</v>
      </c>
      <c r="G43" s="1">
        <v>20221</v>
      </c>
      <c r="H43" s="1" t="s">
        <v>18</v>
      </c>
      <c r="I43" s="1" t="s">
        <v>19</v>
      </c>
      <c r="J43" s="1" t="s">
        <v>20</v>
      </c>
      <c r="K43" s="1">
        <v>40</v>
      </c>
      <c r="L43" s="1" t="str">
        <f>VLOOKUP(Table1[[#This Row],[Status]], rubric[], 2, FALSE)</f>
        <v>Pemberdayaan atau Aksi Kemanusiaan</v>
      </c>
      <c r="M43" s="1" t="str">
        <f>CLEAN(TRIM(Table1[[#This Row],[Status]] &amp; "|" &amp; Table1[[#This Row],[Level]] &amp; "|" &amp; Table1[[#This Row],[Participant As]]))</f>
        <v>Relawan|External Regional|Team</v>
      </c>
      <c r="N4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44" spans="1:14" ht="14.25" customHeight="1" x14ac:dyDescent="0.35">
      <c r="A44" s="1" t="s">
        <v>1860</v>
      </c>
      <c r="B44" s="1" t="s">
        <v>1861</v>
      </c>
      <c r="C44" s="1" t="s">
        <v>15</v>
      </c>
      <c r="D44" s="1">
        <v>2022</v>
      </c>
      <c r="E44" s="1" t="s">
        <v>38</v>
      </c>
      <c r="F44" s="1" t="s">
        <v>39</v>
      </c>
      <c r="G44" s="1">
        <v>20231</v>
      </c>
      <c r="H44" s="1" t="s">
        <v>102</v>
      </c>
      <c r="I44" s="1" t="s">
        <v>41</v>
      </c>
      <c r="J44" s="1" t="s">
        <v>25</v>
      </c>
      <c r="L44" s="1" t="str">
        <f>VLOOKUP(Table1[[#This Row],[Status]], rubric[], 2, FALSE)</f>
        <v>Karir Organisasi</v>
      </c>
      <c r="M44" s="1" t="str">
        <f>CLEAN(TRIM(Table1[[#This Row],[Status]] &amp; "|" &amp; Table1[[#This Row],[Level]] &amp; "|" &amp; Table1[[#This Row],[Participant As]]))</f>
        <v>Sekretaris|Kab/Kota/PT|Individual</v>
      </c>
      <c r="N4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6</v>
      </c>
    </row>
    <row r="45" spans="1:14" ht="14.25" customHeight="1" x14ac:dyDescent="0.35">
      <c r="A45" s="1" t="s">
        <v>1862</v>
      </c>
      <c r="B45" s="1" t="s">
        <v>1863</v>
      </c>
      <c r="C45" s="1" t="s">
        <v>15</v>
      </c>
      <c r="D45" s="1">
        <v>2022</v>
      </c>
      <c r="E45" s="1" t="s">
        <v>1571</v>
      </c>
      <c r="F45" s="1" t="s">
        <v>1864</v>
      </c>
      <c r="G45" s="1">
        <v>20212</v>
      </c>
      <c r="H45" s="1" t="s">
        <v>32</v>
      </c>
      <c r="I45" s="1" t="s">
        <v>19</v>
      </c>
      <c r="J45" s="1" t="s">
        <v>25</v>
      </c>
      <c r="K45" s="1">
        <v>15</v>
      </c>
      <c r="L45" s="1" t="str">
        <f>VLOOKUP(Table1[[#This Row],[Status]], rubric[], 2, FALSE)</f>
        <v>Kompetisi</v>
      </c>
      <c r="M45" s="1" t="str">
        <f>CLEAN(TRIM(Table1[[#This Row],[Status]] &amp; "|" &amp; Table1[[#This Row],[Level]] &amp; "|" &amp; Table1[[#This Row],[Participant As]]))</f>
        <v>Juara 2|External Regional|Individual</v>
      </c>
      <c r="N4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30</v>
      </c>
    </row>
    <row r="46" spans="1:14" ht="14.25" customHeight="1" x14ac:dyDescent="0.35">
      <c r="A46" s="1" t="s">
        <v>1865</v>
      </c>
      <c r="B46" s="1" t="s">
        <v>1866</v>
      </c>
      <c r="C46" s="1" t="s">
        <v>15</v>
      </c>
      <c r="D46" s="1">
        <v>2022</v>
      </c>
      <c r="E46" s="1" t="s">
        <v>368</v>
      </c>
      <c r="F46" s="1" t="s">
        <v>368</v>
      </c>
      <c r="G46" s="1">
        <v>20231</v>
      </c>
      <c r="H46" s="1" t="s">
        <v>18</v>
      </c>
      <c r="I46" s="1" t="s">
        <v>66</v>
      </c>
      <c r="J46" s="1" t="s">
        <v>20</v>
      </c>
      <c r="K46" s="1">
        <v>60</v>
      </c>
      <c r="L46" s="1" t="str">
        <f>VLOOKUP(Table1[[#This Row],[Status]], rubric[], 2, FALSE)</f>
        <v>Pemberdayaan atau Aksi Kemanusiaan</v>
      </c>
      <c r="M46" s="1" t="str">
        <f>CLEAN(TRIM(Table1[[#This Row],[Status]] &amp; "|" &amp; Table1[[#This Row],[Level]] &amp; "|" &amp; Table1[[#This Row],[Participant As]]))</f>
        <v>Relawan|External International|Team</v>
      </c>
      <c r="N4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47" spans="1:14" ht="14.25" customHeight="1" x14ac:dyDescent="0.35">
      <c r="A47" s="1" t="s">
        <v>1867</v>
      </c>
      <c r="B47" s="1" t="s">
        <v>1868</v>
      </c>
      <c r="C47" s="1" t="s">
        <v>15</v>
      </c>
      <c r="D47" s="1">
        <v>2022</v>
      </c>
      <c r="E47" s="1" t="s">
        <v>89</v>
      </c>
      <c r="F47" s="1" t="s">
        <v>90</v>
      </c>
      <c r="G47" s="1">
        <v>20231</v>
      </c>
      <c r="H47" s="1" t="s">
        <v>91</v>
      </c>
      <c r="I47" s="1" t="s">
        <v>66</v>
      </c>
      <c r="J47" s="1" t="s">
        <v>25</v>
      </c>
      <c r="K47" s="1">
        <v>500</v>
      </c>
      <c r="L47" s="1" t="str">
        <f>VLOOKUP(Table1[[#This Row],[Status]], rubric[], 2, FALSE)</f>
        <v>Pengakuan</v>
      </c>
      <c r="M47" s="1" t="str">
        <f>CLEAN(TRIM(Table1[[#This Row],[Status]] &amp; "|" &amp; Table1[[#This Row],[Level]] &amp; "|" &amp; Table1[[#This Row],[Participant As]]))</f>
        <v>Narasumber/Pembicara|External International|Individual</v>
      </c>
      <c r="N4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48" spans="1:14" ht="14.25" customHeight="1" x14ac:dyDescent="0.35">
      <c r="A48" s="1" t="s">
        <v>1869</v>
      </c>
      <c r="B48" s="1" t="s">
        <v>1870</v>
      </c>
      <c r="C48" s="1" t="s">
        <v>15</v>
      </c>
      <c r="D48" s="1">
        <v>2022</v>
      </c>
      <c r="E48" s="1" t="s">
        <v>89</v>
      </c>
      <c r="F48" s="1" t="s">
        <v>90</v>
      </c>
      <c r="G48" s="1">
        <v>20231</v>
      </c>
      <c r="H48" s="1" t="s">
        <v>91</v>
      </c>
      <c r="I48" s="1" t="s">
        <v>66</v>
      </c>
      <c r="J48" s="1" t="s">
        <v>25</v>
      </c>
      <c r="K48" s="1">
        <v>500</v>
      </c>
      <c r="L48" s="1" t="str">
        <f>VLOOKUP(Table1[[#This Row],[Status]], rubric[], 2, FALSE)</f>
        <v>Pengakuan</v>
      </c>
      <c r="M48" s="1" t="str">
        <f>CLEAN(TRIM(Table1[[#This Row],[Status]] &amp; "|" &amp; Table1[[#This Row],[Level]] &amp; "|" &amp; Table1[[#This Row],[Participant As]]))</f>
        <v>Narasumber/Pembicara|External International|Individual</v>
      </c>
      <c r="N4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49" spans="1:14" ht="14.25" customHeight="1" x14ac:dyDescent="0.35">
      <c r="A49" s="1" t="s">
        <v>1871</v>
      </c>
      <c r="B49" s="1" t="s">
        <v>1872</v>
      </c>
      <c r="C49" s="1" t="s">
        <v>15</v>
      </c>
      <c r="D49" s="1">
        <v>2022</v>
      </c>
      <c r="E49" s="1" t="s">
        <v>26</v>
      </c>
      <c r="F49" s="1" t="s">
        <v>626</v>
      </c>
      <c r="G49" s="1">
        <v>20222</v>
      </c>
      <c r="H49" s="1" t="s">
        <v>18</v>
      </c>
      <c r="I49" s="1" t="s">
        <v>19</v>
      </c>
      <c r="J49" s="1" t="s">
        <v>25</v>
      </c>
      <c r="K49" s="1">
        <v>30</v>
      </c>
      <c r="L49" s="1" t="str">
        <f>VLOOKUP(Table1[[#This Row],[Status]], rubric[], 2, FALSE)</f>
        <v>Pemberdayaan atau Aksi Kemanusiaan</v>
      </c>
      <c r="M49" s="1" t="str">
        <f>CLEAN(TRIM(Table1[[#This Row],[Status]] &amp; "|" &amp; Table1[[#This Row],[Level]] &amp; "|" &amp; Table1[[#This Row],[Participant As]]))</f>
        <v>Relawan|External Regional|Individual</v>
      </c>
      <c r="N4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0" spans="1:14" ht="14.25" customHeight="1" x14ac:dyDescent="0.35">
      <c r="A50" s="1" t="s">
        <v>1873</v>
      </c>
      <c r="B50" s="1" t="s">
        <v>1874</v>
      </c>
      <c r="C50" s="1" t="s">
        <v>15</v>
      </c>
      <c r="D50" s="1">
        <v>2022</v>
      </c>
      <c r="E50" s="1" t="s">
        <v>69</v>
      </c>
      <c r="F50" s="1" t="s">
        <v>1051</v>
      </c>
      <c r="G50" s="1">
        <v>20231</v>
      </c>
      <c r="H50" s="1" t="s">
        <v>18</v>
      </c>
      <c r="I50" s="1" t="s">
        <v>48</v>
      </c>
      <c r="J50" s="1" t="s">
        <v>25</v>
      </c>
      <c r="K50" s="1">
        <v>210</v>
      </c>
      <c r="L50" s="1" t="str">
        <f>VLOOKUP(Table1[[#This Row],[Status]], rubric[], 2, FALSE)</f>
        <v>Pemberdayaan atau Aksi Kemanusiaan</v>
      </c>
      <c r="M50" s="1" t="str">
        <f>CLEAN(TRIM(Table1[[#This Row],[Status]] &amp; "|" &amp; Table1[[#This Row],[Level]] &amp; "|" &amp; Table1[[#This Row],[Participant As]]))</f>
        <v>Relawan|External National|Individual</v>
      </c>
      <c r="N5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10</v>
      </c>
    </row>
    <row r="51" spans="1:14" ht="14.25" customHeight="1" x14ac:dyDescent="0.35">
      <c r="A51" s="1" t="s">
        <v>1873</v>
      </c>
      <c r="B51" s="1" t="s">
        <v>1874</v>
      </c>
      <c r="C51" s="1" t="s">
        <v>15</v>
      </c>
      <c r="D51" s="1">
        <v>2022</v>
      </c>
      <c r="E51" s="1" t="s">
        <v>89</v>
      </c>
      <c r="F51" s="1" t="s">
        <v>90</v>
      </c>
      <c r="G51" s="1">
        <v>20231</v>
      </c>
      <c r="H51" s="1" t="s">
        <v>91</v>
      </c>
      <c r="I51" s="1" t="s">
        <v>66</v>
      </c>
      <c r="J51" s="1" t="s">
        <v>25</v>
      </c>
      <c r="K51" s="1">
        <v>500</v>
      </c>
      <c r="L51" s="1" t="str">
        <f>VLOOKUP(Table1[[#This Row],[Status]], rubric[], 2, FALSE)</f>
        <v>Pengakuan</v>
      </c>
      <c r="M51" s="1" t="str">
        <f>CLEAN(TRIM(Table1[[#This Row],[Status]] &amp; "|" &amp; Table1[[#This Row],[Level]] &amp; "|" &amp; Table1[[#This Row],[Participant As]]))</f>
        <v>Narasumber/Pembicara|External International|Individual</v>
      </c>
      <c r="N5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52" spans="1:14" ht="14.25" customHeight="1" x14ac:dyDescent="0.35">
      <c r="A52" s="1" t="s">
        <v>1875</v>
      </c>
      <c r="B52" s="1" t="s">
        <v>1876</v>
      </c>
      <c r="C52" s="1" t="s">
        <v>15</v>
      </c>
      <c r="D52" s="1">
        <v>2022</v>
      </c>
      <c r="E52" s="1" t="s">
        <v>545</v>
      </c>
      <c r="F52" s="1" t="s">
        <v>545</v>
      </c>
      <c r="G52" s="1">
        <v>20232</v>
      </c>
      <c r="H52" s="1" t="s">
        <v>91</v>
      </c>
      <c r="I52" s="1" t="s">
        <v>19</v>
      </c>
      <c r="J52" s="1" t="s">
        <v>20</v>
      </c>
      <c r="K52" s="1">
        <v>60</v>
      </c>
      <c r="L52" s="1" t="str">
        <f>VLOOKUP(Table1[[#This Row],[Status]], rubric[], 2, FALSE)</f>
        <v>Pengakuan</v>
      </c>
      <c r="M52" s="1" t="str">
        <f>CLEAN(TRIM(Table1[[#This Row],[Status]] &amp; "|" &amp; Table1[[#This Row],[Level]] &amp; "|" &amp; Table1[[#This Row],[Participant As]]))</f>
        <v>Narasumber/Pembicara|External Regional|Team</v>
      </c>
      <c r="N5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53" spans="1:14" ht="14.25" customHeight="1" x14ac:dyDescent="0.35">
      <c r="A53" s="1" t="s">
        <v>1877</v>
      </c>
      <c r="B53" s="1" t="s">
        <v>1878</v>
      </c>
      <c r="C53" s="1" t="s">
        <v>15</v>
      </c>
      <c r="D53" s="1">
        <v>2022</v>
      </c>
      <c r="E53" s="1" t="s">
        <v>89</v>
      </c>
      <c r="F53" s="1" t="s">
        <v>90</v>
      </c>
      <c r="G53" s="1">
        <v>20231</v>
      </c>
      <c r="H53" s="1" t="s">
        <v>91</v>
      </c>
      <c r="I53" s="1" t="s">
        <v>66</v>
      </c>
      <c r="J53" s="1" t="s">
        <v>25</v>
      </c>
      <c r="K53" s="1">
        <v>500</v>
      </c>
      <c r="L53" s="1" t="str">
        <f>VLOOKUP(Table1[[#This Row],[Status]], rubric[], 2, FALSE)</f>
        <v>Pengakuan</v>
      </c>
      <c r="M53" s="1" t="str">
        <f>CLEAN(TRIM(Table1[[#This Row],[Status]] &amp; "|" &amp; Table1[[#This Row],[Level]] &amp; "|" &amp; Table1[[#This Row],[Participant As]]))</f>
        <v>Narasumber/Pembicara|External International|Individual</v>
      </c>
      <c r="N5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54" spans="1:14" ht="14.25" customHeight="1" x14ac:dyDescent="0.35">
      <c r="A54" s="1" t="s">
        <v>1879</v>
      </c>
      <c r="B54" s="1" t="s">
        <v>1880</v>
      </c>
      <c r="C54" s="1" t="s">
        <v>15</v>
      </c>
      <c r="D54" s="1">
        <v>2022</v>
      </c>
      <c r="E54" s="1" t="s">
        <v>89</v>
      </c>
      <c r="F54" s="1" t="s">
        <v>90</v>
      </c>
      <c r="G54" s="1">
        <v>20231</v>
      </c>
      <c r="H54" s="1" t="s">
        <v>91</v>
      </c>
      <c r="I54" s="1" t="s">
        <v>66</v>
      </c>
      <c r="J54" s="1" t="s">
        <v>25</v>
      </c>
      <c r="K54" s="1">
        <v>500</v>
      </c>
      <c r="L54" s="1" t="str">
        <f>VLOOKUP(Table1[[#This Row],[Status]], rubric[], 2, FALSE)</f>
        <v>Pengakuan</v>
      </c>
      <c r="M54" s="1" t="str">
        <f>CLEAN(TRIM(Table1[[#This Row],[Status]] &amp; "|" &amp; Table1[[#This Row],[Level]] &amp; "|" &amp; Table1[[#This Row],[Participant As]]))</f>
        <v>Narasumber/Pembicara|External International|Individual</v>
      </c>
      <c r="N5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55" spans="1:14" ht="14.25" customHeight="1" x14ac:dyDescent="0.35">
      <c r="A55" s="1" t="s">
        <v>1881</v>
      </c>
      <c r="B55" s="1" t="s">
        <v>1882</v>
      </c>
      <c r="C55" s="1" t="s">
        <v>15</v>
      </c>
      <c r="D55" s="1">
        <v>2022</v>
      </c>
      <c r="E55" s="1" t="s">
        <v>89</v>
      </c>
      <c r="F55" s="1" t="s">
        <v>90</v>
      </c>
      <c r="G55" s="1">
        <v>20231</v>
      </c>
      <c r="H55" s="1" t="s">
        <v>91</v>
      </c>
      <c r="I55" s="1" t="s">
        <v>66</v>
      </c>
      <c r="J55" s="1" t="s">
        <v>25</v>
      </c>
      <c r="K55" s="1">
        <v>500</v>
      </c>
      <c r="L55" s="1" t="str">
        <f>VLOOKUP(Table1[[#This Row],[Status]], rubric[], 2, FALSE)</f>
        <v>Pengakuan</v>
      </c>
      <c r="M55" s="1" t="str">
        <f>CLEAN(TRIM(Table1[[#This Row],[Status]] &amp; "|" &amp; Table1[[#This Row],[Level]] &amp; "|" &amp; Table1[[#This Row],[Participant As]]))</f>
        <v>Narasumber/Pembicara|External International|Individual</v>
      </c>
      <c r="N5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56" spans="1:14" ht="14.25" customHeight="1" x14ac:dyDescent="0.35">
      <c r="A56" s="1" t="s">
        <v>1883</v>
      </c>
      <c r="B56" s="1" t="s">
        <v>1884</v>
      </c>
      <c r="C56" s="1" t="s">
        <v>15</v>
      </c>
      <c r="D56" s="1">
        <v>2022</v>
      </c>
      <c r="E56" s="1" t="s">
        <v>89</v>
      </c>
      <c r="F56" s="1" t="s">
        <v>90</v>
      </c>
      <c r="G56" s="1">
        <v>20231</v>
      </c>
      <c r="H56" s="1" t="s">
        <v>91</v>
      </c>
      <c r="I56" s="1" t="s">
        <v>66</v>
      </c>
      <c r="J56" s="1" t="s">
        <v>25</v>
      </c>
      <c r="K56" s="1">
        <v>500</v>
      </c>
      <c r="L56" s="1" t="str">
        <f>VLOOKUP(Table1[[#This Row],[Status]], rubric[], 2, FALSE)</f>
        <v>Pengakuan</v>
      </c>
      <c r="M56" s="1" t="str">
        <f>CLEAN(TRIM(Table1[[#This Row],[Status]] &amp; "|" &amp; Table1[[#This Row],[Level]] &amp; "|" &amp; Table1[[#This Row],[Participant As]]))</f>
        <v>Narasumber/Pembicara|External International|Individual</v>
      </c>
      <c r="N5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57" spans="1:14" ht="14.25" customHeight="1" x14ac:dyDescent="0.35">
      <c r="A57" s="1" t="s">
        <v>1885</v>
      </c>
      <c r="B57" s="1" t="s">
        <v>1886</v>
      </c>
      <c r="C57" s="1" t="s">
        <v>15</v>
      </c>
      <c r="D57" s="1">
        <v>2022</v>
      </c>
      <c r="E57" s="1" t="s">
        <v>440</v>
      </c>
      <c r="F57" s="1" t="s">
        <v>852</v>
      </c>
      <c r="G57" s="1">
        <v>20222</v>
      </c>
      <c r="H57" s="1" t="s">
        <v>18</v>
      </c>
      <c r="I57" s="1" t="s">
        <v>19</v>
      </c>
      <c r="J57" s="1" t="s">
        <v>25</v>
      </c>
      <c r="K57" s="1">
        <v>1</v>
      </c>
      <c r="L57" s="1" t="str">
        <f>VLOOKUP(Table1[[#This Row],[Status]], rubric[], 2, FALSE)</f>
        <v>Pemberdayaan atau Aksi Kemanusiaan</v>
      </c>
      <c r="M57" s="1" t="str">
        <f>CLEAN(TRIM(Table1[[#This Row],[Status]] &amp; "|" &amp; Table1[[#This Row],[Level]] &amp; "|" &amp; Table1[[#This Row],[Participant As]]))</f>
        <v>Relawan|External Regional|Individual</v>
      </c>
      <c r="N5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8" spans="1:14" ht="14.25" customHeight="1" x14ac:dyDescent="0.35">
      <c r="A58" s="1" t="s">
        <v>1885</v>
      </c>
      <c r="B58" s="1" t="s">
        <v>1886</v>
      </c>
      <c r="C58" s="1" t="s">
        <v>15</v>
      </c>
      <c r="D58" s="1">
        <v>2022</v>
      </c>
      <c r="E58" s="1" t="s">
        <v>89</v>
      </c>
      <c r="F58" s="1" t="s">
        <v>90</v>
      </c>
      <c r="G58" s="1">
        <v>20231</v>
      </c>
      <c r="H58" s="1" t="s">
        <v>91</v>
      </c>
      <c r="I58" s="1" t="s">
        <v>66</v>
      </c>
      <c r="J58" s="1" t="s">
        <v>25</v>
      </c>
      <c r="K58" s="1">
        <v>500</v>
      </c>
      <c r="L58" s="1" t="str">
        <f>VLOOKUP(Table1[[#This Row],[Status]], rubric[], 2, FALSE)</f>
        <v>Pengakuan</v>
      </c>
      <c r="M58" s="1" t="str">
        <f>CLEAN(TRIM(Table1[[#This Row],[Status]] &amp; "|" &amp; Table1[[#This Row],[Level]] &amp; "|" &amp; Table1[[#This Row],[Participant As]]))</f>
        <v>Narasumber/Pembicara|External International|Individual</v>
      </c>
      <c r="N5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59" spans="1:14" ht="14.25" customHeight="1" x14ac:dyDescent="0.35">
      <c r="A59" s="1" t="s">
        <v>1887</v>
      </c>
      <c r="B59" s="1" t="s">
        <v>1888</v>
      </c>
      <c r="C59" s="1" t="s">
        <v>15</v>
      </c>
      <c r="D59" s="1">
        <v>2022</v>
      </c>
      <c r="E59" s="1" t="s">
        <v>89</v>
      </c>
      <c r="F59" s="1" t="s">
        <v>90</v>
      </c>
      <c r="G59" s="1">
        <v>20231</v>
      </c>
      <c r="H59" s="1" t="s">
        <v>91</v>
      </c>
      <c r="I59" s="1" t="s">
        <v>66</v>
      </c>
      <c r="J59" s="1" t="s">
        <v>25</v>
      </c>
      <c r="K59" s="1">
        <v>500</v>
      </c>
      <c r="L59" s="1" t="str">
        <f>VLOOKUP(Table1[[#This Row],[Status]], rubric[], 2, FALSE)</f>
        <v>Pengakuan</v>
      </c>
      <c r="M59" s="1" t="str">
        <f>CLEAN(TRIM(Table1[[#This Row],[Status]] &amp; "|" &amp; Table1[[#This Row],[Level]] &amp; "|" &amp; Table1[[#This Row],[Participant As]]))</f>
        <v>Narasumber/Pembicara|External International|Individual</v>
      </c>
      <c r="N5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60" spans="1:14" ht="14.25" customHeight="1" x14ac:dyDescent="0.35">
      <c r="A60" s="1" t="s">
        <v>1889</v>
      </c>
      <c r="B60" s="1" t="s">
        <v>1890</v>
      </c>
      <c r="C60" s="1" t="s">
        <v>15</v>
      </c>
      <c r="D60" s="1">
        <v>2022</v>
      </c>
      <c r="E60" s="1" t="s">
        <v>89</v>
      </c>
      <c r="F60" s="1" t="s">
        <v>90</v>
      </c>
      <c r="G60" s="1">
        <v>20231</v>
      </c>
      <c r="H60" s="1" t="s">
        <v>91</v>
      </c>
      <c r="I60" s="1" t="s">
        <v>66</v>
      </c>
      <c r="J60" s="1" t="s">
        <v>25</v>
      </c>
      <c r="K60" s="1">
        <v>500</v>
      </c>
      <c r="L60" s="1" t="str">
        <f>VLOOKUP(Table1[[#This Row],[Status]], rubric[], 2, FALSE)</f>
        <v>Pengakuan</v>
      </c>
      <c r="M60" s="1" t="str">
        <f>CLEAN(TRIM(Table1[[#This Row],[Status]] &amp; "|" &amp; Table1[[#This Row],[Level]] &amp; "|" &amp; Table1[[#This Row],[Participant As]]))</f>
        <v>Narasumber/Pembicara|External International|Individual</v>
      </c>
      <c r="N6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61" spans="1:14" ht="14.25" customHeight="1" x14ac:dyDescent="0.35">
      <c r="A61" s="1" t="s">
        <v>1891</v>
      </c>
      <c r="B61" s="1" t="s">
        <v>1892</v>
      </c>
      <c r="C61" s="1" t="s">
        <v>15</v>
      </c>
      <c r="D61" s="1">
        <v>2022</v>
      </c>
      <c r="E61" s="1" t="s">
        <v>89</v>
      </c>
      <c r="F61" s="1" t="s">
        <v>90</v>
      </c>
      <c r="G61" s="1">
        <v>20231</v>
      </c>
      <c r="H61" s="1" t="s">
        <v>91</v>
      </c>
      <c r="I61" s="1" t="s">
        <v>66</v>
      </c>
      <c r="J61" s="1" t="s">
        <v>25</v>
      </c>
      <c r="K61" s="1">
        <v>500</v>
      </c>
      <c r="L61" s="1" t="str">
        <f>VLOOKUP(Table1[[#This Row],[Status]], rubric[], 2, FALSE)</f>
        <v>Pengakuan</v>
      </c>
      <c r="M61" s="1" t="str">
        <f>CLEAN(TRIM(Table1[[#This Row],[Status]] &amp; "|" &amp; Table1[[#This Row],[Level]] &amp; "|" &amp; Table1[[#This Row],[Participant As]]))</f>
        <v>Narasumber/Pembicara|External International|Individual</v>
      </c>
      <c r="N6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62" spans="1:14" ht="14.25" customHeight="1" x14ac:dyDescent="0.35">
      <c r="A62" s="1" t="s">
        <v>1893</v>
      </c>
      <c r="B62" s="1" t="s">
        <v>1894</v>
      </c>
      <c r="C62" s="1" t="s">
        <v>15</v>
      </c>
      <c r="D62" s="1">
        <v>2022</v>
      </c>
      <c r="E62" s="1" t="s">
        <v>626</v>
      </c>
      <c r="F62" s="1" t="s">
        <v>31</v>
      </c>
      <c r="G62" s="1">
        <v>20231</v>
      </c>
      <c r="H62" s="1" t="s">
        <v>32</v>
      </c>
      <c r="I62" s="1" t="s">
        <v>19</v>
      </c>
      <c r="J62" s="1" t="s">
        <v>20</v>
      </c>
      <c r="L62" s="1" t="str">
        <f>VLOOKUP(Table1[[#This Row],[Status]], rubric[], 2, FALSE)</f>
        <v>Kompetisi</v>
      </c>
      <c r="M62" s="1" t="str">
        <f>CLEAN(TRIM(Table1[[#This Row],[Status]] &amp; "|" &amp; Table1[[#This Row],[Level]] &amp; "|" &amp; Table1[[#This Row],[Participant As]]))</f>
        <v>Juara 2|External Regional|Team</v>
      </c>
      <c r="N6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63" spans="1:14" ht="14.25" customHeight="1" x14ac:dyDescent="0.35">
      <c r="A63" s="1" t="s">
        <v>1893</v>
      </c>
      <c r="B63" s="1" t="s">
        <v>1894</v>
      </c>
      <c r="C63" s="1" t="s">
        <v>15</v>
      </c>
      <c r="D63" s="1">
        <v>2022</v>
      </c>
      <c r="E63" s="1" t="s">
        <v>158</v>
      </c>
      <c r="F63" s="1" t="s">
        <v>159</v>
      </c>
      <c r="G63" s="1">
        <v>20231</v>
      </c>
      <c r="H63" s="1" t="s">
        <v>32</v>
      </c>
      <c r="I63" s="1" t="s">
        <v>19</v>
      </c>
      <c r="J63" s="1" t="s">
        <v>20</v>
      </c>
      <c r="L63" s="1" t="str">
        <f>VLOOKUP(Table1[[#This Row],[Status]], rubric[], 2, FALSE)</f>
        <v>Kompetisi</v>
      </c>
      <c r="M63" s="1" t="str">
        <f>CLEAN(TRIM(Table1[[#This Row],[Status]] &amp; "|" &amp; Table1[[#This Row],[Level]] &amp; "|" &amp; Table1[[#This Row],[Participant As]]))</f>
        <v>Juara 2|External Regional|Team</v>
      </c>
      <c r="N6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64" spans="1:14" ht="14.25" customHeight="1" x14ac:dyDescent="0.35">
      <c r="A64" s="1" t="s">
        <v>1893</v>
      </c>
      <c r="B64" s="1" t="s">
        <v>1894</v>
      </c>
      <c r="C64" s="1" t="s">
        <v>15</v>
      </c>
      <c r="D64" s="1">
        <v>2022</v>
      </c>
      <c r="E64" s="1" t="s">
        <v>679</v>
      </c>
      <c r="F64" s="1" t="s">
        <v>679</v>
      </c>
      <c r="G64" s="1">
        <v>20232</v>
      </c>
      <c r="H64" s="1" t="s">
        <v>35</v>
      </c>
      <c r="I64" s="1" t="s">
        <v>19</v>
      </c>
      <c r="J64" s="1" t="s">
        <v>20</v>
      </c>
      <c r="L64" s="1" t="str">
        <f>VLOOKUP(Table1[[#This Row],[Status]], rubric[], 2, FALSE)</f>
        <v>Kompetisi</v>
      </c>
      <c r="M64" s="1" t="str">
        <f>CLEAN(TRIM(Table1[[#This Row],[Status]] &amp; "|" &amp; Table1[[#This Row],[Level]] &amp; "|" &amp; Table1[[#This Row],[Participant As]]))</f>
        <v>Juara 1|External Regional|Team</v>
      </c>
      <c r="N6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65" spans="1:14" ht="14.25" customHeight="1" x14ac:dyDescent="0.35">
      <c r="A65" s="1" t="s">
        <v>1895</v>
      </c>
      <c r="B65" s="1" t="s">
        <v>1896</v>
      </c>
      <c r="C65" s="1" t="s">
        <v>15</v>
      </c>
      <c r="D65" s="1">
        <v>2022</v>
      </c>
      <c r="E65" s="1" t="s">
        <v>89</v>
      </c>
      <c r="F65" s="1" t="s">
        <v>90</v>
      </c>
      <c r="G65" s="1">
        <v>20231</v>
      </c>
      <c r="H65" s="1" t="s">
        <v>91</v>
      </c>
      <c r="I65" s="1" t="s">
        <v>66</v>
      </c>
      <c r="J65" s="1" t="s">
        <v>25</v>
      </c>
      <c r="K65" s="1">
        <v>500</v>
      </c>
      <c r="L65" s="1" t="str">
        <f>VLOOKUP(Table1[[#This Row],[Status]], rubric[], 2, FALSE)</f>
        <v>Pengakuan</v>
      </c>
      <c r="M65" s="1" t="str">
        <f>CLEAN(TRIM(Table1[[#This Row],[Status]] &amp; "|" &amp; Table1[[#This Row],[Level]] &amp; "|" &amp; Table1[[#This Row],[Participant As]]))</f>
        <v>Narasumber/Pembicara|External International|Individual</v>
      </c>
      <c r="N6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66" spans="1:14" ht="14.25" customHeight="1" x14ac:dyDescent="0.35">
      <c r="A66" s="1" t="s">
        <v>1897</v>
      </c>
      <c r="B66" s="1" t="s">
        <v>1898</v>
      </c>
      <c r="C66" s="1" t="s">
        <v>15</v>
      </c>
      <c r="D66" s="1">
        <v>2022</v>
      </c>
      <c r="E66" s="1" t="s">
        <v>89</v>
      </c>
      <c r="F66" s="1" t="s">
        <v>90</v>
      </c>
      <c r="G66" s="1">
        <v>20231</v>
      </c>
      <c r="H66" s="1" t="s">
        <v>91</v>
      </c>
      <c r="I66" s="1" t="s">
        <v>66</v>
      </c>
      <c r="J66" s="1" t="s">
        <v>25</v>
      </c>
      <c r="K66" s="1">
        <v>500</v>
      </c>
      <c r="L66" s="1" t="str">
        <f>VLOOKUP(Table1[[#This Row],[Status]], rubric[], 2, FALSE)</f>
        <v>Pengakuan</v>
      </c>
      <c r="M66" s="1" t="str">
        <f>CLEAN(TRIM(Table1[[#This Row],[Status]] &amp; "|" &amp; Table1[[#This Row],[Level]] &amp; "|" &amp; Table1[[#This Row],[Participant As]]))</f>
        <v>Narasumber/Pembicara|External International|Individual</v>
      </c>
      <c r="N6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67" spans="1:14" ht="14.25" customHeight="1" x14ac:dyDescent="0.35">
      <c r="A67" s="1" t="s">
        <v>1899</v>
      </c>
      <c r="B67" s="1" t="s">
        <v>1900</v>
      </c>
      <c r="C67" s="1" t="s">
        <v>15</v>
      </c>
      <c r="D67" s="1">
        <v>2022</v>
      </c>
      <c r="E67" s="1" t="s">
        <v>89</v>
      </c>
      <c r="F67" s="1" t="s">
        <v>90</v>
      </c>
      <c r="G67" s="1">
        <v>20231</v>
      </c>
      <c r="H67" s="1" t="s">
        <v>91</v>
      </c>
      <c r="I67" s="1" t="s">
        <v>66</v>
      </c>
      <c r="J67" s="1" t="s">
        <v>25</v>
      </c>
      <c r="K67" s="1">
        <v>500</v>
      </c>
      <c r="L67" s="1" t="str">
        <f>VLOOKUP(Table1[[#This Row],[Status]], rubric[], 2, FALSE)</f>
        <v>Pengakuan</v>
      </c>
      <c r="M67" s="1" t="str">
        <f>CLEAN(TRIM(Table1[[#This Row],[Status]] &amp; "|" &amp; Table1[[#This Row],[Level]] &amp; "|" &amp; Table1[[#This Row],[Participant As]]))</f>
        <v>Narasumber/Pembicara|External International|Individual</v>
      </c>
      <c r="N6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68" spans="1:14" ht="14.25" customHeight="1" x14ac:dyDescent="0.35">
      <c r="A68" s="1" t="s">
        <v>1901</v>
      </c>
      <c r="B68" s="1" t="s">
        <v>1902</v>
      </c>
      <c r="C68" s="1" t="s">
        <v>15</v>
      </c>
      <c r="D68" s="1">
        <v>2022</v>
      </c>
      <c r="E68" s="1" t="s">
        <v>98</v>
      </c>
      <c r="F68" s="1" t="s">
        <v>98</v>
      </c>
      <c r="G68" s="1">
        <v>20221</v>
      </c>
      <c r="H68" s="1" t="s">
        <v>91</v>
      </c>
      <c r="I68" s="1" t="s">
        <v>48</v>
      </c>
      <c r="J68" s="1" t="s">
        <v>25</v>
      </c>
      <c r="K68" s="1">
        <v>255</v>
      </c>
      <c r="L68" s="1" t="str">
        <f>VLOOKUP(Table1[[#This Row],[Status]], rubric[], 2, FALSE)</f>
        <v>Pengakuan</v>
      </c>
      <c r="M68" s="1" t="str">
        <f>CLEAN(TRIM(Table1[[#This Row],[Status]] &amp; "|" &amp; Table1[[#This Row],[Level]] &amp; "|" &amp; Table1[[#This Row],[Participant As]]))</f>
        <v>Narasumber/Pembicara|External National|Individual</v>
      </c>
      <c r="N6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69" spans="1:14" ht="14.25" customHeight="1" x14ac:dyDescent="0.35">
      <c r="A69" s="1" t="s">
        <v>1901</v>
      </c>
      <c r="B69" s="1" t="s">
        <v>1902</v>
      </c>
      <c r="C69" s="1" t="s">
        <v>15</v>
      </c>
      <c r="D69" s="1">
        <v>2022</v>
      </c>
      <c r="E69" s="1" t="s">
        <v>89</v>
      </c>
      <c r="F69" s="1" t="s">
        <v>90</v>
      </c>
      <c r="G69" s="1">
        <v>20231</v>
      </c>
      <c r="H69" s="1" t="s">
        <v>91</v>
      </c>
      <c r="I69" s="1" t="s">
        <v>66</v>
      </c>
      <c r="J69" s="1" t="s">
        <v>25</v>
      </c>
      <c r="K69" s="1">
        <v>500</v>
      </c>
      <c r="L69" s="1" t="str">
        <f>VLOOKUP(Table1[[#This Row],[Status]], rubric[], 2, FALSE)</f>
        <v>Pengakuan</v>
      </c>
      <c r="M69" s="1" t="str">
        <f>CLEAN(TRIM(Table1[[#This Row],[Status]] &amp; "|" &amp; Table1[[#This Row],[Level]] &amp; "|" &amp; Table1[[#This Row],[Participant As]]))</f>
        <v>Narasumber/Pembicara|External International|Individual</v>
      </c>
      <c r="N6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70" spans="1:14" ht="14.25" customHeight="1" x14ac:dyDescent="0.35">
      <c r="A70" s="1" t="s">
        <v>1903</v>
      </c>
      <c r="B70" s="1" t="s">
        <v>1904</v>
      </c>
      <c r="C70" s="1" t="s">
        <v>15</v>
      </c>
      <c r="D70" s="1">
        <v>2022</v>
      </c>
      <c r="E70" s="1" t="s">
        <v>89</v>
      </c>
      <c r="F70" s="1" t="s">
        <v>90</v>
      </c>
      <c r="G70" s="1">
        <v>20231</v>
      </c>
      <c r="H70" s="1" t="s">
        <v>91</v>
      </c>
      <c r="I70" s="1" t="s">
        <v>66</v>
      </c>
      <c r="J70" s="1" t="s">
        <v>25</v>
      </c>
      <c r="K70" s="1">
        <v>500</v>
      </c>
      <c r="L70" s="1" t="str">
        <f>VLOOKUP(Table1[[#This Row],[Status]], rubric[], 2, FALSE)</f>
        <v>Pengakuan</v>
      </c>
      <c r="M70" s="1" t="str">
        <f>CLEAN(TRIM(Table1[[#This Row],[Status]] &amp; "|" &amp; Table1[[#This Row],[Level]] &amp; "|" &amp; Table1[[#This Row],[Participant As]]))</f>
        <v>Narasumber/Pembicara|External International|Individual</v>
      </c>
      <c r="N7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71" spans="1:14" ht="14.25" customHeight="1" x14ac:dyDescent="0.35">
      <c r="A71" s="1" t="s">
        <v>1905</v>
      </c>
      <c r="B71" s="1" t="s">
        <v>1906</v>
      </c>
      <c r="C71" s="1" t="s">
        <v>15</v>
      </c>
      <c r="D71" s="1">
        <v>2022</v>
      </c>
      <c r="E71" s="1" t="s">
        <v>89</v>
      </c>
      <c r="F71" s="1" t="s">
        <v>90</v>
      </c>
      <c r="G71" s="1">
        <v>20231</v>
      </c>
      <c r="H71" s="1" t="s">
        <v>91</v>
      </c>
      <c r="I71" s="1" t="s">
        <v>66</v>
      </c>
      <c r="J71" s="1" t="s">
        <v>25</v>
      </c>
      <c r="K71" s="1">
        <v>500</v>
      </c>
      <c r="L71" s="1" t="str">
        <f>VLOOKUP(Table1[[#This Row],[Status]], rubric[], 2, FALSE)</f>
        <v>Pengakuan</v>
      </c>
      <c r="M71" s="1" t="str">
        <f>CLEAN(TRIM(Table1[[#This Row],[Status]] &amp; "|" &amp; Table1[[#This Row],[Level]] &amp; "|" &amp; Table1[[#This Row],[Participant As]]))</f>
        <v>Narasumber/Pembicara|External International|Individual</v>
      </c>
      <c r="N7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72" spans="1:14" ht="14.25" customHeight="1" x14ac:dyDescent="0.35">
      <c r="A72" s="1" t="s">
        <v>1907</v>
      </c>
      <c r="B72" s="1" t="s">
        <v>1908</v>
      </c>
      <c r="C72" s="1" t="s">
        <v>15</v>
      </c>
      <c r="D72" s="1">
        <v>2022</v>
      </c>
      <c r="E72" s="1" t="s">
        <v>89</v>
      </c>
      <c r="F72" s="1" t="s">
        <v>90</v>
      </c>
      <c r="G72" s="1">
        <v>20231</v>
      </c>
      <c r="H72" s="1" t="s">
        <v>91</v>
      </c>
      <c r="I72" s="1" t="s">
        <v>66</v>
      </c>
      <c r="J72" s="1" t="s">
        <v>25</v>
      </c>
      <c r="K72" s="1">
        <v>500</v>
      </c>
      <c r="L72" s="1" t="str">
        <f>VLOOKUP(Table1[[#This Row],[Status]], rubric[], 2, FALSE)</f>
        <v>Pengakuan</v>
      </c>
      <c r="M72" s="1" t="str">
        <f>CLEAN(TRIM(Table1[[#This Row],[Status]] &amp; "|" &amp; Table1[[#This Row],[Level]] &amp; "|" &amp; Table1[[#This Row],[Participant As]]))</f>
        <v>Narasumber/Pembicara|External International|Individual</v>
      </c>
      <c r="N7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73" spans="1:14" ht="14.25" customHeight="1" x14ac:dyDescent="0.35">
      <c r="A73" s="1" t="s">
        <v>1909</v>
      </c>
      <c r="B73" s="1" t="s">
        <v>1910</v>
      </c>
      <c r="C73" s="1" t="s">
        <v>15</v>
      </c>
      <c r="D73" s="1">
        <v>2022</v>
      </c>
      <c r="E73" s="1" t="s">
        <v>1911</v>
      </c>
      <c r="F73" s="1" t="s">
        <v>1911</v>
      </c>
      <c r="G73" s="1">
        <v>20222</v>
      </c>
      <c r="H73" s="1" t="s">
        <v>55</v>
      </c>
      <c r="I73" s="1" t="s">
        <v>48</v>
      </c>
      <c r="J73" s="1" t="s">
        <v>20</v>
      </c>
      <c r="K73" s="1">
        <v>2</v>
      </c>
      <c r="L73" s="1" t="str">
        <f>VLOOKUP(Table1[[#This Row],[Status]], rubric[], 2, FALSE)</f>
        <v>Hasil Karya</v>
      </c>
      <c r="M73" s="1" t="str">
        <f>CLEAN(TRIM(Table1[[#This Row],[Status]] &amp; "|" &amp; Table1[[#This Row],[Level]] &amp; "|" &amp; Table1[[#This Row],[Participant As]]))</f>
        <v>Hak Cipta|External National|Team</v>
      </c>
      <c r="N7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74" spans="1:14" ht="14.25" customHeight="1" x14ac:dyDescent="0.35">
      <c r="A74" s="1" t="s">
        <v>1909</v>
      </c>
      <c r="B74" s="1" t="s">
        <v>1910</v>
      </c>
      <c r="C74" s="1" t="s">
        <v>15</v>
      </c>
      <c r="D74" s="1">
        <v>2022</v>
      </c>
      <c r="E74" s="1" t="s">
        <v>89</v>
      </c>
      <c r="F74" s="1" t="s">
        <v>90</v>
      </c>
      <c r="G74" s="1">
        <v>20231</v>
      </c>
      <c r="H74" s="1" t="s">
        <v>91</v>
      </c>
      <c r="I74" s="1" t="s">
        <v>66</v>
      </c>
      <c r="J74" s="1" t="s">
        <v>25</v>
      </c>
      <c r="K74" s="1">
        <v>500</v>
      </c>
      <c r="L74" s="1" t="str">
        <f>VLOOKUP(Table1[[#This Row],[Status]], rubric[], 2, FALSE)</f>
        <v>Pengakuan</v>
      </c>
      <c r="M74" s="1" t="str">
        <f>CLEAN(TRIM(Table1[[#This Row],[Status]] &amp; "|" &amp; Table1[[#This Row],[Level]] &amp; "|" &amp; Table1[[#This Row],[Participant As]]))</f>
        <v>Narasumber/Pembicara|External International|Individual</v>
      </c>
      <c r="N7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75" spans="1:14" ht="14.25" customHeight="1" x14ac:dyDescent="0.35">
      <c r="A75" s="1" t="s">
        <v>1912</v>
      </c>
      <c r="B75" s="1" t="s">
        <v>1913</v>
      </c>
      <c r="C75" s="1" t="s">
        <v>15</v>
      </c>
      <c r="D75" s="1">
        <v>2022</v>
      </c>
      <c r="E75" s="1" t="s">
        <v>89</v>
      </c>
      <c r="F75" s="1" t="s">
        <v>90</v>
      </c>
      <c r="G75" s="1">
        <v>20231</v>
      </c>
      <c r="H75" s="1" t="s">
        <v>91</v>
      </c>
      <c r="I75" s="1" t="s">
        <v>66</v>
      </c>
      <c r="J75" s="1" t="s">
        <v>25</v>
      </c>
      <c r="K75" s="1">
        <v>500</v>
      </c>
      <c r="L75" s="1" t="str">
        <f>VLOOKUP(Table1[[#This Row],[Status]], rubric[], 2, FALSE)</f>
        <v>Pengakuan</v>
      </c>
      <c r="M75" s="1" t="str">
        <f>CLEAN(TRIM(Table1[[#This Row],[Status]] &amp; "|" &amp; Table1[[#This Row],[Level]] &amp; "|" &amp; Table1[[#This Row],[Participant As]]))</f>
        <v>Narasumber/Pembicara|External International|Individual</v>
      </c>
      <c r="N7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76" spans="1:14" ht="14.25" customHeight="1" x14ac:dyDescent="0.35">
      <c r="A76" s="1" t="s">
        <v>1914</v>
      </c>
      <c r="B76" s="1" t="s">
        <v>1915</v>
      </c>
      <c r="C76" s="1" t="s">
        <v>15</v>
      </c>
      <c r="D76" s="1">
        <v>2022</v>
      </c>
      <c r="E76" s="1" t="s">
        <v>1916</v>
      </c>
      <c r="F76" s="1" t="s">
        <v>1916</v>
      </c>
      <c r="G76" s="1">
        <v>20231</v>
      </c>
      <c r="H76" s="1" t="s">
        <v>35</v>
      </c>
      <c r="I76" s="1" t="s">
        <v>48</v>
      </c>
      <c r="J76" s="1" t="s">
        <v>25</v>
      </c>
      <c r="K76" s="1">
        <v>100</v>
      </c>
      <c r="L76" s="1" t="str">
        <f>VLOOKUP(Table1[[#This Row],[Status]], rubric[], 2, FALSE)</f>
        <v>Kompetisi</v>
      </c>
      <c r="M76" s="1" t="str">
        <f>CLEAN(TRIM(Table1[[#This Row],[Status]] &amp; "|" &amp; Table1[[#This Row],[Level]] &amp; "|" &amp; Table1[[#This Row],[Participant As]]))</f>
        <v>Juara 1|External National|Individual</v>
      </c>
      <c r="N7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77" spans="1:14" ht="14.25" customHeight="1" x14ac:dyDescent="0.35">
      <c r="A77" s="1" t="s">
        <v>1917</v>
      </c>
      <c r="B77" s="1" t="s">
        <v>1918</v>
      </c>
      <c r="C77" s="1" t="s">
        <v>15</v>
      </c>
      <c r="D77" s="1">
        <v>2022</v>
      </c>
      <c r="E77" s="1" t="s">
        <v>89</v>
      </c>
      <c r="F77" s="1" t="s">
        <v>90</v>
      </c>
      <c r="G77" s="1">
        <v>20231</v>
      </c>
      <c r="H77" s="1" t="s">
        <v>91</v>
      </c>
      <c r="I77" s="1" t="s">
        <v>66</v>
      </c>
      <c r="J77" s="1" t="s">
        <v>25</v>
      </c>
      <c r="K77" s="1">
        <v>500</v>
      </c>
      <c r="L77" s="1" t="str">
        <f>VLOOKUP(Table1[[#This Row],[Status]], rubric[], 2, FALSE)</f>
        <v>Pengakuan</v>
      </c>
      <c r="M77" s="1" t="str">
        <f>CLEAN(TRIM(Table1[[#This Row],[Status]] &amp; "|" &amp; Table1[[#This Row],[Level]] &amp; "|" &amp; Table1[[#This Row],[Participant As]]))</f>
        <v>Narasumber/Pembicara|External International|Individual</v>
      </c>
      <c r="N7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78" spans="1:14" ht="14.25" customHeight="1" x14ac:dyDescent="0.35">
      <c r="A78" s="1" t="s">
        <v>1919</v>
      </c>
      <c r="B78" s="1" t="s">
        <v>1920</v>
      </c>
      <c r="C78" s="1" t="s">
        <v>15</v>
      </c>
      <c r="D78" s="1">
        <v>2022</v>
      </c>
      <c r="E78" s="1" t="s">
        <v>89</v>
      </c>
      <c r="F78" s="1" t="s">
        <v>90</v>
      </c>
      <c r="G78" s="1">
        <v>20231</v>
      </c>
      <c r="H78" s="1" t="s">
        <v>91</v>
      </c>
      <c r="I78" s="1" t="s">
        <v>66</v>
      </c>
      <c r="J78" s="1" t="s">
        <v>25</v>
      </c>
      <c r="K78" s="1">
        <v>500</v>
      </c>
      <c r="L78" s="1" t="str">
        <f>VLOOKUP(Table1[[#This Row],[Status]], rubric[], 2, FALSE)</f>
        <v>Pengakuan</v>
      </c>
      <c r="M78" s="1" t="str">
        <f>CLEAN(TRIM(Table1[[#This Row],[Status]] &amp; "|" &amp; Table1[[#This Row],[Level]] &amp; "|" &amp; Table1[[#This Row],[Participant As]]))</f>
        <v>Narasumber/Pembicara|External International|Individual</v>
      </c>
      <c r="N7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79" spans="1:14" ht="14.25" customHeight="1" x14ac:dyDescent="0.35">
      <c r="A79" s="1" t="s">
        <v>1921</v>
      </c>
      <c r="B79" s="1" t="s">
        <v>1922</v>
      </c>
      <c r="C79" s="1" t="s">
        <v>15</v>
      </c>
      <c r="D79" s="1">
        <v>2022</v>
      </c>
      <c r="E79" s="1" t="s">
        <v>139</v>
      </c>
      <c r="F79" s="1" t="s">
        <v>139</v>
      </c>
      <c r="G79" s="1">
        <v>20221</v>
      </c>
      <c r="H79" s="1" t="s">
        <v>35</v>
      </c>
      <c r="I79" s="1" t="s">
        <v>19</v>
      </c>
      <c r="J79" s="1" t="s">
        <v>25</v>
      </c>
      <c r="K79" s="1">
        <v>900</v>
      </c>
      <c r="L79" s="1" t="str">
        <f>VLOOKUP(Table1[[#This Row],[Status]], rubric[], 2, FALSE)</f>
        <v>Kompetisi</v>
      </c>
      <c r="M79" s="1" t="str">
        <f>CLEAN(TRIM(Table1[[#This Row],[Status]] &amp; "|" &amp; Table1[[#This Row],[Level]] &amp; "|" &amp; Table1[[#This Row],[Participant As]]))</f>
        <v>Juara 1|External Regional|Individual</v>
      </c>
      <c r="N7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35</v>
      </c>
    </row>
    <row r="80" spans="1:14" ht="14.25" customHeight="1" x14ac:dyDescent="0.35">
      <c r="A80" s="1" t="s">
        <v>1921</v>
      </c>
      <c r="B80" s="1" t="s">
        <v>1922</v>
      </c>
      <c r="C80" s="1" t="s">
        <v>15</v>
      </c>
      <c r="D80" s="1">
        <v>2022</v>
      </c>
      <c r="E80" s="1" t="s">
        <v>218</v>
      </c>
      <c r="F80" s="1" t="s">
        <v>218</v>
      </c>
      <c r="G80" s="1">
        <v>20222</v>
      </c>
      <c r="H80" s="1" t="s">
        <v>32</v>
      </c>
      <c r="I80" s="1" t="s">
        <v>19</v>
      </c>
      <c r="J80" s="1" t="s">
        <v>25</v>
      </c>
      <c r="K80" s="1">
        <v>900</v>
      </c>
      <c r="L80" s="1" t="str">
        <f>VLOOKUP(Table1[[#This Row],[Status]], rubric[], 2, FALSE)</f>
        <v>Kompetisi</v>
      </c>
      <c r="M80" s="1" t="str">
        <f>CLEAN(TRIM(Table1[[#This Row],[Status]] &amp; "|" &amp; Table1[[#This Row],[Level]] &amp; "|" &amp; Table1[[#This Row],[Participant As]]))</f>
        <v>Juara 2|External Regional|Individual</v>
      </c>
      <c r="N8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30</v>
      </c>
    </row>
    <row r="81" spans="1:14" ht="14.25" customHeight="1" x14ac:dyDescent="0.35">
      <c r="A81" s="1" t="s">
        <v>1921</v>
      </c>
      <c r="B81" s="1" t="s">
        <v>1922</v>
      </c>
      <c r="C81" s="1" t="s">
        <v>15</v>
      </c>
      <c r="D81" s="1">
        <v>2022</v>
      </c>
      <c r="E81" s="1" t="s">
        <v>89</v>
      </c>
      <c r="F81" s="1" t="s">
        <v>90</v>
      </c>
      <c r="G81" s="1">
        <v>20231</v>
      </c>
      <c r="H81" s="1" t="s">
        <v>91</v>
      </c>
      <c r="I81" s="1" t="s">
        <v>66</v>
      </c>
      <c r="J81" s="1" t="s">
        <v>25</v>
      </c>
      <c r="K81" s="1">
        <v>500</v>
      </c>
      <c r="L81" s="1" t="str">
        <f>VLOOKUP(Table1[[#This Row],[Status]], rubric[], 2, FALSE)</f>
        <v>Pengakuan</v>
      </c>
      <c r="M81" s="1" t="str">
        <f>CLEAN(TRIM(Table1[[#This Row],[Status]] &amp; "|" &amp; Table1[[#This Row],[Level]] &amp; "|" &amp; Table1[[#This Row],[Participant As]]))</f>
        <v>Narasumber/Pembicara|External International|Individual</v>
      </c>
      <c r="N8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82" spans="1:14" ht="14.25" customHeight="1" x14ac:dyDescent="0.35">
      <c r="A82" s="1" t="s">
        <v>1923</v>
      </c>
      <c r="B82" s="1" t="s">
        <v>1924</v>
      </c>
      <c r="C82" s="1" t="s">
        <v>15</v>
      </c>
      <c r="D82" s="1">
        <v>2022</v>
      </c>
      <c r="E82" s="1" t="s">
        <v>124</v>
      </c>
      <c r="F82" s="1" t="s">
        <v>125</v>
      </c>
      <c r="G82" s="1">
        <v>20222</v>
      </c>
      <c r="H82" s="1" t="s">
        <v>40</v>
      </c>
      <c r="I82" s="1" t="s">
        <v>41</v>
      </c>
      <c r="J82" s="1" t="s">
        <v>25</v>
      </c>
      <c r="L82" s="1" t="str">
        <f>VLOOKUP(Table1[[#This Row],[Status]], rubric[], 2, FALSE)</f>
        <v>Karir Organisasi</v>
      </c>
      <c r="M82" s="1" t="str">
        <f>CLEAN(TRIM(Table1[[#This Row],[Status]] &amp; "|" &amp; Table1[[#This Row],[Level]] &amp; "|" &amp; Table1[[#This Row],[Participant As]]))</f>
        <v>Satu Tingkat Dibawah Pengurus Harian|Kab/Kota/PT|Individual</v>
      </c>
      <c r="N8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83" spans="1:14" ht="14.25" customHeight="1" x14ac:dyDescent="0.35">
      <c r="A83" s="1" t="s">
        <v>1923</v>
      </c>
      <c r="B83" s="1" t="s">
        <v>1924</v>
      </c>
      <c r="C83" s="1" t="s">
        <v>15</v>
      </c>
      <c r="D83" s="1">
        <v>2022</v>
      </c>
      <c r="E83" s="1" t="s">
        <v>89</v>
      </c>
      <c r="F83" s="1" t="s">
        <v>90</v>
      </c>
      <c r="G83" s="1">
        <v>20231</v>
      </c>
      <c r="H83" s="1" t="s">
        <v>91</v>
      </c>
      <c r="I83" s="1" t="s">
        <v>66</v>
      </c>
      <c r="J83" s="1" t="s">
        <v>25</v>
      </c>
      <c r="K83" s="1">
        <v>500</v>
      </c>
      <c r="L83" s="1" t="str">
        <f>VLOOKUP(Table1[[#This Row],[Status]], rubric[], 2, FALSE)</f>
        <v>Pengakuan</v>
      </c>
      <c r="M83" s="1" t="str">
        <f>CLEAN(TRIM(Table1[[#This Row],[Status]] &amp; "|" &amp; Table1[[#This Row],[Level]] &amp; "|" &amp; Table1[[#This Row],[Participant As]]))</f>
        <v>Narasumber/Pembicara|External International|Individual</v>
      </c>
      <c r="N8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84" spans="1:14" ht="14.25" customHeight="1" x14ac:dyDescent="0.35">
      <c r="A84" s="1" t="s">
        <v>1925</v>
      </c>
      <c r="B84" s="1" t="s">
        <v>1926</v>
      </c>
      <c r="C84" s="1" t="s">
        <v>15</v>
      </c>
      <c r="D84" s="1">
        <v>2022</v>
      </c>
      <c r="E84" s="1" t="s">
        <v>16</v>
      </c>
      <c r="F84" s="1" t="s">
        <v>17</v>
      </c>
      <c r="G84" s="1">
        <v>20222</v>
      </c>
      <c r="H84" s="1" t="s">
        <v>18</v>
      </c>
      <c r="I84" s="1" t="s">
        <v>19</v>
      </c>
      <c r="J84" s="1" t="s">
        <v>20</v>
      </c>
      <c r="K84" s="1">
        <v>70</v>
      </c>
      <c r="L84" s="1" t="str">
        <f>VLOOKUP(Table1[[#This Row],[Status]], rubric[], 2, FALSE)</f>
        <v>Pemberdayaan atau Aksi Kemanusiaan</v>
      </c>
      <c r="M84" s="1" t="str">
        <f>CLEAN(TRIM(Table1[[#This Row],[Status]] &amp; "|" &amp; Table1[[#This Row],[Level]] &amp; "|" &amp; Table1[[#This Row],[Participant As]]))</f>
        <v>Relawan|External Regional|Team</v>
      </c>
      <c r="N8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85" spans="1:14" ht="14.25" customHeight="1" x14ac:dyDescent="0.35">
      <c r="A85" s="1" t="s">
        <v>1927</v>
      </c>
      <c r="B85" s="1" t="s">
        <v>1928</v>
      </c>
      <c r="C85" s="1" t="s">
        <v>15</v>
      </c>
      <c r="D85" s="1">
        <v>2022</v>
      </c>
      <c r="E85" s="1" t="s">
        <v>89</v>
      </c>
      <c r="F85" s="1" t="s">
        <v>90</v>
      </c>
      <c r="G85" s="1">
        <v>20231</v>
      </c>
      <c r="H85" s="1" t="s">
        <v>91</v>
      </c>
      <c r="I85" s="1" t="s">
        <v>66</v>
      </c>
      <c r="J85" s="1" t="s">
        <v>25</v>
      </c>
      <c r="K85" s="1">
        <v>500</v>
      </c>
      <c r="L85" s="1" t="str">
        <f>VLOOKUP(Table1[[#This Row],[Status]], rubric[], 2, FALSE)</f>
        <v>Pengakuan</v>
      </c>
      <c r="M85" s="1" t="str">
        <f>CLEAN(TRIM(Table1[[#This Row],[Status]] &amp; "|" &amp; Table1[[#This Row],[Level]] &amp; "|" &amp; Table1[[#This Row],[Participant As]]))</f>
        <v>Narasumber/Pembicara|External International|Individual</v>
      </c>
      <c r="N8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86" spans="1:14" ht="14.25" customHeight="1" x14ac:dyDescent="0.35">
      <c r="A86" s="1" t="s">
        <v>1929</v>
      </c>
      <c r="B86" s="1" t="s">
        <v>1930</v>
      </c>
      <c r="C86" s="1" t="s">
        <v>15</v>
      </c>
      <c r="D86" s="1">
        <v>2022</v>
      </c>
      <c r="E86" s="1" t="s">
        <v>306</v>
      </c>
      <c r="F86" s="1" t="s">
        <v>331</v>
      </c>
      <c r="G86" s="1">
        <v>20222</v>
      </c>
      <c r="H86" s="1" t="s">
        <v>74</v>
      </c>
      <c r="I86" s="1" t="s">
        <v>48</v>
      </c>
      <c r="J86" s="1" t="s">
        <v>20</v>
      </c>
      <c r="K86" s="1">
        <v>20</v>
      </c>
      <c r="L86" s="1" t="str">
        <f>VLOOKUP(Table1[[#This Row],[Status]], rubric[], 2, FALSE)</f>
        <v>Kompetisi</v>
      </c>
      <c r="M86" s="1" t="str">
        <f>CLEAN(TRIM(Table1[[#This Row],[Status]] &amp; "|" &amp; Table1[[#This Row],[Level]] &amp; "|" &amp; Table1[[#This Row],[Participant As]]))</f>
        <v>Juara 3|External National|Team</v>
      </c>
      <c r="N8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8</v>
      </c>
    </row>
    <row r="87" spans="1:14" ht="14.25" customHeight="1" x14ac:dyDescent="0.35">
      <c r="A87" s="1" t="s">
        <v>1929</v>
      </c>
      <c r="B87" s="1" t="s">
        <v>1930</v>
      </c>
      <c r="C87" s="1" t="s">
        <v>15</v>
      </c>
      <c r="D87" s="1">
        <v>2022</v>
      </c>
      <c r="E87" s="1" t="s">
        <v>332</v>
      </c>
      <c r="F87" s="1" t="s">
        <v>332</v>
      </c>
      <c r="G87" s="1">
        <v>20231</v>
      </c>
      <c r="H87" s="1" t="s">
        <v>74</v>
      </c>
      <c r="I87" s="1" t="s">
        <v>48</v>
      </c>
      <c r="J87" s="1" t="s">
        <v>20</v>
      </c>
      <c r="L87" s="1" t="str">
        <f>VLOOKUP(Table1[[#This Row],[Status]], rubric[], 2, FALSE)</f>
        <v>Kompetisi</v>
      </c>
      <c r="M87" s="1" t="str">
        <f>CLEAN(TRIM(Table1[[#This Row],[Status]] &amp; "|" &amp; Table1[[#This Row],[Level]] &amp; "|" &amp; Table1[[#This Row],[Participant As]]))</f>
        <v>Juara 3|External National|Team</v>
      </c>
      <c r="N8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8</v>
      </c>
    </row>
    <row r="88" spans="1:14" ht="14.25" customHeight="1" x14ac:dyDescent="0.35">
      <c r="A88" s="1" t="s">
        <v>1929</v>
      </c>
      <c r="B88" s="1" t="s">
        <v>1930</v>
      </c>
      <c r="C88" s="1" t="s">
        <v>15</v>
      </c>
      <c r="D88" s="1">
        <v>2022</v>
      </c>
      <c r="E88" s="1" t="s">
        <v>333</v>
      </c>
      <c r="F88" s="1" t="s">
        <v>334</v>
      </c>
      <c r="G88" s="1">
        <v>20231</v>
      </c>
      <c r="H88" s="1" t="s">
        <v>35</v>
      </c>
      <c r="I88" s="1" t="s">
        <v>48</v>
      </c>
      <c r="J88" s="1" t="s">
        <v>20</v>
      </c>
      <c r="L88" s="1" t="str">
        <f>VLOOKUP(Table1[[#This Row],[Status]], rubric[], 2, FALSE)</f>
        <v>Kompetisi</v>
      </c>
      <c r="M88" s="1" t="str">
        <f>CLEAN(TRIM(Table1[[#This Row],[Status]] &amp; "|" &amp; Table1[[#This Row],[Level]] &amp; "|" &amp; Table1[[#This Row],[Participant As]]))</f>
        <v>Juara 1|External National|Team</v>
      </c>
      <c r="N8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89" spans="1:14" ht="14.25" customHeight="1" x14ac:dyDescent="0.35">
      <c r="A89" s="1" t="s">
        <v>1929</v>
      </c>
      <c r="B89" s="1" t="s">
        <v>1930</v>
      </c>
      <c r="C89" s="1" t="s">
        <v>15</v>
      </c>
      <c r="D89" s="1">
        <v>2022</v>
      </c>
      <c r="E89" s="1" t="s">
        <v>335</v>
      </c>
      <c r="F89" s="1" t="s">
        <v>336</v>
      </c>
      <c r="G89" s="1">
        <v>20232</v>
      </c>
      <c r="H89" s="1" t="s">
        <v>35</v>
      </c>
      <c r="I89" s="1" t="s">
        <v>48</v>
      </c>
      <c r="J89" s="1" t="s">
        <v>20</v>
      </c>
      <c r="L89" s="1" t="str">
        <f>VLOOKUP(Table1[[#This Row],[Status]], rubric[], 2, FALSE)</f>
        <v>Kompetisi</v>
      </c>
      <c r="M89" s="1" t="str">
        <f>CLEAN(TRIM(Table1[[#This Row],[Status]] &amp; "|" &amp; Table1[[#This Row],[Level]] &amp; "|" &amp; Table1[[#This Row],[Participant As]]))</f>
        <v>Juara 1|External National|Team</v>
      </c>
      <c r="N8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90" spans="1:14" ht="14.25" customHeight="1" x14ac:dyDescent="0.35">
      <c r="A90" s="1" t="s">
        <v>1931</v>
      </c>
      <c r="B90" s="1" t="s">
        <v>1932</v>
      </c>
      <c r="C90" s="1" t="s">
        <v>15</v>
      </c>
      <c r="D90" s="1">
        <v>2022</v>
      </c>
      <c r="E90" s="1" t="s">
        <v>159</v>
      </c>
      <c r="F90" s="1" t="s">
        <v>159</v>
      </c>
      <c r="G90" s="1">
        <v>20231</v>
      </c>
      <c r="H90" s="1" t="s">
        <v>18</v>
      </c>
      <c r="I90" s="1" t="s">
        <v>19</v>
      </c>
      <c r="J90" s="1" t="s">
        <v>20</v>
      </c>
      <c r="K90" s="1">
        <v>40</v>
      </c>
      <c r="L90" s="1" t="str">
        <f>VLOOKUP(Table1[[#This Row],[Status]], rubric[], 2, FALSE)</f>
        <v>Pemberdayaan atau Aksi Kemanusiaan</v>
      </c>
      <c r="M90" s="1" t="str">
        <f>CLEAN(TRIM(Table1[[#This Row],[Status]] &amp; "|" &amp; Table1[[#This Row],[Level]] &amp; "|" &amp; Table1[[#This Row],[Participant As]]))</f>
        <v>Relawan|External Regional|Team</v>
      </c>
      <c r="N9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91" spans="1:14" ht="14.25" customHeight="1" x14ac:dyDescent="0.35">
      <c r="A91" s="1" t="s">
        <v>1933</v>
      </c>
      <c r="B91" s="1" t="s">
        <v>1934</v>
      </c>
      <c r="C91" s="1" t="s">
        <v>15</v>
      </c>
      <c r="D91" s="1">
        <v>2022</v>
      </c>
      <c r="E91" s="1" t="s">
        <v>38</v>
      </c>
      <c r="F91" s="1" t="s">
        <v>39</v>
      </c>
      <c r="G91" s="1">
        <v>20231</v>
      </c>
      <c r="H91" s="1" t="s">
        <v>40</v>
      </c>
      <c r="I91" s="1" t="s">
        <v>41</v>
      </c>
      <c r="J91" s="1" t="s">
        <v>25</v>
      </c>
      <c r="L91" s="1" t="str">
        <f>VLOOKUP(Table1[[#This Row],[Status]], rubric[], 2, FALSE)</f>
        <v>Karir Organisasi</v>
      </c>
      <c r="M91" s="1" t="str">
        <f>CLEAN(TRIM(Table1[[#This Row],[Status]] &amp; "|" &amp; Table1[[#This Row],[Level]] &amp; "|" &amp; Table1[[#This Row],[Participant As]]))</f>
        <v>Satu Tingkat Dibawah Pengurus Harian|Kab/Kota/PT|Individual</v>
      </c>
      <c r="N9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92" spans="1:14" ht="14.25" customHeight="1" x14ac:dyDescent="0.35">
      <c r="A92" s="1" t="s">
        <v>1933</v>
      </c>
      <c r="B92" s="1" t="s">
        <v>1934</v>
      </c>
      <c r="C92" s="1" t="s">
        <v>15</v>
      </c>
      <c r="D92" s="1">
        <v>2022</v>
      </c>
      <c r="E92" s="1" t="s">
        <v>42</v>
      </c>
      <c r="F92" s="1" t="s">
        <v>43</v>
      </c>
      <c r="G92" s="1">
        <v>20232</v>
      </c>
      <c r="H92" s="1" t="s">
        <v>40</v>
      </c>
      <c r="I92" s="1" t="s">
        <v>41</v>
      </c>
      <c r="J92" s="1" t="s">
        <v>25</v>
      </c>
      <c r="L92" s="1" t="str">
        <f>VLOOKUP(Table1[[#This Row],[Status]], rubric[], 2, FALSE)</f>
        <v>Karir Organisasi</v>
      </c>
      <c r="M92" s="1" t="str">
        <f>CLEAN(TRIM(Table1[[#This Row],[Status]] &amp; "|" &amp; Table1[[#This Row],[Level]] &amp; "|" &amp; Table1[[#This Row],[Participant As]]))</f>
        <v>Satu Tingkat Dibawah Pengurus Harian|Kab/Kota/PT|Individual</v>
      </c>
      <c r="N9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93" spans="1:14" ht="14.25" customHeight="1" x14ac:dyDescent="0.35">
      <c r="A93" s="1" t="s">
        <v>1935</v>
      </c>
      <c r="B93" s="1" t="s">
        <v>1936</v>
      </c>
      <c r="C93" s="1" t="s">
        <v>15</v>
      </c>
      <c r="D93" s="1">
        <v>2022</v>
      </c>
      <c r="E93" s="1" t="s">
        <v>1350</v>
      </c>
      <c r="F93" s="1" t="s">
        <v>1937</v>
      </c>
      <c r="G93" s="1">
        <v>20222</v>
      </c>
      <c r="H93" s="1" t="s">
        <v>74</v>
      </c>
      <c r="I93" s="1" t="s">
        <v>48</v>
      </c>
      <c r="J93" s="1" t="s">
        <v>20</v>
      </c>
      <c r="K93" s="1">
        <v>450</v>
      </c>
      <c r="L93" s="1" t="str">
        <f>VLOOKUP(Table1[[#This Row],[Status]], rubric[], 2, FALSE)</f>
        <v>Kompetisi</v>
      </c>
      <c r="M93" s="1" t="str">
        <f>CLEAN(TRIM(Table1[[#This Row],[Status]] &amp; "|" &amp; Table1[[#This Row],[Level]] &amp; "|" &amp; Table1[[#This Row],[Participant As]]))</f>
        <v>Juara 3|External National|Team</v>
      </c>
      <c r="N9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8</v>
      </c>
    </row>
    <row r="94" spans="1:14" ht="14.25" customHeight="1" x14ac:dyDescent="0.35">
      <c r="A94" s="1" t="s">
        <v>1935</v>
      </c>
      <c r="B94" s="1" t="s">
        <v>1936</v>
      </c>
      <c r="C94" s="1" t="s">
        <v>15</v>
      </c>
      <c r="D94" s="1">
        <v>2022</v>
      </c>
      <c r="E94" s="1" t="s">
        <v>89</v>
      </c>
      <c r="F94" s="1" t="s">
        <v>90</v>
      </c>
      <c r="G94" s="1">
        <v>20231</v>
      </c>
      <c r="H94" s="1" t="s">
        <v>91</v>
      </c>
      <c r="I94" s="1" t="s">
        <v>66</v>
      </c>
      <c r="J94" s="1" t="s">
        <v>25</v>
      </c>
      <c r="K94" s="1">
        <v>500</v>
      </c>
      <c r="L94" s="1" t="str">
        <f>VLOOKUP(Table1[[#This Row],[Status]], rubric[], 2, FALSE)</f>
        <v>Pengakuan</v>
      </c>
      <c r="M94" s="1" t="str">
        <f>CLEAN(TRIM(Table1[[#This Row],[Status]] &amp; "|" &amp; Table1[[#This Row],[Level]] &amp; "|" &amp; Table1[[#This Row],[Participant As]]))</f>
        <v>Narasumber/Pembicara|External International|Individual</v>
      </c>
      <c r="N9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95" spans="1:14" ht="14.25" customHeight="1" x14ac:dyDescent="0.35">
      <c r="A95" s="1" t="s">
        <v>1938</v>
      </c>
      <c r="B95" s="1" t="s">
        <v>1939</v>
      </c>
      <c r="C95" s="1" t="s">
        <v>15</v>
      </c>
      <c r="D95" s="1">
        <v>2022</v>
      </c>
      <c r="E95" s="1" t="s">
        <v>89</v>
      </c>
      <c r="F95" s="1" t="s">
        <v>90</v>
      </c>
      <c r="G95" s="1">
        <v>20231</v>
      </c>
      <c r="H95" s="1" t="s">
        <v>91</v>
      </c>
      <c r="I95" s="1" t="s">
        <v>66</v>
      </c>
      <c r="J95" s="1" t="s">
        <v>25</v>
      </c>
      <c r="K95" s="1">
        <v>500</v>
      </c>
      <c r="L95" s="1" t="str">
        <f>VLOOKUP(Table1[[#This Row],[Status]], rubric[], 2, FALSE)</f>
        <v>Pengakuan</v>
      </c>
      <c r="M95" s="1" t="str">
        <f>CLEAN(TRIM(Table1[[#This Row],[Status]] &amp; "|" &amp; Table1[[#This Row],[Level]] &amp; "|" &amp; Table1[[#This Row],[Participant As]]))</f>
        <v>Narasumber/Pembicara|External International|Individual</v>
      </c>
      <c r="N9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96" spans="1:14" ht="14.25" customHeight="1" x14ac:dyDescent="0.35">
      <c r="A96" s="1" t="s">
        <v>1940</v>
      </c>
      <c r="B96" s="1" t="s">
        <v>1941</v>
      </c>
      <c r="C96" s="1" t="s">
        <v>15</v>
      </c>
      <c r="D96" s="1">
        <v>2022</v>
      </c>
      <c r="E96" s="1" t="s">
        <v>89</v>
      </c>
      <c r="F96" s="1" t="s">
        <v>90</v>
      </c>
      <c r="G96" s="1">
        <v>20231</v>
      </c>
      <c r="H96" s="1" t="s">
        <v>91</v>
      </c>
      <c r="I96" s="1" t="s">
        <v>66</v>
      </c>
      <c r="J96" s="1" t="s">
        <v>25</v>
      </c>
      <c r="K96" s="1">
        <v>500</v>
      </c>
      <c r="L96" s="1" t="str">
        <f>VLOOKUP(Table1[[#This Row],[Status]], rubric[], 2, FALSE)</f>
        <v>Pengakuan</v>
      </c>
      <c r="M96" s="1" t="str">
        <f>CLEAN(TRIM(Table1[[#This Row],[Status]] &amp; "|" &amp; Table1[[#This Row],[Level]] &amp; "|" &amp; Table1[[#This Row],[Participant As]]))</f>
        <v>Narasumber/Pembicara|External International|Individual</v>
      </c>
      <c r="N9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97" spans="1:14" ht="14.25" customHeight="1" x14ac:dyDescent="0.35">
      <c r="A97" s="1" t="s">
        <v>1942</v>
      </c>
      <c r="B97" s="1" t="s">
        <v>1943</v>
      </c>
      <c r="C97" s="1" t="s">
        <v>15</v>
      </c>
      <c r="D97" s="1">
        <v>2022</v>
      </c>
      <c r="E97" s="1" t="s">
        <v>89</v>
      </c>
      <c r="F97" s="1" t="s">
        <v>90</v>
      </c>
      <c r="G97" s="1">
        <v>20231</v>
      </c>
      <c r="H97" s="1" t="s">
        <v>91</v>
      </c>
      <c r="I97" s="1" t="s">
        <v>66</v>
      </c>
      <c r="J97" s="1" t="s">
        <v>25</v>
      </c>
      <c r="K97" s="1">
        <v>500</v>
      </c>
      <c r="L97" s="1" t="str">
        <f>VLOOKUP(Table1[[#This Row],[Status]], rubric[], 2, FALSE)</f>
        <v>Pengakuan</v>
      </c>
      <c r="M97" s="1" t="str">
        <f>CLEAN(TRIM(Table1[[#This Row],[Status]] &amp; "|" &amp; Table1[[#This Row],[Level]] &amp; "|" &amp; Table1[[#This Row],[Participant As]]))</f>
        <v>Narasumber/Pembicara|External International|Individual</v>
      </c>
      <c r="N9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98" spans="1:14" ht="14.25" customHeight="1" x14ac:dyDescent="0.35">
      <c r="A98" s="1" t="s">
        <v>1944</v>
      </c>
      <c r="B98" s="1" t="s">
        <v>1945</v>
      </c>
      <c r="C98" s="1" t="s">
        <v>15</v>
      </c>
      <c r="D98" s="1">
        <v>2022</v>
      </c>
      <c r="E98" s="1" t="s">
        <v>89</v>
      </c>
      <c r="F98" s="1" t="s">
        <v>90</v>
      </c>
      <c r="G98" s="1">
        <v>20231</v>
      </c>
      <c r="H98" s="1" t="s">
        <v>91</v>
      </c>
      <c r="I98" s="1" t="s">
        <v>66</v>
      </c>
      <c r="J98" s="1" t="s">
        <v>25</v>
      </c>
      <c r="K98" s="1">
        <v>500</v>
      </c>
      <c r="L98" s="1" t="str">
        <f>VLOOKUP(Table1[[#This Row],[Status]], rubric[], 2, FALSE)</f>
        <v>Pengakuan</v>
      </c>
      <c r="M98" s="1" t="str">
        <f>CLEAN(TRIM(Table1[[#This Row],[Status]] &amp; "|" &amp; Table1[[#This Row],[Level]] &amp; "|" &amp; Table1[[#This Row],[Participant As]]))</f>
        <v>Narasumber/Pembicara|External International|Individual</v>
      </c>
      <c r="N9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99" spans="1:14" ht="14.25" customHeight="1" x14ac:dyDescent="0.35">
      <c r="A99" s="1" t="s">
        <v>1946</v>
      </c>
      <c r="B99" s="1" t="s">
        <v>1947</v>
      </c>
      <c r="C99" s="1" t="s">
        <v>15</v>
      </c>
      <c r="D99" s="1">
        <v>2022</v>
      </c>
      <c r="E99" s="1" t="s">
        <v>1948</v>
      </c>
      <c r="F99" s="1" t="s">
        <v>1948</v>
      </c>
      <c r="G99" s="1">
        <v>20231</v>
      </c>
      <c r="H99" s="1" t="s">
        <v>55</v>
      </c>
      <c r="I99" s="1" t="s">
        <v>48</v>
      </c>
      <c r="J99" s="1" t="s">
        <v>20</v>
      </c>
      <c r="K99" s="1">
        <v>40</v>
      </c>
      <c r="L99" s="1" t="str">
        <f>VLOOKUP(Table1[[#This Row],[Status]], rubric[], 2, FALSE)</f>
        <v>Hasil Karya</v>
      </c>
      <c r="M99" s="1" t="str">
        <f>CLEAN(TRIM(Table1[[#This Row],[Status]] &amp; "|" &amp; Table1[[#This Row],[Level]] &amp; "|" &amp; Table1[[#This Row],[Participant As]]))</f>
        <v>Hak Cipta|External National|Team</v>
      </c>
      <c r="N9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100" spans="1:14" ht="14.25" customHeight="1" x14ac:dyDescent="0.35">
      <c r="A100" s="1" t="s">
        <v>1949</v>
      </c>
      <c r="B100" s="1" t="s">
        <v>1950</v>
      </c>
      <c r="C100" s="1" t="s">
        <v>15</v>
      </c>
      <c r="D100" s="1">
        <v>2022</v>
      </c>
      <c r="E100" s="1" t="s">
        <v>1350</v>
      </c>
      <c r="F100" s="1" t="s">
        <v>639</v>
      </c>
      <c r="G100" s="1">
        <v>20222</v>
      </c>
      <c r="H100" s="1" t="s">
        <v>32</v>
      </c>
      <c r="I100" s="1" t="s">
        <v>19</v>
      </c>
      <c r="J100" s="1" t="s">
        <v>25</v>
      </c>
      <c r="K100" s="1">
        <v>25</v>
      </c>
      <c r="L100" s="1" t="str">
        <f>VLOOKUP(Table1[[#This Row],[Status]], rubric[], 2, FALSE)</f>
        <v>Kompetisi</v>
      </c>
      <c r="M100" s="1" t="str">
        <f>CLEAN(TRIM(Table1[[#This Row],[Status]] &amp; "|" &amp; Table1[[#This Row],[Level]] &amp; "|" &amp; Table1[[#This Row],[Participant As]]))</f>
        <v>Juara 2|External Regional|Individual</v>
      </c>
      <c r="N10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30</v>
      </c>
    </row>
    <row r="101" spans="1:14" ht="14.25" customHeight="1" x14ac:dyDescent="0.35">
      <c r="A101" s="1" t="s">
        <v>1949</v>
      </c>
      <c r="B101" s="1" t="s">
        <v>1950</v>
      </c>
      <c r="C101" s="1" t="s">
        <v>15</v>
      </c>
      <c r="D101" s="1">
        <v>2022</v>
      </c>
      <c r="E101" s="1" t="s">
        <v>155</v>
      </c>
      <c r="F101" s="1" t="s">
        <v>155</v>
      </c>
      <c r="G101" s="1">
        <v>20231</v>
      </c>
      <c r="H101" s="1" t="s">
        <v>55</v>
      </c>
      <c r="I101" s="1" t="s">
        <v>48</v>
      </c>
      <c r="J101" s="1" t="s">
        <v>20</v>
      </c>
      <c r="K101" s="1">
        <v>11</v>
      </c>
      <c r="L101" s="1" t="str">
        <f>VLOOKUP(Table1[[#This Row],[Status]], rubric[], 2, FALSE)</f>
        <v>Hasil Karya</v>
      </c>
      <c r="M101" s="1" t="str">
        <f>CLEAN(TRIM(Table1[[#This Row],[Status]] &amp; "|" &amp; Table1[[#This Row],[Level]] &amp; "|" &amp; Table1[[#This Row],[Participant As]]))</f>
        <v>Hak Cipta|External National|Team</v>
      </c>
      <c r="N10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102" spans="1:14" ht="14.25" customHeight="1" x14ac:dyDescent="0.35">
      <c r="A102" s="1" t="s">
        <v>1949</v>
      </c>
      <c r="B102" s="1" t="s">
        <v>1950</v>
      </c>
      <c r="C102" s="1" t="s">
        <v>15</v>
      </c>
      <c r="D102" s="1">
        <v>2022</v>
      </c>
      <c r="E102" s="1" t="s">
        <v>155</v>
      </c>
      <c r="F102" s="1" t="s">
        <v>155</v>
      </c>
      <c r="G102" s="1">
        <v>20231</v>
      </c>
      <c r="H102" s="1" t="s">
        <v>55</v>
      </c>
      <c r="I102" s="1" t="s">
        <v>48</v>
      </c>
      <c r="J102" s="1" t="s">
        <v>20</v>
      </c>
      <c r="K102" s="1">
        <v>11</v>
      </c>
      <c r="L102" s="1" t="str">
        <f>VLOOKUP(Table1[[#This Row],[Status]], rubric[], 2, FALSE)</f>
        <v>Hasil Karya</v>
      </c>
      <c r="M102" s="1" t="str">
        <f>CLEAN(TRIM(Table1[[#This Row],[Status]] &amp; "|" &amp; Table1[[#This Row],[Level]] &amp; "|" &amp; Table1[[#This Row],[Participant As]]))</f>
        <v>Hak Cipta|External National|Team</v>
      </c>
      <c r="N10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103" spans="1:14" ht="14.25" customHeight="1" x14ac:dyDescent="0.35">
      <c r="A103" s="1" t="s">
        <v>1949</v>
      </c>
      <c r="B103" s="1" t="s">
        <v>1950</v>
      </c>
      <c r="C103" s="1" t="s">
        <v>15</v>
      </c>
      <c r="D103" s="1">
        <v>2022</v>
      </c>
      <c r="E103" s="1" t="s">
        <v>42</v>
      </c>
      <c r="F103" s="1" t="s">
        <v>43</v>
      </c>
      <c r="G103" s="1">
        <v>20232</v>
      </c>
      <c r="H103" s="1" t="s">
        <v>40</v>
      </c>
      <c r="I103" s="1" t="s">
        <v>41</v>
      </c>
      <c r="J103" s="1" t="s">
        <v>25</v>
      </c>
      <c r="L103" s="1" t="str">
        <f>VLOOKUP(Table1[[#This Row],[Status]], rubric[], 2, FALSE)</f>
        <v>Karir Organisasi</v>
      </c>
      <c r="M103" s="1" t="str">
        <f>CLEAN(TRIM(Table1[[#This Row],[Status]] &amp; "|" &amp; Table1[[#This Row],[Level]] &amp; "|" &amp; Table1[[#This Row],[Participant As]]))</f>
        <v>Satu Tingkat Dibawah Pengurus Harian|Kab/Kota/PT|Individual</v>
      </c>
      <c r="N10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104" spans="1:14" ht="14.25" customHeight="1" x14ac:dyDescent="0.35">
      <c r="A104" s="1" t="s">
        <v>1951</v>
      </c>
      <c r="B104" s="1" t="s">
        <v>1952</v>
      </c>
      <c r="C104" s="1" t="s">
        <v>15</v>
      </c>
      <c r="D104" s="1">
        <v>2022</v>
      </c>
      <c r="E104" s="1" t="s">
        <v>149</v>
      </c>
      <c r="F104" s="1" t="s">
        <v>150</v>
      </c>
      <c r="G104" s="1">
        <v>20231</v>
      </c>
      <c r="H104" s="1" t="s">
        <v>55</v>
      </c>
      <c r="I104" s="1" t="s">
        <v>48</v>
      </c>
      <c r="J104" s="1" t="s">
        <v>25</v>
      </c>
      <c r="K104" s="1">
        <v>120</v>
      </c>
      <c r="L104" s="1" t="str">
        <f>VLOOKUP(Table1[[#This Row],[Status]], rubric[], 2, FALSE)</f>
        <v>Hasil Karya</v>
      </c>
      <c r="M104" s="1" t="str">
        <f>CLEAN(TRIM(Table1[[#This Row],[Status]] &amp; "|" &amp; Table1[[#This Row],[Level]] &amp; "|" &amp; Table1[[#This Row],[Participant As]]))</f>
        <v>Hak Cipta|External National|Individual</v>
      </c>
      <c r="N10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105" spans="1:14" ht="14.25" customHeight="1" x14ac:dyDescent="0.35">
      <c r="A105" s="1" t="s">
        <v>1953</v>
      </c>
      <c r="B105" s="1" t="s">
        <v>1954</v>
      </c>
      <c r="C105" s="1" t="s">
        <v>15</v>
      </c>
      <c r="D105" s="1">
        <v>2022</v>
      </c>
      <c r="E105" s="1" t="s">
        <v>89</v>
      </c>
      <c r="F105" s="1" t="s">
        <v>90</v>
      </c>
      <c r="G105" s="1">
        <v>20231</v>
      </c>
      <c r="H105" s="1" t="s">
        <v>91</v>
      </c>
      <c r="I105" s="1" t="s">
        <v>66</v>
      </c>
      <c r="J105" s="1" t="s">
        <v>25</v>
      </c>
      <c r="K105" s="1">
        <v>500</v>
      </c>
      <c r="L105" s="1" t="str">
        <f>VLOOKUP(Table1[[#This Row],[Status]], rubric[], 2, FALSE)</f>
        <v>Pengakuan</v>
      </c>
      <c r="M105" s="1" t="str">
        <f>CLEAN(TRIM(Table1[[#This Row],[Status]] &amp; "|" &amp; Table1[[#This Row],[Level]] &amp; "|" &amp; Table1[[#This Row],[Participant As]]))</f>
        <v>Narasumber/Pembicara|External International|Individual</v>
      </c>
      <c r="N10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106" spans="1:14" ht="14.25" customHeight="1" x14ac:dyDescent="0.35">
      <c r="A106" s="1" t="s">
        <v>1955</v>
      </c>
      <c r="B106" s="1" t="s">
        <v>1956</v>
      </c>
      <c r="C106" s="1" t="s">
        <v>15</v>
      </c>
      <c r="D106" s="1">
        <v>2022</v>
      </c>
      <c r="E106" s="1" t="s">
        <v>182</v>
      </c>
      <c r="F106" s="1" t="s">
        <v>182</v>
      </c>
      <c r="G106" s="1">
        <v>20231</v>
      </c>
      <c r="H106" s="1" t="s">
        <v>74</v>
      </c>
      <c r="I106" s="1" t="s">
        <v>48</v>
      </c>
      <c r="J106" s="1" t="s">
        <v>20</v>
      </c>
      <c r="L106" s="1" t="str">
        <f>VLOOKUP(Table1[[#This Row],[Status]], rubric[], 2, FALSE)</f>
        <v>Kompetisi</v>
      </c>
      <c r="M106" s="1" t="str">
        <f>CLEAN(TRIM(Table1[[#This Row],[Status]] &amp; "|" &amp; Table1[[#This Row],[Level]] &amp; "|" &amp; Table1[[#This Row],[Participant As]]))</f>
        <v>Juara 3|External National|Team</v>
      </c>
      <c r="N10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8</v>
      </c>
    </row>
    <row r="107" spans="1:14" ht="14.25" customHeight="1" x14ac:dyDescent="0.35">
      <c r="A107" s="1" t="s">
        <v>1955</v>
      </c>
      <c r="B107" s="1" t="s">
        <v>1956</v>
      </c>
      <c r="C107" s="1" t="s">
        <v>15</v>
      </c>
      <c r="D107" s="1">
        <v>2022</v>
      </c>
      <c r="E107" s="1" t="s">
        <v>335</v>
      </c>
      <c r="F107" s="1" t="s">
        <v>336</v>
      </c>
      <c r="G107" s="1">
        <v>20232</v>
      </c>
      <c r="H107" s="1" t="s">
        <v>74</v>
      </c>
      <c r="I107" s="1" t="s">
        <v>48</v>
      </c>
      <c r="J107" s="1" t="s">
        <v>20</v>
      </c>
      <c r="L107" s="1" t="str">
        <f>VLOOKUP(Table1[[#This Row],[Status]], rubric[], 2, FALSE)</f>
        <v>Kompetisi</v>
      </c>
      <c r="M107" s="1" t="str">
        <f>CLEAN(TRIM(Table1[[#This Row],[Status]] &amp; "|" &amp; Table1[[#This Row],[Level]] &amp; "|" &amp; Table1[[#This Row],[Participant As]]))</f>
        <v>Juara 3|External National|Team</v>
      </c>
      <c r="N10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8</v>
      </c>
    </row>
    <row r="108" spans="1:14" ht="14.25" customHeight="1" x14ac:dyDescent="0.35">
      <c r="A108" s="1" t="s">
        <v>1957</v>
      </c>
      <c r="B108" s="1" t="s">
        <v>1958</v>
      </c>
      <c r="C108" s="1" t="s">
        <v>15</v>
      </c>
      <c r="D108" s="1">
        <v>2022</v>
      </c>
      <c r="E108" s="1" t="s">
        <v>306</v>
      </c>
      <c r="F108" s="1" t="s">
        <v>331</v>
      </c>
      <c r="G108" s="1">
        <v>20222</v>
      </c>
      <c r="H108" s="1" t="s">
        <v>74</v>
      </c>
      <c r="I108" s="1" t="s">
        <v>48</v>
      </c>
      <c r="J108" s="1" t="s">
        <v>20</v>
      </c>
      <c r="K108" s="1">
        <v>20</v>
      </c>
      <c r="L108" s="1" t="str">
        <f>VLOOKUP(Table1[[#This Row],[Status]], rubric[], 2, FALSE)</f>
        <v>Kompetisi</v>
      </c>
      <c r="M108" s="1" t="str">
        <f>CLEAN(TRIM(Table1[[#This Row],[Status]] &amp; "|" &amp; Table1[[#This Row],[Level]] &amp; "|" &amp; Table1[[#This Row],[Participant As]]))</f>
        <v>Juara 3|External National|Team</v>
      </c>
      <c r="N10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8</v>
      </c>
    </row>
    <row r="109" spans="1:14" ht="14.25" customHeight="1" x14ac:dyDescent="0.35">
      <c r="A109" s="1" t="s">
        <v>1957</v>
      </c>
      <c r="B109" s="1" t="s">
        <v>1958</v>
      </c>
      <c r="C109" s="1" t="s">
        <v>15</v>
      </c>
      <c r="D109" s="1">
        <v>2022</v>
      </c>
      <c r="E109" s="1" t="s">
        <v>333</v>
      </c>
      <c r="F109" s="1" t="s">
        <v>334</v>
      </c>
      <c r="G109" s="1">
        <v>20231</v>
      </c>
      <c r="H109" s="1" t="s">
        <v>35</v>
      </c>
      <c r="I109" s="1" t="s">
        <v>48</v>
      </c>
      <c r="J109" s="1" t="s">
        <v>20</v>
      </c>
      <c r="L109" s="1" t="str">
        <f>VLOOKUP(Table1[[#This Row],[Status]], rubric[], 2, FALSE)</f>
        <v>Kompetisi</v>
      </c>
      <c r="M109" s="1" t="str">
        <f>CLEAN(TRIM(Table1[[#This Row],[Status]] &amp; "|" &amp; Table1[[#This Row],[Level]] &amp; "|" &amp; Table1[[#This Row],[Participant As]]))</f>
        <v>Juara 1|External National|Team</v>
      </c>
      <c r="N10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110" spans="1:14" ht="14.25" customHeight="1" x14ac:dyDescent="0.35">
      <c r="A110" s="1" t="s">
        <v>1959</v>
      </c>
      <c r="B110" s="1" t="s">
        <v>1960</v>
      </c>
      <c r="C110" s="1" t="s">
        <v>15</v>
      </c>
      <c r="D110" s="1">
        <v>2022</v>
      </c>
      <c r="E110" s="1" t="s">
        <v>38</v>
      </c>
      <c r="F110" s="1" t="s">
        <v>39</v>
      </c>
      <c r="G110" s="1">
        <v>20231</v>
      </c>
      <c r="H110" s="1" t="s">
        <v>40</v>
      </c>
      <c r="I110" s="1" t="s">
        <v>41</v>
      </c>
      <c r="J110" s="1" t="s">
        <v>25</v>
      </c>
      <c r="L110" s="1" t="str">
        <f>VLOOKUP(Table1[[#This Row],[Status]], rubric[], 2, FALSE)</f>
        <v>Karir Organisasi</v>
      </c>
      <c r="M110" s="1" t="str">
        <f>CLEAN(TRIM(Table1[[#This Row],[Status]] &amp; "|" &amp; Table1[[#This Row],[Level]] &amp; "|" &amp; Table1[[#This Row],[Participant As]]))</f>
        <v>Satu Tingkat Dibawah Pengurus Harian|Kab/Kota/PT|Individual</v>
      </c>
      <c r="N11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111" spans="1:14" ht="14.25" customHeight="1" x14ac:dyDescent="0.35">
      <c r="A111" s="1" t="s">
        <v>1959</v>
      </c>
      <c r="B111" s="1" t="s">
        <v>1960</v>
      </c>
      <c r="C111" s="1" t="s">
        <v>15</v>
      </c>
      <c r="D111" s="1">
        <v>2022</v>
      </c>
      <c r="E111" s="1" t="s">
        <v>42</v>
      </c>
      <c r="F111" s="1" t="s">
        <v>43</v>
      </c>
      <c r="G111" s="1">
        <v>20232</v>
      </c>
      <c r="H111" s="1" t="s">
        <v>40</v>
      </c>
      <c r="I111" s="1" t="s">
        <v>41</v>
      </c>
      <c r="J111" s="1" t="s">
        <v>25</v>
      </c>
      <c r="L111" s="1" t="str">
        <f>VLOOKUP(Table1[[#This Row],[Status]], rubric[], 2, FALSE)</f>
        <v>Karir Organisasi</v>
      </c>
      <c r="M111" s="1" t="str">
        <f>CLEAN(TRIM(Table1[[#This Row],[Status]] &amp; "|" &amp; Table1[[#This Row],[Level]] &amp; "|" &amp; Table1[[#This Row],[Participant As]]))</f>
        <v>Satu Tingkat Dibawah Pengurus Harian|Kab/Kota/PT|Individual</v>
      </c>
      <c r="N11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112" spans="1:14" ht="14.25" customHeight="1" x14ac:dyDescent="0.35">
      <c r="A112" s="1" t="s">
        <v>1961</v>
      </c>
      <c r="B112" s="1" t="s">
        <v>1962</v>
      </c>
      <c r="C112" s="1" t="s">
        <v>15</v>
      </c>
      <c r="D112" s="1">
        <v>2022</v>
      </c>
      <c r="E112" s="1" t="s">
        <v>89</v>
      </c>
      <c r="F112" s="1" t="s">
        <v>90</v>
      </c>
      <c r="G112" s="1">
        <v>20231</v>
      </c>
      <c r="H112" s="1" t="s">
        <v>91</v>
      </c>
      <c r="I112" s="1" t="s">
        <v>66</v>
      </c>
      <c r="J112" s="1" t="s">
        <v>25</v>
      </c>
      <c r="K112" s="1">
        <v>500</v>
      </c>
      <c r="L112" s="1" t="str">
        <f>VLOOKUP(Table1[[#This Row],[Status]], rubric[], 2, FALSE)</f>
        <v>Pengakuan</v>
      </c>
      <c r="M112" s="1" t="str">
        <f>CLEAN(TRIM(Table1[[#This Row],[Status]] &amp; "|" &amp; Table1[[#This Row],[Level]] &amp; "|" &amp; Table1[[#This Row],[Participant As]]))</f>
        <v>Narasumber/Pembicara|External International|Individual</v>
      </c>
      <c r="N11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113" spans="1:14" ht="14.25" customHeight="1" x14ac:dyDescent="0.35">
      <c r="A113" s="1" t="s">
        <v>1963</v>
      </c>
      <c r="B113" s="1" t="s">
        <v>1964</v>
      </c>
      <c r="C113" s="1" t="s">
        <v>15</v>
      </c>
      <c r="D113" s="1">
        <v>2022</v>
      </c>
      <c r="E113" s="1" t="s">
        <v>38</v>
      </c>
      <c r="F113" s="1" t="s">
        <v>39</v>
      </c>
      <c r="G113" s="1">
        <v>20231</v>
      </c>
      <c r="H113" s="1" t="s">
        <v>40</v>
      </c>
      <c r="I113" s="1" t="s">
        <v>41</v>
      </c>
      <c r="J113" s="1" t="s">
        <v>25</v>
      </c>
      <c r="L113" s="1" t="str">
        <f>VLOOKUP(Table1[[#This Row],[Status]], rubric[], 2, FALSE)</f>
        <v>Karir Organisasi</v>
      </c>
      <c r="M113" s="1" t="str">
        <f>CLEAN(TRIM(Table1[[#This Row],[Status]] &amp; "|" &amp; Table1[[#This Row],[Level]] &amp; "|" &amp; Table1[[#This Row],[Participant As]]))</f>
        <v>Satu Tingkat Dibawah Pengurus Harian|Kab/Kota/PT|Individual</v>
      </c>
      <c r="N11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114" spans="1:14" ht="14.25" customHeight="1" x14ac:dyDescent="0.35">
      <c r="A114" s="1" t="s">
        <v>1963</v>
      </c>
      <c r="B114" s="1" t="s">
        <v>1964</v>
      </c>
      <c r="C114" s="1" t="s">
        <v>15</v>
      </c>
      <c r="D114" s="1">
        <v>2022</v>
      </c>
      <c r="E114" s="1" t="s">
        <v>42</v>
      </c>
      <c r="F114" s="1" t="s">
        <v>43</v>
      </c>
      <c r="G114" s="1">
        <v>20232</v>
      </c>
      <c r="H114" s="1" t="s">
        <v>40</v>
      </c>
      <c r="I114" s="1" t="s">
        <v>41</v>
      </c>
      <c r="J114" s="1" t="s">
        <v>25</v>
      </c>
      <c r="L114" s="1" t="str">
        <f>VLOOKUP(Table1[[#This Row],[Status]], rubric[], 2, FALSE)</f>
        <v>Karir Organisasi</v>
      </c>
      <c r="M114" s="1" t="str">
        <f>CLEAN(TRIM(Table1[[#This Row],[Status]] &amp; "|" &amp; Table1[[#This Row],[Level]] &amp; "|" &amp; Table1[[#This Row],[Participant As]]))</f>
        <v>Satu Tingkat Dibawah Pengurus Harian|Kab/Kota/PT|Individual</v>
      </c>
      <c r="N11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115" spans="1:14" ht="14.25" customHeight="1" x14ac:dyDescent="0.35">
      <c r="A115" s="1" t="s">
        <v>1965</v>
      </c>
      <c r="B115" s="1" t="s">
        <v>1966</v>
      </c>
      <c r="C115" s="1" t="s">
        <v>15</v>
      </c>
      <c r="D115" s="1">
        <v>2022</v>
      </c>
      <c r="E115" s="1" t="s">
        <v>38</v>
      </c>
      <c r="F115" s="1" t="s">
        <v>39</v>
      </c>
      <c r="G115" s="1">
        <v>20231</v>
      </c>
      <c r="H115" s="1" t="s">
        <v>40</v>
      </c>
      <c r="I115" s="1" t="s">
        <v>41</v>
      </c>
      <c r="J115" s="1" t="s">
        <v>25</v>
      </c>
      <c r="L115" s="1" t="str">
        <f>VLOOKUP(Table1[[#This Row],[Status]], rubric[], 2, FALSE)</f>
        <v>Karir Organisasi</v>
      </c>
      <c r="M115" s="1" t="str">
        <f>CLEAN(TRIM(Table1[[#This Row],[Status]] &amp; "|" &amp; Table1[[#This Row],[Level]] &amp; "|" &amp; Table1[[#This Row],[Participant As]]))</f>
        <v>Satu Tingkat Dibawah Pengurus Harian|Kab/Kota/PT|Individual</v>
      </c>
      <c r="N11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116" spans="1:14" ht="14.25" customHeight="1" x14ac:dyDescent="0.35">
      <c r="A116" s="1" t="s">
        <v>1965</v>
      </c>
      <c r="B116" s="1" t="s">
        <v>1966</v>
      </c>
      <c r="C116" s="1" t="s">
        <v>15</v>
      </c>
      <c r="D116" s="1">
        <v>2022</v>
      </c>
      <c r="E116" s="1" t="s">
        <v>89</v>
      </c>
      <c r="F116" s="1" t="s">
        <v>90</v>
      </c>
      <c r="G116" s="1">
        <v>20231</v>
      </c>
      <c r="H116" s="1" t="s">
        <v>91</v>
      </c>
      <c r="I116" s="1" t="s">
        <v>66</v>
      </c>
      <c r="J116" s="1" t="s">
        <v>25</v>
      </c>
      <c r="K116" s="1">
        <v>500</v>
      </c>
      <c r="L116" s="1" t="str">
        <f>VLOOKUP(Table1[[#This Row],[Status]], rubric[], 2, FALSE)</f>
        <v>Pengakuan</v>
      </c>
      <c r="M116" s="1" t="str">
        <f>CLEAN(TRIM(Table1[[#This Row],[Status]] &amp; "|" &amp; Table1[[#This Row],[Level]] &amp; "|" &amp; Table1[[#This Row],[Participant As]]))</f>
        <v>Narasumber/Pembicara|External International|Individual</v>
      </c>
      <c r="N11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117" spans="1:14" ht="14.25" customHeight="1" x14ac:dyDescent="0.35">
      <c r="A117" s="1" t="s">
        <v>1967</v>
      </c>
      <c r="B117" s="1" t="s">
        <v>1968</v>
      </c>
      <c r="C117" s="1" t="s">
        <v>15</v>
      </c>
      <c r="D117" s="1">
        <v>2022</v>
      </c>
      <c r="E117" s="1" t="s">
        <v>89</v>
      </c>
      <c r="F117" s="1" t="s">
        <v>90</v>
      </c>
      <c r="G117" s="1">
        <v>20231</v>
      </c>
      <c r="H117" s="1" t="s">
        <v>91</v>
      </c>
      <c r="I117" s="1" t="s">
        <v>66</v>
      </c>
      <c r="J117" s="1" t="s">
        <v>25</v>
      </c>
      <c r="K117" s="1">
        <v>500</v>
      </c>
      <c r="L117" s="1" t="str">
        <f>VLOOKUP(Table1[[#This Row],[Status]], rubric[], 2, FALSE)</f>
        <v>Pengakuan</v>
      </c>
      <c r="M117" s="1" t="str">
        <f>CLEAN(TRIM(Table1[[#This Row],[Status]] &amp; "|" &amp; Table1[[#This Row],[Level]] &amp; "|" &amp; Table1[[#This Row],[Participant As]]))</f>
        <v>Narasumber/Pembicara|External International|Individual</v>
      </c>
      <c r="N11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118" spans="1:14" ht="14.25" customHeight="1" x14ac:dyDescent="0.35">
      <c r="A118" s="1" t="s">
        <v>1969</v>
      </c>
      <c r="B118" s="1" t="s">
        <v>1970</v>
      </c>
      <c r="C118" s="1" t="s">
        <v>15</v>
      </c>
      <c r="D118" s="1">
        <v>2022</v>
      </c>
      <c r="E118" s="1" t="s">
        <v>89</v>
      </c>
      <c r="F118" s="1" t="s">
        <v>90</v>
      </c>
      <c r="G118" s="1">
        <v>20231</v>
      </c>
      <c r="H118" s="1" t="s">
        <v>91</v>
      </c>
      <c r="I118" s="1" t="s">
        <v>66</v>
      </c>
      <c r="J118" s="1" t="s">
        <v>25</v>
      </c>
      <c r="K118" s="1">
        <v>500</v>
      </c>
      <c r="L118" s="1" t="str">
        <f>VLOOKUP(Table1[[#This Row],[Status]], rubric[], 2, FALSE)</f>
        <v>Pengakuan</v>
      </c>
      <c r="M118" s="1" t="str">
        <f>CLEAN(TRIM(Table1[[#This Row],[Status]] &amp; "|" &amp; Table1[[#This Row],[Level]] &amp; "|" &amp; Table1[[#This Row],[Participant As]]))</f>
        <v>Narasumber/Pembicara|External International|Individual</v>
      </c>
      <c r="N11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119" spans="1:14" ht="14.25" customHeight="1" x14ac:dyDescent="0.35">
      <c r="A119" s="1" t="s">
        <v>1971</v>
      </c>
      <c r="B119" s="1" t="s">
        <v>1972</v>
      </c>
      <c r="C119" s="1" t="s">
        <v>15</v>
      </c>
      <c r="D119" s="1">
        <v>2022</v>
      </c>
      <c r="E119" s="1" t="s">
        <v>38</v>
      </c>
      <c r="F119" s="1" t="s">
        <v>39</v>
      </c>
      <c r="G119" s="1">
        <v>20231</v>
      </c>
      <c r="H119" s="1" t="s">
        <v>102</v>
      </c>
      <c r="I119" s="1" t="s">
        <v>41</v>
      </c>
      <c r="J119" s="1" t="s">
        <v>25</v>
      </c>
      <c r="L119" s="1" t="str">
        <f>VLOOKUP(Table1[[#This Row],[Status]], rubric[], 2, FALSE)</f>
        <v>Karir Organisasi</v>
      </c>
      <c r="M119" s="1" t="str">
        <f>CLEAN(TRIM(Table1[[#This Row],[Status]] &amp; "|" &amp; Table1[[#This Row],[Level]] &amp; "|" &amp; Table1[[#This Row],[Participant As]]))</f>
        <v>Sekretaris|Kab/Kota/PT|Individual</v>
      </c>
      <c r="N11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6</v>
      </c>
    </row>
    <row r="120" spans="1:14" ht="14.25" customHeight="1" x14ac:dyDescent="0.35">
      <c r="A120" s="1" t="s">
        <v>1971</v>
      </c>
      <c r="B120" s="1" t="s">
        <v>1972</v>
      </c>
      <c r="C120" s="1" t="s">
        <v>15</v>
      </c>
      <c r="D120" s="1">
        <v>2022</v>
      </c>
      <c r="E120" s="1" t="s">
        <v>42</v>
      </c>
      <c r="F120" s="1" t="s">
        <v>43</v>
      </c>
      <c r="G120" s="1">
        <v>20232</v>
      </c>
      <c r="H120" s="1" t="s">
        <v>164</v>
      </c>
      <c r="I120" s="1" t="s">
        <v>41</v>
      </c>
      <c r="J120" s="1" t="s">
        <v>25</v>
      </c>
      <c r="L120" s="1" t="str">
        <f>VLOOKUP(Table1[[#This Row],[Status]], rubric[], 2, FALSE)</f>
        <v>Karir Organisasi</v>
      </c>
      <c r="M120" s="1" t="str">
        <f>CLEAN(TRIM(Table1[[#This Row],[Status]] &amp; "|" &amp; Table1[[#This Row],[Level]] &amp; "|" &amp; Table1[[#This Row],[Participant As]]))</f>
        <v>Wakil Ketua|Kab/Kota/PT|Individual</v>
      </c>
      <c r="N12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8</v>
      </c>
    </row>
    <row r="121" spans="1:14" ht="14.25" customHeight="1" x14ac:dyDescent="0.35">
      <c r="A121" s="1" t="s">
        <v>1973</v>
      </c>
      <c r="B121" s="1" t="s">
        <v>1974</v>
      </c>
      <c r="C121" s="1" t="s">
        <v>15</v>
      </c>
      <c r="D121" s="1">
        <v>2022</v>
      </c>
      <c r="E121" s="1" t="s">
        <v>133</v>
      </c>
      <c r="F121" s="1" t="s">
        <v>1051</v>
      </c>
      <c r="G121" s="1">
        <v>20222</v>
      </c>
      <c r="H121" s="1" t="s">
        <v>18</v>
      </c>
      <c r="I121" s="1" t="s">
        <v>66</v>
      </c>
      <c r="J121" s="1" t="s">
        <v>25</v>
      </c>
      <c r="K121" s="1">
        <v>2</v>
      </c>
      <c r="L121" s="1" t="str">
        <f>VLOOKUP(Table1[[#This Row],[Status]], rubric[], 2, FALSE)</f>
        <v>Pemberdayaan atau Aksi Kemanusiaan</v>
      </c>
      <c r="M121" s="1" t="str">
        <f>CLEAN(TRIM(Table1[[#This Row],[Status]] &amp; "|" &amp; Table1[[#This Row],[Level]] &amp; "|" &amp; Table1[[#This Row],[Participant As]]))</f>
        <v>Relawan|External International|Individual</v>
      </c>
      <c r="N12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122" spans="1:14" ht="14.25" customHeight="1" x14ac:dyDescent="0.35">
      <c r="A122" s="1" t="s">
        <v>1975</v>
      </c>
      <c r="B122" s="1" t="s">
        <v>1976</v>
      </c>
      <c r="C122" s="1" t="s">
        <v>15</v>
      </c>
      <c r="D122" s="1">
        <v>2022</v>
      </c>
      <c r="E122" s="1" t="s">
        <v>182</v>
      </c>
      <c r="F122" s="1" t="s">
        <v>182</v>
      </c>
      <c r="G122" s="1">
        <v>20231</v>
      </c>
      <c r="H122" s="1" t="s">
        <v>74</v>
      </c>
      <c r="I122" s="1" t="s">
        <v>48</v>
      </c>
      <c r="J122" s="1" t="s">
        <v>20</v>
      </c>
      <c r="L122" s="1" t="str">
        <f>VLOOKUP(Table1[[#This Row],[Status]], rubric[], 2, FALSE)</f>
        <v>Kompetisi</v>
      </c>
      <c r="M122" s="1" t="str">
        <f>CLEAN(TRIM(Table1[[#This Row],[Status]] &amp; "|" &amp; Table1[[#This Row],[Level]] &amp; "|" &amp; Table1[[#This Row],[Participant As]]))</f>
        <v>Juara 3|External National|Team</v>
      </c>
      <c r="N12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8</v>
      </c>
    </row>
    <row r="123" spans="1:14" ht="14.25" customHeight="1" x14ac:dyDescent="0.35">
      <c r="A123" s="1" t="s">
        <v>1977</v>
      </c>
      <c r="B123" s="1" t="s">
        <v>1978</v>
      </c>
      <c r="C123" s="1" t="s">
        <v>15</v>
      </c>
      <c r="D123" s="1">
        <v>2022</v>
      </c>
      <c r="E123" s="1" t="s">
        <v>38</v>
      </c>
      <c r="F123" s="1" t="s">
        <v>39</v>
      </c>
      <c r="G123" s="1">
        <v>20231</v>
      </c>
      <c r="H123" s="1" t="s">
        <v>102</v>
      </c>
      <c r="I123" s="1" t="s">
        <v>41</v>
      </c>
      <c r="J123" s="1" t="s">
        <v>25</v>
      </c>
      <c r="L123" s="1" t="str">
        <f>VLOOKUP(Table1[[#This Row],[Status]], rubric[], 2, FALSE)</f>
        <v>Karir Organisasi</v>
      </c>
      <c r="M123" s="1" t="str">
        <f>CLEAN(TRIM(Table1[[#This Row],[Status]] &amp; "|" &amp; Table1[[#This Row],[Level]] &amp; "|" &amp; Table1[[#This Row],[Participant As]]))</f>
        <v>Sekretaris|Kab/Kota/PT|Individual</v>
      </c>
      <c r="N12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6</v>
      </c>
    </row>
    <row r="124" spans="1:14" ht="14.25" customHeight="1" x14ac:dyDescent="0.35">
      <c r="A124" s="1" t="s">
        <v>1977</v>
      </c>
      <c r="B124" s="1" t="s">
        <v>1978</v>
      </c>
      <c r="C124" s="1" t="s">
        <v>15</v>
      </c>
      <c r="D124" s="1">
        <v>2022</v>
      </c>
      <c r="E124" s="1" t="s">
        <v>42</v>
      </c>
      <c r="F124" s="1" t="s">
        <v>43</v>
      </c>
      <c r="G124" s="1">
        <v>20232</v>
      </c>
      <c r="H124" s="1" t="s">
        <v>102</v>
      </c>
      <c r="I124" s="1" t="s">
        <v>41</v>
      </c>
      <c r="J124" s="1" t="s">
        <v>25</v>
      </c>
      <c r="L124" s="1" t="str">
        <f>VLOOKUP(Table1[[#This Row],[Status]], rubric[], 2, FALSE)</f>
        <v>Karir Organisasi</v>
      </c>
      <c r="M124" s="1" t="str">
        <f>CLEAN(TRIM(Table1[[#This Row],[Status]] &amp; "|" &amp; Table1[[#This Row],[Level]] &amp; "|" &amp; Table1[[#This Row],[Participant As]]))</f>
        <v>Sekretaris|Kab/Kota/PT|Individual</v>
      </c>
      <c r="N12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6</v>
      </c>
    </row>
    <row r="125" spans="1:14" ht="14.25" customHeight="1" x14ac:dyDescent="0.35">
      <c r="A125" s="1" t="s">
        <v>1979</v>
      </c>
      <c r="B125" s="1" t="s">
        <v>1980</v>
      </c>
      <c r="C125" s="1" t="s">
        <v>15</v>
      </c>
      <c r="D125" s="1">
        <v>2022</v>
      </c>
      <c r="E125" s="1" t="s">
        <v>89</v>
      </c>
      <c r="F125" s="1" t="s">
        <v>90</v>
      </c>
      <c r="G125" s="1">
        <v>20231</v>
      </c>
      <c r="H125" s="1" t="s">
        <v>91</v>
      </c>
      <c r="I125" s="1" t="s">
        <v>66</v>
      </c>
      <c r="J125" s="1" t="s">
        <v>25</v>
      </c>
      <c r="K125" s="1">
        <v>500</v>
      </c>
      <c r="L125" s="1" t="str">
        <f>VLOOKUP(Table1[[#This Row],[Status]], rubric[], 2, FALSE)</f>
        <v>Pengakuan</v>
      </c>
      <c r="M125" s="1" t="str">
        <f>CLEAN(TRIM(Table1[[#This Row],[Status]] &amp; "|" &amp; Table1[[#This Row],[Level]] &amp; "|" &amp; Table1[[#This Row],[Participant As]]))</f>
        <v>Narasumber/Pembicara|External International|Individual</v>
      </c>
      <c r="N12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126" spans="1:14" ht="14.25" customHeight="1" x14ac:dyDescent="0.35">
      <c r="A126" s="1" t="s">
        <v>1981</v>
      </c>
      <c r="B126" s="1" t="s">
        <v>1982</v>
      </c>
      <c r="C126" s="1" t="s">
        <v>15</v>
      </c>
      <c r="D126" s="1">
        <v>2022</v>
      </c>
      <c r="E126" s="1" t="s">
        <v>38</v>
      </c>
      <c r="F126" s="1" t="s">
        <v>39</v>
      </c>
      <c r="G126" s="1">
        <v>20231</v>
      </c>
      <c r="H126" s="1" t="s">
        <v>40</v>
      </c>
      <c r="I126" s="1" t="s">
        <v>41</v>
      </c>
      <c r="J126" s="1" t="s">
        <v>25</v>
      </c>
      <c r="L126" s="1" t="str">
        <f>VLOOKUP(Table1[[#This Row],[Status]], rubric[], 2, FALSE)</f>
        <v>Karir Organisasi</v>
      </c>
      <c r="M126" s="1" t="str">
        <f>CLEAN(TRIM(Table1[[#This Row],[Status]] &amp; "|" &amp; Table1[[#This Row],[Level]] &amp; "|" &amp; Table1[[#This Row],[Participant As]]))</f>
        <v>Satu Tingkat Dibawah Pengurus Harian|Kab/Kota/PT|Individual</v>
      </c>
      <c r="N12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127" spans="1:14" ht="14.25" customHeight="1" x14ac:dyDescent="0.35">
      <c r="A127" s="1" t="s">
        <v>1981</v>
      </c>
      <c r="B127" s="1" t="s">
        <v>1982</v>
      </c>
      <c r="C127" s="1" t="s">
        <v>15</v>
      </c>
      <c r="D127" s="1">
        <v>2022</v>
      </c>
      <c r="E127" s="1" t="s">
        <v>42</v>
      </c>
      <c r="F127" s="1" t="s">
        <v>43</v>
      </c>
      <c r="G127" s="1">
        <v>20232</v>
      </c>
      <c r="H127" s="1" t="s">
        <v>40</v>
      </c>
      <c r="I127" s="1" t="s">
        <v>41</v>
      </c>
      <c r="J127" s="1" t="s">
        <v>25</v>
      </c>
      <c r="L127" s="1" t="str">
        <f>VLOOKUP(Table1[[#This Row],[Status]], rubric[], 2, FALSE)</f>
        <v>Karir Organisasi</v>
      </c>
      <c r="M127" s="1" t="str">
        <f>CLEAN(TRIM(Table1[[#This Row],[Status]] &amp; "|" &amp; Table1[[#This Row],[Level]] &amp; "|" &amp; Table1[[#This Row],[Participant As]]))</f>
        <v>Satu Tingkat Dibawah Pengurus Harian|Kab/Kota/PT|Individual</v>
      </c>
      <c r="N12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128" spans="1:14" ht="14.25" customHeight="1" x14ac:dyDescent="0.35">
      <c r="A128" s="1" t="s">
        <v>1983</v>
      </c>
      <c r="B128" s="1" t="s">
        <v>1984</v>
      </c>
      <c r="C128" s="1" t="s">
        <v>15</v>
      </c>
      <c r="D128" s="1">
        <v>2022</v>
      </c>
      <c r="E128" s="1" t="s">
        <v>1350</v>
      </c>
      <c r="F128" s="1" t="s">
        <v>1937</v>
      </c>
      <c r="G128" s="1">
        <v>20222</v>
      </c>
      <c r="H128" s="1" t="s">
        <v>74</v>
      </c>
      <c r="I128" s="1" t="s">
        <v>48</v>
      </c>
      <c r="J128" s="1" t="s">
        <v>20</v>
      </c>
      <c r="K128" s="1">
        <v>3</v>
      </c>
      <c r="L128" s="1" t="str">
        <f>VLOOKUP(Table1[[#This Row],[Status]], rubric[], 2, FALSE)</f>
        <v>Kompetisi</v>
      </c>
      <c r="M128" s="1" t="str">
        <f>CLEAN(TRIM(Table1[[#This Row],[Status]] &amp; "|" &amp; Table1[[#This Row],[Level]] &amp; "|" &amp; Table1[[#This Row],[Participant As]]))</f>
        <v>Juara 3|External National|Team</v>
      </c>
      <c r="N12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8</v>
      </c>
    </row>
    <row r="129" spans="1:14" ht="14.25" customHeight="1" x14ac:dyDescent="0.35">
      <c r="A129" s="1" t="s">
        <v>1983</v>
      </c>
      <c r="B129" s="1" t="s">
        <v>1984</v>
      </c>
      <c r="C129" s="1" t="s">
        <v>15</v>
      </c>
      <c r="D129" s="1">
        <v>2022</v>
      </c>
      <c r="E129" s="1" t="s">
        <v>89</v>
      </c>
      <c r="F129" s="1" t="s">
        <v>90</v>
      </c>
      <c r="G129" s="1">
        <v>20231</v>
      </c>
      <c r="H129" s="1" t="s">
        <v>91</v>
      </c>
      <c r="I129" s="1" t="s">
        <v>66</v>
      </c>
      <c r="J129" s="1" t="s">
        <v>25</v>
      </c>
      <c r="K129" s="1">
        <v>500</v>
      </c>
      <c r="L129" s="1" t="str">
        <f>VLOOKUP(Table1[[#This Row],[Status]], rubric[], 2, FALSE)</f>
        <v>Pengakuan</v>
      </c>
      <c r="M129" s="1" t="str">
        <f>CLEAN(TRIM(Table1[[#This Row],[Status]] &amp; "|" &amp; Table1[[#This Row],[Level]] &amp; "|" &amp; Table1[[#This Row],[Participant As]]))</f>
        <v>Narasumber/Pembicara|External International|Individual</v>
      </c>
      <c r="N12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130" spans="1:14" ht="14.25" customHeight="1" x14ac:dyDescent="0.35">
      <c r="A130" s="1" t="s">
        <v>1985</v>
      </c>
      <c r="B130" s="1" t="s">
        <v>1986</v>
      </c>
      <c r="C130" s="1" t="s">
        <v>15</v>
      </c>
      <c r="D130" s="1">
        <v>2022</v>
      </c>
      <c r="E130" s="1" t="s">
        <v>42</v>
      </c>
      <c r="F130" s="1" t="s">
        <v>43</v>
      </c>
      <c r="G130" s="1">
        <v>20232</v>
      </c>
      <c r="H130" s="1" t="s">
        <v>40</v>
      </c>
      <c r="I130" s="1" t="s">
        <v>41</v>
      </c>
      <c r="J130" s="1" t="s">
        <v>25</v>
      </c>
      <c r="L130" s="1" t="str">
        <f>VLOOKUP(Table1[[#This Row],[Status]], rubric[], 2, FALSE)</f>
        <v>Karir Organisasi</v>
      </c>
      <c r="M130" s="1" t="str">
        <f>CLEAN(TRIM(Table1[[#This Row],[Status]] &amp; "|" &amp; Table1[[#This Row],[Level]] &amp; "|" &amp; Table1[[#This Row],[Participant As]]))</f>
        <v>Satu Tingkat Dibawah Pengurus Harian|Kab/Kota/PT|Individual</v>
      </c>
      <c r="N13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131" spans="1:14" ht="14.25" customHeight="1" x14ac:dyDescent="0.35">
      <c r="A131" s="1" t="s">
        <v>1987</v>
      </c>
      <c r="B131" s="1" t="s">
        <v>1988</v>
      </c>
      <c r="C131" s="1" t="s">
        <v>15</v>
      </c>
      <c r="D131" s="1">
        <v>2022</v>
      </c>
      <c r="E131" s="1" t="s">
        <v>89</v>
      </c>
      <c r="F131" s="1" t="s">
        <v>90</v>
      </c>
      <c r="G131" s="1">
        <v>20231</v>
      </c>
      <c r="H131" s="1" t="s">
        <v>91</v>
      </c>
      <c r="I131" s="1" t="s">
        <v>66</v>
      </c>
      <c r="J131" s="1" t="s">
        <v>25</v>
      </c>
      <c r="K131" s="1">
        <v>500</v>
      </c>
      <c r="L131" s="1" t="str">
        <f>VLOOKUP(Table1[[#This Row],[Status]], rubric[], 2, FALSE)</f>
        <v>Pengakuan</v>
      </c>
      <c r="M131" s="1" t="str">
        <f>CLEAN(TRIM(Table1[[#This Row],[Status]] &amp; "|" &amp; Table1[[#This Row],[Level]] &amp; "|" &amp; Table1[[#This Row],[Participant As]]))</f>
        <v>Narasumber/Pembicara|External International|Individual</v>
      </c>
      <c r="N13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132" spans="1:14" ht="14.25" customHeight="1" x14ac:dyDescent="0.35">
      <c r="A132" s="1" t="s">
        <v>1989</v>
      </c>
      <c r="B132" s="1" t="s">
        <v>1990</v>
      </c>
      <c r="C132" s="1" t="s">
        <v>15</v>
      </c>
      <c r="D132" s="1">
        <v>2022</v>
      </c>
      <c r="E132" s="1" t="s">
        <v>42</v>
      </c>
      <c r="F132" s="1" t="s">
        <v>43</v>
      </c>
      <c r="G132" s="1">
        <v>20232</v>
      </c>
      <c r="H132" s="1" t="s">
        <v>40</v>
      </c>
      <c r="I132" s="1" t="s">
        <v>41</v>
      </c>
      <c r="J132" s="1" t="s">
        <v>25</v>
      </c>
      <c r="L132" s="1" t="str">
        <f>VLOOKUP(Table1[[#This Row],[Status]], rubric[], 2, FALSE)</f>
        <v>Karir Organisasi</v>
      </c>
      <c r="M132" s="1" t="str">
        <f>CLEAN(TRIM(Table1[[#This Row],[Status]] &amp; "|" &amp; Table1[[#This Row],[Level]] &amp; "|" &amp; Table1[[#This Row],[Participant As]]))</f>
        <v>Satu Tingkat Dibawah Pengurus Harian|Kab/Kota/PT|Individual</v>
      </c>
      <c r="N13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133" spans="1:14" ht="14.25" customHeight="1" x14ac:dyDescent="0.35">
      <c r="A133" s="1" t="s">
        <v>1991</v>
      </c>
      <c r="B133" s="1" t="s">
        <v>1992</v>
      </c>
      <c r="C133" s="1" t="s">
        <v>15</v>
      </c>
      <c r="D133" s="1">
        <v>2022</v>
      </c>
      <c r="E133" s="1" t="s">
        <v>89</v>
      </c>
      <c r="F133" s="1" t="s">
        <v>90</v>
      </c>
      <c r="G133" s="1">
        <v>20231</v>
      </c>
      <c r="H133" s="1" t="s">
        <v>91</v>
      </c>
      <c r="I133" s="1" t="s">
        <v>66</v>
      </c>
      <c r="J133" s="1" t="s">
        <v>25</v>
      </c>
      <c r="K133" s="1">
        <v>500</v>
      </c>
      <c r="L133" s="1" t="str">
        <f>VLOOKUP(Table1[[#This Row],[Status]], rubric[], 2, FALSE)</f>
        <v>Pengakuan</v>
      </c>
      <c r="M133" s="1" t="str">
        <f>CLEAN(TRIM(Table1[[#This Row],[Status]] &amp; "|" &amp; Table1[[#This Row],[Level]] &amp; "|" &amp; Table1[[#This Row],[Participant As]]))</f>
        <v>Narasumber/Pembicara|External International|Individual</v>
      </c>
      <c r="N13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134" spans="1:14" ht="14.25" customHeight="1" x14ac:dyDescent="0.35">
      <c r="A134" s="1" t="s">
        <v>1993</v>
      </c>
      <c r="B134" s="1" t="s">
        <v>1994</v>
      </c>
      <c r="C134" s="1" t="s">
        <v>15</v>
      </c>
      <c r="D134" s="1">
        <v>2022</v>
      </c>
      <c r="E134" s="1" t="s">
        <v>89</v>
      </c>
      <c r="F134" s="1" t="s">
        <v>90</v>
      </c>
      <c r="G134" s="1">
        <v>20231</v>
      </c>
      <c r="H134" s="1" t="s">
        <v>91</v>
      </c>
      <c r="I134" s="1" t="s">
        <v>66</v>
      </c>
      <c r="J134" s="1" t="s">
        <v>25</v>
      </c>
      <c r="K134" s="1">
        <v>500</v>
      </c>
      <c r="L134" s="1" t="str">
        <f>VLOOKUP(Table1[[#This Row],[Status]], rubric[], 2, FALSE)</f>
        <v>Pengakuan</v>
      </c>
      <c r="M134" s="1" t="str">
        <f>CLEAN(TRIM(Table1[[#This Row],[Status]] &amp; "|" &amp; Table1[[#This Row],[Level]] &amp; "|" &amp; Table1[[#This Row],[Participant As]]))</f>
        <v>Narasumber/Pembicara|External International|Individual</v>
      </c>
      <c r="N13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135" spans="1:14" ht="14.25" customHeight="1" x14ac:dyDescent="0.35">
      <c r="A135" s="1" t="s">
        <v>1995</v>
      </c>
      <c r="B135" s="1" t="s">
        <v>1996</v>
      </c>
      <c r="C135" s="1" t="s">
        <v>15</v>
      </c>
      <c r="D135" s="1">
        <v>2022</v>
      </c>
      <c r="E135" s="1" t="s">
        <v>89</v>
      </c>
      <c r="F135" s="1" t="s">
        <v>90</v>
      </c>
      <c r="G135" s="1">
        <v>20231</v>
      </c>
      <c r="H135" s="1" t="s">
        <v>91</v>
      </c>
      <c r="I135" s="1" t="s">
        <v>66</v>
      </c>
      <c r="J135" s="1" t="s">
        <v>25</v>
      </c>
      <c r="K135" s="1">
        <v>500</v>
      </c>
      <c r="L135" s="1" t="str">
        <f>VLOOKUP(Table1[[#This Row],[Status]], rubric[], 2, FALSE)</f>
        <v>Pengakuan</v>
      </c>
      <c r="M135" s="1" t="str">
        <f>CLEAN(TRIM(Table1[[#This Row],[Status]] &amp; "|" &amp; Table1[[#This Row],[Level]] &amp; "|" &amp; Table1[[#This Row],[Participant As]]))</f>
        <v>Narasumber/Pembicara|External International|Individual</v>
      </c>
      <c r="N13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136" spans="1:14" ht="14.25" customHeight="1" x14ac:dyDescent="0.35">
      <c r="A136" s="1" t="s">
        <v>1997</v>
      </c>
      <c r="B136" s="1" t="s">
        <v>1998</v>
      </c>
      <c r="C136" s="1" t="s">
        <v>15</v>
      </c>
      <c r="D136" s="1">
        <v>2022</v>
      </c>
      <c r="E136" s="1" t="s">
        <v>89</v>
      </c>
      <c r="F136" s="1" t="s">
        <v>90</v>
      </c>
      <c r="G136" s="1">
        <v>20231</v>
      </c>
      <c r="H136" s="1" t="s">
        <v>91</v>
      </c>
      <c r="I136" s="1" t="s">
        <v>66</v>
      </c>
      <c r="J136" s="1" t="s">
        <v>25</v>
      </c>
      <c r="K136" s="1">
        <v>500</v>
      </c>
      <c r="L136" s="1" t="str">
        <f>VLOOKUP(Table1[[#This Row],[Status]], rubric[], 2, FALSE)</f>
        <v>Pengakuan</v>
      </c>
      <c r="M136" s="1" t="str">
        <f>CLEAN(TRIM(Table1[[#This Row],[Status]] &amp; "|" &amp; Table1[[#This Row],[Level]] &amp; "|" &amp; Table1[[#This Row],[Participant As]]))</f>
        <v>Narasumber/Pembicara|External International|Individual</v>
      </c>
      <c r="N13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137" spans="1:14" ht="14.25" customHeight="1" x14ac:dyDescent="0.35">
      <c r="A137" s="1" t="s">
        <v>1999</v>
      </c>
      <c r="B137" s="1" t="s">
        <v>2000</v>
      </c>
      <c r="C137" s="1" t="s">
        <v>15</v>
      </c>
      <c r="D137" s="1">
        <v>2022</v>
      </c>
      <c r="E137" s="1" t="s">
        <v>89</v>
      </c>
      <c r="F137" s="1" t="s">
        <v>90</v>
      </c>
      <c r="G137" s="1">
        <v>20231</v>
      </c>
      <c r="H137" s="1" t="s">
        <v>91</v>
      </c>
      <c r="I137" s="1" t="s">
        <v>66</v>
      </c>
      <c r="J137" s="1" t="s">
        <v>25</v>
      </c>
      <c r="K137" s="1">
        <v>500</v>
      </c>
      <c r="L137" s="1" t="str">
        <f>VLOOKUP(Table1[[#This Row],[Status]], rubric[], 2, FALSE)</f>
        <v>Pengakuan</v>
      </c>
      <c r="M137" s="1" t="str">
        <f>CLEAN(TRIM(Table1[[#This Row],[Status]] &amp; "|" &amp; Table1[[#This Row],[Level]] &amp; "|" &amp; Table1[[#This Row],[Participant As]]))</f>
        <v>Narasumber/Pembicara|External International|Individual</v>
      </c>
      <c r="N13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138" spans="1:14" ht="14.25" customHeight="1" x14ac:dyDescent="0.35">
      <c r="A138" s="1" t="s">
        <v>2001</v>
      </c>
      <c r="B138" s="1" t="s">
        <v>2002</v>
      </c>
      <c r="C138" s="1" t="s">
        <v>15</v>
      </c>
      <c r="D138" s="1">
        <v>2022</v>
      </c>
      <c r="E138" s="1" t="s">
        <v>89</v>
      </c>
      <c r="F138" s="1" t="s">
        <v>90</v>
      </c>
      <c r="G138" s="1">
        <v>20231</v>
      </c>
      <c r="H138" s="1" t="s">
        <v>91</v>
      </c>
      <c r="I138" s="1" t="s">
        <v>66</v>
      </c>
      <c r="J138" s="1" t="s">
        <v>25</v>
      </c>
      <c r="K138" s="1">
        <v>500</v>
      </c>
      <c r="L138" s="1" t="str">
        <f>VLOOKUP(Table1[[#This Row],[Status]], rubric[], 2, FALSE)</f>
        <v>Pengakuan</v>
      </c>
      <c r="M138" s="1" t="str">
        <f>CLEAN(TRIM(Table1[[#This Row],[Status]] &amp; "|" &amp; Table1[[#This Row],[Level]] &amp; "|" &amp; Table1[[#This Row],[Participant As]]))</f>
        <v>Narasumber/Pembicara|External International|Individual</v>
      </c>
      <c r="N13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139" spans="1:14" ht="14.25" customHeight="1" x14ac:dyDescent="0.35">
      <c r="A139" s="1" t="s">
        <v>2003</v>
      </c>
      <c r="B139" s="1" t="s">
        <v>2004</v>
      </c>
      <c r="C139" s="1" t="s">
        <v>15</v>
      </c>
      <c r="D139" s="1">
        <v>2022</v>
      </c>
      <c r="E139" s="1" t="s">
        <v>626</v>
      </c>
      <c r="F139" s="1" t="s">
        <v>31</v>
      </c>
      <c r="G139" s="1">
        <v>20231</v>
      </c>
      <c r="H139" s="1" t="s">
        <v>32</v>
      </c>
      <c r="I139" s="1" t="s">
        <v>19</v>
      </c>
      <c r="J139" s="1" t="s">
        <v>20</v>
      </c>
      <c r="L139" s="1" t="str">
        <f>VLOOKUP(Table1[[#This Row],[Status]], rubric[], 2, FALSE)</f>
        <v>Kompetisi</v>
      </c>
      <c r="M139" s="1" t="str">
        <f>CLEAN(TRIM(Table1[[#This Row],[Status]] &amp; "|" &amp; Table1[[#This Row],[Level]] &amp; "|" &amp; Table1[[#This Row],[Participant As]]))</f>
        <v>Juara 2|External Regional|Team</v>
      </c>
      <c r="N13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140" spans="1:14" ht="14.25" customHeight="1" x14ac:dyDescent="0.35">
      <c r="A140" s="1" t="s">
        <v>2005</v>
      </c>
      <c r="B140" s="1" t="s">
        <v>2006</v>
      </c>
      <c r="C140" s="1" t="s">
        <v>15</v>
      </c>
      <c r="D140" s="1">
        <v>2022</v>
      </c>
      <c r="E140" s="1" t="s">
        <v>38</v>
      </c>
      <c r="F140" s="1" t="s">
        <v>39</v>
      </c>
      <c r="G140" s="1">
        <v>20231</v>
      </c>
      <c r="H140" s="1" t="s">
        <v>40</v>
      </c>
      <c r="I140" s="1" t="s">
        <v>41</v>
      </c>
      <c r="J140" s="1" t="s">
        <v>25</v>
      </c>
      <c r="L140" s="1" t="str">
        <f>VLOOKUP(Table1[[#This Row],[Status]], rubric[], 2, FALSE)</f>
        <v>Karir Organisasi</v>
      </c>
      <c r="M140" s="1" t="str">
        <f>CLEAN(TRIM(Table1[[#This Row],[Status]] &amp; "|" &amp; Table1[[#This Row],[Level]] &amp; "|" &amp; Table1[[#This Row],[Participant As]]))</f>
        <v>Satu Tingkat Dibawah Pengurus Harian|Kab/Kota/PT|Individual</v>
      </c>
      <c r="N14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141" spans="1:14" ht="14.25" customHeight="1" x14ac:dyDescent="0.35">
      <c r="A141" s="1" t="s">
        <v>2005</v>
      </c>
      <c r="B141" s="1" t="s">
        <v>2006</v>
      </c>
      <c r="C141" s="1" t="s">
        <v>15</v>
      </c>
      <c r="D141" s="1">
        <v>2022</v>
      </c>
      <c r="E141" s="1" t="s">
        <v>89</v>
      </c>
      <c r="F141" s="1" t="s">
        <v>90</v>
      </c>
      <c r="G141" s="1">
        <v>20231</v>
      </c>
      <c r="H141" s="1" t="s">
        <v>91</v>
      </c>
      <c r="I141" s="1" t="s">
        <v>66</v>
      </c>
      <c r="J141" s="1" t="s">
        <v>25</v>
      </c>
      <c r="K141" s="1">
        <v>500</v>
      </c>
      <c r="L141" s="1" t="str">
        <f>VLOOKUP(Table1[[#This Row],[Status]], rubric[], 2, FALSE)</f>
        <v>Pengakuan</v>
      </c>
      <c r="M141" s="1" t="str">
        <f>CLEAN(TRIM(Table1[[#This Row],[Status]] &amp; "|" &amp; Table1[[#This Row],[Level]] &amp; "|" &amp; Table1[[#This Row],[Participant As]]))</f>
        <v>Narasumber/Pembicara|External International|Individual</v>
      </c>
      <c r="N14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142" spans="1:14" ht="14.25" customHeight="1" x14ac:dyDescent="0.35">
      <c r="A142" s="1" t="s">
        <v>2005</v>
      </c>
      <c r="B142" s="1" t="s">
        <v>2006</v>
      </c>
      <c r="C142" s="1" t="s">
        <v>15</v>
      </c>
      <c r="D142" s="1">
        <v>2022</v>
      </c>
      <c r="E142" s="1" t="s">
        <v>42</v>
      </c>
      <c r="F142" s="1" t="s">
        <v>43</v>
      </c>
      <c r="G142" s="1">
        <v>20232</v>
      </c>
      <c r="H142" s="1" t="s">
        <v>40</v>
      </c>
      <c r="I142" s="1" t="s">
        <v>41</v>
      </c>
      <c r="J142" s="1" t="s">
        <v>25</v>
      </c>
      <c r="L142" s="1" t="str">
        <f>VLOOKUP(Table1[[#This Row],[Status]], rubric[], 2, FALSE)</f>
        <v>Karir Organisasi</v>
      </c>
      <c r="M142" s="1" t="str">
        <f>CLEAN(TRIM(Table1[[#This Row],[Status]] &amp; "|" &amp; Table1[[#This Row],[Level]] &amp; "|" &amp; Table1[[#This Row],[Participant As]]))</f>
        <v>Satu Tingkat Dibawah Pengurus Harian|Kab/Kota/PT|Individual</v>
      </c>
      <c r="N14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143" spans="1:14" ht="14.25" customHeight="1" x14ac:dyDescent="0.35">
      <c r="A143" s="1" t="s">
        <v>2007</v>
      </c>
      <c r="B143" s="1" t="s">
        <v>2008</v>
      </c>
      <c r="C143" s="1" t="s">
        <v>15</v>
      </c>
      <c r="D143" s="1">
        <v>2022</v>
      </c>
      <c r="E143" s="1" t="s">
        <v>89</v>
      </c>
      <c r="F143" s="1" t="s">
        <v>90</v>
      </c>
      <c r="G143" s="1">
        <v>20231</v>
      </c>
      <c r="H143" s="1" t="s">
        <v>91</v>
      </c>
      <c r="I143" s="1" t="s">
        <v>66</v>
      </c>
      <c r="J143" s="1" t="s">
        <v>25</v>
      </c>
      <c r="K143" s="1">
        <v>500</v>
      </c>
      <c r="L143" s="1" t="str">
        <f>VLOOKUP(Table1[[#This Row],[Status]], rubric[], 2, FALSE)</f>
        <v>Pengakuan</v>
      </c>
      <c r="M143" s="1" t="str">
        <f>CLEAN(TRIM(Table1[[#This Row],[Status]] &amp; "|" &amp; Table1[[#This Row],[Level]] &amp; "|" &amp; Table1[[#This Row],[Participant As]]))</f>
        <v>Narasumber/Pembicara|External International|Individual</v>
      </c>
      <c r="N14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144" spans="1:14" ht="14.25" customHeight="1" x14ac:dyDescent="0.35">
      <c r="A144" s="1" t="s">
        <v>2009</v>
      </c>
      <c r="B144" s="1" t="s">
        <v>2010</v>
      </c>
      <c r="C144" s="1" t="s">
        <v>15</v>
      </c>
      <c r="D144" s="1">
        <v>2022</v>
      </c>
      <c r="E144" s="1" t="s">
        <v>38</v>
      </c>
      <c r="F144" s="1" t="s">
        <v>39</v>
      </c>
      <c r="G144" s="1">
        <v>20231</v>
      </c>
      <c r="H144" s="1" t="s">
        <v>164</v>
      </c>
      <c r="I144" s="1" t="s">
        <v>41</v>
      </c>
      <c r="J144" s="1" t="s">
        <v>25</v>
      </c>
      <c r="L144" s="1" t="str">
        <f>VLOOKUP(Table1[[#This Row],[Status]], rubric[], 2, FALSE)</f>
        <v>Karir Organisasi</v>
      </c>
      <c r="M144" s="1" t="str">
        <f>CLEAN(TRIM(Table1[[#This Row],[Status]] &amp; "|" &amp; Table1[[#This Row],[Level]] &amp; "|" &amp; Table1[[#This Row],[Participant As]]))</f>
        <v>Wakil Ketua|Kab/Kota/PT|Individual</v>
      </c>
      <c r="N14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8</v>
      </c>
    </row>
    <row r="145" spans="1:14" ht="14.25" customHeight="1" x14ac:dyDescent="0.35">
      <c r="A145" s="1" t="s">
        <v>2009</v>
      </c>
      <c r="B145" s="1" t="s">
        <v>2010</v>
      </c>
      <c r="C145" s="1" t="s">
        <v>15</v>
      </c>
      <c r="D145" s="1">
        <v>2022</v>
      </c>
      <c r="E145" s="1" t="s">
        <v>89</v>
      </c>
      <c r="F145" s="1" t="s">
        <v>90</v>
      </c>
      <c r="G145" s="1">
        <v>20231</v>
      </c>
      <c r="H145" s="1" t="s">
        <v>91</v>
      </c>
      <c r="I145" s="1" t="s">
        <v>66</v>
      </c>
      <c r="J145" s="1" t="s">
        <v>25</v>
      </c>
      <c r="K145" s="1">
        <v>500</v>
      </c>
      <c r="L145" s="1" t="str">
        <f>VLOOKUP(Table1[[#This Row],[Status]], rubric[], 2, FALSE)</f>
        <v>Pengakuan</v>
      </c>
      <c r="M145" s="1" t="str">
        <f>CLEAN(TRIM(Table1[[#This Row],[Status]] &amp; "|" &amp; Table1[[#This Row],[Level]] &amp; "|" &amp; Table1[[#This Row],[Participant As]]))</f>
        <v>Narasumber/Pembicara|External International|Individual</v>
      </c>
      <c r="N14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146" spans="1:14" ht="14.25" customHeight="1" x14ac:dyDescent="0.35">
      <c r="A146" s="1" t="s">
        <v>2009</v>
      </c>
      <c r="B146" s="1" t="s">
        <v>2010</v>
      </c>
      <c r="C146" s="1" t="s">
        <v>15</v>
      </c>
      <c r="D146" s="1">
        <v>2022</v>
      </c>
      <c r="E146" s="1" t="s">
        <v>42</v>
      </c>
      <c r="F146" s="1" t="s">
        <v>43</v>
      </c>
      <c r="G146" s="1">
        <v>20232</v>
      </c>
      <c r="H146" s="1" t="s">
        <v>164</v>
      </c>
      <c r="I146" s="1" t="s">
        <v>41</v>
      </c>
      <c r="J146" s="1" t="s">
        <v>25</v>
      </c>
      <c r="L146" s="1" t="str">
        <f>VLOOKUP(Table1[[#This Row],[Status]], rubric[], 2, FALSE)</f>
        <v>Karir Organisasi</v>
      </c>
      <c r="M146" s="1" t="str">
        <f>CLEAN(TRIM(Table1[[#This Row],[Status]] &amp; "|" &amp; Table1[[#This Row],[Level]] &amp; "|" &amp; Table1[[#This Row],[Participant As]]))</f>
        <v>Wakil Ketua|Kab/Kota/PT|Individual</v>
      </c>
      <c r="N14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8</v>
      </c>
    </row>
    <row r="147" spans="1:14" ht="14.25" customHeight="1" x14ac:dyDescent="0.35">
      <c r="A147" s="1" t="s">
        <v>2011</v>
      </c>
      <c r="B147" s="1" t="s">
        <v>2012</v>
      </c>
      <c r="C147" s="1" t="s">
        <v>15</v>
      </c>
      <c r="D147" s="1">
        <v>2022</v>
      </c>
      <c r="E147" s="1" t="s">
        <v>89</v>
      </c>
      <c r="F147" s="1" t="s">
        <v>90</v>
      </c>
      <c r="G147" s="1">
        <v>20231</v>
      </c>
      <c r="H147" s="1" t="s">
        <v>91</v>
      </c>
      <c r="I147" s="1" t="s">
        <v>66</v>
      </c>
      <c r="J147" s="1" t="s">
        <v>25</v>
      </c>
      <c r="K147" s="1">
        <v>500</v>
      </c>
      <c r="L147" s="1" t="str">
        <f>VLOOKUP(Table1[[#This Row],[Status]], rubric[], 2, FALSE)</f>
        <v>Pengakuan</v>
      </c>
      <c r="M147" s="1" t="str">
        <f>CLEAN(TRIM(Table1[[#This Row],[Status]] &amp; "|" &amp; Table1[[#This Row],[Level]] &amp; "|" &amp; Table1[[#This Row],[Participant As]]))</f>
        <v>Narasumber/Pembicara|External International|Individual</v>
      </c>
      <c r="N14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148" spans="1:14" ht="14.25" customHeight="1" x14ac:dyDescent="0.35">
      <c r="A148" s="1" t="s">
        <v>2013</v>
      </c>
      <c r="B148" s="1" t="s">
        <v>2014</v>
      </c>
      <c r="C148" s="1" t="s">
        <v>15</v>
      </c>
      <c r="D148" s="1">
        <v>2022</v>
      </c>
      <c r="E148" s="1" t="s">
        <v>38</v>
      </c>
      <c r="F148" s="1" t="s">
        <v>39</v>
      </c>
      <c r="G148" s="1">
        <v>20231</v>
      </c>
      <c r="H148" s="1" t="s">
        <v>40</v>
      </c>
      <c r="I148" s="1" t="s">
        <v>41</v>
      </c>
      <c r="J148" s="1" t="s">
        <v>25</v>
      </c>
      <c r="L148" s="1" t="str">
        <f>VLOOKUP(Table1[[#This Row],[Status]], rubric[], 2, FALSE)</f>
        <v>Karir Organisasi</v>
      </c>
      <c r="M148" s="1" t="str">
        <f>CLEAN(TRIM(Table1[[#This Row],[Status]] &amp; "|" &amp; Table1[[#This Row],[Level]] &amp; "|" &amp; Table1[[#This Row],[Participant As]]))</f>
        <v>Satu Tingkat Dibawah Pengurus Harian|Kab/Kota/PT|Individual</v>
      </c>
      <c r="N14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149" spans="1:14" ht="14.25" customHeight="1" x14ac:dyDescent="0.35">
      <c r="A149" s="1" t="s">
        <v>2013</v>
      </c>
      <c r="B149" s="1" t="s">
        <v>2014</v>
      </c>
      <c r="C149" s="1" t="s">
        <v>15</v>
      </c>
      <c r="D149" s="1">
        <v>2022</v>
      </c>
      <c r="E149" s="1" t="s">
        <v>42</v>
      </c>
      <c r="F149" s="1" t="s">
        <v>43</v>
      </c>
      <c r="G149" s="1">
        <v>20232</v>
      </c>
      <c r="H149" s="1" t="s">
        <v>40</v>
      </c>
      <c r="I149" s="1" t="s">
        <v>41</v>
      </c>
      <c r="J149" s="1" t="s">
        <v>25</v>
      </c>
      <c r="L149" s="1" t="str">
        <f>VLOOKUP(Table1[[#This Row],[Status]], rubric[], 2, FALSE)</f>
        <v>Karir Organisasi</v>
      </c>
      <c r="M149" s="1" t="str">
        <f>CLEAN(TRIM(Table1[[#This Row],[Status]] &amp; "|" &amp; Table1[[#This Row],[Level]] &amp; "|" &amp; Table1[[#This Row],[Participant As]]))</f>
        <v>Satu Tingkat Dibawah Pengurus Harian|Kab/Kota/PT|Individual</v>
      </c>
      <c r="N14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150" spans="1:14" ht="14.25" customHeight="1" x14ac:dyDescent="0.35">
      <c r="A150" s="1" t="s">
        <v>2015</v>
      </c>
      <c r="B150" s="1" t="s">
        <v>2016</v>
      </c>
      <c r="C150" s="1" t="s">
        <v>15</v>
      </c>
      <c r="D150" s="1">
        <v>2022</v>
      </c>
      <c r="E150" s="1" t="s">
        <v>38</v>
      </c>
      <c r="F150" s="1" t="s">
        <v>39</v>
      </c>
      <c r="G150" s="1">
        <v>20231</v>
      </c>
      <c r="H150" s="1" t="s">
        <v>102</v>
      </c>
      <c r="I150" s="1" t="s">
        <v>41</v>
      </c>
      <c r="J150" s="1" t="s">
        <v>25</v>
      </c>
      <c r="L150" s="1" t="str">
        <f>VLOOKUP(Table1[[#This Row],[Status]], rubric[], 2, FALSE)</f>
        <v>Karir Organisasi</v>
      </c>
      <c r="M150" s="1" t="str">
        <f>CLEAN(TRIM(Table1[[#This Row],[Status]] &amp; "|" &amp; Table1[[#This Row],[Level]] &amp; "|" &amp; Table1[[#This Row],[Participant As]]))</f>
        <v>Sekretaris|Kab/Kota/PT|Individual</v>
      </c>
      <c r="N15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6</v>
      </c>
    </row>
    <row r="151" spans="1:14" ht="14.25" customHeight="1" x14ac:dyDescent="0.35">
      <c r="A151" s="1" t="s">
        <v>2015</v>
      </c>
      <c r="B151" s="1" t="s">
        <v>2016</v>
      </c>
      <c r="C151" s="1" t="s">
        <v>15</v>
      </c>
      <c r="D151" s="1">
        <v>2022</v>
      </c>
      <c r="E151" s="1" t="s">
        <v>89</v>
      </c>
      <c r="F151" s="1" t="s">
        <v>90</v>
      </c>
      <c r="G151" s="1">
        <v>20231</v>
      </c>
      <c r="H151" s="1" t="s">
        <v>91</v>
      </c>
      <c r="I151" s="1" t="s">
        <v>66</v>
      </c>
      <c r="J151" s="1" t="s">
        <v>25</v>
      </c>
      <c r="K151" s="1">
        <v>500</v>
      </c>
      <c r="L151" s="1" t="str">
        <f>VLOOKUP(Table1[[#This Row],[Status]], rubric[], 2, FALSE)</f>
        <v>Pengakuan</v>
      </c>
      <c r="M151" s="1" t="str">
        <f>CLEAN(TRIM(Table1[[#This Row],[Status]] &amp; "|" &amp; Table1[[#This Row],[Level]] &amp; "|" &amp; Table1[[#This Row],[Participant As]]))</f>
        <v>Narasumber/Pembicara|External International|Individual</v>
      </c>
      <c r="N15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152" spans="1:14" ht="14.25" customHeight="1" x14ac:dyDescent="0.35">
      <c r="A152" s="1" t="s">
        <v>2015</v>
      </c>
      <c r="B152" s="1" t="s">
        <v>2016</v>
      </c>
      <c r="C152" s="1" t="s">
        <v>15</v>
      </c>
      <c r="D152" s="1">
        <v>2022</v>
      </c>
      <c r="E152" s="1" t="s">
        <v>42</v>
      </c>
      <c r="F152" s="1" t="s">
        <v>43</v>
      </c>
      <c r="G152" s="1">
        <v>20232</v>
      </c>
      <c r="H152" s="1" t="s">
        <v>102</v>
      </c>
      <c r="I152" s="1" t="s">
        <v>41</v>
      </c>
      <c r="J152" s="1" t="s">
        <v>25</v>
      </c>
      <c r="L152" s="1" t="str">
        <f>VLOOKUP(Table1[[#This Row],[Status]], rubric[], 2, FALSE)</f>
        <v>Karir Organisasi</v>
      </c>
      <c r="M152" s="1" t="str">
        <f>CLEAN(TRIM(Table1[[#This Row],[Status]] &amp; "|" &amp; Table1[[#This Row],[Level]] &amp; "|" &amp; Table1[[#This Row],[Participant As]]))</f>
        <v>Sekretaris|Kab/Kota/PT|Individual</v>
      </c>
      <c r="N15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6</v>
      </c>
    </row>
    <row r="153" spans="1:14" ht="14.25" customHeight="1" x14ac:dyDescent="0.35">
      <c r="A153" s="1" t="s">
        <v>2017</v>
      </c>
      <c r="B153" s="1" t="s">
        <v>2018</v>
      </c>
      <c r="C153" s="1" t="s">
        <v>15</v>
      </c>
      <c r="D153" s="1">
        <v>2022</v>
      </c>
      <c r="E153" s="1" t="s">
        <v>38</v>
      </c>
      <c r="F153" s="1" t="s">
        <v>39</v>
      </c>
      <c r="G153" s="1">
        <v>20231</v>
      </c>
      <c r="H153" s="1" t="s">
        <v>164</v>
      </c>
      <c r="I153" s="1" t="s">
        <v>41</v>
      </c>
      <c r="J153" s="1" t="s">
        <v>25</v>
      </c>
      <c r="L153" s="1" t="str">
        <f>VLOOKUP(Table1[[#This Row],[Status]], rubric[], 2, FALSE)</f>
        <v>Karir Organisasi</v>
      </c>
      <c r="M153" s="1" t="str">
        <f>CLEAN(TRIM(Table1[[#This Row],[Status]] &amp; "|" &amp; Table1[[#This Row],[Level]] &amp; "|" &amp; Table1[[#This Row],[Participant As]]))</f>
        <v>Wakil Ketua|Kab/Kota/PT|Individual</v>
      </c>
      <c r="N15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8</v>
      </c>
    </row>
    <row r="154" spans="1:14" ht="14.25" customHeight="1" x14ac:dyDescent="0.35">
      <c r="A154" s="1" t="s">
        <v>2017</v>
      </c>
      <c r="B154" s="1" t="s">
        <v>2018</v>
      </c>
      <c r="C154" s="1" t="s">
        <v>15</v>
      </c>
      <c r="D154" s="1">
        <v>2022</v>
      </c>
      <c r="E154" s="1" t="s">
        <v>42</v>
      </c>
      <c r="F154" s="1" t="s">
        <v>43</v>
      </c>
      <c r="G154" s="1">
        <v>20232</v>
      </c>
      <c r="H154" s="1" t="s">
        <v>164</v>
      </c>
      <c r="I154" s="1" t="s">
        <v>41</v>
      </c>
      <c r="J154" s="1" t="s">
        <v>25</v>
      </c>
      <c r="L154" s="1" t="str">
        <f>VLOOKUP(Table1[[#This Row],[Status]], rubric[], 2, FALSE)</f>
        <v>Karir Organisasi</v>
      </c>
      <c r="M154" s="1" t="str">
        <f>CLEAN(TRIM(Table1[[#This Row],[Status]] &amp; "|" &amp; Table1[[#This Row],[Level]] &amp; "|" &amp; Table1[[#This Row],[Participant As]]))</f>
        <v>Wakil Ketua|Kab/Kota/PT|Individual</v>
      </c>
      <c r="N15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8</v>
      </c>
    </row>
    <row r="155" spans="1:14" ht="14.25" customHeight="1" x14ac:dyDescent="0.35">
      <c r="A155" s="1" t="s">
        <v>2019</v>
      </c>
      <c r="B155" s="1" t="s">
        <v>2020</v>
      </c>
      <c r="C155" s="1" t="s">
        <v>15</v>
      </c>
      <c r="D155" s="1">
        <v>2022</v>
      </c>
      <c r="E155" s="1" t="s">
        <v>38</v>
      </c>
      <c r="F155" s="1" t="s">
        <v>39</v>
      </c>
      <c r="G155" s="1">
        <v>20231</v>
      </c>
      <c r="H155" s="1" t="s">
        <v>40</v>
      </c>
      <c r="I155" s="1" t="s">
        <v>41</v>
      </c>
      <c r="J155" s="1" t="s">
        <v>25</v>
      </c>
      <c r="L155" s="1" t="str">
        <f>VLOOKUP(Table1[[#This Row],[Status]], rubric[], 2, FALSE)</f>
        <v>Karir Organisasi</v>
      </c>
      <c r="M155" s="1" t="str">
        <f>CLEAN(TRIM(Table1[[#This Row],[Status]] &amp; "|" &amp; Table1[[#This Row],[Level]] &amp; "|" &amp; Table1[[#This Row],[Participant As]]))</f>
        <v>Satu Tingkat Dibawah Pengurus Harian|Kab/Kota/PT|Individual</v>
      </c>
      <c r="N15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156" spans="1:14" ht="14.25" customHeight="1" x14ac:dyDescent="0.35">
      <c r="A156" s="1" t="s">
        <v>2019</v>
      </c>
      <c r="B156" s="1" t="s">
        <v>2020</v>
      </c>
      <c r="C156" s="1" t="s">
        <v>15</v>
      </c>
      <c r="D156" s="1">
        <v>2022</v>
      </c>
      <c r="E156" s="1" t="s">
        <v>42</v>
      </c>
      <c r="F156" s="1" t="s">
        <v>43</v>
      </c>
      <c r="G156" s="1">
        <v>20232</v>
      </c>
      <c r="H156" s="1" t="s">
        <v>40</v>
      </c>
      <c r="I156" s="1" t="s">
        <v>41</v>
      </c>
      <c r="J156" s="1" t="s">
        <v>25</v>
      </c>
      <c r="L156" s="1" t="str">
        <f>VLOOKUP(Table1[[#This Row],[Status]], rubric[], 2, FALSE)</f>
        <v>Karir Organisasi</v>
      </c>
      <c r="M156" s="1" t="str">
        <f>CLEAN(TRIM(Table1[[#This Row],[Status]] &amp; "|" &amp; Table1[[#This Row],[Level]] &amp; "|" &amp; Table1[[#This Row],[Participant As]]))</f>
        <v>Satu Tingkat Dibawah Pengurus Harian|Kab/Kota/PT|Individual</v>
      </c>
      <c r="N15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157" spans="1:14" ht="14.25" customHeight="1" x14ac:dyDescent="0.35">
      <c r="A157" s="1" t="s">
        <v>2021</v>
      </c>
      <c r="B157" s="1" t="s">
        <v>2022</v>
      </c>
      <c r="C157" s="1" t="s">
        <v>15</v>
      </c>
      <c r="D157" s="1">
        <v>2022</v>
      </c>
      <c r="E157" s="1" t="s">
        <v>1461</v>
      </c>
      <c r="F157" s="1" t="s">
        <v>79</v>
      </c>
      <c r="G157" s="1">
        <v>20222</v>
      </c>
      <c r="H157" s="1" t="s">
        <v>32</v>
      </c>
      <c r="I157" s="1" t="s">
        <v>48</v>
      </c>
      <c r="J157" s="1" t="s">
        <v>25</v>
      </c>
      <c r="K157" s="1">
        <v>2200</v>
      </c>
      <c r="L157" s="1" t="str">
        <f>VLOOKUP(Table1[[#This Row],[Status]], rubric[], 2, FALSE)</f>
        <v>Kompetisi</v>
      </c>
      <c r="M157" s="1" t="str">
        <f>CLEAN(TRIM(Table1[[#This Row],[Status]] &amp; "|" &amp; Table1[[#This Row],[Level]] &amp; "|" &amp; Table1[[#This Row],[Participant As]]))</f>
        <v>Juara 2|External National|Individual</v>
      </c>
      <c r="N15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158" spans="1:14" ht="14.25" customHeight="1" x14ac:dyDescent="0.35">
      <c r="A158" s="1" t="s">
        <v>2021</v>
      </c>
      <c r="B158" s="1" t="s">
        <v>2022</v>
      </c>
      <c r="C158" s="1" t="s">
        <v>15</v>
      </c>
      <c r="D158" s="1">
        <v>2022</v>
      </c>
      <c r="E158" s="1" t="s">
        <v>2023</v>
      </c>
      <c r="F158" s="1" t="s">
        <v>33</v>
      </c>
      <c r="G158" s="1">
        <v>20231</v>
      </c>
      <c r="H158" s="1" t="s">
        <v>74</v>
      </c>
      <c r="I158" s="1" t="s">
        <v>48</v>
      </c>
      <c r="J158" s="1" t="s">
        <v>20</v>
      </c>
      <c r="L158" s="1" t="str">
        <f>VLOOKUP(Table1[[#This Row],[Status]], rubric[], 2, FALSE)</f>
        <v>Kompetisi</v>
      </c>
      <c r="M158" s="1" t="str">
        <f>CLEAN(TRIM(Table1[[#This Row],[Status]] &amp; "|" &amp; Table1[[#This Row],[Level]] &amp; "|" &amp; Table1[[#This Row],[Participant As]]))</f>
        <v>Juara 3|External National|Team</v>
      </c>
      <c r="N15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8</v>
      </c>
    </row>
    <row r="159" spans="1:14" ht="14.25" customHeight="1" x14ac:dyDescent="0.35">
      <c r="A159" s="1" t="s">
        <v>2024</v>
      </c>
      <c r="B159" s="1" t="s">
        <v>2025</v>
      </c>
      <c r="C159" s="1" t="s">
        <v>15</v>
      </c>
      <c r="D159" s="1">
        <v>2022</v>
      </c>
      <c r="E159" s="1" t="s">
        <v>38</v>
      </c>
      <c r="F159" s="1" t="s">
        <v>39</v>
      </c>
      <c r="G159" s="1">
        <v>20231</v>
      </c>
      <c r="H159" s="1" t="s">
        <v>40</v>
      </c>
      <c r="I159" s="1" t="s">
        <v>41</v>
      </c>
      <c r="J159" s="1" t="s">
        <v>25</v>
      </c>
      <c r="L159" s="1" t="str">
        <f>VLOOKUP(Table1[[#This Row],[Status]], rubric[], 2, FALSE)</f>
        <v>Karir Organisasi</v>
      </c>
      <c r="M159" s="1" t="str">
        <f>CLEAN(TRIM(Table1[[#This Row],[Status]] &amp; "|" &amp; Table1[[#This Row],[Level]] &amp; "|" &amp; Table1[[#This Row],[Participant As]]))</f>
        <v>Satu Tingkat Dibawah Pengurus Harian|Kab/Kota/PT|Individual</v>
      </c>
      <c r="N15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160" spans="1:14" ht="14.25" customHeight="1" x14ac:dyDescent="0.35">
      <c r="A160" s="1" t="s">
        <v>2024</v>
      </c>
      <c r="B160" s="1" t="s">
        <v>2025</v>
      </c>
      <c r="C160" s="1" t="s">
        <v>15</v>
      </c>
      <c r="D160" s="1">
        <v>2022</v>
      </c>
      <c r="E160" s="1" t="s">
        <v>42</v>
      </c>
      <c r="F160" s="1" t="s">
        <v>43</v>
      </c>
      <c r="G160" s="1">
        <v>20232</v>
      </c>
      <c r="H160" s="1" t="s">
        <v>40</v>
      </c>
      <c r="I160" s="1" t="s">
        <v>41</v>
      </c>
      <c r="J160" s="1" t="s">
        <v>25</v>
      </c>
      <c r="L160" s="1" t="str">
        <f>VLOOKUP(Table1[[#This Row],[Status]], rubric[], 2, FALSE)</f>
        <v>Karir Organisasi</v>
      </c>
      <c r="M160" s="1" t="str">
        <f>CLEAN(TRIM(Table1[[#This Row],[Status]] &amp; "|" &amp; Table1[[#This Row],[Level]] &amp; "|" &amp; Table1[[#This Row],[Participant As]]))</f>
        <v>Satu Tingkat Dibawah Pengurus Harian|Kab/Kota/PT|Individual</v>
      </c>
      <c r="N16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161" spans="1:14" ht="14.25" customHeight="1" x14ac:dyDescent="0.35">
      <c r="A161" s="1" t="s">
        <v>2026</v>
      </c>
      <c r="B161" s="1" t="s">
        <v>2027</v>
      </c>
      <c r="C161" s="1" t="s">
        <v>15</v>
      </c>
      <c r="D161" s="1">
        <v>2022</v>
      </c>
      <c r="E161" s="1" t="s">
        <v>2028</v>
      </c>
      <c r="F161" s="1" t="s">
        <v>2028</v>
      </c>
      <c r="G161" s="1">
        <v>20221</v>
      </c>
      <c r="H161" s="1" t="s">
        <v>18</v>
      </c>
      <c r="I161" s="1" t="s">
        <v>48</v>
      </c>
      <c r="J161" s="1" t="s">
        <v>20</v>
      </c>
      <c r="K161" s="1">
        <v>36</v>
      </c>
      <c r="L161" s="1" t="str">
        <f>VLOOKUP(Table1[[#This Row],[Status]], rubric[], 2, FALSE)</f>
        <v>Pemberdayaan atau Aksi Kemanusiaan</v>
      </c>
      <c r="M161" s="1" t="str">
        <f>CLEAN(TRIM(Table1[[#This Row],[Status]] &amp; "|" &amp; Table1[[#This Row],[Level]] &amp; "|" &amp; Table1[[#This Row],[Participant As]]))</f>
        <v>Relawan|External National|Team</v>
      </c>
      <c r="N16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10</v>
      </c>
    </row>
    <row r="162" spans="1:14" ht="14.25" customHeight="1" x14ac:dyDescent="0.35">
      <c r="A162" s="1" t="s">
        <v>2026</v>
      </c>
      <c r="B162" s="1" t="s">
        <v>2027</v>
      </c>
      <c r="C162" s="1" t="s">
        <v>15</v>
      </c>
      <c r="D162" s="1">
        <v>2022</v>
      </c>
      <c r="E162" s="1" t="s">
        <v>89</v>
      </c>
      <c r="F162" s="1" t="s">
        <v>90</v>
      </c>
      <c r="G162" s="1">
        <v>20231</v>
      </c>
      <c r="H162" s="1" t="s">
        <v>91</v>
      </c>
      <c r="I162" s="1" t="s">
        <v>66</v>
      </c>
      <c r="J162" s="1" t="s">
        <v>25</v>
      </c>
      <c r="K162" s="1">
        <v>500</v>
      </c>
      <c r="L162" s="1" t="str">
        <f>VLOOKUP(Table1[[#This Row],[Status]], rubric[], 2, FALSE)</f>
        <v>Pengakuan</v>
      </c>
      <c r="M162" s="1" t="str">
        <f>CLEAN(TRIM(Table1[[#This Row],[Status]] &amp; "|" &amp; Table1[[#This Row],[Level]] &amp; "|" &amp; Table1[[#This Row],[Participant As]]))</f>
        <v>Narasumber/Pembicara|External International|Individual</v>
      </c>
      <c r="N16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163" spans="1:14" ht="14.25" customHeight="1" x14ac:dyDescent="0.35">
      <c r="A163" s="1" t="s">
        <v>2029</v>
      </c>
      <c r="B163" s="1" t="s">
        <v>2030</v>
      </c>
      <c r="C163" s="1" t="s">
        <v>15</v>
      </c>
      <c r="D163" s="1">
        <v>2022</v>
      </c>
      <c r="E163" s="1" t="s">
        <v>2023</v>
      </c>
      <c r="F163" s="1" t="s">
        <v>33</v>
      </c>
      <c r="G163" s="1">
        <v>20231</v>
      </c>
      <c r="H163" s="1" t="s">
        <v>74</v>
      </c>
      <c r="I163" s="1" t="s">
        <v>48</v>
      </c>
      <c r="J163" s="1" t="s">
        <v>20</v>
      </c>
      <c r="L163" s="1" t="str">
        <f>VLOOKUP(Table1[[#This Row],[Status]], rubric[], 2, FALSE)</f>
        <v>Kompetisi</v>
      </c>
      <c r="M163" s="1" t="str">
        <f>CLEAN(TRIM(Table1[[#This Row],[Status]] &amp; "|" &amp; Table1[[#This Row],[Level]] &amp; "|" &amp; Table1[[#This Row],[Participant As]]))</f>
        <v>Juara 3|External National|Team</v>
      </c>
      <c r="N16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8</v>
      </c>
    </row>
    <row r="164" spans="1:14" ht="14.25" customHeight="1" x14ac:dyDescent="0.35">
      <c r="A164" s="1" t="s">
        <v>2031</v>
      </c>
      <c r="B164" s="1" t="s">
        <v>2032</v>
      </c>
      <c r="C164" s="1" t="s">
        <v>15</v>
      </c>
      <c r="D164" s="1">
        <v>2022</v>
      </c>
      <c r="E164" s="1" t="s">
        <v>89</v>
      </c>
      <c r="F164" s="1" t="s">
        <v>90</v>
      </c>
      <c r="G164" s="1">
        <v>20231</v>
      </c>
      <c r="H164" s="1" t="s">
        <v>91</v>
      </c>
      <c r="I164" s="1" t="s">
        <v>66</v>
      </c>
      <c r="J164" s="1" t="s">
        <v>25</v>
      </c>
      <c r="K164" s="1">
        <v>500</v>
      </c>
      <c r="L164" s="1" t="str">
        <f>VLOOKUP(Table1[[#This Row],[Status]], rubric[], 2, FALSE)</f>
        <v>Pengakuan</v>
      </c>
      <c r="M164" s="1" t="str">
        <f>CLEAN(TRIM(Table1[[#This Row],[Status]] &amp; "|" &amp; Table1[[#This Row],[Level]] &amp; "|" &amp; Table1[[#This Row],[Participant As]]))</f>
        <v>Narasumber/Pembicara|External International|Individual</v>
      </c>
      <c r="N16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165" spans="1:14" ht="14.25" customHeight="1" x14ac:dyDescent="0.35">
      <c r="A165" s="1" t="s">
        <v>2033</v>
      </c>
      <c r="B165" s="1" t="s">
        <v>2034</v>
      </c>
      <c r="C165" s="1" t="s">
        <v>15</v>
      </c>
      <c r="D165" s="1">
        <v>2022</v>
      </c>
      <c r="E165" s="1" t="s">
        <v>38</v>
      </c>
      <c r="F165" s="1" t="s">
        <v>39</v>
      </c>
      <c r="G165" s="1">
        <v>20231</v>
      </c>
      <c r="H165" s="1" t="s">
        <v>40</v>
      </c>
      <c r="I165" s="1" t="s">
        <v>41</v>
      </c>
      <c r="J165" s="1" t="s">
        <v>25</v>
      </c>
      <c r="L165" s="1" t="str">
        <f>VLOOKUP(Table1[[#This Row],[Status]], rubric[], 2, FALSE)</f>
        <v>Karir Organisasi</v>
      </c>
      <c r="M165" s="1" t="str">
        <f>CLEAN(TRIM(Table1[[#This Row],[Status]] &amp; "|" &amp; Table1[[#This Row],[Level]] &amp; "|" &amp; Table1[[#This Row],[Participant As]]))</f>
        <v>Satu Tingkat Dibawah Pengurus Harian|Kab/Kota/PT|Individual</v>
      </c>
      <c r="N16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166" spans="1:14" ht="14.25" customHeight="1" x14ac:dyDescent="0.35">
      <c r="A166" s="1" t="s">
        <v>2033</v>
      </c>
      <c r="B166" s="1" t="s">
        <v>2034</v>
      </c>
      <c r="C166" s="1" t="s">
        <v>15</v>
      </c>
      <c r="D166" s="1">
        <v>2022</v>
      </c>
      <c r="E166" s="1" t="s">
        <v>42</v>
      </c>
      <c r="F166" s="1" t="s">
        <v>43</v>
      </c>
      <c r="G166" s="1">
        <v>20232</v>
      </c>
      <c r="H166" s="1" t="s">
        <v>40</v>
      </c>
      <c r="I166" s="1" t="s">
        <v>41</v>
      </c>
      <c r="J166" s="1" t="s">
        <v>25</v>
      </c>
      <c r="L166" s="1" t="str">
        <f>VLOOKUP(Table1[[#This Row],[Status]], rubric[], 2, FALSE)</f>
        <v>Karir Organisasi</v>
      </c>
      <c r="M166" s="1" t="str">
        <f>CLEAN(TRIM(Table1[[#This Row],[Status]] &amp; "|" &amp; Table1[[#This Row],[Level]] &amp; "|" &amp; Table1[[#This Row],[Participant As]]))</f>
        <v>Satu Tingkat Dibawah Pengurus Harian|Kab/Kota/PT|Individual</v>
      </c>
      <c r="N16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167" spans="1:14" ht="14.25" customHeight="1" x14ac:dyDescent="0.35">
      <c r="A167" s="1" t="s">
        <v>2035</v>
      </c>
      <c r="B167" s="1" t="s">
        <v>2036</v>
      </c>
      <c r="C167" s="1" t="s">
        <v>15</v>
      </c>
      <c r="D167" s="1">
        <v>2022</v>
      </c>
      <c r="E167" s="1" t="s">
        <v>38</v>
      </c>
      <c r="F167" s="1" t="s">
        <v>39</v>
      </c>
      <c r="G167" s="1">
        <v>20231</v>
      </c>
      <c r="H167" s="1" t="s">
        <v>40</v>
      </c>
      <c r="I167" s="1" t="s">
        <v>41</v>
      </c>
      <c r="J167" s="1" t="s">
        <v>25</v>
      </c>
      <c r="L167" s="1" t="str">
        <f>VLOOKUP(Table1[[#This Row],[Status]], rubric[], 2, FALSE)</f>
        <v>Karir Organisasi</v>
      </c>
      <c r="M167" s="1" t="str">
        <f>CLEAN(TRIM(Table1[[#This Row],[Status]] &amp; "|" &amp; Table1[[#This Row],[Level]] &amp; "|" &amp; Table1[[#This Row],[Participant As]]))</f>
        <v>Satu Tingkat Dibawah Pengurus Harian|Kab/Kota/PT|Individual</v>
      </c>
      <c r="N16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168" spans="1:14" ht="14.25" customHeight="1" x14ac:dyDescent="0.35">
      <c r="A168" s="1" t="s">
        <v>2035</v>
      </c>
      <c r="B168" s="1" t="s">
        <v>2036</v>
      </c>
      <c r="C168" s="1" t="s">
        <v>15</v>
      </c>
      <c r="D168" s="1">
        <v>2022</v>
      </c>
      <c r="E168" s="1" t="s">
        <v>42</v>
      </c>
      <c r="F168" s="1" t="s">
        <v>43</v>
      </c>
      <c r="G168" s="1">
        <v>20232</v>
      </c>
      <c r="H168" s="1" t="s">
        <v>40</v>
      </c>
      <c r="I168" s="1" t="s">
        <v>41</v>
      </c>
      <c r="J168" s="1" t="s">
        <v>25</v>
      </c>
      <c r="L168" s="1" t="str">
        <f>VLOOKUP(Table1[[#This Row],[Status]], rubric[], 2, FALSE)</f>
        <v>Karir Organisasi</v>
      </c>
      <c r="M168" s="1" t="str">
        <f>CLEAN(TRIM(Table1[[#This Row],[Status]] &amp; "|" &amp; Table1[[#This Row],[Level]] &amp; "|" &amp; Table1[[#This Row],[Participant As]]))</f>
        <v>Satu Tingkat Dibawah Pengurus Harian|Kab/Kota/PT|Individual</v>
      </c>
      <c r="N16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169" spans="1:14" ht="14.25" customHeight="1" x14ac:dyDescent="0.35">
      <c r="A169" s="1" t="s">
        <v>2037</v>
      </c>
      <c r="B169" s="1" t="s">
        <v>2038</v>
      </c>
      <c r="C169" s="1" t="s">
        <v>15</v>
      </c>
      <c r="D169" s="1">
        <v>2022</v>
      </c>
      <c r="E169" s="1" t="s">
        <v>89</v>
      </c>
      <c r="F169" s="1" t="s">
        <v>90</v>
      </c>
      <c r="G169" s="1">
        <v>20231</v>
      </c>
      <c r="H169" s="1" t="s">
        <v>91</v>
      </c>
      <c r="I169" s="1" t="s">
        <v>66</v>
      </c>
      <c r="J169" s="1" t="s">
        <v>25</v>
      </c>
      <c r="K169" s="1">
        <v>500</v>
      </c>
      <c r="L169" s="1" t="str">
        <f>VLOOKUP(Table1[[#This Row],[Status]], rubric[], 2, FALSE)</f>
        <v>Pengakuan</v>
      </c>
      <c r="M169" s="1" t="str">
        <f>CLEAN(TRIM(Table1[[#This Row],[Status]] &amp; "|" &amp; Table1[[#This Row],[Level]] &amp; "|" &amp; Table1[[#This Row],[Participant As]]))</f>
        <v>Narasumber/Pembicara|External International|Individual</v>
      </c>
      <c r="N16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170" spans="1:14" ht="14.25" customHeight="1" x14ac:dyDescent="0.35">
      <c r="A170" s="1" t="s">
        <v>2039</v>
      </c>
      <c r="B170" s="1" t="s">
        <v>2040</v>
      </c>
      <c r="C170" s="1" t="s">
        <v>15</v>
      </c>
      <c r="D170" s="1">
        <v>2022</v>
      </c>
      <c r="E170" s="1" t="s">
        <v>16</v>
      </c>
      <c r="F170" s="1" t="s">
        <v>17</v>
      </c>
      <c r="G170" s="1">
        <v>20222</v>
      </c>
      <c r="H170" s="1" t="s">
        <v>18</v>
      </c>
      <c r="I170" s="1" t="s">
        <v>19</v>
      </c>
      <c r="J170" s="1" t="s">
        <v>20</v>
      </c>
      <c r="K170" s="1">
        <v>70</v>
      </c>
      <c r="L170" s="1" t="str">
        <f>VLOOKUP(Table1[[#This Row],[Status]], rubric[], 2, FALSE)</f>
        <v>Pemberdayaan atau Aksi Kemanusiaan</v>
      </c>
      <c r="M170" s="1" t="str">
        <f>CLEAN(TRIM(Table1[[#This Row],[Status]] &amp; "|" &amp; Table1[[#This Row],[Level]] &amp; "|" &amp; Table1[[#This Row],[Participant As]]))</f>
        <v>Relawan|External Regional|Team</v>
      </c>
      <c r="N17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171" spans="1:14" ht="14.25" customHeight="1" x14ac:dyDescent="0.35">
      <c r="A171" s="1" t="s">
        <v>2039</v>
      </c>
      <c r="B171" s="1" t="s">
        <v>2040</v>
      </c>
      <c r="C171" s="1" t="s">
        <v>15</v>
      </c>
      <c r="D171" s="1">
        <v>2022</v>
      </c>
      <c r="E171" s="1" t="s">
        <v>89</v>
      </c>
      <c r="F171" s="1" t="s">
        <v>90</v>
      </c>
      <c r="G171" s="1">
        <v>20231</v>
      </c>
      <c r="H171" s="1" t="s">
        <v>91</v>
      </c>
      <c r="I171" s="1" t="s">
        <v>66</v>
      </c>
      <c r="J171" s="1" t="s">
        <v>25</v>
      </c>
      <c r="K171" s="1">
        <v>500</v>
      </c>
      <c r="L171" s="1" t="str">
        <f>VLOOKUP(Table1[[#This Row],[Status]], rubric[], 2, FALSE)</f>
        <v>Pengakuan</v>
      </c>
      <c r="M171" s="1" t="str">
        <f>CLEAN(TRIM(Table1[[#This Row],[Status]] &amp; "|" &amp; Table1[[#This Row],[Level]] &amp; "|" &amp; Table1[[#This Row],[Participant As]]))</f>
        <v>Narasumber/Pembicara|External International|Individual</v>
      </c>
      <c r="N17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172" spans="1:14" ht="14.25" customHeight="1" x14ac:dyDescent="0.35">
      <c r="A172" s="1" t="s">
        <v>2041</v>
      </c>
      <c r="B172" s="1" t="s">
        <v>2042</v>
      </c>
      <c r="C172" s="1" t="s">
        <v>15</v>
      </c>
      <c r="D172" s="1">
        <v>2022</v>
      </c>
      <c r="E172" s="1" t="s">
        <v>89</v>
      </c>
      <c r="F172" s="1" t="s">
        <v>90</v>
      </c>
      <c r="G172" s="1">
        <v>20231</v>
      </c>
      <c r="H172" s="1" t="s">
        <v>91</v>
      </c>
      <c r="I172" s="1" t="s">
        <v>66</v>
      </c>
      <c r="J172" s="1" t="s">
        <v>25</v>
      </c>
      <c r="K172" s="1">
        <v>500</v>
      </c>
      <c r="L172" s="1" t="str">
        <f>VLOOKUP(Table1[[#This Row],[Status]], rubric[], 2, FALSE)</f>
        <v>Pengakuan</v>
      </c>
      <c r="M172" s="1" t="str">
        <f>CLEAN(TRIM(Table1[[#This Row],[Status]] &amp; "|" &amp; Table1[[#This Row],[Level]] &amp; "|" &amp; Table1[[#This Row],[Participant As]]))</f>
        <v>Narasumber/Pembicara|External International|Individual</v>
      </c>
      <c r="N17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173" spans="1:14" ht="14.25" customHeight="1" x14ac:dyDescent="0.35">
      <c r="A173" s="1" t="s">
        <v>2043</v>
      </c>
      <c r="B173" s="1" t="s">
        <v>2044</v>
      </c>
      <c r="C173" s="1" t="s">
        <v>15</v>
      </c>
      <c r="D173" s="1">
        <v>2022</v>
      </c>
      <c r="E173" s="1" t="s">
        <v>2023</v>
      </c>
      <c r="F173" s="1" t="s">
        <v>33</v>
      </c>
      <c r="G173" s="1">
        <v>20231</v>
      </c>
      <c r="H173" s="1" t="s">
        <v>74</v>
      </c>
      <c r="I173" s="1" t="s">
        <v>48</v>
      </c>
      <c r="J173" s="1" t="s">
        <v>20</v>
      </c>
      <c r="L173" s="1" t="str">
        <f>VLOOKUP(Table1[[#This Row],[Status]], rubric[], 2, FALSE)</f>
        <v>Kompetisi</v>
      </c>
      <c r="M173" s="1" t="str">
        <f>CLEAN(TRIM(Table1[[#This Row],[Status]] &amp; "|" &amp; Table1[[#This Row],[Level]] &amp; "|" &amp; Table1[[#This Row],[Participant As]]))</f>
        <v>Juara 3|External National|Team</v>
      </c>
      <c r="N17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8</v>
      </c>
    </row>
    <row r="174" spans="1:14" ht="14.25" customHeight="1" x14ac:dyDescent="0.35">
      <c r="A174" s="1" t="s">
        <v>2045</v>
      </c>
      <c r="B174" s="1" t="s">
        <v>2046</v>
      </c>
      <c r="C174" s="1" t="s">
        <v>15</v>
      </c>
      <c r="D174" s="1">
        <v>2022</v>
      </c>
      <c r="E174" s="1" t="s">
        <v>89</v>
      </c>
      <c r="F174" s="1" t="s">
        <v>90</v>
      </c>
      <c r="G174" s="1">
        <v>20231</v>
      </c>
      <c r="H174" s="1" t="s">
        <v>91</v>
      </c>
      <c r="I174" s="1" t="s">
        <v>66</v>
      </c>
      <c r="J174" s="1" t="s">
        <v>25</v>
      </c>
      <c r="K174" s="1">
        <v>500</v>
      </c>
      <c r="L174" s="1" t="str">
        <f>VLOOKUP(Table1[[#This Row],[Status]], rubric[], 2, FALSE)</f>
        <v>Pengakuan</v>
      </c>
      <c r="M174" s="1" t="str">
        <f>CLEAN(TRIM(Table1[[#This Row],[Status]] &amp; "|" &amp; Table1[[#This Row],[Level]] &amp; "|" &amp; Table1[[#This Row],[Participant As]]))</f>
        <v>Narasumber/Pembicara|External International|Individual</v>
      </c>
      <c r="N17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175" spans="1:14" ht="14.25" customHeight="1" x14ac:dyDescent="0.35">
      <c r="A175" s="1" t="s">
        <v>2047</v>
      </c>
      <c r="B175" s="1" t="s">
        <v>2048</v>
      </c>
      <c r="C175" s="1" t="s">
        <v>15</v>
      </c>
      <c r="D175" s="1">
        <v>2022</v>
      </c>
      <c r="E175" s="1" t="s">
        <v>89</v>
      </c>
      <c r="F175" s="1" t="s">
        <v>90</v>
      </c>
      <c r="G175" s="1">
        <v>20231</v>
      </c>
      <c r="H175" s="1" t="s">
        <v>91</v>
      </c>
      <c r="I175" s="1" t="s">
        <v>66</v>
      </c>
      <c r="J175" s="1" t="s">
        <v>25</v>
      </c>
      <c r="K175" s="1">
        <v>500</v>
      </c>
      <c r="L175" s="1" t="str">
        <f>VLOOKUP(Table1[[#This Row],[Status]], rubric[], 2, FALSE)</f>
        <v>Pengakuan</v>
      </c>
      <c r="M175" s="1" t="str">
        <f>CLEAN(TRIM(Table1[[#This Row],[Status]] &amp; "|" &amp; Table1[[#This Row],[Level]] &amp; "|" &amp; Table1[[#This Row],[Participant As]]))</f>
        <v>Narasumber/Pembicara|External International|Individual</v>
      </c>
      <c r="N17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176" spans="1:14" ht="14.25" customHeight="1" x14ac:dyDescent="0.35">
      <c r="A176" s="1" t="s">
        <v>2049</v>
      </c>
      <c r="B176" s="1" t="s">
        <v>2050</v>
      </c>
      <c r="C176" s="1" t="s">
        <v>15</v>
      </c>
      <c r="D176" s="1">
        <v>2022</v>
      </c>
      <c r="E176" s="1" t="s">
        <v>89</v>
      </c>
      <c r="F176" s="1" t="s">
        <v>90</v>
      </c>
      <c r="G176" s="1">
        <v>20231</v>
      </c>
      <c r="H176" s="1" t="s">
        <v>91</v>
      </c>
      <c r="I176" s="1" t="s">
        <v>66</v>
      </c>
      <c r="J176" s="1" t="s">
        <v>25</v>
      </c>
      <c r="K176" s="1">
        <v>500</v>
      </c>
      <c r="L176" s="1" t="str">
        <f>VLOOKUP(Table1[[#This Row],[Status]], rubric[], 2, FALSE)</f>
        <v>Pengakuan</v>
      </c>
      <c r="M176" s="1" t="str">
        <f>CLEAN(TRIM(Table1[[#This Row],[Status]] &amp; "|" &amp; Table1[[#This Row],[Level]] &amp; "|" &amp; Table1[[#This Row],[Participant As]]))</f>
        <v>Narasumber/Pembicara|External International|Individual</v>
      </c>
      <c r="N17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177" spans="1:14" ht="14.25" customHeight="1" x14ac:dyDescent="0.35">
      <c r="A177" s="1" t="s">
        <v>2051</v>
      </c>
      <c r="B177" s="1" t="s">
        <v>2052</v>
      </c>
      <c r="C177" s="1" t="s">
        <v>15</v>
      </c>
      <c r="D177" s="1">
        <v>2022</v>
      </c>
      <c r="E177" s="1" t="s">
        <v>89</v>
      </c>
      <c r="F177" s="1" t="s">
        <v>90</v>
      </c>
      <c r="G177" s="1">
        <v>20231</v>
      </c>
      <c r="H177" s="1" t="s">
        <v>91</v>
      </c>
      <c r="I177" s="1" t="s">
        <v>66</v>
      </c>
      <c r="J177" s="1" t="s">
        <v>25</v>
      </c>
      <c r="K177" s="1">
        <v>500</v>
      </c>
      <c r="L177" s="1" t="str">
        <f>VLOOKUP(Table1[[#This Row],[Status]], rubric[], 2, FALSE)</f>
        <v>Pengakuan</v>
      </c>
      <c r="M177" s="1" t="str">
        <f>CLEAN(TRIM(Table1[[#This Row],[Status]] &amp; "|" &amp; Table1[[#This Row],[Level]] &amp; "|" &amp; Table1[[#This Row],[Participant As]]))</f>
        <v>Narasumber/Pembicara|External International|Individual</v>
      </c>
      <c r="N17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178" spans="1:14" ht="14.25" customHeight="1" x14ac:dyDescent="0.35">
      <c r="A178" s="1" t="s">
        <v>2053</v>
      </c>
      <c r="B178" s="1" t="s">
        <v>2054</v>
      </c>
      <c r="C178" s="1" t="s">
        <v>15</v>
      </c>
      <c r="D178" s="1">
        <v>2022</v>
      </c>
      <c r="E178" s="1" t="s">
        <v>182</v>
      </c>
      <c r="F178" s="1" t="s">
        <v>182</v>
      </c>
      <c r="G178" s="1">
        <v>20231</v>
      </c>
      <c r="H178" s="1" t="s">
        <v>74</v>
      </c>
      <c r="I178" s="1" t="s">
        <v>48</v>
      </c>
      <c r="J178" s="1" t="s">
        <v>20</v>
      </c>
      <c r="L178" s="1" t="str">
        <f>VLOOKUP(Table1[[#This Row],[Status]], rubric[], 2, FALSE)</f>
        <v>Kompetisi</v>
      </c>
      <c r="M178" s="1" t="str">
        <f>CLEAN(TRIM(Table1[[#This Row],[Status]] &amp; "|" &amp; Table1[[#This Row],[Level]] &amp; "|" &amp; Table1[[#This Row],[Participant As]]))</f>
        <v>Juara 3|External National|Team</v>
      </c>
      <c r="N17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8</v>
      </c>
    </row>
    <row r="179" spans="1:14" ht="14.25" customHeight="1" x14ac:dyDescent="0.35">
      <c r="A179" s="1" t="s">
        <v>2053</v>
      </c>
      <c r="B179" s="1" t="s">
        <v>2054</v>
      </c>
      <c r="C179" s="1" t="s">
        <v>15</v>
      </c>
      <c r="D179" s="1">
        <v>2022</v>
      </c>
      <c r="E179" s="1" t="s">
        <v>335</v>
      </c>
      <c r="F179" s="1" t="s">
        <v>336</v>
      </c>
      <c r="G179" s="1">
        <v>20232</v>
      </c>
      <c r="H179" s="1" t="s">
        <v>74</v>
      </c>
      <c r="I179" s="1" t="s">
        <v>48</v>
      </c>
      <c r="J179" s="1" t="s">
        <v>20</v>
      </c>
      <c r="L179" s="1" t="str">
        <f>VLOOKUP(Table1[[#This Row],[Status]], rubric[], 2, FALSE)</f>
        <v>Kompetisi</v>
      </c>
      <c r="M179" s="1" t="str">
        <f>CLEAN(TRIM(Table1[[#This Row],[Status]] &amp; "|" &amp; Table1[[#This Row],[Level]] &amp; "|" &amp; Table1[[#This Row],[Participant As]]))</f>
        <v>Juara 3|External National|Team</v>
      </c>
      <c r="N17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8</v>
      </c>
    </row>
    <row r="180" spans="1:14" ht="14.25" customHeight="1" x14ac:dyDescent="0.35">
      <c r="A180" s="1" t="s">
        <v>2055</v>
      </c>
      <c r="B180" s="1" t="s">
        <v>2056</v>
      </c>
      <c r="C180" s="1" t="s">
        <v>15</v>
      </c>
      <c r="D180" s="1">
        <v>2022</v>
      </c>
      <c r="E180" s="1" t="s">
        <v>16</v>
      </c>
      <c r="F180" s="1" t="s">
        <v>17</v>
      </c>
      <c r="G180" s="1">
        <v>20222</v>
      </c>
      <c r="H180" s="1" t="s">
        <v>18</v>
      </c>
      <c r="I180" s="1" t="s">
        <v>19</v>
      </c>
      <c r="J180" s="1" t="s">
        <v>20</v>
      </c>
      <c r="K180" s="1">
        <v>70</v>
      </c>
      <c r="L180" s="1" t="str">
        <f>VLOOKUP(Table1[[#This Row],[Status]], rubric[], 2, FALSE)</f>
        <v>Pemberdayaan atau Aksi Kemanusiaan</v>
      </c>
      <c r="M180" s="1" t="str">
        <f>CLEAN(TRIM(Table1[[#This Row],[Status]] &amp; "|" &amp; Table1[[#This Row],[Level]] &amp; "|" &amp; Table1[[#This Row],[Participant As]]))</f>
        <v>Relawan|External Regional|Team</v>
      </c>
      <c r="N18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181" spans="1:14" ht="14.25" customHeight="1" x14ac:dyDescent="0.35">
      <c r="A181" s="1" t="s">
        <v>2057</v>
      </c>
      <c r="B181" s="1" t="s">
        <v>2058</v>
      </c>
      <c r="C181" s="1" t="s">
        <v>15</v>
      </c>
      <c r="D181" s="1">
        <v>2022</v>
      </c>
      <c r="E181" s="1" t="s">
        <v>89</v>
      </c>
      <c r="F181" s="1" t="s">
        <v>90</v>
      </c>
      <c r="G181" s="1">
        <v>20231</v>
      </c>
      <c r="H181" s="1" t="s">
        <v>91</v>
      </c>
      <c r="I181" s="1" t="s">
        <v>66</v>
      </c>
      <c r="J181" s="1" t="s">
        <v>25</v>
      </c>
      <c r="K181" s="1">
        <v>500</v>
      </c>
      <c r="L181" s="1" t="str">
        <f>VLOOKUP(Table1[[#This Row],[Status]], rubric[], 2, FALSE)</f>
        <v>Pengakuan</v>
      </c>
      <c r="M181" s="1" t="str">
        <f>CLEAN(TRIM(Table1[[#This Row],[Status]] &amp; "|" &amp; Table1[[#This Row],[Level]] &amp; "|" &amp; Table1[[#This Row],[Participant As]]))</f>
        <v>Narasumber/Pembicara|External International|Individual</v>
      </c>
      <c r="N18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182" spans="1:14" ht="14.25" customHeight="1" x14ac:dyDescent="0.35">
      <c r="A182" s="1" t="s">
        <v>2059</v>
      </c>
      <c r="B182" s="1" t="s">
        <v>2060</v>
      </c>
      <c r="C182" s="1" t="s">
        <v>15</v>
      </c>
      <c r="D182" s="1">
        <v>2022</v>
      </c>
      <c r="E182" s="1" t="s">
        <v>89</v>
      </c>
      <c r="F182" s="1" t="s">
        <v>90</v>
      </c>
      <c r="G182" s="1">
        <v>20231</v>
      </c>
      <c r="H182" s="1" t="s">
        <v>91</v>
      </c>
      <c r="I182" s="1" t="s">
        <v>66</v>
      </c>
      <c r="J182" s="1" t="s">
        <v>25</v>
      </c>
      <c r="K182" s="1">
        <v>500</v>
      </c>
      <c r="L182" s="1" t="str">
        <f>VLOOKUP(Table1[[#This Row],[Status]], rubric[], 2, FALSE)</f>
        <v>Pengakuan</v>
      </c>
      <c r="M182" s="1" t="str">
        <f>CLEAN(TRIM(Table1[[#This Row],[Status]] &amp; "|" &amp; Table1[[#This Row],[Level]] &amp; "|" &amp; Table1[[#This Row],[Participant As]]))</f>
        <v>Narasumber/Pembicara|External International|Individual</v>
      </c>
      <c r="N18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183" spans="1:14" ht="14.25" customHeight="1" x14ac:dyDescent="0.35">
      <c r="A183" s="1" t="s">
        <v>2061</v>
      </c>
      <c r="B183" s="1" t="s">
        <v>2062</v>
      </c>
      <c r="C183" s="1" t="s">
        <v>15</v>
      </c>
      <c r="D183" s="1">
        <v>2022</v>
      </c>
      <c r="E183" s="1" t="s">
        <v>89</v>
      </c>
      <c r="F183" s="1" t="s">
        <v>90</v>
      </c>
      <c r="G183" s="1">
        <v>20231</v>
      </c>
      <c r="H183" s="1" t="s">
        <v>91</v>
      </c>
      <c r="I183" s="1" t="s">
        <v>66</v>
      </c>
      <c r="J183" s="1" t="s">
        <v>25</v>
      </c>
      <c r="K183" s="1">
        <v>500</v>
      </c>
      <c r="L183" s="1" t="str">
        <f>VLOOKUP(Table1[[#This Row],[Status]], rubric[], 2, FALSE)</f>
        <v>Pengakuan</v>
      </c>
      <c r="M183" s="1" t="str">
        <f>CLEAN(TRIM(Table1[[#This Row],[Status]] &amp; "|" &amp; Table1[[#This Row],[Level]] &amp; "|" &amp; Table1[[#This Row],[Participant As]]))</f>
        <v>Narasumber/Pembicara|External International|Individual</v>
      </c>
      <c r="N18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184" spans="1:14" ht="14.25" customHeight="1" x14ac:dyDescent="0.35">
      <c r="A184" s="1" t="s">
        <v>2063</v>
      </c>
      <c r="B184" s="1" t="s">
        <v>2064</v>
      </c>
      <c r="C184" s="1" t="s">
        <v>15</v>
      </c>
      <c r="D184" s="1">
        <v>2022</v>
      </c>
      <c r="E184" s="1" t="s">
        <v>89</v>
      </c>
      <c r="F184" s="1" t="s">
        <v>90</v>
      </c>
      <c r="G184" s="1">
        <v>20231</v>
      </c>
      <c r="H184" s="1" t="s">
        <v>91</v>
      </c>
      <c r="I184" s="1" t="s">
        <v>66</v>
      </c>
      <c r="J184" s="1" t="s">
        <v>25</v>
      </c>
      <c r="K184" s="1">
        <v>500</v>
      </c>
      <c r="L184" s="1" t="str">
        <f>VLOOKUP(Table1[[#This Row],[Status]], rubric[], 2, FALSE)</f>
        <v>Pengakuan</v>
      </c>
      <c r="M184" s="1" t="str">
        <f>CLEAN(TRIM(Table1[[#This Row],[Status]] &amp; "|" &amp; Table1[[#This Row],[Level]] &amp; "|" &amp; Table1[[#This Row],[Participant As]]))</f>
        <v>Narasumber/Pembicara|External International|Individual</v>
      </c>
      <c r="N18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185" spans="1:14" ht="14.25" customHeight="1" x14ac:dyDescent="0.35">
      <c r="A185" s="1" t="s">
        <v>2065</v>
      </c>
      <c r="B185" s="1" t="s">
        <v>2066</v>
      </c>
      <c r="C185" s="1" t="s">
        <v>15</v>
      </c>
      <c r="D185" s="1">
        <v>2022</v>
      </c>
      <c r="E185" s="1" t="s">
        <v>89</v>
      </c>
      <c r="F185" s="1" t="s">
        <v>90</v>
      </c>
      <c r="G185" s="1">
        <v>20231</v>
      </c>
      <c r="H185" s="1" t="s">
        <v>91</v>
      </c>
      <c r="I185" s="1" t="s">
        <v>66</v>
      </c>
      <c r="J185" s="1" t="s">
        <v>25</v>
      </c>
      <c r="K185" s="1">
        <v>500</v>
      </c>
      <c r="L185" s="1" t="str">
        <f>VLOOKUP(Table1[[#This Row],[Status]], rubric[], 2, FALSE)</f>
        <v>Pengakuan</v>
      </c>
      <c r="M185" s="1" t="str">
        <f>CLEAN(TRIM(Table1[[#This Row],[Status]] &amp; "|" &amp; Table1[[#This Row],[Level]] &amp; "|" &amp; Table1[[#This Row],[Participant As]]))</f>
        <v>Narasumber/Pembicara|External International|Individual</v>
      </c>
      <c r="N18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186" spans="1:14" ht="14.25" customHeight="1" x14ac:dyDescent="0.35">
      <c r="A186" s="1" t="s">
        <v>2067</v>
      </c>
      <c r="B186" s="1" t="s">
        <v>2068</v>
      </c>
      <c r="C186" s="1" t="s">
        <v>15</v>
      </c>
      <c r="D186" s="1">
        <v>2022</v>
      </c>
      <c r="E186" s="1" t="s">
        <v>89</v>
      </c>
      <c r="F186" s="1" t="s">
        <v>90</v>
      </c>
      <c r="G186" s="1">
        <v>20231</v>
      </c>
      <c r="H186" s="1" t="s">
        <v>91</v>
      </c>
      <c r="I186" s="1" t="s">
        <v>66</v>
      </c>
      <c r="J186" s="1" t="s">
        <v>25</v>
      </c>
      <c r="K186" s="1">
        <v>500</v>
      </c>
      <c r="L186" s="1" t="str">
        <f>VLOOKUP(Table1[[#This Row],[Status]], rubric[], 2, FALSE)</f>
        <v>Pengakuan</v>
      </c>
      <c r="M186" s="1" t="str">
        <f>CLEAN(TRIM(Table1[[#This Row],[Status]] &amp; "|" &amp; Table1[[#This Row],[Level]] &amp; "|" &amp; Table1[[#This Row],[Participant As]]))</f>
        <v>Narasumber/Pembicara|External International|Individual</v>
      </c>
      <c r="N18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187" spans="1:14" ht="14.25" customHeight="1" x14ac:dyDescent="0.35">
      <c r="A187" s="1" t="s">
        <v>2069</v>
      </c>
      <c r="B187" s="1" t="s">
        <v>2070</v>
      </c>
      <c r="C187" s="1" t="s">
        <v>15</v>
      </c>
      <c r="D187" s="1">
        <v>2022</v>
      </c>
      <c r="E187" s="1" t="s">
        <v>16</v>
      </c>
      <c r="F187" s="1" t="s">
        <v>17</v>
      </c>
      <c r="G187" s="1">
        <v>20222</v>
      </c>
      <c r="H187" s="1" t="s">
        <v>18</v>
      </c>
      <c r="I187" s="1" t="s">
        <v>19</v>
      </c>
      <c r="J187" s="1" t="s">
        <v>20</v>
      </c>
      <c r="K187" s="1">
        <v>70</v>
      </c>
      <c r="L187" s="1" t="str">
        <f>VLOOKUP(Table1[[#This Row],[Status]], rubric[], 2, FALSE)</f>
        <v>Pemberdayaan atau Aksi Kemanusiaan</v>
      </c>
      <c r="M187" s="1" t="str">
        <f>CLEAN(TRIM(Table1[[#This Row],[Status]] &amp; "|" &amp; Table1[[#This Row],[Level]] &amp; "|" &amp; Table1[[#This Row],[Participant As]]))</f>
        <v>Relawan|External Regional|Team</v>
      </c>
      <c r="N18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188" spans="1:14" ht="14.25" customHeight="1" x14ac:dyDescent="0.35">
      <c r="A188" s="1" t="s">
        <v>2071</v>
      </c>
      <c r="B188" s="1" t="s">
        <v>2072</v>
      </c>
      <c r="C188" s="1" t="s">
        <v>15</v>
      </c>
      <c r="D188" s="1">
        <v>2022</v>
      </c>
      <c r="E188" s="1" t="s">
        <v>89</v>
      </c>
      <c r="F188" s="1" t="s">
        <v>90</v>
      </c>
      <c r="G188" s="1">
        <v>20231</v>
      </c>
      <c r="H188" s="1" t="s">
        <v>91</v>
      </c>
      <c r="I188" s="1" t="s">
        <v>66</v>
      </c>
      <c r="J188" s="1" t="s">
        <v>25</v>
      </c>
      <c r="K188" s="1">
        <v>500</v>
      </c>
      <c r="L188" s="1" t="str">
        <f>VLOOKUP(Table1[[#This Row],[Status]], rubric[], 2, FALSE)</f>
        <v>Pengakuan</v>
      </c>
      <c r="M188" s="1" t="str">
        <f>CLEAN(TRIM(Table1[[#This Row],[Status]] &amp; "|" &amp; Table1[[#This Row],[Level]] &amp; "|" &amp; Table1[[#This Row],[Participant As]]))</f>
        <v>Narasumber/Pembicara|External International|Individual</v>
      </c>
      <c r="N18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189" spans="1:14" ht="14.25" customHeight="1" x14ac:dyDescent="0.35">
      <c r="A189" s="1" t="s">
        <v>2073</v>
      </c>
      <c r="B189" s="1" t="s">
        <v>2074</v>
      </c>
      <c r="C189" s="1" t="s">
        <v>15</v>
      </c>
      <c r="D189" s="1">
        <v>2022</v>
      </c>
      <c r="E189" s="1" t="s">
        <v>89</v>
      </c>
      <c r="F189" s="1" t="s">
        <v>90</v>
      </c>
      <c r="G189" s="1">
        <v>20231</v>
      </c>
      <c r="H189" s="1" t="s">
        <v>91</v>
      </c>
      <c r="I189" s="1" t="s">
        <v>66</v>
      </c>
      <c r="J189" s="1" t="s">
        <v>25</v>
      </c>
      <c r="K189" s="1">
        <v>500</v>
      </c>
      <c r="L189" s="1" t="str">
        <f>VLOOKUP(Table1[[#This Row],[Status]], rubric[], 2, FALSE)</f>
        <v>Pengakuan</v>
      </c>
      <c r="M189" s="1" t="str">
        <f>CLEAN(TRIM(Table1[[#This Row],[Status]] &amp; "|" &amp; Table1[[#This Row],[Level]] &amp; "|" &amp; Table1[[#This Row],[Participant As]]))</f>
        <v>Narasumber/Pembicara|External International|Individual</v>
      </c>
      <c r="N18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190" spans="1:14" ht="14.25" customHeight="1" x14ac:dyDescent="0.35">
      <c r="A190" s="1" t="s">
        <v>2075</v>
      </c>
      <c r="B190" s="1" t="s">
        <v>2076</v>
      </c>
      <c r="C190" s="1" t="s">
        <v>15</v>
      </c>
      <c r="D190" s="1">
        <v>2022</v>
      </c>
      <c r="E190" s="1" t="s">
        <v>89</v>
      </c>
      <c r="F190" s="1" t="s">
        <v>90</v>
      </c>
      <c r="G190" s="1">
        <v>20231</v>
      </c>
      <c r="H190" s="1" t="s">
        <v>91</v>
      </c>
      <c r="I190" s="1" t="s">
        <v>66</v>
      </c>
      <c r="J190" s="1" t="s">
        <v>25</v>
      </c>
      <c r="K190" s="1">
        <v>500</v>
      </c>
      <c r="L190" s="1" t="str">
        <f>VLOOKUP(Table1[[#This Row],[Status]], rubric[], 2, FALSE)</f>
        <v>Pengakuan</v>
      </c>
      <c r="M190" s="1" t="str">
        <f>CLEAN(TRIM(Table1[[#This Row],[Status]] &amp; "|" &amp; Table1[[#This Row],[Level]] &amp; "|" &amp; Table1[[#This Row],[Participant As]]))</f>
        <v>Narasumber/Pembicara|External International|Individual</v>
      </c>
      <c r="N19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191" spans="1:14" ht="14.25" customHeight="1" x14ac:dyDescent="0.35">
      <c r="A191" s="1" t="s">
        <v>2077</v>
      </c>
      <c r="B191" s="1" t="s">
        <v>2078</v>
      </c>
      <c r="C191" s="1" t="s">
        <v>15</v>
      </c>
      <c r="D191" s="1">
        <v>2022</v>
      </c>
      <c r="E191" s="1" t="s">
        <v>89</v>
      </c>
      <c r="F191" s="1" t="s">
        <v>90</v>
      </c>
      <c r="G191" s="1">
        <v>20231</v>
      </c>
      <c r="H191" s="1" t="s">
        <v>91</v>
      </c>
      <c r="I191" s="1" t="s">
        <v>66</v>
      </c>
      <c r="J191" s="1" t="s">
        <v>25</v>
      </c>
      <c r="K191" s="1">
        <v>500</v>
      </c>
      <c r="L191" s="1" t="str">
        <f>VLOOKUP(Table1[[#This Row],[Status]], rubric[], 2, FALSE)</f>
        <v>Pengakuan</v>
      </c>
      <c r="M191" s="1" t="str">
        <f>CLEAN(TRIM(Table1[[#This Row],[Status]] &amp; "|" &amp; Table1[[#This Row],[Level]] &amp; "|" &amp; Table1[[#This Row],[Participant As]]))</f>
        <v>Narasumber/Pembicara|External International|Individual</v>
      </c>
      <c r="N19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192" spans="1:14" ht="14.25" customHeight="1" x14ac:dyDescent="0.35">
      <c r="A192" s="1" t="s">
        <v>2079</v>
      </c>
      <c r="B192" s="1" t="s">
        <v>2080</v>
      </c>
      <c r="C192" s="1" t="s">
        <v>15</v>
      </c>
      <c r="D192" s="1">
        <v>2022</v>
      </c>
      <c r="E192" s="1" t="s">
        <v>89</v>
      </c>
      <c r="F192" s="1" t="s">
        <v>90</v>
      </c>
      <c r="G192" s="1">
        <v>20231</v>
      </c>
      <c r="H192" s="1" t="s">
        <v>91</v>
      </c>
      <c r="I192" s="1" t="s">
        <v>66</v>
      </c>
      <c r="J192" s="1" t="s">
        <v>25</v>
      </c>
      <c r="K192" s="1">
        <v>500</v>
      </c>
      <c r="L192" s="1" t="str">
        <f>VLOOKUP(Table1[[#This Row],[Status]], rubric[], 2, FALSE)</f>
        <v>Pengakuan</v>
      </c>
      <c r="M192" s="1" t="str">
        <f>CLEAN(TRIM(Table1[[#This Row],[Status]] &amp; "|" &amp; Table1[[#This Row],[Level]] &amp; "|" &amp; Table1[[#This Row],[Participant As]]))</f>
        <v>Narasumber/Pembicara|External International|Individual</v>
      </c>
      <c r="N19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193" spans="1:14" ht="14.25" customHeight="1" x14ac:dyDescent="0.35">
      <c r="A193" s="1" t="s">
        <v>2081</v>
      </c>
      <c r="B193" s="1" t="s">
        <v>2082</v>
      </c>
      <c r="C193" s="1" t="s">
        <v>15</v>
      </c>
      <c r="D193" s="1">
        <v>2022</v>
      </c>
      <c r="E193" s="1" t="s">
        <v>89</v>
      </c>
      <c r="F193" s="1" t="s">
        <v>90</v>
      </c>
      <c r="G193" s="1">
        <v>20231</v>
      </c>
      <c r="H193" s="1" t="s">
        <v>91</v>
      </c>
      <c r="I193" s="1" t="s">
        <v>66</v>
      </c>
      <c r="J193" s="1" t="s">
        <v>25</v>
      </c>
      <c r="K193" s="1">
        <v>500</v>
      </c>
      <c r="L193" s="1" t="str">
        <f>VLOOKUP(Table1[[#This Row],[Status]], rubric[], 2, FALSE)</f>
        <v>Pengakuan</v>
      </c>
      <c r="M193" s="1" t="str">
        <f>CLEAN(TRIM(Table1[[#This Row],[Status]] &amp; "|" &amp; Table1[[#This Row],[Level]] &amp; "|" &amp; Table1[[#This Row],[Participant As]]))</f>
        <v>Narasumber/Pembicara|External International|Individual</v>
      </c>
      <c r="N19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194" spans="1:14" ht="14.25" customHeight="1" x14ac:dyDescent="0.35">
      <c r="A194" s="1" t="s">
        <v>2083</v>
      </c>
      <c r="B194" s="1" t="s">
        <v>2084</v>
      </c>
      <c r="C194" s="1" t="s">
        <v>15</v>
      </c>
      <c r="D194" s="1">
        <v>2022</v>
      </c>
      <c r="E194" s="1" t="s">
        <v>89</v>
      </c>
      <c r="F194" s="1" t="s">
        <v>90</v>
      </c>
      <c r="G194" s="1">
        <v>20231</v>
      </c>
      <c r="H194" s="1" t="s">
        <v>91</v>
      </c>
      <c r="I194" s="1" t="s">
        <v>66</v>
      </c>
      <c r="J194" s="1" t="s">
        <v>25</v>
      </c>
      <c r="K194" s="1">
        <v>500</v>
      </c>
      <c r="L194" s="1" t="str">
        <f>VLOOKUP(Table1[[#This Row],[Status]], rubric[], 2, FALSE)</f>
        <v>Pengakuan</v>
      </c>
      <c r="M194" s="1" t="str">
        <f>CLEAN(TRIM(Table1[[#This Row],[Status]] &amp; "|" &amp; Table1[[#This Row],[Level]] &amp; "|" &amp; Table1[[#This Row],[Participant As]]))</f>
        <v>Narasumber/Pembicara|External International|Individual</v>
      </c>
      <c r="N19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195" spans="1:14" ht="14.25" customHeight="1" x14ac:dyDescent="0.35">
      <c r="A195" s="1" t="s">
        <v>2085</v>
      </c>
      <c r="B195" s="1" t="s">
        <v>2086</v>
      </c>
      <c r="C195" s="1" t="s">
        <v>15</v>
      </c>
      <c r="D195" s="1">
        <v>2022</v>
      </c>
      <c r="E195" s="1" t="s">
        <v>89</v>
      </c>
      <c r="F195" s="1" t="s">
        <v>90</v>
      </c>
      <c r="G195" s="1">
        <v>20231</v>
      </c>
      <c r="H195" s="1" t="s">
        <v>91</v>
      </c>
      <c r="I195" s="1" t="s">
        <v>66</v>
      </c>
      <c r="J195" s="1" t="s">
        <v>25</v>
      </c>
      <c r="K195" s="1">
        <v>500</v>
      </c>
      <c r="L195" s="1" t="str">
        <f>VLOOKUP(Table1[[#This Row],[Status]], rubric[], 2, FALSE)</f>
        <v>Pengakuan</v>
      </c>
      <c r="M195" s="1" t="str">
        <f>CLEAN(TRIM(Table1[[#This Row],[Status]] &amp; "|" &amp; Table1[[#This Row],[Level]] &amp; "|" &amp; Table1[[#This Row],[Participant As]]))</f>
        <v>Narasumber/Pembicara|External International|Individual</v>
      </c>
      <c r="N19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196" spans="1:14" ht="14.25" customHeight="1" x14ac:dyDescent="0.35">
      <c r="A196" s="1" t="s">
        <v>2087</v>
      </c>
      <c r="B196" s="1" t="s">
        <v>2088</v>
      </c>
      <c r="C196" s="1" t="s">
        <v>15</v>
      </c>
      <c r="D196" s="1">
        <v>2022</v>
      </c>
      <c r="E196" s="1" t="s">
        <v>861</v>
      </c>
      <c r="F196" s="1" t="s">
        <v>861</v>
      </c>
      <c r="G196" s="1">
        <v>20222</v>
      </c>
      <c r="H196" s="1" t="s">
        <v>18</v>
      </c>
      <c r="I196" s="1" t="s">
        <v>66</v>
      </c>
      <c r="J196" s="1" t="s">
        <v>25</v>
      </c>
      <c r="K196" s="1">
        <v>23</v>
      </c>
      <c r="L196" s="1" t="str">
        <f>VLOOKUP(Table1[[#This Row],[Status]], rubric[], 2, FALSE)</f>
        <v>Pemberdayaan atau Aksi Kemanusiaan</v>
      </c>
      <c r="M196" s="1" t="str">
        <f>CLEAN(TRIM(Table1[[#This Row],[Status]] &amp; "|" &amp; Table1[[#This Row],[Level]] &amp; "|" &amp; Table1[[#This Row],[Participant As]]))</f>
        <v>Relawan|External International|Individual</v>
      </c>
      <c r="N19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197" spans="1:14" ht="14.25" customHeight="1" x14ac:dyDescent="0.35">
      <c r="A197" s="1" t="s">
        <v>2087</v>
      </c>
      <c r="B197" s="1" t="s">
        <v>2088</v>
      </c>
      <c r="C197" s="1" t="s">
        <v>15</v>
      </c>
      <c r="D197" s="1">
        <v>2022</v>
      </c>
      <c r="E197" s="1" t="s">
        <v>38</v>
      </c>
      <c r="F197" s="1" t="s">
        <v>39</v>
      </c>
      <c r="G197" s="1">
        <v>20231</v>
      </c>
      <c r="H197" s="1" t="s">
        <v>164</v>
      </c>
      <c r="I197" s="1" t="s">
        <v>41</v>
      </c>
      <c r="J197" s="1" t="s">
        <v>25</v>
      </c>
      <c r="L197" s="1" t="str">
        <f>VLOOKUP(Table1[[#This Row],[Status]], rubric[], 2, FALSE)</f>
        <v>Karir Organisasi</v>
      </c>
      <c r="M197" s="1" t="str">
        <f>CLEAN(TRIM(Table1[[#This Row],[Status]] &amp; "|" &amp; Table1[[#This Row],[Level]] &amp; "|" &amp; Table1[[#This Row],[Participant As]]))</f>
        <v>Wakil Ketua|Kab/Kota/PT|Individual</v>
      </c>
      <c r="N19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8</v>
      </c>
    </row>
    <row r="198" spans="1:14" ht="14.25" customHeight="1" x14ac:dyDescent="0.35">
      <c r="A198" s="1" t="s">
        <v>2089</v>
      </c>
      <c r="B198" s="1" t="s">
        <v>2090</v>
      </c>
      <c r="C198" s="1" t="s">
        <v>15</v>
      </c>
      <c r="D198" s="1">
        <v>2022</v>
      </c>
      <c r="E198" s="1" t="s">
        <v>89</v>
      </c>
      <c r="F198" s="1" t="s">
        <v>90</v>
      </c>
      <c r="G198" s="1">
        <v>20231</v>
      </c>
      <c r="H198" s="1" t="s">
        <v>91</v>
      </c>
      <c r="I198" s="1" t="s">
        <v>66</v>
      </c>
      <c r="J198" s="1" t="s">
        <v>25</v>
      </c>
      <c r="K198" s="1">
        <v>500</v>
      </c>
      <c r="L198" s="1" t="str">
        <f>VLOOKUP(Table1[[#This Row],[Status]], rubric[], 2, FALSE)</f>
        <v>Pengakuan</v>
      </c>
      <c r="M198" s="1" t="str">
        <f>CLEAN(TRIM(Table1[[#This Row],[Status]] &amp; "|" &amp; Table1[[#This Row],[Level]] &amp; "|" &amp; Table1[[#This Row],[Participant As]]))</f>
        <v>Narasumber/Pembicara|External International|Individual</v>
      </c>
      <c r="N19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199" spans="1:14" ht="14.25" customHeight="1" x14ac:dyDescent="0.35">
      <c r="A199" s="1" t="s">
        <v>2091</v>
      </c>
      <c r="B199" s="1" t="s">
        <v>2092</v>
      </c>
      <c r="C199" s="1" t="s">
        <v>15</v>
      </c>
      <c r="D199" s="1">
        <v>2022</v>
      </c>
      <c r="E199" s="1" t="s">
        <v>38</v>
      </c>
      <c r="F199" s="1" t="s">
        <v>39</v>
      </c>
      <c r="G199" s="1">
        <v>20231</v>
      </c>
      <c r="H199" s="1" t="s">
        <v>40</v>
      </c>
      <c r="I199" s="1" t="s">
        <v>41</v>
      </c>
      <c r="J199" s="1" t="s">
        <v>25</v>
      </c>
      <c r="L199" s="1" t="str">
        <f>VLOOKUP(Table1[[#This Row],[Status]], rubric[], 2, FALSE)</f>
        <v>Karir Organisasi</v>
      </c>
      <c r="M199" s="1" t="str">
        <f>CLEAN(TRIM(Table1[[#This Row],[Status]] &amp; "|" &amp; Table1[[#This Row],[Level]] &amp; "|" &amp; Table1[[#This Row],[Participant As]]))</f>
        <v>Satu Tingkat Dibawah Pengurus Harian|Kab/Kota/PT|Individual</v>
      </c>
      <c r="N19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200" spans="1:14" ht="14.25" customHeight="1" x14ac:dyDescent="0.35">
      <c r="A200" s="1" t="s">
        <v>2091</v>
      </c>
      <c r="B200" s="1" t="s">
        <v>2092</v>
      </c>
      <c r="C200" s="1" t="s">
        <v>15</v>
      </c>
      <c r="D200" s="1">
        <v>2022</v>
      </c>
      <c r="E200" s="1" t="s">
        <v>42</v>
      </c>
      <c r="F200" s="1" t="s">
        <v>43</v>
      </c>
      <c r="G200" s="1">
        <v>20232</v>
      </c>
      <c r="H200" s="1" t="s">
        <v>40</v>
      </c>
      <c r="I200" s="1" t="s">
        <v>41</v>
      </c>
      <c r="J200" s="1" t="s">
        <v>25</v>
      </c>
      <c r="L200" s="1" t="str">
        <f>VLOOKUP(Table1[[#This Row],[Status]], rubric[], 2, FALSE)</f>
        <v>Karir Organisasi</v>
      </c>
      <c r="M200" s="1" t="str">
        <f>CLEAN(TRIM(Table1[[#This Row],[Status]] &amp; "|" &amp; Table1[[#This Row],[Level]] &amp; "|" &amp; Table1[[#This Row],[Participant As]]))</f>
        <v>Satu Tingkat Dibawah Pengurus Harian|Kab/Kota/PT|Individual</v>
      </c>
      <c r="N20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201" spans="1:14" ht="14.25" customHeight="1" x14ac:dyDescent="0.35">
      <c r="A201" s="1" t="s">
        <v>2093</v>
      </c>
      <c r="B201" s="1" t="s">
        <v>2094</v>
      </c>
      <c r="C201" s="1" t="s">
        <v>15</v>
      </c>
      <c r="D201" s="1">
        <v>2022</v>
      </c>
      <c r="E201" s="1" t="s">
        <v>16</v>
      </c>
      <c r="F201" s="1" t="s">
        <v>17</v>
      </c>
      <c r="G201" s="1">
        <v>20222</v>
      </c>
      <c r="H201" s="1" t="s">
        <v>18</v>
      </c>
      <c r="I201" s="1" t="s">
        <v>19</v>
      </c>
      <c r="J201" s="1" t="s">
        <v>20</v>
      </c>
      <c r="K201" s="1">
        <v>70</v>
      </c>
      <c r="L201" s="1" t="str">
        <f>VLOOKUP(Table1[[#This Row],[Status]], rubric[], 2, FALSE)</f>
        <v>Pemberdayaan atau Aksi Kemanusiaan</v>
      </c>
      <c r="M201" s="1" t="str">
        <f>CLEAN(TRIM(Table1[[#This Row],[Status]] &amp; "|" &amp; Table1[[#This Row],[Level]] &amp; "|" &amp; Table1[[#This Row],[Participant As]]))</f>
        <v>Relawan|External Regional|Team</v>
      </c>
      <c r="N20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202" spans="1:14" ht="14.25" customHeight="1" x14ac:dyDescent="0.35">
      <c r="A202" s="1" t="s">
        <v>2095</v>
      </c>
      <c r="B202" s="1" t="s">
        <v>2096</v>
      </c>
      <c r="C202" s="1" t="s">
        <v>15</v>
      </c>
      <c r="D202" s="1">
        <v>2022</v>
      </c>
      <c r="E202" s="1" t="s">
        <v>89</v>
      </c>
      <c r="F202" s="1" t="s">
        <v>90</v>
      </c>
      <c r="G202" s="1">
        <v>20231</v>
      </c>
      <c r="H202" s="1" t="s">
        <v>91</v>
      </c>
      <c r="I202" s="1" t="s">
        <v>66</v>
      </c>
      <c r="J202" s="1" t="s">
        <v>25</v>
      </c>
      <c r="K202" s="1">
        <v>500</v>
      </c>
      <c r="L202" s="1" t="str">
        <f>VLOOKUP(Table1[[#This Row],[Status]], rubric[], 2, FALSE)</f>
        <v>Pengakuan</v>
      </c>
      <c r="M202" s="1" t="str">
        <f>CLEAN(TRIM(Table1[[#This Row],[Status]] &amp; "|" &amp; Table1[[#This Row],[Level]] &amp; "|" &amp; Table1[[#This Row],[Participant As]]))</f>
        <v>Narasumber/Pembicara|External International|Individual</v>
      </c>
      <c r="N20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203" spans="1:14" ht="14.25" customHeight="1" x14ac:dyDescent="0.35">
      <c r="A203" s="1" t="s">
        <v>2097</v>
      </c>
      <c r="B203" s="1" t="s">
        <v>2098</v>
      </c>
      <c r="C203" s="1" t="s">
        <v>15</v>
      </c>
      <c r="D203" s="1">
        <v>2022</v>
      </c>
      <c r="E203" s="1" t="s">
        <v>38</v>
      </c>
      <c r="F203" s="1" t="s">
        <v>39</v>
      </c>
      <c r="G203" s="1">
        <v>20231</v>
      </c>
      <c r="H203" s="1" t="s">
        <v>40</v>
      </c>
      <c r="I203" s="1" t="s">
        <v>41</v>
      </c>
      <c r="J203" s="1" t="s">
        <v>25</v>
      </c>
      <c r="L203" s="1" t="str">
        <f>VLOOKUP(Table1[[#This Row],[Status]], rubric[], 2, FALSE)</f>
        <v>Karir Organisasi</v>
      </c>
      <c r="M203" s="1" t="str">
        <f>CLEAN(TRIM(Table1[[#This Row],[Status]] &amp; "|" &amp; Table1[[#This Row],[Level]] &amp; "|" &amp; Table1[[#This Row],[Participant As]]))</f>
        <v>Satu Tingkat Dibawah Pengurus Harian|Kab/Kota/PT|Individual</v>
      </c>
      <c r="N20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204" spans="1:14" ht="14.25" customHeight="1" x14ac:dyDescent="0.35">
      <c r="A204" s="1" t="s">
        <v>2097</v>
      </c>
      <c r="B204" s="1" t="s">
        <v>2098</v>
      </c>
      <c r="C204" s="1" t="s">
        <v>15</v>
      </c>
      <c r="D204" s="1">
        <v>2022</v>
      </c>
      <c r="E204" s="1" t="s">
        <v>89</v>
      </c>
      <c r="F204" s="1" t="s">
        <v>90</v>
      </c>
      <c r="G204" s="1">
        <v>20231</v>
      </c>
      <c r="H204" s="1" t="s">
        <v>91</v>
      </c>
      <c r="I204" s="1" t="s">
        <v>66</v>
      </c>
      <c r="J204" s="1" t="s">
        <v>25</v>
      </c>
      <c r="K204" s="1">
        <v>500</v>
      </c>
      <c r="L204" s="1" t="str">
        <f>VLOOKUP(Table1[[#This Row],[Status]], rubric[], 2, FALSE)</f>
        <v>Pengakuan</v>
      </c>
      <c r="M204" s="1" t="str">
        <f>CLEAN(TRIM(Table1[[#This Row],[Status]] &amp; "|" &amp; Table1[[#This Row],[Level]] &amp; "|" &amp; Table1[[#This Row],[Participant As]]))</f>
        <v>Narasumber/Pembicara|External International|Individual</v>
      </c>
      <c r="N20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205" spans="1:14" ht="14.25" customHeight="1" x14ac:dyDescent="0.35">
      <c r="A205" s="1" t="s">
        <v>2097</v>
      </c>
      <c r="B205" s="1" t="s">
        <v>2098</v>
      </c>
      <c r="C205" s="1" t="s">
        <v>15</v>
      </c>
      <c r="D205" s="1">
        <v>2022</v>
      </c>
      <c r="E205" s="1" t="s">
        <v>42</v>
      </c>
      <c r="F205" s="1" t="s">
        <v>43</v>
      </c>
      <c r="G205" s="1">
        <v>20232</v>
      </c>
      <c r="H205" s="1" t="s">
        <v>40</v>
      </c>
      <c r="I205" s="1" t="s">
        <v>41</v>
      </c>
      <c r="J205" s="1" t="s">
        <v>25</v>
      </c>
      <c r="L205" s="1" t="str">
        <f>VLOOKUP(Table1[[#This Row],[Status]], rubric[], 2, FALSE)</f>
        <v>Karir Organisasi</v>
      </c>
      <c r="M205" s="1" t="str">
        <f>CLEAN(TRIM(Table1[[#This Row],[Status]] &amp; "|" &amp; Table1[[#This Row],[Level]] &amp; "|" &amp; Table1[[#This Row],[Participant As]]))</f>
        <v>Satu Tingkat Dibawah Pengurus Harian|Kab/Kota/PT|Individual</v>
      </c>
      <c r="N20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206" spans="1:14" ht="14.25" customHeight="1" x14ac:dyDescent="0.35">
      <c r="A206" s="1" t="s">
        <v>2099</v>
      </c>
      <c r="B206" s="1" t="s">
        <v>2100</v>
      </c>
      <c r="C206" s="1" t="s">
        <v>15</v>
      </c>
      <c r="D206" s="1">
        <v>2022</v>
      </c>
      <c r="E206" s="1" t="s">
        <v>38</v>
      </c>
      <c r="F206" s="1" t="s">
        <v>39</v>
      </c>
      <c r="G206" s="1">
        <v>20231</v>
      </c>
      <c r="H206" s="1" t="s">
        <v>40</v>
      </c>
      <c r="I206" s="1" t="s">
        <v>41</v>
      </c>
      <c r="J206" s="1" t="s">
        <v>25</v>
      </c>
      <c r="L206" s="1" t="str">
        <f>VLOOKUP(Table1[[#This Row],[Status]], rubric[], 2, FALSE)</f>
        <v>Karir Organisasi</v>
      </c>
      <c r="M206" s="1" t="str">
        <f>CLEAN(TRIM(Table1[[#This Row],[Status]] &amp; "|" &amp; Table1[[#This Row],[Level]] &amp; "|" &amp; Table1[[#This Row],[Participant As]]))</f>
        <v>Satu Tingkat Dibawah Pengurus Harian|Kab/Kota/PT|Individual</v>
      </c>
      <c r="N20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207" spans="1:14" ht="14.25" customHeight="1" x14ac:dyDescent="0.35">
      <c r="A207" s="1" t="s">
        <v>2101</v>
      </c>
      <c r="B207" s="1" t="s">
        <v>2102</v>
      </c>
      <c r="C207" s="1" t="s">
        <v>15</v>
      </c>
      <c r="D207" s="1">
        <v>2022</v>
      </c>
      <c r="E207" s="1" t="s">
        <v>89</v>
      </c>
      <c r="F207" s="1" t="s">
        <v>90</v>
      </c>
      <c r="G207" s="1">
        <v>20231</v>
      </c>
      <c r="H207" s="1" t="s">
        <v>91</v>
      </c>
      <c r="I207" s="1" t="s">
        <v>66</v>
      </c>
      <c r="J207" s="1" t="s">
        <v>25</v>
      </c>
      <c r="K207" s="1">
        <v>500</v>
      </c>
      <c r="L207" s="1" t="str">
        <f>VLOOKUP(Table1[[#This Row],[Status]], rubric[], 2, FALSE)</f>
        <v>Pengakuan</v>
      </c>
      <c r="M207" s="1" t="str">
        <f>CLEAN(TRIM(Table1[[#This Row],[Status]] &amp; "|" &amp; Table1[[#This Row],[Level]] &amp; "|" &amp; Table1[[#This Row],[Participant As]]))</f>
        <v>Narasumber/Pembicara|External International|Individual</v>
      </c>
      <c r="N20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208" spans="1:14" ht="14.25" customHeight="1" x14ac:dyDescent="0.35">
      <c r="A208" s="1" t="s">
        <v>2103</v>
      </c>
      <c r="B208" s="1" t="s">
        <v>2104</v>
      </c>
      <c r="C208" s="1" t="s">
        <v>15</v>
      </c>
      <c r="D208" s="1">
        <v>2022</v>
      </c>
      <c r="E208" s="1" t="s">
        <v>89</v>
      </c>
      <c r="F208" s="1" t="s">
        <v>90</v>
      </c>
      <c r="G208" s="1">
        <v>20231</v>
      </c>
      <c r="H208" s="1" t="s">
        <v>91</v>
      </c>
      <c r="I208" s="1" t="s">
        <v>66</v>
      </c>
      <c r="J208" s="1" t="s">
        <v>25</v>
      </c>
      <c r="K208" s="1">
        <v>500</v>
      </c>
      <c r="L208" s="1" t="str">
        <f>VLOOKUP(Table1[[#This Row],[Status]], rubric[], 2, FALSE)</f>
        <v>Pengakuan</v>
      </c>
      <c r="M208" s="1" t="str">
        <f>CLEAN(TRIM(Table1[[#This Row],[Status]] &amp; "|" &amp; Table1[[#This Row],[Level]] &amp; "|" &amp; Table1[[#This Row],[Participant As]]))</f>
        <v>Narasumber/Pembicara|External International|Individual</v>
      </c>
      <c r="N20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209" spans="1:14" ht="14.25" customHeight="1" x14ac:dyDescent="0.35">
      <c r="A209" s="1" t="s">
        <v>2105</v>
      </c>
      <c r="B209" s="1" t="s">
        <v>2106</v>
      </c>
      <c r="C209" s="1" t="s">
        <v>15</v>
      </c>
      <c r="D209" s="1">
        <v>2022</v>
      </c>
      <c r="E209" s="1" t="s">
        <v>89</v>
      </c>
      <c r="F209" s="1" t="s">
        <v>90</v>
      </c>
      <c r="G209" s="1">
        <v>20231</v>
      </c>
      <c r="H209" s="1" t="s">
        <v>91</v>
      </c>
      <c r="I209" s="1" t="s">
        <v>66</v>
      </c>
      <c r="J209" s="1" t="s">
        <v>25</v>
      </c>
      <c r="K209" s="1">
        <v>500</v>
      </c>
      <c r="L209" s="1" t="str">
        <f>VLOOKUP(Table1[[#This Row],[Status]], rubric[], 2, FALSE)</f>
        <v>Pengakuan</v>
      </c>
      <c r="M209" s="1" t="str">
        <f>CLEAN(TRIM(Table1[[#This Row],[Status]] &amp; "|" &amp; Table1[[#This Row],[Level]] &amp; "|" &amp; Table1[[#This Row],[Participant As]]))</f>
        <v>Narasumber/Pembicara|External International|Individual</v>
      </c>
      <c r="N20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210" spans="1:14" ht="14.25" customHeight="1" x14ac:dyDescent="0.35">
      <c r="A210" s="1" t="s">
        <v>2107</v>
      </c>
      <c r="B210" s="1" t="s">
        <v>2108</v>
      </c>
      <c r="C210" s="1" t="s">
        <v>15</v>
      </c>
      <c r="D210" s="1">
        <v>2022</v>
      </c>
      <c r="E210" s="1" t="s">
        <v>89</v>
      </c>
      <c r="F210" s="1" t="s">
        <v>90</v>
      </c>
      <c r="G210" s="1">
        <v>20231</v>
      </c>
      <c r="H210" s="1" t="s">
        <v>91</v>
      </c>
      <c r="I210" s="1" t="s">
        <v>66</v>
      </c>
      <c r="J210" s="1" t="s">
        <v>25</v>
      </c>
      <c r="K210" s="1">
        <v>500</v>
      </c>
      <c r="L210" s="1" t="str">
        <f>VLOOKUP(Table1[[#This Row],[Status]], rubric[], 2, FALSE)</f>
        <v>Pengakuan</v>
      </c>
      <c r="M210" s="1" t="str">
        <f>CLEAN(TRIM(Table1[[#This Row],[Status]] &amp; "|" &amp; Table1[[#This Row],[Level]] &amp; "|" &amp; Table1[[#This Row],[Participant As]]))</f>
        <v>Narasumber/Pembicara|External International|Individual</v>
      </c>
      <c r="N21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211" spans="1:14" ht="14.25" customHeight="1" x14ac:dyDescent="0.35">
      <c r="A211" s="1" t="s">
        <v>2109</v>
      </c>
      <c r="B211" s="1" t="s">
        <v>2110</v>
      </c>
      <c r="C211" s="1" t="s">
        <v>15</v>
      </c>
      <c r="D211" s="1">
        <v>2022</v>
      </c>
      <c r="E211" s="1" t="s">
        <v>16</v>
      </c>
      <c r="F211" s="1" t="s">
        <v>17</v>
      </c>
      <c r="G211" s="1">
        <v>20222</v>
      </c>
      <c r="H211" s="1" t="s">
        <v>18</v>
      </c>
      <c r="I211" s="1" t="s">
        <v>19</v>
      </c>
      <c r="J211" s="1" t="s">
        <v>20</v>
      </c>
      <c r="K211" s="1">
        <v>70</v>
      </c>
      <c r="L211" s="1" t="str">
        <f>VLOOKUP(Table1[[#This Row],[Status]], rubric[], 2, FALSE)</f>
        <v>Pemberdayaan atau Aksi Kemanusiaan</v>
      </c>
      <c r="M211" s="1" t="str">
        <f>CLEAN(TRIM(Table1[[#This Row],[Status]] &amp; "|" &amp; Table1[[#This Row],[Level]] &amp; "|" &amp; Table1[[#This Row],[Participant As]]))</f>
        <v>Relawan|External Regional|Team</v>
      </c>
      <c r="N21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212" spans="1:14" ht="14.25" customHeight="1" x14ac:dyDescent="0.35">
      <c r="A212" s="1" t="s">
        <v>2111</v>
      </c>
      <c r="B212" s="1" t="s">
        <v>2112</v>
      </c>
      <c r="C212" s="1" t="s">
        <v>15</v>
      </c>
      <c r="D212" s="1">
        <v>2022</v>
      </c>
      <c r="E212" s="1" t="s">
        <v>38</v>
      </c>
      <c r="F212" s="1" t="s">
        <v>39</v>
      </c>
      <c r="G212" s="1">
        <v>20231</v>
      </c>
      <c r="H212" s="1" t="s">
        <v>40</v>
      </c>
      <c r="I212" s="1" t="s">
        <v>41</v>
      </c>
      <c r="J212" s="1" t="s">
        <v>25</v>
      </c>
      <c r="L212" s="1" t="str">
        <f>VLOOKUP(Table1[[#This Row],[Status]], rubric[], 2, FALSE)</f>
        <v>Karir Organisasi</v>
      </c>
      <c r="M212" s="1" t="str">
        <f>CLEAN(TRIM(Table1[[#This Row],[Status]] &amp; "|" &amp; Table1[[#This Row],[Level]] &amp; "|" &amp; Table1[[#This Row],[Participant As]]))</f>
        <v>Satu Tingkat Dibawah Pengurus Harian|Kab/Kota/PT|Individual</v>
      </c>
      <c r="N21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213" spans="1:14" ht="14.25" customHeight="1" x14ac:dyDescent="0.35">
      <c r="A213" s="1" t="s">
        <v>2111</v>
      </c>
      <c r="B213" s="1" t="s">
        <v>2112</v>
      </c>
      <c r="C213" s="1" t="s">
        <v>15</v>
      </c>
      <c r="D213" s="1">
        <v>2022</v>
      </c>
      <c r="E213" s="1" t="s">
        <v>89</v>
      </c>
      <c r="F213" s="1" t="s">
        <v>90</v>
      </c>
      <c r="G213" s="1">
        <v>20231</v>
      </c>
      <c r="H213" s="1" t="s">
        <v>91</v>
      </c>
      <c r="I213" s="1" t="s">
        <v>66</v>
      </c>
      <c r="J213" s="1" t="s">
        <v>25</v>
      </c>
      <c r="K213" s="1">
        <v>500</v>
      </c>
      <c r="L213" s="1" t="str">
        <f>VLOOKUP(Table1[[#This Row],[Status]], rubric[], 2, FALSE)</f>
        <v>Pengakuan</v>
      </c>
      <c r="M213" s="1" t="str">
        <f>CLEAN(TRIM(Table1[[#This Row],[Status]] &amp; "|" &amp; Table1[[#This Row],[Level]] &amp; "|" &amp; Table1[[#This Row],[Participant As]]))</f>
        <v>Narasumber/Pembicara|External International|Individual</v>
      </c>
      <c r="N21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214" spans="1:14" ht="14.25" customHeight="1" x14ac:dyDescent="0.35">
      <c r="A214" s="1" t="s">
        <v>2111</v>
      </c>
      <c r="B214" s="1" t="s">
        <v>2112</v>
      </c>
      <c r="C214" s="1" t="s">
        <v>15</v>
      </c>
      <c r="D214" s="1">
        <v>2022</v>
      </c>
      <c r="E214" s="1" t="s">
        <v>42</v>
      </c>
      <c r="F214" s="1" t="s">
        <v>43</v>
      </c>
      <c r="G214" s="1">
        <v>20232</v>
      </c>
      <c r="H214" s="1" t="s">
        <v>40</v>
      </c>
      <c r="I214" s="1" t="s">
        <v>41</v>
      </c>
      <c r="J214" s="1" t="s">
        <v>25</v>
      </c>
      <c r="L214" s="1" t="str">
        <f>VLOOKUP(Table1[[#This Row],[Status]], rubric[], 2, FALSE)</f>
        <v>Karir Organisasi</v>
      </c>
      <c r="M214" s="1" t="str">
        <f>CLEAN(TRIM(Table1[[#This Row],[Status]] &amp; "|" &amp; Table1[[#This Row],[Level]] &amp; "|" &amp; Table1[[#This Row],[Participant As]]))</f>
        <v>Satu Tingkat Dibawah Pengurus Harian|Kab/Kota/PT|Individual</v>
      </c>
      <c r="N21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215" spans="1:14" ht="14.25" customHeight="1" x14ac:dyDescent="0.35">
      <c r="A215" s="1" t="s">
        <v>2113</v>
      </c>
      <c r="B215" s="1" t="s">
        <v>2114</v>
      </c>
      <c r="C215" s="1" t="s">
        <v>15</v>
      </c>
      <c r="D215" s="1">
        <v>2022</v>
      </c>
      <c r="E215" s="1" t="s">
        <v>89</v>
      </c>
      <c r="F215" s="1" t="s">
        <v>90</v>
      </c>
      <c r="G215" s="1">
        <v>20231</v>
      </c>
      <c r="H215" s="1" t="s">
        <v>91</v>
      </c>
      <c r="I215" s="1" t="s">
        <v>66</v>
      </c>
      <c r="J215" s="1" t="s">
        <v>25</v>
      </c>
      <c r="K215" s="1">
        <v>500</v>
      </c>
      <c r="L215" s="1" t="str">
        <f>VLOOKUP(Table1[[#This Row],[Status]], rubric[], 2, FALSE)</f>
        <v>Pengakuan</v>
      </c>
      <c r="M215" s="1" t="str">
        <f>CLEAN(TRIM(Table1[[#This Row],[Status]] &amp; "|" &amp; Table1[[#This Row],[Level]] &amp; "|" &amp; Table1[[#This Row],[Participant As]]))</f>
        <v>Narasumber/Pembicara|External International|Individual</v>
      </c>
      <c r="N21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216" spans="1:14" ht="14.25" customHeight="1" x14ac:dyDescent="0.35">
      <c r="A216" s="1" t="s">
        <v>2115</v>
      </c>
      <c r="B216" s="1" t="s">
        <v>2116</v>
      </c>
      <c r="C216" s="1" t="s">
        <v>15</v>
      </c>
      <c r="D216" s="1">
        <v>2022</v>
      </c>
      <c r="E216" s="1" t="s">
        <v>2117</v>
      </c>
      <c r="F216" s="1" t="s">
        <v>2118</v>
      </c>
      <c r="G216" s="1">
        <v>20221</v>
      </c>
      <c r="H216" s="1" t="s">
        <v>32</v>
      </c>
      <c r="I216" s="1" t="s">
        <v>48</v>
      </c>
      <c r="J216" s="1" t="s">
        <v>20</v>
      </c>
      <c r="K216" s="1">
        <v>30</v>
      </c>
      <c r="L216" s="1" t="str">
        <f>VLOOKUP(Table1[[#This Row],[Status]], rubric[], 2, FALSE)</f>
        <v>Kompetisi</v>
      </c>
      <c r="M216" s="1" t="str">
        <f>CLEAN(TRIM(Table1[[#This Row],[Status]] &amp; "|" &amp; Table1[[#This Row],[Level]] &amp; "|" &amp; Table1[[#This Row],[Participant As]]))</f>
        <v>Juara 2|External National|Team</v>
      </c>
      <c r="N21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11</v>
      </c>
    </row>
    <row r="217" spans="1:14" ht="14.25" customHeight="1" x14ac:dyDescent="0.35">
      <c r="A217" s="1" t="s">
        <v>2115</v>
      </c>
      <c r="B217" s="1" t="s">
        <v>2116</v>
      </c>
      <c r="C217" s="1" t="s">
        <v>15</v>
      </c>
      <c r="D217" s="1">
        <v>2022</v>
      </c>
      <c r="E217" s="1" t="s">
        <v>2119</v>
      </c>
      <c r="F217" s="1" t="s">
        <v>2119</v>
      </c>
      <c r="G217" s="1">
        <v>20222</v>
      </c>
      <c r="H217" s="1" t="s">
        <v>3446</v>
      </c>
      <c r="I217" s="1" t="s">
        <v>19</v>
      </c>
      <c r="J217" s="1" t="s">
        <v>25</v>
      </c>
      <c r="K217" s="1">
        <v>45</v>
      </c>
      <c r="L217" s="1" t="str">
        <f>VLOOKUP(Table1[[#This Row],[Status]], rubric[], 2, FALSE)</f>
        <v>Pengakuan</v>
      </c>
      <c r="M217" s="1" t="str">
        <f>CLEAN(TRIM(Table1[[#This Row],[Status]] &amp; "|" &amp; Table1[[#This Row],[Level]] &amp; "|" &amp; Table1[[#This Row],[Participant As]]))</f>
        <v>Pelatih/Wasit/Juri Tidak Berlisensi|External Regional|Individual</v>
      </c>
      <c r="N21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218" spans="1:14" ht="14.25" customHeight="1" x14ac:dyDescent="0.35">
      <c r="A218" s="1" t="s">
        <v>2120</v>
      </c>
      <c r="B218" s="1" t="s">
        <v>2121</v>
      </c>
      <c r="C218" s="1" t="s">
        <v>15</v>
      </c>
      <c r="D218" s="1">
        <v>2022</v>
      </c>
      <c r="E218" s="1" t="s">
        <v>2119</v>
      </c>
      <c r="F218" s="1" t="s">
        <v>2119</v>
      </c>
      <c r="G218" s="1">
        <v>20222</v>
      </c>
      <c r="H218" s="1" t="s">
        <v>3446</v>
      </c>
      <c r="I218" s="1" t="s">
        <v>19</v>
      </c>
      <c r="J218" s="1" t="s">
        <v>25</v>
      </c>
      <c r="K218" s="1">
        <v>33</v>
      </c>
      <c r="L218" s="1" t="str">
        <f>VLOOKUP(Table1[[#This Row],[Status]], rubric[], 2, FALSE)</f>
        <v>Pengakuan</v>
      </c>
      <c r="M218" s="1" t="str">
        <f>CLEAN(TRIM(Table1[[#This Row],[Status]] &amp; "|" &amp; Table1[[#This Row],[Level]] &amp; "|" &amp; Table1[[#This Row],[Participant As]]))</f>
        <v>Pelatih/Wasit/Juri Tidak Berlisensi|External Regional|Individual</v>
      </c>
      <c r="N21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219" spans="1:14" ht="14.25" customHeight="1" x14ac:dyDescent="0.35">
      <c r="A219" s="1" t="s">
        <v>2120</v>
      </c>
      <c r="B219" s="1" t="s">
        <v>2121</v>
      </c>
      <c r="C219" s="1" t="s">
        <v>15</v>
      </c>
      <c r="D219" s="1">
        <v>2022</v>
      </c>
      <c r="E219" s="1" t="s">
        <v>629</v>
      </c>
      <c r="F219" s="1" t="s">
        <v>2122</v>
      </c>
      <c r="G219" s="1">
        <v>20222</v>
      </c>
      <c r="H219" s="1" t="s">
        <v>74</v>
      </c>
      <c r="I219" s="1" t="s">
        <v>48</v>
      </c>
      <c r="J219" s="1" t="s">
        <v>20</v>
      </c>
      <c r="K219" s="1">
        <v>79</v>
      </c>
      <c r="L219" s="1" t="str">
        <f>VLOOKUP(Table1[[#This Row],[Status]], rubric[], 2, FALSE)</f>
        <v>Kompetisi</v>
      </c>
      <c r="M219" s="1" t="str">
        <f>CLEAN(TRIM(Table1[[#This Row],[Status]] &amp; "|" &amp; Table1[[#This Row],[Level]] &amp; "|" &amp; Table1[[#This Row],[Participant As]]))</f>
        <v>Juara 3|External National|Team</v>
      </c>
      <c r="N21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8</v>
      </c>
    </row>
    <row r="220" spans="1:14" ht="14.25" customHeight="1" x14ac:dyDescent="0.35">
      <c r="A220" s="1" t="s">
        <v>2120</v>
      </c>
      <c r="B220" s="1" t="s">
        <v>2121</v>
      </c>
      <c r="C220" s="1" t="s">
        <v>15</v>
      </c>
      <c r="D220" s="1">
        <v>2022</v>
      </c>
      <c r="E220" s="1" t="s">
        <v>38</v>
      </c>
      <c r="F220" s="1" t="s">
        <v>39</v>
      </c>
      <c r="G220" s="1">
        <v>20231</v>
      </c>
      <c r="H220" s="1" t="s">
        <v>102</v>
      </c>
      <c r="I220" s="1" t="s">
        <v>41</v>
      </c>
      <c r="J220" s="1" t="s">
        <v>25</v>
      </c>
      <c r="L220" s="1" t="str">
        <f>VLOOKUP(Table1[[#This Row],[Status]], rubric[], 2, FALSE)</f>
        <v>Karir Organisasi</v>
      </c>
      <c r="M220" s="1" t="str">
        <f>CLEAN(TRIM(Table1[[#This Row],[Status]] &amp; "|" &amp; Table1[[#This Row],[Level]] &amp; "|" &amp; Table1[[#This Row],[Participant As]]))</f>
        <v>Sekretaris|Kab/Kota/PT|Individual</v>
      </c>
      <c r="N22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6</v>
      </c>
    </row>
    <row r="221" spans="1:14" ht="14.25" customHeight="1" x14ac:dyDescent="0.35">
      <c r="A221" s="1" t="s">
        <v>2120</v>
      </c>
      <c r="B221" s="1" t="s">
        <v>2121</v>
      </c>
      <c r="C221" s="1" t="s">
        <v>15</v>
      </c>
      <c r="D221" s="1">
        <v>2022</v>
      </c>
      <c r="E221" s="1" t="s">
        <v>2123</v>
      </c>
      <c r="F221" s="1" t="s">
        <v>334</v>
      </c>
      <c r="G221" s="1">
        <v>20231</v>
      </c>
      <c r="H221" s="1" t="s">
        <v>35</v>
      </c>
      <c r="I221" s="1" t="s">
        <v>48</v>
      </c>
      <c r="J221" s="1" t="s">
        <v>20</v>
      </c>
      <c r="L221" s="1" t="str">
        <f>VLOOKUP(Table1[[#This Row],[Status]], rubric[], 2, FALSE)</f>
        <v>Kompetisi</v>
      </c>
      <c r="M221" s="1" t="str">
        <f>CLEAN(TRIM(Table1[[#This Row],[Status]] &amp; "|" &amp; Table1[[#This Row],[Level]] &amp; "|" &amp; Table1[[#This Row],[Participant As]]))</f>
        <v>Juara 1|External National|Team</v>
      </c>
      <c r="N22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222" spans="1:14" ht="14.25" customHeight="1" x14ac:dyDescent="0.35">
      <c r="A222" s="1" t="s">
        <v>2120</v>
      </c>
      <c r="B222" s="1" t="s">
        <v>2121</v>
      </c>
      <c r="C222" s="1" t="s">
        <v>15</v>
      </c>
      <c r="D222" s="1">
        <v>2022</v>
      </c>
      <c r="E222" s="1" t="s">
        <v>2124</v>
      </c>
      <c r="F222" s="1" t="s">
        <v>2125</v>
      </c>
      <c r="G222" s="1">
        <v>20231</v>
      </c>
      <c r="H222" s="1" t="s">
        <v>74</v>
      </c>
      <c r="I222" s="1" t="s">
        <v>19</v>
      </c>
      <c r="J222" s="1" t="s">
        <v>20</v>
      </c>
      <c r="L222" s="1" t="str">
        <f>VLOOKUP(Table1[[#This Row],[Status]], rubric[], 2, FALSE)</f>
        <v>Kompetisi</v>
      </c>
      <c r="M222" s="1" t="str">
        <f>CLEAN(TRIM(Table1[[#This Row],[Status]] &amp; "|" &amp; Table1[[#This Row],[Level]] &amp; "|" &amp; Table1[[#This Row],[Participant As]]))</f>
        <v>Juara 3|External Regional|Team</v>
      </c>
      <c r="N22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223" spans="1:14" ht="14.25" customHeight="1" x14ac:dyDescent="0.35">
      <c r="A223" s="1" t="s">
        <v>2120</v>
      </c>
      <c r="B223" s="1" t="s">
        <v>2121</v>
      </c>
      <c r="C223" s="1" t="s">
        <v>15</v>
      </c>
      <c r="D223" s="1">
        <v>2022</v>
      </c>
      <c r="E223" s="1" t="s">
        <v>42</v>
      </c>
      <c r="F223" s="1" t="s">
        <v>43</v>
      </c>
      <c r="G223" s="1">
        <v>20232</v>
      </c>
      <c r="H223" s="1" t="s">
        <v>102</v>
      </c>
      <c r="I223" s="1" t="s">
        <v>41</v>
      </c>
      <c r="J223" s="1" t="s">
        <v>25</v>
      </c>
      <c r="L223" s="1" t="str">
        <f>VLOOKUP(Table1[[#This Row],[Status]], rubric[], 2, FALSE)</f>
        <v>Karir Organisasi</v>
      </c>
      <c r="M223" s="1" t="str">
        <f>CLEAN(TRIM(Table1[[#This Row],[Status]] &amp; "|" &amp; Table1[[#This Row],[Level]] &amp; "|" &amp; Table1[[#This Row],[Participant As]]))</f>
        <v>Sekretaris|Kab/Kota/PT|Individual</v>
      </c>
      <c r="N22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6</v>
      </c>
    </row>
    <row r="224" spans="1:14" ht="14.25" customHeight="1" x14ac:dyDescent="0.35">
      <c r="A224" s="1" t="s">
        <v>2120</v>
      </c>
      <c r="B224" s="1" t="s">
        <v>2121</v>
      </c>
      <c r="C224" s="1" t="s">
        <v>15</v>
      </c>
      <c r="D224" s="1">
        <v>2022</v>
      </c>
      <c r="E224" s="1" t="s">
        <v>2126</v>
      </c>
      <c r="F224" s="1" t="s">
        <v>702</v>
      </c>
      <c r="G224" s="1">
        <v>20232</v>
      </c>
      <c r="H224" s="1" t="s">
        <v>74</v>
      </c>
      <c r="I224" s="1" t="s">
        <v>48</v>
      </c>
      <c r="J224" s="1" t="s">
        <v>20</v>
      </c>
      <c r="L224" s="1" t="str">
        <f>VLOOKUP(Table1[[#This Row],[Status]], rubric[], 2, FALSE)</f>
        <v>Kompetisi</v>
      </c>
      <c r="M224" s="1" t="str">
        <f>CLEAN(TRIM(Table1[[#This Row],[Status]] &amp; "|" &amp; Table1[[#This Row],[Level]] &amp; "|" &amp; Table1[[#This Row],[Participant As]]))</f>
        <v>Juara 3|External National|Team</v>
      </c>
      <c r="N22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8</v>
      </c>
    </row>
    <row r="225" spans="1:14" ht="14.25" customHeight="1" x14ac:dyDescent="0.35">
      <c r="A225" s="1" t="s">
        <v>2127</v>
      </c>
      <c r="B225" s="1" t="s">
        <v>2128</v>
      </c>
      <c r="C225" s="1" t="s">
        <v>517</v>
      </c>
      <c r="D225" s="1">
        <v>2022</v>
      </c>
      <c r="E225" s="1" t="s">
        <v>699</v>
      </c>
      <c r="F225" s="1" t="s">
        <v>699</v>
      </c>
      <c r="G225" s="1">
        <v>20222</v>
      </c>
      <c r="H225" s="1" t="s">
        <v>18</v>
      </c>
      <c r="I225" s="1" t="s">
        <v>19</v>
      </c>
      <c r="J225" s="1" t="s">
        <v>20</v>
      </c>
      <c r="K225" s="1">
        <v>42</v>
      </c>
      <c r="L225" s="1" t="str">
        <f>VLOOKUP(Table1[[#This Row],[Status]], rubric[], 2, FALSE)</f>
        <v>Pemberdayaan atau Aksi Kemanusiaan</v>
      </c>
      <c r="M225" s="1" t="str">
        <f>CLEAN(TRIM(Table1[[#This Row],[Status]] &amp; "|" &amp; Table1[[#This Row],[Level]] &amp; "|" &amp; Table1[[#This Row],[Participant As]]))</f>
        <v>Relawan|External Regional|Team</v>
      </c>
      <c r="N22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226" spans="1:14" ht="14.25" customHeight="1" x14ac:dyDescent="0.35">
      <c r="A226" s="1" t="s">
        <v>2129</v>
      </c>
      <c r="B226" s="1" t="s">
        <v>2130</v>
      </c>
      <c r="C226" s="1" t="s">
        <v>517</v>
      </c>
      <c r="D226" s="1">
        <v>2022</v>
      </c>
      <c r="E226" s="1" t="s">
        <v>2117</v>
      </c>
      <c r="F226" s="1" t="s">
        <v>2118</v>
      </c>
      <c r="G226" s="1">
        <v>20221</v>
      </c>
      <c r="H226" s="1" t="s">
        <v>32</v>
      </c>
      <c r="I226" s="1" t="s">
        <v>48</v>
      </c>
      <c r="J226" s="1" t="s">
        <v>20</v>
      </c>
      <c r="K226" s="1">
        <v>32</v>
      </c>
      <c r="L226" s="1" t="str">
        <f>VLOOKUP(Table1[[#This Row],[Status]], rubric[], 2, FALSE)</f>
        <v>Kompetisi</v>
      </c>
      <c r="M226" s="1" t="str">
        <f>CLEAN(TRIM(Table1[[#This Row],[Status]] &amp; "|" &amp; Table1[[#This Row],[Level]] &amp; "|" &amp; Table1[[#This Row],[Participant As]]))</f>
        <v>Juara 2|External National|Team</v>
      </c>
      <c r="N22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11</v>
      </c>
    </row>
    <row r="227" spans="1:14" ht="14.25" customHeight="1" x14ac:dyDescent="0.35">
      <c r="A227" s="1" t="s">
        <v>2131</v>
      </c>
      <c r="B227" s="1" t="s">
        <v>2132</v>
      </c>
      <c r="C227" s="1" t="s">
        <v>517</v>
      </c>
      <c r="D227" s="1">
        <v>2022</v>
      </c>
      <c r="E227" s="1" t="s">
        <v>1080</v>
      </c>
      <c r="F227" s="1" t="s">
        <v>1080</v>
      </c>
      <c r="G227" s="1">
        <v>20221</v>
      </c>
      <c r="H227" s="1" t="s">
        <v>35</v>
      </c>
      <c r="I227" s="1" t="s">
        <v>48</v>
      </c>
      <c r="J227" s="1" t="s">
        <v>25</v>
      </c>
      <c r="K227" s="1">
        <v>100</v>
      </c>
      <c r="L227" s="1" t="str">
        <f>VLOOKUP(Table1[[#This Row],[Status]], rubric[], 2, FALSE)</f>
        <v>Kompetisi</v>
      </c>
      <c r="M227" s="1" t="str">
        <f>CLEAN(TRIM(Table1[[#This Row],[Status]] &amp; "|" &amp; Table1[[#This Row],[Level]] &amp; "|" &amp; Table1[[#This Row],[Participant As]]))</f>
        <v>Juara 1|External National|Individual</v>
      </c>
      <c r="N22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228" spans="1:14" ht="14.25" customHeight="1" x14ac:dyDescent="0.35">
      <c r="A228" s="1" t="s">
        <v>2131</v>
      </c>
      <c r="B228" s="1" t="s">
        <v>2132</v>
      </c>
      <c r="C228" s="1" t="s">
        <v>517</v>
      </c>
      <c r="D228" s="1">
        <v>2022</v>
      </c>
      <c r="E228" s="1" t="s">
        <v>2133</v>
      </c>
      <c r="F228" s="1" t="s">
        <v>2133</v>
      </c>
      <c r="G228" s="1">
        <v>20221</v>
      </c>
      <c r="H228" s="1" t="s">
        <v>35</v>
      </c>
      <c r="I228" s="1" t="s">
        <v>48</v>
      </c>
      <c r="J228" s="1" t="s">
        <v>25</v>
      </c>
      <c r="K228" s="1">
        <v>1000</v>
      </c>
      <c r="L228" s="1" t="str">
        <f>VLOOKUP(Table1[[#This Row],[Status]], rubric[], 2, FALSE)</f>
        <v>Kompetisi</v>
      </c>
      <c r="M228" s="1" t="str">
        <f>CLEAN(TRIM(Table1[[#This Row],[Status]] &amp; "|" &amp; Table1[[#This Row],[Level]] &amp; "|" &amp; Table1[[#This Row],[Participant As]]))</f>
        <v>Juara 1|External National|Individual</v>
      </c>
      <c r="N22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229" spans="1:14" ht="14.25" customHeight="1" x14ac:dyDescent="0.35">
      <c r="A229" s="1" t="s">
        <v>2131</v>
      </c>
      <c r="B229" s="1" t="s">
        <v>2132</v>
      </c>
      <c r="C229" s="1" t="s">
        <v>517</v>
      </c>
      <c r="D229" s="1">
        <v>2022</v>
      </c>
      <c r="E229" s="1" t="s">
        <v>1916</v>
      </c>
      <c r="F229" s="1" t="s">
        <v>1916</v>
      </c>
      <c r="G229" s="1">
        <v>20231</v>
      </c>
      <c r="H229" s="1" t="s">
        <v>55</v>
      </c>
      <c r="I229" s="1" t="s">
        <v>48</v>
      </c>
      <c r="J229" s="1" t="s">
        <v>20</v>
      </c>
      <c r="K229" s="1">
        <v>6</v>
      </c>
      <c r="L229" s="1" t="str">
        <f>VLOOKUP(Table1[[#This Row],[Status]], rubric[], 2, FALSE)</f>
        <v>Hasil Karya</v>
      </c>
      <c r="M229" s="1" t="str">
        <f>CLEAN(TRIM(Table1[[#This Row],[Status]] &amp; "|" &amp; Table1[[#This Row],[Level]] &amp; "|" &amp; Table1[[#This Row],[Participant As]]))</f>
        <v>Hak Cipta|External National|Team</v>
      </c>
      <c r="N22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230" spans="1:14" ht="14.25" customHeight="1" x14ac:dyDescent="0.35">
      <c r="A230" s="1" t="s">
        <v>2131</v>
      </c>
      <c r="B230" s="1" t="s">
        <v>2132</v>
      </c>
      <c r="C230" s="1" t="s">
        <v>517</v>
      </c>
      <c r="D230" s="1">
        <v>2022</v>
      </c>
      <c r="E230" s="1" t="s">
        <v>2134</v>
      </c>
      <c r="F230" s="1" t="s">
        <v>1718</v>
      </c>
      <c r="G230" s="1">
        <v>20232</v>
      </c>
      <c r="H230" s="1" t="s">
        <v>542</v>
      </c>
      <c r="I230" s="1" t="s">
        <v>48</v>
      </c>
      <c r="J230" s="1" t="s">
        <v>25</v>
      </c>
      <c r="K230" s="1">
        <v>3</v>
      </c>
      <c r="L230" s="1" t="str">
        <f>VLOOKUP(Table1[[#This Row],[Status]], rubric[], 2, FALSE)</f>
        <v>Hasil Karya</v>
      </c>
      <c r="M230" s="1" t="str">
        <f>CLEAN(TRIM(Table1[[#This Row],[Status]] &amp; "|" &amp; Table1[[#This Row],[Level]] &amp; "|" &amp; Table1[[#This Row],[Participant As]]))</f>
        <v>Penulis Utama/korespondensi karya ilmiah di journal yg bereputasi dan diakui|External National|Individual</v>
      </c>
      <c r="N23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30</v>
      </c>
    </row>
    <row r="231" spans="1:14" ht="14.25" customHeight="1" x14ac:dyDescent="0.35">
      <c r="A231" s="1" t="s">
        <v>2131</v>
      </c>
      <c r="B231" s="1" t="s">
        <v>2132</v>
      </c>
      <c r="C231" s="1" t="s">
        <v>517</v>
      </c>
      <c r="D231" s="1">
        <v>2022</v>
      </c>
      <c r="E231" s="1" t="s">
        <v>2134</v>
      </c>
      <c r="F231" s="1" t="s">
        <v>2134</v>
      </c>
      <c r="G231" s="1">
        <v>20232</v>
      </c>
      <c r="H231" s="1" t="s">
        <v>542</v>
      </c>
      <c r="I231" s="1" t="s">
        <v>48</v>
      </c>
      <c r="J231" s="1" t="s">
        <v>25</v>
      </c>
      <c r="K231" s="1">
        <v>2</v>
      </c>
      <c r="L231" s="1" t="str">
        <f>VLOOKUP(Table1[[#This Row],[Status]], rubric[], 2, FALSE)</f>
        <v>Hasil Karya</v>
      </c>
      <c r="M231" s="1" t="str">
        <f>CLEAN(TRIM(Table1[[#This Row],[Status]] &amp; "|" &amp; Table1[[#This Row],[Level]] &amp; "|" &amp; Table1[[#This Row],[Participant As]]))</f>
        <v>Penulis Utama/korespondensi karya ilmiah di journal yg bereputasi dan diakui|External National|Individual</v>
      </c>
      <c r="N23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30</v>
      </c>
    </row>
    <row r="232" spans="1:14" ht="14.25" customHeight="1" x14ac:dyDescent="0.35">
      <c r="A232" s="1" t="s">
        <v>2131</v>
      </c>
      <c r="B232" s="1" t="s">
        <v>2132</v>
      </c>
      <c r="C232" s="1" t="s">
        <v>517</v>
      </c>
      <c r="D232" s="1">
        <v>2022</v>
      </c>
      <c r="E232" s="1" t="s">
        <v>2135</v>
      </c>
      <c r="F232" s="1" t="s">
        <v>2135</v>
      </c>
      <c r="G232" s="1">
        <v>20232</v>
      </c>
      <c r="H232" s="1" t="s">
        <v>55</v>
      </c>
      <c r="I232" s="1" t="s">
        <v>48</v>
      </c>
      <c r="J232" s="1" t="s">
        <v>20</v>
      </c>
      <c r="K232" s="1">
        <v>3</v>
      </c>
      <c r="L232" s="1" t="str">
        <f>VLOOKUP(Table1[[#This Row],[Status]], rubric[], 2, FALSE)</f>
        <v>Hasil Karya</v>
      </c>
      <c r="M232" s="1" t="str">
        <f>CLEAN(TRIM(Table1[[#This Row],[Status]] &amp; "|" &amp; Table1[[#This Row],[Level]] &amp; "|" &amp; Table1[[#This Row],[Participant As]]))</f>
        <v>Hak Cipta|External National|Team</v>
      </c>
      <c r="N23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233" spans="1:14" ht="14.25" customHeight="1" x14ac:dyDescent="0.35">
      <c r="A233" s="1" t="s">
        <v>2131</v>
      </c>
      <c r="B233" s="1" t="s">
        <v>2132</v>
      </c>
      <c r="C233" s="1" t="s">
        <v>517</v>
      </c>
      <c r="D233" s="1">
        <v>2022</v>
      </c>
      <c r="E233" s="1" t="s">
        <v>2136</v>
      </c>
      <c r="F233" s="1" t="s">
        <v>2136</v>
      </c>
      <c r="G233" s="1">
        <v>20232</v>
      </c>
      <c r="H233" s="1" t="s">
        <v>55</v>
      </c>
      <c r="I233" s="1" t="s">
        <v>48</v>
      </c>
      <c r="J233" s="1" t="s">
        <v>20</v>
      </c>
      <c r="K233" s="1">
        <v>4</v>
      </c>
      <c r="L233" s="1" t="str">
        <f>VLOOKUP(Table1[[#This Row],[Status]], rubric[], 2, FALSE)</f>
        <v>Hasil Karya</v>
      </c>
      <c r="M233" s="1" t="str">
        <f>CLEAN(TRIM(Table1[[#This Row],[Status]] &amp; "|" &amp; Table1[[#This Row],[Level]] &amp; "|" &amp; Table1[[#This Row],[Participant As]]))</f>
        <v>Hak Cipta|External National|Team</v>
      </c>
      <c r="N23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234" spans="1:14" ht="14.25" customHeight="1" x14ac:dyDescent="0.35">
      <c r="A234" s="1" t="s">
        <v>2131</v>
      </c>
      <c r="B234" s="1" t="s">
        <v>2132</v>
      </c>
      <c r="C234" s="1" t="s">
        <v>517</v>
      </c>
      <c r="D234" s="1">
        <v>2022</v>
      </c>
      <c r="E234" s="1" t="s">
        <v>2136</v>
      </c>
      <c r="F234" s="1" t="s">
        <v>2136</v>
      </c>
      <c r="G234" s="1">
        <v>20232</v>
      </c>
      <c r="H234" s="1" t="s">
        <v>55</v>
      </c>
      <c r="I234" s="1" t="s">
        <v>48</v>
      </c>
      <c r="J234" s="1" t="s">
        <v>20</v>
      </c>
      <c r="K234" s="1">
        <v>4</v>
      </c>
      <c r="L234" s="1" t="str">
        <f>VLOOKUP(Table1[[#This Row],[Status]], rubric[], 2, FALSE)</f>
        <v>Hasil Karya</v>
      </c>
      <c r="M234" s="1" t="str">
        <f>CLEAN(TRIM(Table1[[#This Row],[Status]] &amp; "|" &amp; Table1[[#This Row],[Level]] &amp; "|" &amp; Table1[[#This Row],[Participant As]]))</f>
        <v>Hak Cipta|External National|Team</v>
      </c>
      <c r="N23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235" spans="1:14" ht="14.25" customHeight="1" x14ac:dyDescent="0.35">
      <c r="A235" s="1" t="s">
        <v>2137</v>
      </c>
      <c r="B235" s="1" t="s">
        <v>2138</v>
      </c>
      <c r="C235" s="1" t="s">
        <v>517</v>
      </c>
      <c r="D235" s="1">
        <v>2022</v>
      </c>
      <c r="E235" s="1" t="s">
        <v>551</v>
      </c>
      <c r="F235" s="1" t="s">
        <v>552</v>
      </c>
      <c r="G235" s="1">
        <v>20231</v>
      </c>
      <c r="H235" s="1" t="s">
        <v>18</v>
      </c>
      <c r="I235" s="1" t="s">
        <v>19</v>
      </c>
      <c r="J235" s="1" t="s">
        <v>20</v>
      </c>
      <c r="K235" s="1">
        <v>150</v>
      </c>
      <c r="L235" s="1" t="str">
        <f>VLOOKUP(Table1[[#This Row],[Status]], rubric[], 2, FALSE)</f>
        <v>Pemberdayaan atau Aksi Kemanusiaan</v>
      </c>
      <c r="M235" s="1" t="str">
        <f>CLEAN(TRIM(Table1[[#This Row],[Status]] &amp; "|" &amp; Table1[[#This Row],[Level]] &amp; "|" &amp; Table1[[#This Row],[Participant As]]))</f>
        <v>Relawan|External Regional|Team</v>
      </c>
      <c r="N23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236" spans="1:14" ht="14.25" customHeight="1" x14ac:dyDescent="0.35">
      <c r="A236" s="1" t="s">
        <v>2139</v>
      </c>
      <c r="B236" s="1" t="s">
        <v>2140</v>
      </c>
      <c r="C236" s="1" t="s">
        <v>517</v>
      </c>
      <c r="D236" s="1">
        <v>2022</v>
      </c>
      <c r="E236" s="1" t="s">
        <v>264</v>
      </c>
      <c r="F236" s="1" t="s">
        <v>264</v>
      </c>
      <c r="G236" s="1">
        <v>20222</v>
      </c>
      <c r="H236" s="1" t="s">
        <v>18</v>
      </c>
      <c r="I236" s="1" t="s">
        <v>238</v>
      </c>
      <c r="J236" s="1" t="s">
        <v>20</v>
      </c>
      <c r="K236" s="1">
        <v>44</v>
      </c>
      <c r="L236" s="1" t="str">
        <f>VLOOKUP(Table1[[#This Row],[Status]], rubric[], 2, FALSE)</f>
        <v>Pemberdayaan atau Aksi Kemanusiaan</v>
      </c>
      <c r="M236" s="1" t="str">
        <f>CLEAN(TRIM(Table1[[#This Row],[Status]] &amp; "|" &amp; Table1[[#This Row],[Level]] &amp; "|" &amp; Table1[[#This Row],[Participant As]]))</f>
        <v>Relawan|External Provincial|Team</v>
      </c>
      <c r="N23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5</v>
      </c>
    </row>
    <row r="237" spans="1:14" ht="14.25" customHeight="1" x14ac:dyDescent="0.35">
      <c r="A237" s="1" t="s">
        <v>2139</v>
      </c>
      <c r="B237" s="1" t="s">
        <v>2140</v>
      </c>
      <c r="C237" s="1" t="s">
        <v>517</v>
      </c>
      <c r="D237" s="1">
        <v>2022</v>
      </c>
      <c r="E237" s="1" t="s">
        <v>904</v>
      </c>
      <c r="F237" s="1" t="s">
        <v>904</v>
      </c>
      <c r="G237" s="1">
        <v>20231</v>
      </c>
      <c r="H237" s="1" t="s">
        <v>18</v>
      </c>
      <c r="I237" s="1" t="s">
        <v>48</v>
      </c>
      <c r="J237" s="1" t="s">
        <v>25</v>
      </c>
      <c r="K237" s="1">
        <v>50</v>
      </c>
      <c r="L237" s="1" t="str">
        <f>VLOOKUP(Table1[[#This Row],[Status]], rubric[], 2, FALSE)</f>
        <v>Pemberdayaan atau Aksi Kemanusiaan</v>
      </c>
      <c r="M237" s="1" t="str">
        <f>CLEAN(TRIM(Table1[[#This Row],[Status]] &amp; "|" &amp; Table1[[#This Row],[Level]] &amp; "|" &amp; Table1[[#This Row],[Participant As]]))</f>
        <v>Relawan|External National|Individual</v>
      </c>
      <c r="N23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10</v>
      </c>
    </row>
    <row r="238" spans="1:14" ht="14.25" customHeight="1" x14ac:dyDescent="0.35">
      <c r="A238" s="1" t="s">
        <v>2141</v>
      </c>
      <c r="B238" s="1" t="s">
        <v>2142</v>
      </c>
      <c r="C238" s="1" t="s">
        <v>517</v>
      </c>
      <c r="D238" s="1">
        <v>2022</v>
      </c>
      <c r="E238" s="1" t="s">
        <v>551</v>
      </c>
      <c r="F238" s="1" t="s">
        <v>552</v>
      </c>
      <c r="G238" s="1">
        <v>20231</v>
      </c>
      <c r="H238" s="1" t="s">
        <v>18</v>
      </c>
      <c r="I238" s="1" t="s">
        <v>19</v>
      </c>
      <c r="J238" s="1" t="s">
        <v>20</v>
      </c>
      <c r="K238" s="1">
        <v>120</v>
      </c>
      <c r="L238" s="1" t="str">
        <f>VLOOKUP(Table1[[#This Row],[Status]], rubric[], 2, FALSE)</f>
        <v>Pemberdayaan atau Aksi Kemanusiaan</v>
      </c>
      <c r="M238" s="1" t="str">
        <f>CLEAN(TRIM(Table1[[#This Row],[Status]] &amp; "|" &amp; Table1[[#This Row],[Level]] &amp; "|" &amp; Table1[[#This Row],[Participant As]]))</f>
        <v>Relawan|External Regional|Team</v>
      </c>
      <c r="N23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239" spans="1:14" ht="14.25" customHeight="1" x14ac:dyDescent="0.35">
      <c r="A239" s="1" t="s">
        <v>2143</v>
      </c>
      <c r="B239" s="1" t="s">
        <v>2144</v>
      </c>
      <c r="C239" s="1" t="s">
        <v>517</v>
      </c>
      <c r="D239" s="1">
        <v>2022</v>
      </c>
      <c r="E239" s="1" t="s">
        <v>335</v>
      </c>
      <c r="F239" s="1" t="s">
        <v>336</v>
      </c>
      <c r="G239" s="1">
        <v>20232</v>
      </c>
      <c r="H239" s="1" t="s">
        <v>74</v>
      </c>
      <c r="I239" s="1" t="s">
        <v>48</v>
      </c>
      <c r="J239" s="1" t="s">
        <v>20</v>
      </c>
      <c r="L239" s="1" t="str">
        <f>VLOOKUP(Table1[[#This Row],[Status]], rubric[], 2, FALSE)</f>
        <v>Kompetisi</v>
      </c>
      <c r="M239" s="1" t="str">
        <f>CLEAN(TRIM(Table1[[#This Row],[Status]] &amp; "|" &amp; Table1[[#This Row],[Level]] &amp; "|" &amp; Table1[[#This Row],[Participant As]]))</f>
        <v>Juara 3|External National|Team</v>
      </c>
      <c r="N23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8</v>
      </c>
    </row>
    <row r="240" spans="1:14" ht="14.25" customHeight="1" x14ac:dyDescent="0.35">
      <c r="A240" s="1" t="s">
        <v>2145</v>
      </c>
      <c r="B240" s="1" t="s">
        <v>2146</v>
      </c>
      <c r="C240" s="1" t="s">
        <v>517</v>
      </c>
      <c r="D240" s="1">
        <v>2022</v>
      </c>
      <c r="E240" s="1" t="s">
        <v>2023</v>
      </c>
      <c r="F240" s="1" t="s">
        <v>90</v>
      </c>
      <c r="G240" s="1">
        <v>20231</v>
      </c>
      <c r="H240" s="1" t="s">
        <v>18</v>
      </c>
      <c r="I240" s="1" t="s">
        <v>238</v>
      </c>
      <c r="J240" s="1" t="s">
        <v>25</v>
      </c>
      <c r="K240" s="1">
        <v>24</v>
      </c>
      <c r="L240" s="1" t="str">
        <f>VLOOKUP(Table1[[#This Row],[Status]], rubric[], 2, FALSE)</f>
        <v>Pemberdayaan atau Aksi Kemanusiaan</v>
      </c>
      <c r="M240" s="1" t="str">
        <f>CLEAN(TRIM(Table1[[#This Row],[Status]] &amp; "|" &amp; Table1[[#This Row],[Level]] &amp; "|" &amp; Table1[[#This Row],[Participant As]]))</f>
        <v>Relawan|External Provincial|Individual</v>
      </c>
      <c r="N24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5</v>
      </c>
    </row>
    <row r="241" spans="1:14" ht="14.25" customHeight="1" x14ac:dyDescent="0.35">
      <c r="A241" s="1" t="s">
        <v>2147</v>
      </c>
      <c r="B241" s="1" t="s">
        <v>2148</v>
      </c>
      <c r="C241" s="1" t="s">
        <v>517</v>
      </c>
      <c r="D241" s="1">
        <v>2022</v>
      </c>
      <c r="E241" s="1" t="s">
        <v>89</v>
      </c>
      <c r="F241" s="1" t="s">
        <v>90</v>
      </c>
      <c r="G241" s="1">
        <v>20231</v>
      </c>
      <c r="H241" s="1" t="s">
        <v>91</v>
      </c>
      <c r="I241" s="1" t="s">
        <v>66</v>
      </c>
      <c r="J241" s="1" t="s">
        <v>25</v>
      </c>
      <c r="K241" s="1">
        <v>500</v>
      </c>
      <c r="L241" s="1" t="str">
        <f>VLOOKUP(Table1[[#This Row],[Status]], rubric[], 2, FALSE)</f>
        <v>Pengakuan</v>
      </c>
      <c r="M241" s="1" t="str">
        <f>CLEAN(TRIM(Table1[[#This Row],[Status]] &amp; "|" &amp; Table1[[#This Row],[Level]] &amp; "|" &amp; Table1[[#This Row],[Participant As]]))</f>
        <v>Narasumber/Pembicara|External International|Individual</v>
      </c>
      <c r="N24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242" spans="1:14" ht="14.25" customHeight="1" x14ac:dyDescent="0.35">
      <c r="A242" s="1" t="s">
        <v>2147</v>
      </c>
      <c r="B242" s="1" t="s">
        <v>2148</v>
      </c>
      <c r="C242" s="1" t="s">
        <v>517</v>
      </c>
      <c r="D242" s="1">
        <v>2022</v>
      </c>
      <c r="E242" s="1" t="s">
        <v>2149</v>
      </c>
      <c r="F242" s="1" t="s">
        <v>2149</v>
      </c>
      <c r="G242" s="1">
        <v>20231</v>
      </c>
      <c r="H242" s="1" t="s">
        <v>318</v>
      </c>
      <c r="I242" s="1" t="s">
        <v>48</v>
      </c>
      <c r="J242" s="1" t="s">
        <v>20</v>
      </c>
      <c r="K242" s="1">
        <v>0</v>
      </c>
      <c r="L242" s="1" t="str">
        <f>VLOOKUP(Table1[[#This Row],[Status]], rubric[], 2, FALSE)</f>
        <v>Hasil Karya</v>
      </c>
      <c r="M242" s="1" t="str">
        <f>CLEAN(TRIM(Table1[[#This Row],[Status]] &amp; "|" &amp; Table1[[#This Row],[Level]] &amp; "|" &amp; Table1[[#This Row],[Participant As]]))</f>
        <v>Penulis kedua (bukan korespondensi) dst karya ilmiah di journal yg bereputasi dan diakui|External National|Team</v>
      </c>
      <c r="N24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243" spans="1:14" ht="14.25" customHeight="1" x14ac:dyDescent="0.35">
      <c r="A243" s="1" t="s">
        <v>2150</v>
      </c>
      <c r="B243" s="1" t="s">
        <v>2151</v>
      </c>
      <c r="C243" s="1" t="s">
        <v>517</v>
      </c>
      <c r="D243" s="1">
        <v>2022</v>
      </c>
      <c r="E243" s="1" t="s">
        <v>552</v>
      </c>
      <c r="F243" s="1" t="s">
        <v>180</v>
      </c>
      <c r="G243" s="1">
        <v>20231</v>
      </c>
      <c r="H243" s="1" t="s">
        <v>18</v>
      </c>
      <c r="I243" s="1" t="s">
        <v>19</v>
      </c>
      <c r="J243" s="1" t="s">
        <v>20</v>
      </c>
      <c r="K243" s="1">
        <v>10</v>
      </c>
      <c r="L243" s="1" t="str">
        <f>VLOOKUP(Table1[[#This Row],[Status]], rubric[], 2, FALSE)</f>
        <v>Pemberdayaan atau Aksi Kemanusiaan</v>
      </c>
      <c r="M243" s="1" t="str">
        <f>CLEAN(TRIM(Table1[[#This Row],[Status]] &amp; "|" &amp; Table1[[#This Row],[Level]] &amp; "|" &amp; Table1[[#This Row],[Participant As]]))</f>
        <v>Relawan|External Regional|Team</v>
      </c>
      <c r="N24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244" spans="1:14" ht="14.25" customHeight="1" x14ac:dyDescent="0.35">
      <c r="A244" s="1" t="s">
        <v>2152</v>
      </c>
      <c r="B244" s="1" t="s">
        <v>2153</v>
      </c>
      <c r="C244" s="1" t="s">
        <v>517</v>
      </c>
      <c r="D244" s="1">
        <v>2022</v>
      </c>
      <c r="E244" s="1" t="s">
        <v>26</v>
      </c>
      <c r="F244" s="1" t="s">
        <v>626</v>
      </c>
      <c r="G244" s="1">
        <v>20222</v>
      </c>
      <c r="H244" s="1" t="s">
        <v>18</v>
      </c>
      <c r="I244" s="1" t="s">
        <v>19</v>
      </c>
      <c r="J244" s="1" t="s">
        <v>25</v>
      </c>
      <c r="K244" s="1">
        <v>30</v>
      </c>
      <c r="L244" s="1" t="str">
        <f>VLOOKUP(Table1[[#This Row],[Status]], rubric[], 2, FALSE)</f>
        <v>Pemberdayaan atau Aksi Kemanusiaan</v>
      </c>
      <c r="M244" s="1" t="str">
        <f>CLEAN(TRIM(Table1[[#This Row],[Status]] &amp; "|" &amp; Table1[[#This Row],[Level]] &amp; "|" &amp; Table1[[#This Row],[Participant As]]))</f>
        <v>Relawan|External Regional|Individual</v>
      </c>
      <c r="N24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245" spans="1:14" ht="14.25" customHeight="1" x14ac:dyDescent="0.35">
      <c r="A245" s="1" t="s">
        <v>2154</v>
      </c>
      <c r="B245" s="1" t="s">
        <v>2155</v>
      </c>
      <c r="C245" s="1" t="s">
        <v>517</v>
      </c>
      <c r="D245" s="1">
        <v>2022</v>
      </c>
      <c r="E245" s="1" t="s">
        <v>2156</v>
      </c>
      <c r="F245" s="1" t="s">
        <v>552</v>
      </c>
      <c r="G245" s="1">
        <v>20231</v>
      </c>
      <c r="H245" s="1" t="s">
        <v>18</v>
      </c>
      <c r="I245" s="1" t="s">
        <v>19</v>
      </c>
      <c r="J245" s="1" t="s">
        <v>25</v>
      </c>
      <c r="K245" s="1">
        <v>24</v>
      </c>
      <c r="L245" s="1" t="str">
        <f>VLOOKUP(Table1[[#This Row],[Status]], rubric[], 2, FALSE)</f>
        <v>Pemberdayaan atau Aksi Kemanusiaan</v>
      </c>
      <c r="M245" s="1" t="str">
        <f>CLEAN(TRIM(Table1[[#This Row],[Status]] &amp; "|" &amp; Table1[[#This Row],[Level]] &amp; "|" &amp; Table1[[#This Row],[Participant As]]))</f>
        <v>Relawan|External Regional|Individual</v>
      </c>
      <c r="N24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246" spans="1:14" ht="14.25" customHeight="1" x14ac:dyDescent="0.35">
      <c r="A246" s="1" t="s">
        <v>2157</v>
      </c>
      <c r="B246" s="1" t="s">
        <v>2158</v>
      </c>
      <c r="C246" s="1" t="s">
        <v>517</v>
      </c>
      <c r="D246" s="1">
        <v>2022</v>
      </c>
      <c r="E246" s="1" t="s">
        <v>2156</v>
      </c>
      <c r="F246" s="1" t="s">
        <v>552</v>
      </c>
      <c r="G246" s="1">
        <v>20231</v>
      </c>
      <c r="H246" s="1" t="s">
        <v>18</v>
      </c>
      <c r="I246" s="1" t="s">
        <v>19</v>
      </c>
      <c r="J246" s="1" t="s">
        <v>20</v>
      </c>
      <c r="K246" s="1">
        <v>100</v>
      </c>
      <c r="L246" s="1" t="str">
        <f>VLOOKUP(Table1[[#This Row],[Status]], rubric[], 2, FALSE)</f>
        <v>Pemberdayaan atau Aksi Kemanusiaan</v>
      </c>
      <c r="M246" s="1" t="str">
        <f>CLEAN(TRIM(Table1[[#This Row],[Status]] &amp; "|" &amp; Table1[[#This Row],[Level]] &amp; "|" &amp; Table1[[#This Row],[Participant As]]))</f>
        <v>Relawan|External Regional|Team</v>
      </c>
      <c r="N24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247" spans="1:14" ht="14.25" customHeight="1" x14ac:dyDescent="0.35">
      <c r="A247" s="1" t="s">
        <v>2159</v>
      </c>
      <c r="B247" s="1" t="s">
        <v>2160</v>
      </c>
      <c r="C247" s="1" t="s">
        <v>517</v>
      </c>
      <c r="D247" s="1">
        <v>2022</v>
      </c>
      <c r="E247" s="1" t="s">
        <v>2156</v>
      </c>
      <c r="F247" s="1" t="s">
        <v>552</v>
      </c>
      <c r="G247" s="1">
        <v>20231</v>
      </c>
      <c r="H247" s="1" t="s">
        <v>18</v>
      </c>
      <c r="I247" s="1" t="s">
        <v>19</v>
      </c>
      <c r="J247" s="1" t="s">
        <v>25</v>
      </c>
      <c r="K247" s="1">
        <v>100</v>
      </c>
      <c r="L247" s="1" t="str">
        <f>VLOOKUP(Table1[[#This Row],[Status]], rubric[], 2, FALSE)</f>
        <v>Pemberdayaan atau Aksi Kemanusiaan</v>
      </c>
      <c r="M247" s="1" t="str">
        <f>CLEAN(TRIM(Table1[[#This Row],[Status]] &amp; "|" &amp; Table1[[#This Row],[Level]] &amp; "|" &amp; Table1[[#This Row],[Participant As]]))</f>
        <v>Relawan|External Regional|Individual</v>
      </c>
      <c r="N24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248" spans="1:14" ht="14.25" customHeight="1" x14ac:dyDescent="0.35">
      <c r="A248" s="1" t="s">
        <v>2161</v>
      </c>
      <c r="B248" s="1" t="s">
        <v>2162</v>
      </c>
      <c r="C248" s="1" t="s">
        <v>517</v>
      </c>
      <c r="D248" s="1">
        <v>2022</v>
      </c>
      <c r="E248" s="1" t="s">
        <v>182</v>
      </c>
      <c r="F248" s="1" t="s">
        <v>182</v>
      </c>
      <c r="G248" s="1">
        <v>20231</v>
      </c>
      <c r="H248" s="1" t="s">
        <v>35</v>
      </c>
      <c r="I248" s="1" t="s">
        <v>19</v>
      </c>
      <c r="J248" s="1" t="s">
        <v>20</v>
      </c>
      <c r="L248" s="1" t="str">
        <f>VLOOKUP(Table1[[#This Row],[Status]], rubric[], 2, FALSE)</f>
        <v>Kompetisi</v>
      </c>
      <c r="M248" s="1" t="str">
        <f>CLEAN(TRIM(Table1[[#This Row],[Status]] &amp; "|" &amp; Table1[[#This Row],[Level]] &amp; "|" &amp; Table1[[#This Row],[Participant As]]))</f>
        <v>Juara 1|External Regional|Team</v>
      </c>
      <c r="N24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249" spans="1:14" ht="14.25" customHeight="1" x14ac:dyDescent="0.35">
      <c r="A249" s="1" t="s">
        <v>2161</v>
      </c>
      <c r="B249" s="1" t="s">
        <v>2162</v>
      </c>
      <c r="C249" s="1" t="s">
        <v>517</v>
      </c>
      <c r="D249" s="1">
        <v>2022</v>
      </c>
      <c r="E249" s="1" t="s">
        <v>2163</v>
      </c>
      <c r="F249" s="1" t="s">
        <v>2163</v>
      </c>
      <c r="G249" s="1">
        <v>20232</v>
      </c>
      <c r="H249" s="1" t="s">
        <v>32</v>
      </c>
      <c r="I249" s="1" t="s">
        <v>19</v>
      </c>
      <c r="J249" s="1" t="s">
        <v>20</v>
      </c>
      <c r="L249" s="1" t="str">
        <f>VLOOKUP(Table1[[#This Row],[Status]], rubric[], 2, FALSE)</f>
        <v>Kompetisi</v>
      </c>
      <c r="M249" s="1" t="str">
        <f>CLEAN(TRIM(Table1[[#This Row],[Status]] &amp; "|" &amp; Table1[[#This Row],[Level]] &amp; "|" &amp; Table1[[#This Row],[Participant As]]))</f>
        <v>Juara 2|External Regional|Team</v>
      </c>
      <c r="N24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250" spans="1:14" ht="14.25" customHeight="1" x14ac:dyDescent="0.35">
      <c r="A250" s="1" t="s">
        <v>2164</v>
      </c>
      <c r="B250" s="1" t="s">
        <v>2165</v>
      </c>
      <c r="C250" s="1" t="s">
        <v>517</v>
      </c>
      <c r="D250" s="1">
        <v>2022</v>
      </c>
      <c r="E250" s="1" t="s">
        <v>2023</v>
      </c>
      <c r="F250" s="1" t="s">
        <v>90</v>
      </c>
      <c r="G250" s="1">
        <v>20231</v>
      </c>
      <c r="H250" s="1" t="s">
        <v>18</v>
      </c>
      <c r="I250" s="1" t="s">
        <v>238</v>
      </c>
      <c r="J250" s="1" t="s">
        <v>25</v>
      </c>
      <c r="K250" s="1">
        <v>24</v>
      </c>
      <c r="L250" s="1" t="str">
        <f>VLOOKUP(Table1[[#This Row],[Status]], rubric[], 2, FALSE)</f>
        <v>Pemberdayaan atau Aksi Kemanusiaan</v>
      </c>
      <c r="M250" s="1" t="str">
        <f>CLEAN(TRIM(Table1[[#This Row],[Status]] &amp; "|" &amp; Table1[[#This Row],[Level]] &amp; "|" &amp; Table1[[#This Row],[Participant As]]))</f>
        <v>Relawan|External Provincial|Individual</v>
      </c>
      <c r="N25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5</v>
      </c>
    </row>
    <row r="251" spans="1:14" ht="14.25" customHeight="1" x14ac:dyDescent="0.35">
      <c r="A251" s="1" t="s">
        <v>2166</v>
      </c>
      <c r="B251" s="1" t="s">
        <v>2167</v>
      </c>
      <c r="C251" s="1" t="s">
        <v>517</v>
      </c>
      <c r="D251" s="1">
        <v>2022</v>
      </c>
      <c r="E251" s="1" t="s">
        <v>551</v>
      </c>
      <c r="F251" s="1" t="s">
        <v>552</v>
      </c>
      <c r="G251" s="1">
        <v>20231</v>
      </c>
      <c r="H251" s="1" t="s">
        <v>18</v>
      </c>
      <c r="I251" s="1" t="s">
        <v>19</v>
      </c>
      <c r="J251" s="1" t="s">
        <v>20</v>
      </c>
      <c r="K251" s="1">
        <v>100</v>
      </c>
      <c r="L251" s="1" t="str">
        <f>VLOOKUP(Table1[[#This Row],[Status]], rubric[], 2, FALSE)</f>
        <v>Pemberdayaan atau Aksi Kemanusiaan</v>
      </c>
      <c r="M251" s="1" t="str">
        <f>CLEAN(TRIM(Table1[[#This Row],[Status]] &amp; "|" &amp; Table1[[#This Row],[Level]] &amp; "|" &amp; Table1[[#This Row],[Participant As]]))</f>
        <v>Relawan|External Regional|Team</v>
      </c>
      <c r="N25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252" spans="1:14" ht="14.25" customHeight="1" x14ac:dyDescent="0.35">
      <c r="A252" s="1" t="s">
        <v>2168</v>
      </c>
      <c r="B252" s="1" t="s">
        <v>2169</v>
      </c>
      <c r="C252" s="1" t="s">
        <v>517</v>
      </c>
      <c r="D252" s="1">
        <v>2022</v>
      </c>
      <c r="E252" s="1" t="s">
        <v>210</v>
      </c>
      <c r="F252" s="1" t="s">
        <v>1416</v>
      </c>
      <c r="G252" s="1">
        <v>20222</v>
      </c>
      <c r="H252" s="1" t="s">
        <v>18</v>
      </c>
      <c r="I252" s="1" t="s">
        <v>19</v>
      </c>
      <c r="J252" s="1" t="s">
        <v>25</v>
      </c>
      <c r="K252" s="1">
        <v>4</v>
      </c>
      <c r="L252" s="1" t="str">
        <f>VLOOKUP(Table1[[#This Row],[Status]], rubric[], 2, FALSE)</f>
        <v>Pemberdayaan atau Aksi Kemanusiaan</v>
      </c>
      <c r="M252" s="1" t="str">
        <f>CLEAN(TRIM(Table1[[#This Row],[Status]] &amp; "|" &amp; Table1[[#This Row],[Level]] &amp; "|" &amp; Table1[[#This Row],[Participant As]]))</f>
        <v>Relawan|External Regional|Individual</v>
      </c>
      <c r="N25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253" spans="1:14" ht="14.25" customHeight="1" x14ac:dyDescent="0.35">
      <c r="A253" s="1" t="s">
        <v>2170</v>
      </c>
      <c r="B253" s="1" t="s">
        <v>2171</v>
      </c>
      <c r="C253" s="1" t="s">
        <v>517</v>
      </c>
      <c r="D253" s="1">
        <v>2022</v>
      </c>
      <c r="E253" s="1" t="s">
        <v>832</v>
      </c>
      <c r="F253" s="1" t="s">
        <v>610</v>
      </c>
      <c r="G253" s="1">
        <v>20221</v>
      </c>
      <c r="H253" s="1" t="s">
        <v>18</v>
      </c>
      <c r="I253" s="1" t="s">
        <v>19</v>
      </c>
      <c r="J253" s="1" t="s">
        <v>25</v>
      </c>
      <c r="K253" s="1">
        <v>10</v>
      </c>
      <c r="L253" s="1" t="str">
        <f>VLOOKUP(Table1[[#This Row],[Status]], rubric[], 2, FALSE)</f>
        <v>Pemberdayaan atau Aksi Kemanusiaan</v>
      </c>
      <c r="M253" s="1" t="str">
        <f>CLEAN(TRIM(Table1[[#This Row],[Status]] &amp; "|" &amp; Table1[[#This Row],[Level]] &amp; "|" &amp; Table1[[#This Row],[Participant As]]))</f>
        <v>Relawan|External Regional|Individual</v>
      </c>
      <c r="N25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254" spans="1:14" ht="14.25" customHeight="1" x14ac:dyDescent="0.35">
      <c r="A254" s="1" t="s">
        <v>2172</v>
      </c>
      <c r="B254" s="1" t="s">
        <v>2173</v>
      </c>
      <c r="C254" s="1" t="s">
        <v>517</v>
      </c>
      <c r="D254" s="1">
        <v>2022</v>
      </c>
      <c r="E254" s="1" t="s">
        <v>210</v>
      </c>
      <c r="F254" s="1" t="s">
        <v>1416</v>
      </c>
      <c r="G254" s="1">
        <v>20222</v>
      </c>
      <c r="H254" s="1" t="s">
        <v>18</v>
      </c>
      <c r="I254" s="1" t="s">
        <v>19</v>
      </c>
      <c r="J254" s="1" t="s">
        <v>20</v>
      </c>
      <c r="K254" s="1">
        <v>4</v>
      </c>
      <c r="L254" s="1" t="str">
        <f>VLOOKUP(Table1[[#This Row],[Status]], rubric[], 2, FALSE)</f>
        <v>Pemberdayaan atau Aksi Kemanusiaan</v>
      </c>
      <c r="M254" s="1" t="str">
        <f>CLEAN(TRIM(Table1[[#This Row],[Status]] &amp; "|" &amp; Table1[[#This Row],[Level]] &amp; "|" &amp; Table1[[#This Row],[Participant As]]))</f>
        <v>Relawan|External Regional|Team</v>
      </c>
      <c r="N25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255" spans="1:14" ht="14.25" customHeight="1" x14ac:dyDescent="0.35">
      <c r="A255" s="1" t="s">
        <v>2174</v>
      </c>
      <c r="B255" s="1" t="s">
        <v>2175</v>
      </c>
      <c r="C255" s="1" t="s">
        <v>517</v>
      </c>
      <c r="D255" s="1">
        <v>2022</v>
      </c>
      <c r="E255" s="1" t="s">
        <v>210</v>
      </c>
      <c r="F255" s="1" t="s">
        <v>1416</v>
      </c>
      <c r="G255" s="1">
        <v>20222</v>
      </c>
      <c r="H255" s="1" t="s">
        <v>18</v>
      </c>
      <c r="I255" s="1" t="s">
        <v>19</v>
      </c>
      <c r="J255" s="1" t="s">
        <v>20</v>
      </c>
      <c r="K255" s="1">
        <v>4</v>
      </c>
      <c r="L255" s="1" t="str">
        <f>VLOOKUP(Table1[[#This Row],[Status]], rubric[], 2, FALSE)</f>
        <v>Pemberdayaan atau Aksi Kemanusiaan</v>
      </c>
      <c r="M255" s="1" t="str">
        <f>CLEAN(TRIM(Table1[[#This Row],[Status]] &amp; "|" &amp; Table1[[#This Row],[Level]] &amp; "|" &amp; Table1[[#This Row],[Participant As]]))</f>
        <v>Relawan|External Regional|Team</v>
      </c>
      <c r="N25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256" spans="1:14" ht="14.25" customHeight="1" x14ac:dyDescent="0.35">
      <c r="A256" s="1" t="s">
        <v>2176</v>
      </c>
      <c r="B256" s="1" t="s">
        <v>2177</v>
      </c>
      <c r="C256" s="1" t="s">
        <v>517</v>
      </c>
      <c r="D256" s="1">
        <v>2022</v>
      </c>
      <c r="E256" s="1" t="s">
        <v>913</v>
      </c>
      <c r="F256" s="1" t="s">
        <v>913</v>
      </c>
      <c r="G256" s="1">
        <v>20231</v>
      </c>
      <c r="H256" s="1" t="s">
        <v>74</v>
      </c>
      <c r="I256" s="1" t="s">
        <v>19</v>
      </c>
      <c r="J256" s="1" t="s">
        <v>25</v>
      </c>
      <c r="K256" s="1">
        <v>27</v>
      </c>
      <c r="L256" s="1" t="str">
        <f>VLOOKUP(Table1[[#This Row],[Status]], rubric[], 2, FALSE)</f>
        <v>Kompetisi</v>
      </c>
      <c r="M256" s="1" t="str">
        <f>CLEAN(TRIM(Table1[[#This Row],[Status]] &amp; "|" &amp; Table1[[#This Row],[Level]] &amp; "|" &amp; Table1[[#This Row],[Participant As]]))</f>
        <v>Juara 3|External Regional|Individual</v>
      </c>
      <c r="N25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257" spans="1:14" ht="14.25" customHeight="1" x14ac:dyDescent="0.35">
      <c r="A257" s="1" t="s">
        <v>2176</v>
      </c>
      <c r="B257" s="1" t="s">
        <v>2177</v>
      </c>
      <c r="C257" s="1" t="s">
        <v>517</v>
      </c>
      <c r="D257" s="1">
        <v>2022</v>
      </c>
      <c r="E257" s="1" t="s">
        <v>2178</v>
      </c>
      <c r="F257" s="1" t="s">
        <v>2178</v>
      </c>
      <c r="G257" s="1">
        <v>20231</v>
      </c>
      <c r="H257" s="1" t="s">
        <v>18</v>
      </c>
      <c r="I257" s="1" t="s">
        <v>19</v>
      </c>
      <c r="J257" s="1" t="s">
        <v>25</v>
      </c>
      <c r="K257" s="1">
        <v>16</v>
      </c>
      <c r="L257" s="1" t="str">
        <f>VLOOKUP(Table1[[#This Row],[Status]], rubric[], 2, FALSE)</f>
        <v>Pemberdayaan atau Aksi Kemanusiaan</v>
      </c>
      <c r="M257" s="1" t="str">
        <f>CLEAN(TRIM(Table1[[#This Row],[Status]] &amp; "|" &amp; Table1[[#This Row],[Level]] &amp; "|" &amp; Table1[[#This Row],[Participant As]]))</f>
        <v>Relawan|External Regional|Individual</v>
      </c>
      <c r="N25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258" spans="1:14" ht="14.25" customHeight="1" x14ac:dyDescent="0.35">
      <c r="A258" s="1" t="s">
        <v>2179</v>
      </c>
      <c r="B258" s="1" t="s">
        <v>2180</v>
      </c>
      <c r="C258" s="1" t="s">
        <v>517</v>
      </c>
      <c r="D258" s="1">
        <v>2022</v>
      </c>
      <c r="E258" s="1" t="s">
        <v>1057</v>
      </c>
      <c r="F258" s="1" t="s">
        <v>548</v>
      </c>
      <c r="G258" s="1">
        <v>20221</v>
      </c>
      <c r="H258" s="1" t="s">
        <v>18</v>
      </c>
      <c r="I258" s="1" t="s">
        <v>19</v>
      </c>
      <c r="J258" s="1" t="s">
        <v>20</v>
      </c>
      <c r="K258" s="1">
        <v>4</v>
      </c>
      <c r="L258" s="1" t="str">
        <f>VLOOKUP(Table1[[#This Row],[Status]], rubric[], 2, FALSE)</f>
        <v>Pemberdayaan atau Aksi Kemanusiaan</v>
      </c>
      <c r="M258" s="1" t="str">
        <f>CLEAN(TRIM(Table1[[#This Row],[Status]] &amp; "|" &amp; Table1[[#This Row],[Level]] &amp; "|" &amp; Table1[[#This Row],[Participant As]]))</f>
        <v>Relawan|External Regional|Team</v>
      </c>
      <c r="N25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259" spans="1:14" ht="14.25" customHeight="1" x14ac:dyDescent="0.35">
      <c r="A259" s="1" t="s">
        <v>2181</v>
      </c>
      <c r="B259" s="1" t="s">
        <v>2182</v>
      </c>
      <c r="C259" s="1" t="s">
        <v>602</v>
      </c>
      <c r="D259" s="1">
        <v>2022</v>
      </c>
      <c r="E259" s="1" t="s">
        <v>69</v>
      </c>
      <c r="F259" s="1" t="s">
        <v>1051</v>
      </c>
      <c r="G259" s="1">
        <v>20231</v>
      </c>
      <c r="H259" s="1" t="s">
        <v>18</v>
      </c>
      <c r="I259" s="1" t="s">
        <v>48</v>
      </c>
      <c r="J259" s="1" t="s">
        <v>20</v>
      </c>
      <c r="K259" s="1">
        <v>210</v>
      </c>
      <c r="L259" s="1" t="str">
        <f>VLOOKUP(Table1[[#This Row],[Status]], rubric[], 2, FALSE)</f>
        <v>Pemberdayaan atau Aksi Kemanusiaan</v>
      </c>
      <c r="M259" s="1" t="str">
        <f>CLEAN(TRIM(Table1[[#This Row],[Status]] &amp; "|" &amp; Table1[[#This Row],[Level]] &amp; "|" &amp; Table1[[#This Row],[Participant As]]))</f>
        <v>Relawan|External National|Team</v>
      </c>
      <c r="N25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10</v>
      </c>
    </row>
    <row r="260" spans="1:14" ht="14.25" customHeight="1" x14ac:dyDescent="0.35">
      <c r="A260" s="1" t="s">
        <v>2181</v>
      </c>
      <c r="B260" s="1" t="s">
        <v>2182</v>
      </c>
      <c r="C260" s="1" t="s">
        <v>602</v>
      </c>
      <c r="D260" s="1">
        <v>2022</v>
      </c>
      <c r="E260" s="1" t="s">
        <v>237</v>
      </c>
      <c r="F260" s="1" t="s">
        <v>630</v>
      </c>
      <c r="G260" s="1">
        <v>20231</v>
      </c>
      <c r="H260" s="1" t="s">
        <v>55</v>
      </c>
      <c r="I260" s="1" t="s">
        <v>48</v>
      </c>
      <c r="J260" s="1" t="s">
        <v>20</v>
      </c>
      <c r="K260" s="1">
        <v>5</v>
      </c>
      <c r="L260" s="1" t="str">
        <f>VLOOKUP(Table1[[#This Row],[Status]], rubric[], 2, FALSE)</f>
        <v>Hasil Karya</v>
      </c>
      <c r="M260" s="1" t="str">
        <f>CLEAN(TRIM(Table1[[#This Row],[Status]] &amp; "|" &amp; Table1[[#This Row],[Level]] &amp; "|" &amp; Table1[[#This Row],[Participant As]]))</f>
        <v>Hak Cipta|External National|Team</v>
      </c>
      <c r="N26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261" spans="1:14" ht="14.25" customHeight="1" x14ac:dyDescent="0.35">
      <c r="A261" s="1" t="s">
        <v>2183</v>
      </c>
      <c r="B261" s="1" t="s">
        <v>2184</v>
      </c>
      <c r="C261" s="1" t="s">
        <v>602</v>
      </c>
      <c r="D261" s="1">
        <v>2022</v>
      </c>
      <c r="E261" s="1" t="s">
        <v>69</v>
      </c>
      <c r="F261" s="1" t="s">
        <v>69</v>
      </c>
      <c r="G261" s="1">
        <v>20231</v>
      </c>
      <c r="H261" s="1" t="s">
        <v>18</v>
      </c>
      <c r="I261" s="1" t="s">
        <v>48</v>
      </c>
      <c r="J261" s="1" t="s">
        <v>20</v>
      </c>
      <c r="K261" s="1">
        <v>210</v>
      </c>
      <c r="L261" s="1" t="str">
        <f>VLOOKUP(Table1[[#This Row],[Status]], rubric[], 2, FALSE)</f>
        <v>Pemberdayaan atau Aksi Kemanusiaan</v>
      </c>
      <c r="M261" s="1" t="str">
        <f>CLEAN(TRIM(Table1[[#This Row],[Status]] &amp; "|" &amp; Table1[[#This Row],[Level]] &amp; "|" &amp; Table1[[#This Row],[Participant As]]))</f>
        <v>Relawan|External National|Team</v>
      </c>
      <c r="N26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10</v>
      </c>
    </row>
    <row r="262" spans="1:14" ht="14.25" customHeight="1" x14ac:dyDescent="0.35">
      <c r="A262" s="1" t="s">
        <v>2183</v>
      </c>
      <c r="B262" s="1" t="s">
        <v>2184</v>
      </c>
      <c r="C262" s="1" t="s">
        <v>602</v>
      </c>
      <c r="D262" s="1">
        <v>2022</v>
      </c>
      <c r="E262" s="1" t="s">
        <v>237</v>
      </c>
      <c r="F262" s="1" t="s">
        <v>630</v>
      </c>
      <c r="G262" s="1">
        <v>20231</v>
      </c>
      <c r="H262" s="1" t="s">
        <v>55</v>
      </c>
      <c r="I262" s="1" t="s">
        <v>48</v>
      </c>
      <c r="J262" s="1" t="s">
        <v>20</v>
      </c>
      <c r="K262" s="1">
        <v>30</v>
      </c>
      <c r="L262" s="1" t="str">
        <f>VLOOKUP(Table1[[#This Row],[Status]], rubric[], 2, FALSE)</f>
        <v>Hasil Karya</v>
      </c>
      <c r="M262" s="1" t="str">
        <f>CLEAN(TRIM(Table1[[#This Row],[Status]] &amp; "|" &amp; Table1[[#This Row],[Level]] &amp; "|" &amp; Table1[[#This Row],[Participant As]]))</f>
        <v>Hak Cipta|External National|Team</v>
      </c>
      <c r="N26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263" spans="1:14" ht="14.25" customHeight="1" x14ac:dyDescent="0.35">
      <c r="A263" s="1" t="s">
        <v>2185</v>
      </c>
      <c r="B263" s="1" t="s">
        <v>2186</v>
      </c>
      <c r="C263" s="1" t="s">
        <v>602</v>
      </c>
      <c r="D263" s="1">
        <v>2022</v>
      </c>
      <c r="E263" s="1" t="s">
        <v>69</v>
      </c>
      <c r="F263" s="1" t="s">
        <v>1051</v>
      </c>
      <c r="G263" s="1">
        <v>20231</v>
      </c>
      <c r="H263" s="1" t="s">
        <v>18</v>
      </c>
      <c r="I263" s="1" t="s">
        <v>48</v>
      </c>
      <c r="J263" s="1" t="s">
        <v>20</v>
      </c>
      <c r="K263" s="1">
        <v>210</v>
      </c>
      <c r="L263" s="1" t="str">
        <f>VLOOKUP(Table1[[#This Row],[Status]], rubric[], 2, FALSE)</f>
        <v>Pemberdayaan atau Aksi Kemanusiaan</v>
      </c>
      <c r="M263" s="1" t="str">
        <f>CLEAN(TRIM(Table1[[#This Row],[Status]] &amp; "|" &amp; Table1[[#This Row],[Level]] &amp; "|" &amp; Table1[[#This Row],[Participant As]]))</f>
        <v>Relawan|External National|Team</v>
      </c>
      <c r="N26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10</v>
      </c>
    </row>
    <row r="264" spans="1:14" ht="14.25" customHeight="1" x14ac:dyDescent="0.35">
      <c r="A264" s="1" t="s">
        <v>2187</v>
      </c>
      <c r="B264" s="1" t="s">
        <v>2188</v>
      </c>
      <c r="C264" s="1" t="s">
        <v>602</v>
      </c>
      <c r="D264" s="1">
        <v>2022</v>
      </c>
      <c r="E264" s="1" t="s">
        <v>237</v>
      </c>
      <c r="F264" s="1" t="s">
        <v>835</v>
      </c>
      <c r="G264" s="1">
        <v>20231</v>
      </c>
      <c r="H264" s="1" t="s">
        <v>55</v>
      </c>
      <c r="I264" s="1" t="s">
        <v>48</v>
      </c>
      <c r="J264" s="1" t="s">
        <v>25</v>
      </c>
      <c r="K264" s="1">
        <v>5</v>
      </c>
      <c r="L264" s="1" t="str">
        <f>VLOOKUP(Table1[[#This Row],[Status]], rubric[], 2, FALSE)</f>
        <v>Hasil Karya</v>
      </c>
      <c r="M264" s="1" t="str">
        <f>CLEAN(TRIM(Table1[[#This Row],[Status]] &amp; "|" &amp; Table1[[#This Row],[Level]] &amp; "|" &amp; Table1[[#This Row],[Participant As]]))</f>
        <v>Hak Cipta|External National|Individual</v>
      </c>
      <c r="N26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265" spans="1:14" ht="14.25" customHeight="1" x14ac:dyDescent="0.35">
      <c r="A265" s="1" t="s">
        <v>2189</v>
      </c>
      <c r="B265" s="1" t="s">
        <v>2190</v>
      </c>
      <c r="C265" s="1" t="s">
        <v>602</v>
      </c>
      <c r="D265" s="1">
        <v>2022</v>
      </c>
      <c r="E265" s="1" t="s">
        <v>1055</v>
      </c>
      <c r="F265" s="1" t="s">
        <v>1055</v>
      </c>
      <c r="G265" s="1">
        <v>20222</v>
      </c>
      <c r="H265" s="1" t="s">
        <v>542</v>
      </c>
      <c r="I265" s="1" t="s">
        <v>48</v>
      </c>
      <c r="J265" s="1" t="s">
        <v>25</v>
      </c>
      <c r="K265" s="1">
        <v>145</v>
      </c>
      <c r="L265" s="1" t="str">
        <f>VLOOKUP(Table1[[#This Row],[Status]], rubric[], 2, FALSE)</f>
        <v>Hasil Karya</v>
      </c>
      <c r="M265" s="1" t="str">
        <f>CLEAN(TRIM(Table1[[#This Row],[Status]] &amp; "|" &amp; Table1[[#This Row],[Level]] &amp; "|" &amp; Table1[[#This Row],[Participant As]]))</f>
        <v>Penulis Utama/korespondensi karya ilmiah di journal yg bereputasi dan diakui|External National|Individual</v>
      </c>
      <c r="N26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30</v>
      </c>
    </row>
    <row r="266" spans="1:14" ht="14.25" customHeight="1" x14ac:dyDescent="0.35">
      <c r="A266" s="1" t="s">
        <v>2189</v>
      </c>
      <c r="B266" s="1" t="s">
        <v>2190</v>
      </c>
      <c r="C266" s="1" t="s">
        <v>602</v>
      </c>
      <c r="D266" s="1">
        <v>2022</v>
      </c>
      <c r="E266" s="1" t="s">
        <v>1937</v>
      </c>
      <c r="F266" s="1" t="s">
        <v>1937</v>
      </c>
      <c r="G266" s="1">
        <v>20222</v>
      </c>
      <c r="H266" s="1" t="s">
        <v>18</v>
      </c>
      <c r="I266" s="1" t="s">
        <v>66</v>
      </c>
      <c r="J266" s="1" t="s">
        <v>25</v>
      </c>
      <c r="K266" s="1">
        <v>100</v>
      </c>
      <c r="L266" s="1" t="str">
        <f>VLOOKUP(Table1[[#This Row],[Status]], rubric[], 2, FALSE)</f>
        <v>Pemberdayaan atau Aksi Kemanusiaan</v>
      </c>
      <c r="M266" s="1" t="str">
        <f>CLEAN(TRIM(Table1[[#This Row],[Status]] &amp; "|" &amp; Table1[[#This Row],[Level]] &amp; "|" &amp; Table1[[#This Row],[Participant As]]))</f>
        <v>Relawan|External International|Individual</v>
      </c>
      <c r="N26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267" spans="1:14" ht="14.25" customHeight="1" x14ac:dyDescent="0.35">
      <c r="A267" s="1" t="s">
        <v>2189</v>
      </c>
      <c r="B267" s="1" t="s">
        <v>2190</v>
      </c>
      <c r="C267" s="1" t="s">
        <v>602</v>
      </c>
      <c r="D267" s="1">
        <v>2022</v>
      </c>
      <c r="E267" s="1" t="s">
        <v>69</v>
      </c>
      <c r="F267" s="1" t="s">
        <v>1051</v>
      </c>
      <c r="G267" s="1">
        <v>20231</v>
      </c>
      <c r="H267" s="1" t="s">
        <v>18</v>
      </c>
      <c r="I267" s="1" t="s">
        <v>48</v>
      </c>
      <c r="J267" s="1" t="s">
        <v>25</v>
      </c>
      <c r="K267" s="1">
        <v>210</v>
      </c>
      <c r="L267" s="1" t="str">
        <f>VLOOKUP(Table1[[#This Row],[Status]], rubric[], 2, FALSE)</f>
        <v>Pemberdayaan atau Aksi Kemanusiaan</v>
      </c>
      <c r="M267" s="1" t="str">
        <f>CLEAN(TRIM(Table1[[#This Row],[Status]] &amp; "|" &amp; Table1[[#This Row],[Level]] &amp; "|" &amp; Table1[[#This Row],[Participant As]]))</f>
        <v>Relawan|External National|Individual</v>
      </c>
      <c r="N26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10</v>
      </c>
    </row>
    <row r="268" spans="1:14" ht="14.25" customHeight="1" x14ac:dyDescent="0.35">
      <c r="A268" s="1" t="s">
        <v>2189</v>
      </c>
      <c r="B268" s="1" t="s">
        <v>2190</v>
      </c>
      <c r="C268" s="1" t="s">
        <v>602</v>
      </c>
      <c r="D268" s="1">
        <v>2022</v>
      </c>
      <c r="E268" s="1" t="s">
        <v>69</v>
      </c>
      <c r="F268" s="1" t="s">
        <v>1051</v>
      </c>
      <c r="G268" s="1">
        <v>20231</v>
      </c>
      <c r="H268" s="1" t="s">
        <v>18</v>
      </c>
      <c r="I268" s="1" t="s">
        <v>48</v>
      </c>
      <c r="J268" s="1" t="s">
        <v>25</v>
      </c>
      <c r="K268" s="1">
        <v>210</v>
      </c>
      <c r="L268" s="1" t="str">
        <f>VLOOKUP(Table1[[#This Row],[Status]], rubric[], 2, FALSE)</f>
        <v>Pemberdayaan atau Aksi Kemanusiaan</v>
      </c>
      <c r="M268" s="1" t="str">
        <f>CLEAN(TRIM(Table1[[#This Row],[Status]] &amp; "|" &amp; Table1[[#This Row],[Level]] &amp; "|" &amp; Table1[[#This Row],[Participant As]]))</f>
        <v>Relawan|External National|Individual</v>
      </c>
      <c r="N26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10</v>
      </c>
    </row>
    <row r="269" spans="1:14" ht="14.25" customHeight="1" x14ac:dyDescent="0.35">
      <c r="A269" s="1" t="s">
        <v>2189</v>
      </c>
      <c r="B269" s="1" t="s">
        <v>2190</v>
      </c>
      <c r="C269" s="1" t="s">
        <v>602</v>
      </c>
      <c r="D269" s="1">
        <v>2022</v>
      </c>
      <c r="E269" s="1" t="s">
        <v>237</v>
      </c>
      <c r="F269" s="1" t="s">
        <v>630</v>
      </c>
      <c r="G269" s="1">
        <v>20231</v>
      </c>
      <c r="H269" s="1" t="s">
        <v>55</v>
      </c>
      <c r="I269" s="1" t="s">
        <v>48</v>
      </c>
      <c r="J269" s="1" t="s">
        <v>25</v>
      </c>
      <c r="K269" s="1">
        <v>213</v>
      </c>
      <c r="L269" s="1" t="str">
        <f>VLOOKUP(Table1[[#This Row],[Status]], rubric[], 2, FALSE)</f>
        <v>Hasil Karya</v>
      </c>
      <c r="M269" s="1" t="str">
        <f>CLEAN(TRIM(Table1[[#This Row],[Status]] &amp; "|" &amp; Table1[[#This Row],[Level]] &amp; "|" &amp; Table1[[#This Row],[Participant As]]))</f>
        <v>Hak Cipta|External National|Individual</v>
      </c>
      <c r="N26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270" spans="1:14" ht="14.25" customHeight="1" x14ac:dyDescent="0.35">
      <c r="A270" s="1" t="s">
        <v>2189</v>
      </c>
      <c r="B270" s="1" t="s">
        <v>2190</v>
      </c>
      <c r="C270" s="1" t="s">
        <v>602</v>
      </c>
      <c r="D270" s="1">
        <v>2022</v>
      </c>
      <c r="E270" s="1" t="s">
        <v>806</v>
      </c>
      <c r="F270" s="1" t="s">
        <v>1767</v>
      </c>
      <c r="G270" s="1">
        <v>20232</v>
      </c>
      <c r="H270" s="1" t="s">
        <v>542</v>
      </c>
      <c r="I270" s="1" t="s">
        <v>48</v>
      </c>
      <c r="J270" s="1" t="s">
        <v>25</v>
      </c>
      <c r="K270" s="1">
        <v>3</v>
      </c>
      <c r="L270" s="1" t="str">
        <f>VLOOKUP(Table1[[#This Row],[Status]], rubric[], 2, FALSE)</f>
        <v>Hasil Karya</v>
      </c>
      <c r="M270" s="1" t="str">
        <f>CLEAN(TRIM(Table1[[#This Row],[Status]] &amp; "|" &amp; Table1[[#This Row],[Level]] &amp; "|" &amp; Table1[[#This Row],[Participant As]]))</f>
        <v>Penulis Utama/korespondensi karya ilmiah di journal yg bereputasi dan diakui|External National|Individual</v>
      </c>
      <c r="N27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30</v>
      </c>
    </row>
    <row r="271" spans="1:14" ht="14.25" customHeight="1" x14ac:dyDescent="0.35">
      <c r="A271" s="1" t="s">
        <v>2191</v>
      </c>
      <c r="B271" s="1" t="s">
        <v>2192</v>
      </c>
      <c r="C271" s="1" t="s">
        <v>602</v>
      </c>
      <c r="D271" s="1">
        <v>2022</v>
      </c>
      <c r="E271" s="1" t="s">
        <v>991</v>
      </c>
      <c r="F271" s="1" t="s">
        <v>2193</v>
      </c>
      <c r="G271" s="1">
        <v>20221</v>
      </c>
      <c r="H271" s="1" t="s">
        <v>18</v>
      </c>
      <c r="I271" s="1" t="s">
        <v>66</v>
      </c>
      <c r="J271" s="1" t="s">
        <v>20</v>
      </c>
      <c r="K271" s="1">
        <v>100</v>
      </c>
      <c r="L271" s="1" t="str">
        <f>VLOOKUP(Table1[[#This Row],[Status]], rubric[], 2, FALSE)</f>
        <v>Pemberdayaan atau Aksi Kemanusiaan</v>
      </c>
      <c r="M271" s="1" t="str">
        <f>CLEAN(TRIM(Table1[[#This Row],[Status]] &amp; "|" &amp; Table1[[#This Row],[Level]] &amp; "|" &amp; Table1[[#This Row],[Participant As]]))</f>
        <v>Relawan|External International|Team</v>
      </c>
      <c r="N27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272" spans="1:14" ht="14.25" customHeight="1" x14ac:dyDescent="0.35">
      <c r="A272" s="1" t="s">
        <v>2191</v>
      </c>
      <c r="B272" s="1" t="s">
        <v>2192</v>
      </c>
      <c r="C272" s="1" t="s">
        <v>602</v>
      </c>
      <c r="D272" s="1">
        <v>2022</v>
      </c>
      <c r="E272" s="1" t="s">
        <v>211</v>
      </c>
      <c r="F272" s="1" t="s">
        <v>1252</v>
      </c>
      <c r="G272" s="1">
        <v>20222</v>
      </c>
      <c r="H272" s="1" t="s">
        <v>91</v>
      </c>
      <c r="I272" s="1" t="s">
        <v>66</v>
      </c>
      <c r="J272" s="1" t="s">
        <v>25</v>
      </c>
      <c r="K272" s="1">
        <v>50</v>
      </c>
      <c r="L272" s="1" t="str">
        <f>VLOOKUP(Table1[[#This Row],[Status]], rubric[], 2, FALSE)</f>
        <v>Pengakuan</v>
      </c>
      <c r="M272" s="1" t="str">
        <f>CLEAN(TRIM(Table1[[#This Row],[Status]] &amp; "|" &amp; Table1[[#This Row],[Level]] &amp; "|" &amp; Table1[[#This Row],[Participant As]]))</f>
        <v>Narasumber/Pembicara|External International|Individual</v>
      </c>
      <c r="N27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273" spans="1:14" ht="14.25" customHeight="1" x14ac:dyDescent="0.35">
      <c r="A273" s="1" t="s">
        <v>2191</v>
      </c>
      <c r="B273" s="1" t="s">
        <v>2192</v>
      </c>
      <c r="C273" s="1" t="s">
        <v>602</v>
      </c>
      <c r="D273" s="1">
        <v>2022</v>
      </c>
      <c r="E273" s="1" t="s">
        <v>1047</v>
      </c>
      <c r="F273" s="1" t="s">
        <v>997</v>
      </c>
      <c r="G273" s="1">
        <v>20231</v>
      </c>
      <c r="H273" s="1" t="s">
        <v>91</v>
      </c>
      <c r="I273" s="1" t="s">
        <v>66</v>
      </c>
      <c r="J273" s="1" t="s">
        <v>25</v>
      </c>
      <c r="K273" s="1">
        <v>100</v>
      </c>
      <c r="L273" s="1" t="str">
        <f>VLOOKUP(Table1[[#This Row],[Status]], rubric[], 2, FALSE)</f>
        <v>Pengakuan</v>
      </c>
      <c r="M273" s="1" t="str">
        <f>CLEAN(TRIM(Table1[[#This Row],[Status]] &amp; "|" &amp; Table1[[#This Row],[Level]] &amp; "|" &amp; Table1[[#This Row],[Participant As]]))</f>
        <v>Narasumber/Pembicara|External International|Individual</v>
      </c>
      <c r="N27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274" spans="1:14" ht="14.25" customHeight="1" x14ac:dyDescent="0.35">
      <c r="A274" s="1" t="s">
        <v>2191</v>
      </c>
      <c r="B274" s="1" t="s">
        <v>2192</v>
      </c>
      <c r="C274" s="1" t="s">
        <v>602</v>
      </c>
      <c r="D274" s="1">
        <v>2022</v>
      </c>
      <c r="E274" s="1" t="s">
        <v>1047</v>
      </c>
      <c r="F274" s="1" t="s">
        <v>2194</v>
      </c>
      <c r="G274" s="1">
        <v>20231</v>
      </c>
      <c r="H274" s="1" t="s">
        <v>542</v>
      </c>
      <c r="I274" s="1" t="s">
        <v>48</v>
      </c>
      <c r="J274" s="1" t="s">
        <v>25</v>
      </c>
      <c r="K274" s="1">
        <v>50</v>
      </c>
      <c r="L274" s="1" t="str">
        <f>VLOOKUP(Table1[[#This Row],[Status]], rubric[], 2, FALSE)</f>
        <v>Hasil Karya</v>
      </c>
      <c r="M274" s="1" t="str">
        <f>CLEAN(TRIM(Table1[[#This Row],[Status]] &amp; "|" &amp; Table1[[#This Row],[Level]] &amp; "|" &amp; Table1[[#This Row],[Participant As]]))</f>
        <v>Penulis Utama/korespondensi karya ilmiah di journal yg bereputasi dan diakui|External National|Individual</v>
      </c>
      <c r="N27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30</v>
      </c>
    </row>
    <row r="275" spans="1:14" ht="14.25" customHeight="1" x14ac:dyDescent="0.35">
      <c r="A275" s="1" t="s">
        <v>2191</v>
      </c>
      <c r="B275" s="1" t="s">
        <v>2192</v>
      </c>
      <c r="C275" s="1" t="s">
        <v>602</v>
      </c>
      <c r="D275" s="1">
        <v>2022</v>
      </c>
      <c r="E275" s="1" t="s">
        <v>2195</v>
      </c>
      <c r="F275" s="1" t="s">
        <v>2195</v>
      </c>
      <c r="G275" s="1">
        <v>20232</v>
      </c>
      <c r="H275" s="1" t="s">
        <v>542</v>
      </c>
      <c r="I275" s="1" t="s">
        <v>48</v>
      </c>
      <c r="J275" s="1" t="s">
        <v>25</v>
      </c>
      <c r="K275" s="1">
        <v>5</v>
      </c>
      <c r="L275" s="1" t="str">
        <f>VLOOKUP(Table1[[#This Row],[Status]], rubric[], 2, FALSE)</f>
        <v>Hasil Karya</v>
      </c>
      <c r="M275" s="1" t="str">
        <f>CLEAN(TRIM(Table1[[#This Row],[Status]] &amp; "|" &amp; Table1[[#This Row],[Level]] &amp; "|" &amp; Table1[[#This Row],[Participant As]]))</f>
        <v>Penulis Utama/korespondensi karya ilmiah di journal yg bereputasi dan diakui|External National|Individual</v>
      </c>
      <c r="N27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30</v>
      </c>
    </row>
    <row r="276" spans="1:14" ht="14.25" customHeight="1" x14ac:dyDescent="0.35">
      <c r="A276" s="1" t="s">
        <v>2191</v>
      </c>
      <c r="B276" s="1" t="s">
        <v>2192</v>
      </c>
      <c r="C276" s="1" t="s">
        <v>602</v>
      </c>
      <c r="D276" s="1">
        <v>2022</v>
      </c>
      <c r="E276" s="1" t="s">
        <v>2196</v>
      </c>
      <c r="F276" s="1" t="s">
        <v>2196</v>
      </c>
      <c r="G276" s="1">
        <v>20232</v>
      </c>
      <c r="H276" s="1" t="s">
        <v>542</v>
      </c>
      <c r="I276" s="1" t="s">
        <v>48</v>
      </c>
      <c r="J276" s="1" t="s">
        <v>25</v>
      </c>
      <c r="K276" s="1">
        <v>10</v>
      </c>
      <c r="L276" s="1" t="str">
        <f>VLOOKUP(Table1[[#This Row],[Status]], rubric[], 2, FALSE)</f>
        <v>Hasil Karya</v>
      </c>
      <c r="M276" s="1" t="str">
        <f>CLEAN(TRIM(Table1[[#This Row],[Status]] &amp; "|" &amp; Table1[[#This Row],[Level]] &amp; "|" &amp; Table1[[#This Row],[Participant As]]))</f>
        <v>Penulis Utama/korespondensi karya ilmiah di journal yg bereputasi dan diakui|External National|Individual</v>
      </c>
      <c r="N27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30</v>
      </c>
    </row>
    <row r="277" spans="1:14" ht="14.25" customHeight="1" x14ac:dyDescent="0.35">
      <c r="A277" s="1" t="s">
        <v>2191</v>
      </c>
      <c r="B277" s="1" t="s">
        <v>2192</v>
      </c>
      <c r="C277" s="1" t="s">
        <v>602</v>
      </c>
      <c r="D277" s="1">
        <v>2022</v>
      </c>
      <c r="E277" s="1" t="s">
        <v>573</v>
      </c>
      <c r="F277" s="1" t="s">
        <v>573</v>
      </c>
      <c r="G277" s="1">
        <v>20232</v>
      </c>
      <c r="H277" s="1" t="s">
        <v>542</v>
      </c>
      <c r="I277" s="1" t="s">
        <v>48</v>
      </c>
      <c r="J277" s="1" t="s">
        <v>25</v>
      </c>
      <c r="K277" s="1">
        <v>1</v>
      </c>
      <c r="L277" s="1" t="str">
        <f>VLOOKUP(Table1[[#This Row],[Status]], rubric[], 2, FALSE)</f>
        <v>Hasil Karya</v>
      </c>
      <c r="M277" s="1" t="str">
        <f>CLEAN(TRIM(Table1[[#This Row],[Status]] &amp; "|" &amp; Table1[[#This Row],[Level]] &amp; "|" &amp; Table1[[#This Row],[Participant As]]))</f>
        <v>Penulis Utama/korespondensi karya ilmiah di journal yg bereputasi dan diakui|External National|Individual</v>
      </c>
      <c r="N27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30</v>
      </c>
    </row>
    <row r="278" spans="1:14" ht="14.25" customHeight="1" x14ac:dyDescent="0.35">
      <c r="A278" s="1" t="s">
        <v>2191</v>
      </c>
      <c r="B278" s="1" t="s">
        <v>2192</v>
      </c>
      <c r="C278" s="1" t="s">
        <v>602</v>
      </c>
      <c r="D278" s="1">
        <v>2022</v>
      </c>
      <c r="E278" s="1" t="s">
        <v>2197</v>
      </c>
      <c r="F278" s="1" t="s">
        <v>2197</v>
      </c>
      <c r="G278" s="1">
        <v>20232</v>
      </c>
      <c r="H278" s="1" t="s">
        <v>542</v>
      </c>
      <c r="I278" s="1" t="s">
        <v>48</v>
      </c>
      <c r="J278" s="1" t="s">
        <v>25</v>
      </c>
      <c r="K278" s="1">
        <v>1</v>
      </c>
      <c r="L278" s="1" t="str">
        <f>VLOOKUP(Table1[[#This Row],[Status]], rubric[], 2, FALSE)</f>
        <v>Hasil Karya</v>
      </c>
      <c r="M278" s="1" t="str">
        <f>CLEAN(TRIM(Table1[[#This Row],[Status]] &amp; "|" &amp; Table1[[#This Row],[Level]] &amp; "|" &amp; Table1[[#This Row],[Participant As]]))</f>
        <v>Penulis Utama/korespondensi karya ilmiah di journal yg bereputasi dan diakui|External National|Individual</v>
      </c>
      <c r="N27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30</v>
      </c>
    </row>
    <row r="279" spans="1:14" ht="14.25" customHeight="1" x14ac:dyDescent="0.35">
      <c r="A279" s="1" t="s">
        <v>2191</v>
      </c>
      <c r="B279" s="1" t="s">
        <v>2192</v>
      </c>
      <c r="C279" s="1" t="s">
        <v>602</v>
      </c>
      <c r="D279" s="1">
        <v>2022</v>
      </c>
      <c r="E279" s="1" t="s">
        <v>644</v>
      </c>
      <c r="F279" s="1" t="s">
        <v>644</v>
      </c>
      <c r="G279" s="1">
        <v>20232</v>
      </c>
      <c r="H279" s="1" t="s">
        <v>55</v>
      </c>
      <c r="I279" s="1" t="s">
        <v>48</v>
      </c>
      <c r="J279" s="1" t="s">
        <v>25</v>
      </c>
      <c r="K279" s="1">
        <v>5</v>
      </c>
      <c r="L279" s="1" t="str">
        <f>VLOOKUP(Table1[[#This Row],[Status]], rubric[], 2, FALSE)</f>
        <v>Hasil Karya</v>
      </c>
      <c r="M279" s="1" t="str">
        <f>CLEAN(TRIM(Table1[[#This Row],[Status]] &amp; "|" &amp; Table1[[#This Row],[Level]] &amp; "|" &amp; Table1[[#This Row],[Participant As]]))</f>
        <v>Hak Cipta|External National|Individual</v>
      </c>
      <c r="N27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280" spans="1:14" ht="14.25" customHeight="1" x14ac:dyDescent="0.35">
      <c r="A280" s="1" t="s">
        <v>2191</v>
      </c>
      <c r="B280" s="1" t="s">
        <v>2192</v>
      </c>
      <c r="C280" s="1" t="s">
        <v>602</v>
      </c>
      <c r="D280" s="1">
        <v>2022</v>
      </c>
      <c r="E280" s="1" t="s">
        <v>644</v>
      </c>
      <c r="F280" s="1" t="s">
        <v>644</v>
      </c>
      <c r="G280" s="1">
        <v>20232</v>
      </c>
      <c r="H280" s="1" t="s">
        <v>55</v>
      </c>
      <c r="I280" s="1" t="s">
        <v>48</v>
      </c>
      <c r="J280" s="1" t="s">
        <v>25</v>
      </c>
      <c r="K280" s="1">
        <v>5</v>
      </c>
      <c r="L280" s="1" t="str">
        <f>VLOOKUP(Table1[[#This Row],[Status]], rubric[], 2, FALSE)</f>
        <v>Hasil Karya</v>
      </c>
      <c r="M280" s="1" t="str">
        <f>CLEAN(TRIM(Table1[[#This Row],[Status]] &amp; "|" &amp; Table1[[#This Row],[Level]] &amp; "|" &amp; Table1[[#This Row],[Participant As]]))</f>
        <v>Hak Cipta|External National|Individual</v>
      </c>
      <c r="N28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281" spans="1:14" ht="14.25" customHeight="1" x14ac:dyDescent="0.35">
      <c r="A281" s="1" t="s">
        <v>2191</v>
      </c>
      <c r="B281" s="1" t="s">
        <v>2192</v>
      </c>
      <c r="C281" s="1" t="s">
        <v>602</v>
      </c>
      <c r="D281" s="1">
        <v>2022</v>
      </c>
      <c r="E281" s="1" t="s">
        <v>2198</v>
      </c>
      <c r="F281" s="1" t="s">
        <v>2199</v>
      </c>
      <c r="G281" s="1">
        <v>20232</v>
      </c>
      <c r="H281" s="1" t="s">
        <v>91</v>
      </c>
      <c r="I281" s="1" t="s">
        <v>66</v>
      </c>
      <c r="J281" s="1" t="s">
        <v>25</v>
      </c>
      <c r="K281" s="1">
        <v>200</v>
      </c>
      <c r="L281" s="1" t="str">
        <f>VLOOKUP(Table1[[#This Row],[Status]], rubric[], 2, FALSE)</f>
        <v>Pengakuan</v>
      </c>
      <c r="M281" s="1" t="str">
        <f>CLEAN(TRIM(Table1[[#This Row],[Status]] &amp; "|" &amp; Table1[[#This Row],[Level]] &amp; "|" &amp; Table1[[#This Row],[Participant As]]))</f>
        <v>Narasumber/Pembicara|External International|Individual</v>
      </c>
      <c r="N28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282" spans="1:14" ht="14.25" customHeight="1" x14ac:dyDescent="0.35">
      <c r="A282" s="1" t="s">
        <v>2200</v>
      </c>
      <c r="B282" s="1" t="s">
        <v>2201</v>
      </c>
      <c r="C282" s="1" t="s">
        <v>602</v>
      </c>
      <c r="D282" s="1">
        <v>2022</v>
      </c>
      <c r="E282" s="1" t="s">
        <v>237</v>
      </c>
      <c r="F282" s="1" t="s">
        <v>237</v>
      </c>
      <c r="G282" s="1">
        <v>20231</v>
      </c>
      <c r="H282" s="1" t="s">
        <v>55</v>
      </c>
      <c r="I282" s="1" t="s">
        <v>48</v>
      </c>
      <c r="J282" s="1" t="s">
        <v>25</v>
      </c>
      <c r="K282" s="1">
        <v>100</v>
      </c>
      <c r="L282" s="1" t="str">
        <f>VLOOKUP(Table1[[#This Row],[Status]], rubric[], 2, FALSE)</f>
        <v>Hasil Karya</v>
      </c>
      <c r="M282" s="1" t="str">
        <f>CLEAN(TRIM(Table1[[#This Row],[Status]] &amp; "|" &amp; Table1[[#This Row],[Level]] &amp; "|" &amp; Table1[[#This Row],[Participant As]]))</f>
        <v>Hak Cipta|External National|Individual</v>
      </c>
      <c r="N28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283" spans="1:14" ht="14.25" customHeight="1" x14ac:dyDescent="0.35">
      <c r="A283" s="1" t="s">
        <v>2202</v>
      </c>
      <c r="B283" s="1" t="s">
        <v>2203</v>
      </c>
      <c r="C283" s="1" t="s">
        <v>602</v>
      </c>
      <c r="D283" s="1">
        <v>2022</v>
      </c>
      <c r="E283" s="1" t="s">
        <v>124</v>
      </c>
      <c r="F283" s="1" t="s">
        <v>614</v>
      </c>
      <c r="G283" s="1">
        <v>20222</v>
      </c>
      <c r="H283" s="1" t="s">
        <v>18</v>
      </c>
      <c r="I283" s="1" t="s">
        <v>66</v>
      </c>
      <c r="J283" s="1" t="s">
        <v>25</v>
      </c>
      <c r="K283" s="1">
        <v>30</v>
      </c>
      <c r="L283" s="1" t="str">
        <f>VLOOKUP(Table1[[#This Row],[Status]], rubric[], 2, FALSE)</f>
        <v>Pemberdayaan atau Aksi Kemanusiaan</v>
      </c>
      <c r="M283" s="1" t="str">
        <f>CLEAN(TRIM(Table1[[#This Row],[Status]] &amp; "|" &amp; Table1[[#This Row],[Level]] &amp; "|" &amp; Table1[[#This Row],[Participant As]]))</f>
        <v>Relawan|External International|Individual</v>
      </c>
      <c r="N28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284" spans="1:14" ht="14.25" customHeight="1" x14ac:dyDescent="0.35">
      <c r="A284" s="1" t="s">
        <v>2204</v>
      </c>
      <c r="B284" s="1" t="s">
        <v>2205</v>
      </c>
      <c r="C284" s="1" t="s">
        <v>602</v>
      </c>
      <c r="D284" s="1">
        <v>2022</v>
      </c>
      <c r="E284" s="1" t="s">
        <v>237</v>
      </c>
      <c r="F284" s="1" t="s">
        <v>630</v>
      </c>
      <c r="G284" s="1">
        <v>20231</v>
      </c>
      <c r="H284" s="1" t="s">
        <v>55</v>
      </c>
      <c r="I284" s="1" t="s">
        <v>48</v>
      </c>
      <c r="J284" s="1" t="s">
        <v>25</v>
      </c>
      <c r="K284" s="1">
        <v>71</v>
      </c>
      <c r="L284" s="1" t="str">
        <f>VLOOKUP(Table1[[#This Row],[Status]], rubric[], 2, FALSE)</f>
        <v>Hasil Karya</v>
      </c>
      <c r="M284" s="1" t="str">
        <f>CLEAN(TRIM(Table1[[#This Row],[Status]] &amp; "|" &amp; Table1[[#This Row],[Level]] &amp; "|" &amp; Table1[[#This Row],[Participant As]]))</f>
        <v>Hak Cipta|External National|Individual</v>
      </c>
      <c r="N28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285" spans="1:14" ht="14.25" customHeight="1" x14ac:dyDescent="0.35">
      <c r="A285" s="1" t="s">
        <v>2204</v>
      </c>
      <c r="B285" s="1" t="s">
        <v>2205</v>
      </c>
      <c r="C285" s="1" t="s">
        <v>602</v>
      </c>
      <c r="D285" s="1">
        <v>2022</v>
      </c>
      <c r="E285" s="1" t="s">
        <v>2206</v>
      </c>
      <c r="F285" s="1" t="s">
        <v>1051</v>
      </c>
      <c r="G285" s="1">
        <v>20231</v>
      </c>
      <c r="H285" s="1" t="s">
        <v>55</v>
      </c>
      <c r="I285" s="1" t="s">
        <v>48</v>
      </c>
      <c r="J285" s="1" t="s">
        <v>25</v>
      </c>
      <c r="K285" s="1">
        <v>71</v>
      </c>
      <c r="L285" s="1" t="str">
        <f>VLOOKUP(Table1[[#This Row],[Status]], rubric[], 2, FALSE)</f>
        <v>Hasil Karya</v>
      </c>
      <c r="M285" s="1" t="str">
        <f>CLEAN(TRIM(Table1[[#This Row],[Status]] &amp; "|" &amp; Table1[[#This Row],[Level]] &amp; "|" &amp; Table1[[#This Row],[Participant As]]))</f>
        <v>Hak Cipta|External National|Individual</v>
      </c>
      <c r="N28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286" spans="1:14" ht="14.25" customHeight="1" x14ac:dyDescent="0.35">
      <c r="A286" s="1" t="s">
        <v>2207</v>
      </c>
      <c r="B286" s="1" t="s">
        <v>2208</v>
      </c>
      <c r="C286" s="1" t="s">
        <v>602</v>
      </c>
      <c r="D286" s="1">
        <v>2022</v>
      </c>
      <c r="E286" s="1" t="s">
        <v>630</v>
      </c>
      <c r="F286" s="1" t="s">
        <v>630</v>
      </c>
      <c r="G286" s="1">
        <v>20231</v>
      </c>
      <c r="H286" s="1" t="s">
        <v>55</v>
      </c>
      <c r="I286" s="1" t="s">
        <v>48</v>
      </c>
      <c r="J286" s="1" t="s">
        <v>20</v>
      </c>
      <c r="K286" s="1">
        <v>5</v>
      </c>
      <c r="L286" s="1" t="str">
        <f>VLOOKUP(Table1[[#This Row],[Status]], rubric[], 2, FALSE)</f>
        <v>Hasil Karya</v>
      </c>
      <c r="M286" s="1" t="str">
        <f>CLEAN(TRIM(Table1[[#This Row],[Status]] &amp; "|" &amp; Table1[[#This Row],[Level]] &amp; "|" &amp; Table1[[#This Row],[Participant As]]))</f>
        <v>Hak Cipta|External National|Team</v>
      </c>
      <c r="N28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287" spans="1:14" ht="14.25" customHeight="1" x14ac:dyDescent="0.35">
      <c r="A287" s="1" t="s">
        <v>2207</v>
      </c>
      <c r="B287" s="1" t="s">
        <v>2208</v>
      </c>
      <c r="C287" s="1" t="s">
        <v>602</v>
      </c>
      <c r="D287" s="1">
        <v>2022</v>
      </c>
      <c r="E287" s="1" t="s">
        <v>181</v>
      </c>
      <c r="F287" s="1" t="s">
        <v>181</v>
      </c>
      <c r="G287" s="1">
        <v>20231</v>
      </c>
      <c r="H287" s="1" t="s">
        <v>18</v>
      </c>
      <c r="I287" s="1" t="s">
        <v>19</v>
      </c>
      <c r="J287" s="1" t="s">
        <v>25</v>
      </c>
      <c r="K287" s="1">
        <v>210</v>
      </c>
      <c r="L287" s="1" t="str">
        <f>VLOOKUP(Table1[[#This Row],[Status]], rubric[], 2, FALSE)</f>
        <v>Pemberdayaan atau Aksi Kemanusiaan</v>
      </c>
      <c r="M287" s="1" t="str">
        <f>CLEAN(TRIM(Table1[[#This Row],[Status]] &amp; "|" &amp; Table1[[#This Row],[Level]] &amp; "|" &amp; Table1[[#This Row],[Participant As]]))</f>
        <v>Relawan|External Regional|Individual</v>
      </c>
      <c r="N28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288" spans="1:14" ht="14.25" customHeight="1" x14ac:dyDescent="0.35">
      <c r="A288" s="1" t="s">
        <v>2209</v>
      </c>
      <c r="B288" s="1" t="s">
        <v>2210</v>
      </c>
      <c r="C288" s="1" t="s">
        <v>602</v>
      </c>
      <c r="D288" s="1">
        <v>2022</v>
      </c>
      <c r="E288" s="1" t="s">
        <v>423</v>
      </c>
      <c r="F288" s="1" t="s">
        <v>423</v>
      </c>
      <c r="G288" s="1">
        <v>20222</v>
      </c>
      <c r="H288" s="1" t="s">
        <v>18</v>
      </c>
      <c r="I288" s="1" t="s">
        <v>66</v>
      </c>
      <c r="J288" s="1" t="s">
        <v>25</v>
      </c>
      <c r="K288" s="1">
        <v>60</v>
      </c>
      <c r="L288" s="1" t="str">
        <f>VLOOKUP(Table1[[#This Row],[Status]], rubric[], 2, FALSE)</f>
        <v>Pemberdayaan atau Aksi Kemanusiaan</v>
      </c>
      <c r="M288" s="1" t="str">
        <f>CLEAN(TRIM(Table1[[#This Row],[Status]] &amp; "|" &amp; Table1[[#This Row],[Level]] &amp; "|" &amp; Table1[[#This Row],[Participant As]]))</f>
        <v>Relawan|External International|Individual</v>
      </c>
      <c r="N28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289" spans="1:14" ht="14.25" customHeight="1" x14ac:dyDescent="0.35">
      <c r="A289" s="1" t="s">
        <v>2209</v>
      </c>
      <c r="B289" s="1" t="s">
        <v>2210</v>
      </c>
      <c r="C289" s="1" t="s">
        <v>602</v>
      </c>
      <c r="D289" s="1">
        <v>2022</v>
      </c>
      <c r="E289" s="1" t="s">
        <v>851</v>
      </c>
      <c r="F289" s="1" t="s">
        <v>851</v>
      </c>
      <c r="G289" s="1">
        <v>20231</v>
      </c>
      <c r="H289" s="1" t="s">
        <v>55</v>
      </c>
      <c r="I289" s="1" t="s">
        <v>48</v>
      </c>
      <c r="J289" s="1" t="s">
        <v>25</v>
      </c>
      <c r="K289" s="1">
        <v>11</v>
      </c>
      <c r="L289" s="1" t="str">
        <f>VLOOKUP(Table1[[#This Row],[Status]], rubric[], 2, FALSE)</f>
        <v>Hasil Karya</v>
      </c>
      <c r="M289" s="1" t="str">
        <f>CLEAN(TRIM(Table1[[#This Row],[Status]] &amp; "|" &amp; Table1[[#This Row],[Level]] &amp; "|" &amp; Table1[[#This Row],[Participant As]]))</f>
        <v>Hak Cipta|External National|Individual</v>
      </c>
      <c r="N28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290" spans="1:14" ht="14.25" customHeight="1" x14ac:dyDescent="0.35">
      <c r="A290" s="1" t="s">
        <v>2211</v>
      </c>
      <c r="B290" s="1" t="s">
        <v>2212</v>
      </c>
      <c r="C290" s="1" t="s">
        <v>602</v>
      </c>
      <c r="D290" s="1">
        <v>2022</v>
      </c>
      <c r="E290" s="1" t="s">
        <v>124</v>
      </c>
      <c r="F290" s="1" t="s">
        <v>614</v>
      </c>
      <c r="G290" s="1">
        <v>20222</v>
      </c>
      <c r="H290" s="1" t="s">
        <v>18</v>
      </c>
      <c r="I290" s="1" t="s">
        <v>66</v>
      </c>
      <c r="J290" s="1" t="s">
        <v>20</v>
      </c>
      <c r="K290" s="1">
        <v>20</v>
      </c>
      <c r="L290" s="1" t="str">
        <f>VLOOKUP(Table1[[#This Row],[Status]], rubric[], 2, FALSE)</f>
        <v>Pemberdayaan atau Aksi Kemanusiaan</v>
      </c>
      <c r="M290" s="1" t="str">
        <f>CLEAN(TRIM(Table1[[#This Row],[Status]] &amp; "|" &amp; Table1[[#This Row],[Level]] &amp; "|" &amp; Table1[[#This Row],[Participant As]]))</f>
        <v>Relawan|External International|Team</v>
      </c>
      <c r="N29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291" spans="1:14" ht="14.25" customHeight="1" x14ac:dyDescent="0.35">
      <c r="A291" s="1" t="s">
        <v>2211</v>
      </c>
      <c r="B291" s="1" t="s">
        <v>2212</v>
      </c>
      <c r="C291" s="1" t="s">
        <v>602</v>
      </c>
      <c r="D291" s="1">
        <v>2022</v>
      </c>
      <c r="E291" s="1" t="s">
        <v>69</v>
      </c>
      <c r="F291" s="1" t="s">
        <v>1051</v>
      </c>
      <c r="G291" s="1">
        <v>20231</v>
      </c>
      <c r="H291" s="1" t="s">
        <v>18</v>
      </c>
      <c r="I291" s="1" t="s">
        <v>19</v>
      </c>
      <c r="J291" s="1" t="s">
        <v>20</v>
      </c>
      <c r="K291" s="1">
        <v>210</v>
      </c>
      <c r="L291" s="1" t="str">
        <f>VLOOKUP(Table1[[#This Row],[Status]], rubric[], 2, FALSE)</f>
        <v>Pemberdayaan atau Aksi Kemanusiaan</v>
      </c>
      <c r="M291" s="1" t="str">
        <f>CLEAN(TRIM(Table1[[#This Row],[Status]] &amp; "|" &amp; Table1[[#This Row],[Level]] &amp; "|" &amp; Table1[[#This Row],[Participant As]]))</f>
        <v>Relawan|External Regional|Team</v>
      </c>
      <c r="N29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292" spans="1:14" ht="14.25" customHeight="1" x14ac:dyDescent="0.35">
      <c r="A292" s="1" t="s">
        <v>2211</v>
      </c>
      <c r="B292" s="1" t="s">
        <v>2212</v>
      </c>
      <c r="C292" s="1" t="s">
        <v>602</v>
      </c>
      <c r="D292" s="1">
        <v>2022</v>
      </c>
      <c r="E292" s="1" t="s">
        <v>181</v>
      </c>
      <c r="F292" s="1" t="s">
        <v>181</v>
      </c>
      <c r="G292" s="1">
        <v>20231</v>
      </c>
      <c r="H292" s="1" t="s">
        <v>18</v>
      </c>
      <c r="I292" s="1" t="s">
        <v>48</v>
      </c>
      <c r="J292" s="1" t="s">
        <v>25</v>
      </c>
      <c r="K292" s="1">
        <v>210</v>
      </c>
      <c r="L292" s="1" t="str">
        <f>VLOOKUP(Table1[[#This Row],[Status]], rubric[], 2, FALSE)</f>
        <v>Pemberdayaan atau Aksi Kemanusiaan</v>
      </c>
      <c r="M292" s="1" t="str">
        <f>CLEAN(TRIM(Table1[[#This Row],[Status]] &amp; "|" &amp; Table1[[#This Row],[Level]] &amp; "|" &amp; Table1[[#This Row],[Participant As]]))</f>
        <v>Relawan|External National|Individual</v>
      </c>
      <c r="N29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10</v>
      </c>
    </row>
    <row r="293" spans="1:14" ht="14.25" customHeight="1" x14ac:dyDescent="0.35">
      <c r="A293" s="1" t="s">
        <v>2213</v>
      </c>
      <c r="B293" s="1" t="s">
        <v>2214</v>
      </c>
      <c r="C293" s="1" t="s">
        <v>602</v>
      </c>
      <c r="D293" s="1">
        <v>2022</v>
      </c>
      <c r="E293" s="1" t="s">
        <v>69</v>
      </c>
      <c r="F293" s="1" t="s">
        <v>1051</v>
      </c>
      <c r="G293" s="1">
        <v>20231</v>
      </c>
      <c r="H293" s="1" t="s">
        <v>18</v>
      </c>
      <c r="I293" s="1" t="s">
        <v>48</v>
      </c>
      <c r="J293" s="1" t="s">
        <v>20</v>
      </c>
      <c r="K293" s="1">
        <v>210</v>
      </c>
      <c r="L293" s="1" t="str">
        <f>VLOOKUP(Table1[[#This Row],[Status]], rubric[], 2, FALSE)</f>
        <v>Pemberdayaan atau Aksi Kemanusiaan</v>
      </c>
      <c r="M293" s="1" t="str">
        <f>CLEAN(TRIM(Table1[[#This Row],[Status]] &amp; "|" &amp; Table1[[#This Row],[Level]] &amp; "|" &amp; Table1[[#This Row],[Participant As]]))</f>
        <v>Relawan|External National|Team</v>
      </c>
      <c r="N29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10</v>
      </c>
    </row>
    <row r="294" spans="1:14" ht="14.25" customHeight="1" x14ac:dyDescent="0.35">
      <c r="A294" s="1" t="s">
        <v>2215</v>
      </c>
      <c r="B294" s="1" t="s">
        <v>2216</v>
      </c>
      <c r="C294" s="1" t="s">
        <v>602</v>
      </c>
      <c r="D294" s="1">
        <v>2022</v>
      </c>
      <c r="E294" s="1" t="s">
        <v>38</v>
      </c>
      <c r="F294" s="1" t="s">
        <v>39</v>
      </c>
      <c r="G294" s="1">
        <v>20231</v>
      </c>
      <c r="H294" s="1" t="s">
        <v>102</v>
      </c>
      <c r="I294" s="1" t="s">
        <v>41</v>
      </c>
      <c r="J294" s="1" t="s">
        <v>25</v>
      </c>
      <c r="L294" s="1" t="str">
        <f>VLOOKUP(Table1[[#This Row],[Status]], rubric[], 2, FALSE)</f>
        <v>Karir Organisasi</v>
      </c>
      <c r="M294" s="1" t="str">
        <f>CLEAN(TRIM(Table1[[#This Row],[Status]] &amp; "|" &amp; Table1[[#This Row],[Level]] &amp; "|" &amp; Table1[[#This Row],[Participant As]]))</f>
        <v>Sekretaris|Kab/Kota/PT|Individual</v>
      </c>
      <c r="N29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6</v>
      </c>
    </row>
    <row r="295" spans="1:14" ht="14.25" customHeight="1" x14ac:dyDescent="0.35">
      <c r="A295" s="1" t="s">
        <v>2215</v>
      </c>
      <c r="B295" s="1" t="s">
        <v>2216</v>
      </c>
      <c r="C295" s="1" t="s">
        <v>602</v>
      </c>
      <c r="D295" s="1">
        <v>2022</v>
      </c>
      <c r="E295" s="1" t="s">
        <v>42</v>
      </c>
      <c r="F295" s="1" t="s">
        <v>43</v>
      </c>
      <c r="G295" s="1">
        <v>20232</v>
      </c>
      <c r="H295" s="1" t="s">
        <v>102</v>
      </c>
      <c r="I295" s="1" t="s">
        <v>41</v>
      </c>
      <c r="J295" s="1" t="s">
        <v>25</v>
      </c>
      <c r="L295" s="1" t="str">
        <f>VLOOKUP(Table1[[#This Row],[Status]], rubric[], 2, FALSE)</f>
        <v>Karir Organisasi</v>
      </c>
      <c r="M295" s="1" t="str">
        <f>CLEAN(TRIM(Table1[[#This Row],[Status]] &amp; "|" &amp; Table1[[#This Row],[Level]] &amp; "|" &amp; Table1[[#This Row],[Participant As]]))</f>
        <v>Sekretaris|Kab/Kota/PT|Individual</v>
      </c>
      <c r="N29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6</v>
      </c>
    </row>
    <row r="296" spans="1:14" ht="14.25" customHeight="1" x14ac:dyDescent="0.35">
      <c r="A296" s="1" t="s">
        <v>2217</v>
      </c>
      <c r="B296" s="1" t="s">
        <v>2218</v>
      </c>
      <c r="C296" s="1" t="s">
        <v>602</v>
      </c>
      <c r="D296" s="1">
        <v>2022</v>
      </c>
      <c r="E296" s="1" t="s">
        <v>2219</v>
      </c>
      <c r="F296" s="1" t="s">
        <v>2220</v>
      </c>
      <c r="G296" s="1">
        <v>20222</v>
      </c>
      <c r="H296" s="1" t="s">
        <v>35</v>
      </c>
      <c r="I296" s="1" t="s">
        <v>66</v>
      </c>
      <c r="J296" s="1" t="s">
        <v>20</v>
      </c>
      <c r="K296" s="1">
        <v>36</v>
      </c>
      <c r="L296" s="1" t="str">
        <f>VLOOKUP(Table1[[#This Row],[Status]], rubric[], 2, FALSE)</f>
        <v>Kompetisi</v>
      </c>
      <c r="M296" s="1" t="str">
        <f>CLEAN(TRIM(Table1[[#This Row],[Status]] &amp; "|" &amp; Table1[[#This Row],[Level]] &amp; "|" &amp; Table1[[#This Row],[Participant As]]))</f>
        <v>Juara 1|External International|Team</v>
      </c>
      <c r="N29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35</v>
      </c>
    </row>
    <row r="297" spans="1:14" ht="14.25" customHeight="1" x14ac:dyDescent="0.35">
      <c r="A297" s="1" t="s">
        <v>2221</v>
      </c>
      <c r="B297" s="1" t="s">
        <v>2222</v>
      </c>
      <c r="C297" s="1" t="s">
        <v>602</v>
      </c>
      <c r="D297" s="1">
        <v>2022</v>
      </c>
      <c r="E297" s="1" t="s">
        <v>832</v>
      </c>
      <c r="F297" s="1" t="s">
        <v>610</v>
      </c>
      <c r="G297" s="1">
        <v>20221</v>
      </c>
      <c r="H297" s="1" t="s">
        <v>18</v>
      </c>
      <c r="I297" s="1" t="s">
        <v>19</v>
      </c>
      <c r="J297" s="1" t="s">
        <v>25</v>
      </c>
      <c r="K297" s="1">
        <v>10</v>
      </c>
      <c r="L297" s="1" t="str">
        <f>VLOOKUP(Table1[[#This Row],[Status]], rubric[], 2, FALSE)</f>
        <v>Pemberdayaan atau Aksi Kemanusiaan</v>
      </c>
      <c r="M297" s="1" t="str">
        <f>CLEAN(TRIM(Table1[[#This Row],[Status]] &amp; "|" &amp; Table1[[#This Row],[Level]] &amp; "|" &amp; Table1[[#This Row],[Participant As]]))</f>
        <v>Relawan|External Regional|Individual</v>
      </c>
      <c r="N29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298" spans="1:14" ht="14.25" customHeight="1" x14ac:dyDescent="0.35">
      <c r="A298" s="1" t="s">
        <v>2221</v>
      </c>
      <c r="B298" s="1" t="s">
        <v>2222</v>
      </c>
      <c r="C298" s="1" t="s">
        <v>602</v>
      </c>
      <c r="D298" s="1">
        <v>2022</v>
      </c>
      <c r="E298" s="1" t="s">
        <v>2223</v>
      </c>
      <c r="F298" s="1" t="s">
        <v>2224</v>
      </c>
      <c r="G298" s="1">
        <v>20222</v>
      </c>
      <c r="H298" s="1" t="s">
        <v>18</v>
      </c>
      <c r="I298" s="1" t="s">
        <v>66</v>
      </c>
      <c r="J298" s="1" t="s">
        <v>20</v>
      </c>
      <c r="K298" s="1">
        <v>4</v>
      </c>
      <c r="L298" s="1" t="str">
        <f>VLOOKUP(Table1[[#This Row],[Status]], rubric[], 2, FALSE)</f>
        <v>Pemberdayaan atau Aksi Kemanusiaan</v>
      </c>
      <c r="M298" s="1" t="str">
        <f>CLEAN(TRIM(Table1[[#This Row],[Status]] &amp; "|" &amp; Table1[[#This Row],[Level]] &amp; "|" &amp; Table1[[#This Row],[Participant As]]))</f>
        <v>Relawan|External International|Team</v>
      </c>
      <c r="N29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299" spans="1:14" ht="14.25" customHeight="1" x14ac:dyDescent="0.35">
      <c r="A299" s="1" t="s">
        <v>2221</v>
      </c>
      <c r="B299" s="1" t="s">
        <v>2222</v>
      </c>
      <c r="C299" s="1" t="s">
        <v>602</v>
      </c>
      <c r="D299" s="1">
        <v>2022</v>
      </c>
      <c r="E299" s="1" t="s">
        <v>440</v>
      </c>
      <c r="F299" s="1" t="s">
        <v>852</v>
      </c>
      <c r="G299" s="1">
        <v>20222</v>
      </c>
      <c r="H299" s="1" t="s">
        <v>18</v>
      </c>
      <c r="I299" s="1" t="s">
        <v>19</v>
      </c>
      <c r="J299" s="1" t="s">
        <v>25</v>
      </c>
      <c r="K299" s="1">
        <v>1</v>
      </c>
      <c r="L299" s="1" t="str">
        <f>VLOOKUP(Table1[[#This Row],[Status]], rubric[], 2, FALSE)</f>
        <v>Pemberdayaan atau Aksi Kemanusiaan</v>
      </c>
      <c r="M299" s="1" t="str">
        <f>CLEAN(TRIM(Table1[[#This Row],[Status]] &amp; "|" &amp; Table1[[#This Row],[Level]] &amp; "|" &amp; Table1[[#This Row],[Participant As]]))</f>
        <v>Relawan|External Regional|Individual</v>
      </c>
      <c r="N29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300" spans="1:14" ht="14.25" customHeight="1" x14ac:dyDescent="0.35">
      <c r="A300" s="1" t="s">
        <v>2221</v>
      </c>
      <c r="B300" s="1" t="s">
        <v>2222</v>
      </c>
      <c r="C300" s="1" t="s">
        <v>602</v>
      </c>
      <c r="D300" s="1">
        <v>2022</v>
      </c>
      <c r="E300" s="1" t="s">
        <v>251</v>
      </c>
      <c r="F300" s="1" t="s">
        <v>2123</v>
      </c>
      <c r="G300" s="1">
        <v>20222</v>
      </c>
      <c r="H300" s="1" t="s">
        <v>542</v>
      </c>
      <c r="I300" s="1" t="s">
        <v>48</v>
      </c>
      <c r="J300" s="1" t="s">
        <v>25</v>
      </c>
      <c r="K300" s="1">
        <v>3</v>
      </c>
      <c r="L300" s="1" t="str">
        <f>VLOOKUP(Table1[[#This Row],[Status]], rubric[], 2, FALSE)</f>
        <v>Hasil Karya</v>
      </c>
      <c r="M300" s="1" t="str">
        <f>CLEAN(TRIM(Table1[[#This Row],[Status]] &amp; "|" &amp; Table1[[#This Row],[Level]] &amp; "|" &amp; Table1[[#This Row],[Participant As]]))</f>
        <v>Penulis Utama/korespondensi karya ilmiah di journal yg bereputasi dan diakui|External National|Individual</v>
      </c>
      <c r="N30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30</v>
      </c>
    </row>
    <row r="301" spans="1:14" ht="14.25" customHeight="1" x14ac:dyDescent="0.35">
      <c r="A301" s="1" t="s">
        <v>2225</v>
      </c>
      <c r="B301" s="1" t="s">
        <v>2226</v>
      </c>
      <c r="C301" s="1" t="s">
        <v>602</v>
      </c>
      <c r="D301" s="1">
        <v>2022</v>
      </c>
      <c r="E301" s="1" t="s">
        <v>38</v>
      </c>
      <c r="F301" s="1" t="s">
        <v>39</v>
      </c>
      <c r="G301" s="1">
        <v>20231</v>
      </c>
      <c r="H301" s="1" t="s">
        <v>164</v>
      </c>
      <c r="I301" s="1" t="s">
        <v>41</v>
      </c>
      <c r="J301" s="1" t="s">
        <v>25</v>
      </c>
      <c r="L301" s="1" t="str">
        <f>VLOOKUP(Table1[[#This Row],[Status]], rubric[], 2, FALSE)</f>
        <v>Karir Organisasi</v>
      </c>
      <c r="M301" s="1" t="str">
        <f>CLEAN(TRIM(Table1[[#This Row],[Status]] &amp; "|" &amp; Table1[[#This Row],[Level]] &amp; "|" &amp; Table1[[#This Row],[Participant As]]))</f>
        <v>Wakil Ketua|Kab/Kota/PT|Individual</v>
      </c>
      <c r="N30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8</v>
      </c>
    </row>
    <row r="302" spans="1:14" ht="14.25" customHeight="1" x14ac:dyDescent="0.35">
      <c r="A302" s="1" t="s">
        <v>2227</v>
      </c>
      <c r="B302" s="1" t="s">
        <v>2228</v>
      </c>
      <c r="C302" s="1" t="s">
        <v>2229</v>
      </c>
      <c r="D302" s="1">
        <v>2022</v>
      </c>
      <c r="E302" s="1" t="s">
        <v>1916</v>
      </c>
      <c r="F302" s="1" t="s">
        <v>1916</v>
      </c>
      <c r="G302" s="1">
        <v>20231</v>
      </c>
      <c r="H302" s="1" t="s">
        <v>91</v>
      </c>
      <c r="I302" s="1" t="s">
        <v>19</v>
      </c>
      <c r="J302" s="1" t="s">
        <v>25</v>
      </c>
      <c r="K302" s="1">
        <v>60</v>
      </c>
      <c r="L302" s="1" t="str">
        <f>VLOOKUP(Table1[[#This Row],[Status]], rubric[], 2, FALSE)</f>
        <v>Pengakuan</v>
      </c>
      <c r="M302" s="1" t="str">
        <f>CLEAN(TRIM(Table1[[#This Row],[Status]] &amp; "|" &amp; Table1[[#This Row],[Level]] &amp; "|" &amp; Table1[[#This Row],[Participant As]]))</f>
        <v>Narasumber/Pembicara|External Regional|Individual</v>
      </c>
      <c r="N30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303" spans="1:14" ht="14.25" customHeight="1" x14ac:dyDescent="0.35">
      <c r="A303" s="1" t="s">
        <v>2227</v>
      </c>
      <c r="B303" s="1" t="s">
        <v>2228</v>
      </c>
      <c r="C303" s="1" t="s">
        <v>2229</v>
      </c>
      <c r="D303" s="1">
        <v>2022</v>
      </c>
      <c r="E303" s="1" t="s">
        <v>2230</v>
      </c>
      <c r="F303" s="1" t="s">
        <v>2230</v>
      </c>
      <c r="G303" s="1">
        <v>20231</v>
      </c>
      <c r="H303" s="1" t="s">
        <v>91</v>
      </c>
      <c r="I303" s="1" t="s">
        <v>19</v>
      </c>
      <c r="J303" s="1" t="s">
        <v>25</v>
      </c>
      <c r="K303" s="1">
        <v>60</v>
      </c>
      <c r="L303" s="1" t="str">
        <f>VLOOKUP(Table1[[#This Row],[Status]], rubric[], 2, FALSE)</f>
        <v>Pengakuan</v>
      </c>
      <c r="M303" s="1" t="str">
        <f>CLEAN(TRIM(Table1[[#This Row],[Status]] &amp; "|" &amp; Table1[[#This Row],[Level]] &amp; "|" &amp; Table1[[#This Row],[Participant As]]))</f>
        <v>Narasumber/Pembicara|External Regional|Individual</v>
      </c>
      <c r="N30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304" spans="1:14" ht="14.25" customHeight="1" x14ac:dyDescent="0.35">
      <c r="A304" s="1" t="s">
        <v>2231</v>
      </c>
      <c r="B304" s="1" t="s">
        <v>2232</v>
      </c>
      <c r="C304" s="1" t="s">
        <v>2229</v>
      </c>
      <c r="D304" s="1">
        <v>2022</v>
      </c>
      <c r="E304" s="1" t="s">
        <v>2220</v>
      </c>
      <c r="F304" s="1" t="s">
        <v>2220</v>
      </c>
      <c r="G304" s="1">
        <v>20222</v>
      </c>
      <c r="H304" s="1" t="s">
        <v>91</v>
      </c>
      <c r="I304" s="1" t="s">
        <v>19</v>
      </c>
      <c r="J304" s="1" t="s">
        <v>25</v>
      </c>
      <c r="K304" s="1">
        <v>175</v>
      </c>
      <c r="L304" s="1" t="str">
        <f>VLOOKUP(Table1[[#This Row],[Status]], rubric[], 2, FALSE)</f>
        <v>Pengakuan</v>
      </c>
      <c r="M304" s="1" t="str">
        <f>CLEAN(TRIM(Table1[[#This Row],[Status]] &amp; "|" &amp; Table1[[#This Row],[Level]] &amp; "|" &amp; Table1[[#This Row],[Participant As]]))</f>
        <v>Narasumber/Pembicara|External Regional|Individual</v>
      </c>
      <c r="N30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305" spans="1:14" ht="14.25" customHeight="1" x14ac:dyDescent="0.35">
      <c r="A305" s="1" t="s">
        <v>2233</v>
      </c>
      <c r="B305" s="1" t="s">
        <v>2234</v>
      </c>
      <c r="C305" s="1" t="s">
        <v>2229</v>
      </c>
      <c r="D305" s="1">
        <v>2022</v>
      </c>
      <c r="E305" s="1" t="s">
        <v>2235</v>
      </c>
      <c r="F305" s="1" t="s">
        <v>2235</v>
      </c>
      <c r="G305" s="1">
        <v>20222</v>
      </c>
      <c r="H305" s="1" t="s">
        <v>91</v>
      </c>
      <c r="I305" s="1" t="s">
        <v>19</v>
      </c>
      <c r="J305" s="1" t="s">
        <v>25</v>
      </c>
      <c r="K305" s="1">
        <v>40</v>
      </c>
      <c r="L305" s="1" t="str">
        <f>VLOOKUP(Table1[[#This Row],[Status]], rubric[], 2, FALSE)</f>
        <v>Pengakuan</v>
      </c>
      <c r="M305" s="1" t="str">
        <f>CLEAN(TRIM(Table1[[#This Row],[Status]] &amp; "|" &amp; Table1[[#This Row],[Level]] &amp; "|" &amp; Table1[[#This Row],[Participant As]]))</f>
        <v>Narasumber/Pembicara|External Regional|Individual</v>
      </c>
      <c r="N30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306" spans="1:14" ht="14.25" customHeight="1" x14ac:dyDescent="0.35">
      <c r="A306" s="1" t="s">
        <v>2236</v>
      </c>
      <c r="B306" s="1" t="s">
        <v>2237</v>
      </c>
      <c r="C306" s="1" t="s">
        <v>2229</v>
      </c>
      <c r="D306" s="1">
        <v>2022</v>
      </c>
      <c r="E306" s="1" t="s">
        <v>2238</v>
      </c>
      <c r="F306" s="1" t="s">
        <v>2238</v>
      </c>
      <c r="G306" s="1">
        <v>20221</v>
      </c>
      <c r="H306" s="1" t="s">
        <v>91</v>
      </c>
      <c r="I306" s="1" t="s">
        <v>19</v>
      </c>
      <c r="J306" s="1" t="s">
        <v>25</v>
      </c>
      <c r="K306" s="1">
        <v>1</v>
      </c>
      <c r="L306" s="1" t="str">
        <f>VLOOKUP(Table1[[#This Row],[Status]], rubric[], 2, FALSE)</f>
        <v>Pengakuan</v>
      </c>
      <c r="M306" s="1" t="str">
        <f>CLEAN(TRIM(Table1[[#This Row],[Status]] &amp; "|" &amp; Table1[[#This Row],[Level]] &amp; "|" &amp; Table1[[#This Row],[Participant As]]))</f>
        <v>Narasumber/Pembicara|External Regional|Individual</v>
      </c>
      <c r="N30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307" spans="1:14" ht="14.25" customHeight="1" x14ac:dyDescent="0.35">
      <c r="A307" s="1" t="s">
        <v>2236</v>
      </c>
      <c r="B307" s="1" t="s">
        <v>2237</v>
      </c>
      <c r="C307" s="1" t="s">
        <v>2229</v>
      </c>
      <c r="D307" s="1">
        <v>2022</v>
      </c>
      <c r="E307" s="1" t="s">
        <v>2239</v>
      </c>
      <c r="F307" s="1" t="s">
        <v>336</v>
      </c>
      <c r="G307" s="1">
        <v>20222</v>
      </c>
      <c r="H307" s="1" t="s">
        <v>55</v>
      </c>
      <c r="I307" s="1" t="s">
        <v>48</v>
      </c>
      <c r="J307" s="1" t="s">
        <v>25</v>
      </c>
      <c r="K307" s="1">
        <v>1</v>
      </c>
      <c r="L307" s="1" t="str">
        <f>VLOOKUP(Table1[[#This Row],[Status]], rubric[], 2, FALSE)</f>
        <v>Hasil Karya</v>
      </c>
      <c r="M307" s="1" t="str">
        <f>CLEAN(TRIM(Table1[[#This Row],[Status]] &amp; "|" &amp; Table1[[#This Row],[Level]] &amp; "|" &amp; Table1[[#This Row],[Participant As]]))</f>
        <v>Hak Cipta|External National|Individual</v>
      </c>
      <c r="N30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308" spans="1:14" ht="14.25" customHeight="1" x14ac:dyDescent="0.35">
      <c r="A308" s="1" t="s">
        <v>2236</v>
      </c>
      <c r="B308" s="1" t="s">
        <v>2237</v>
      </c>
      <c r="C308" s="1" t="s">
        <v>2229</v>
      </c>
      <c r="D308" s="1">
        <v>2022</v>
      </c>
      <c r="E308" s="1" t="s">
        <v>1622</v>
      </c>
      <c r="F308" s="1" t="s">
        <v>2240</v>
      </c>
      <c r="G308" s="1">
        <v>20231</v>
      </c>
      <c r="H308" s="1" t="s">
        <v>91</v>
      </c>
      <c r="I308" s="1" t="s">
        <v>19</v>
      </c>
      <c r="J308" s="1" t="s">
        <v>25</v>
      </c>
      <c r="K308" s="1">
        <v>1</v>
      </c>
      <c r="L308" s="1" t="str">
        <f>VLOOKUP(Table1[[#This Row],[Status]], rubric[], 2, FALSE)</f>
        <v>Pengakuan</v>
      </c>
      <c r="M308" s="1" t="str">
        <f>CLEAN(TRIM(Table1[[#This Row],[Status]] &amp; "|" &amp; Table1[[#This Row],[Level]] &amp; "|" &amp; Table1[[#This Row],[Participant As]]))</f>
        <v>Narasumber/Pembicara|External Regional|Individual</v>
      </c>
      <c r="N30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309" spans="1:14" ht="14.25" customHeight="1" x14ac:dyDescent="0.35">
      <c r="A309" s="1" t="s">
        <v>2241</v>
      </c>
      <c r="B309" s="1" t="s">
        <v>2242</v>
      </c>
      <c r="C309" s="1" t="s">
        <v>2229</v>
      </c>
      <c r="D309" s="1">
        <v>2022</v>
      </c>
      <c r="E309" s="1" t="s">
        <v>264</v>
      </c>
      <c r="F309" s="1" t="s">
        <v>264</v>
      </c>
      <c r="G309" s="1">
        <v>20222</v>
      </c>
      <c r="H309" s="1" t="s">
        <v>55</v>
      </c>
      <c r="I309" s="1" t="s">
        <v>48</v>
      </c>
      <c r="J309" s="1" t="s">
        <v>25</v>
      </c>
      <c r="K309" s="1">
        <v>1</v>
      </c>
      <c r="L309" s="1" t="str">
        <f>VLOOKUP(Table1[[#This Row],[Status]], rubric[], 2, FALSE)</f>
        <v>Hasil Karya</v>
      </c>
      <c r="M309" s="1" t="str">
        <f>CLEAN(TRIM(Table1[[#This Row],[Status]] &amp; "|" &amp; Table1[[#This Row],[Level]] &amp; "|" &amp; Table1[[#This Row],[Participant As]]))</f>
        <v>Hak Cipta|External National|Individual</v>
      </c>
      <c r="N30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310" spans="1:14" ht="14.25" customHeight="1" x14ac:dyDescent="0.35">
      <c r="A310" s="1" t="s">
        <v>2243</v>
      </c>
      <c r="B310" s="1" t="s">
        <v>2244</v>
      </c>
      <c r="C310" s="1" t="s">
        <v>2229</v>
      </c>
      <c r="D310" s="1">
        <v>2022</v>
      </c>
      <c r="E310" s="1" t="s">
        <v>956</v>
      </c>
      <c r="F310" s="1" t="s">
        <v>2245</v>
      </c>
      <c r="G310" s="1">
        <v>20212</v>
      </c>
      <c r="H310" s="1" t="s">
        <v>18</v>
      </c>
      <c r="I310" s="1" t="s">
        <v>19</v>
      </c>
      <c r="J310" s="1" t="s">
        <v>25</v>
      </c>
      <c r="K310" s="1">
        <v>48</v>
      </c>
      <c r="L310" s="1" t="str">
        <f>VLOOKUP(Table1[[#This Row],[Status]], rubric[], 2, FALSE)</f>
        <v>Pemberdayaan atau Aksi Kemanusiaan</v>
      </c>
      <c r="M310" s="1" t="str">
        <f>CLEAN(TRIM(Table1[[#This Row],[Status]] &amp; "|" &amp; Table1[[#This Row],[Level]] &amp; "|" &amp; Table1[[#This Row],[Participant As]]))</f>
        <v>Relawan|External Regional|Individual</v>
      </c>
      <c r="N31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311" spans="1:14" ht="14.25" customHeight="1" x14ac:dyDescent="0.35">
      <c r="A311" s="1" t="s">
        <v>2246</v>
      </c>
      <c r="B311" s="1" t="s">
        <v>2247</v>
      </c>
      <c r="C311" s="1" t="s">
        <v>2229</v>
      </c>
      <c r="D311" s="1">
        <v>2022</v>
      </c>
      <c r="E311" s="1" t="s">
        <v>956</v>
      </c>
      <c r="F311" s="1" t="s">
        <v>2245</v>
      </c>
      <c r="G311" s="1">
        <v>20212</v>
      </c>
      <c r="H311" s="1" t="s">
        <v>18</v>
      </c>
      <c r="I311" s="1" t="s">
        <v>19</v>
      </c>
      <c r="J311" s="1" t="s">
        <v>25</v>
      </c>
      <c r="K311" s="1">
        <v>48</v>
      </c>
      <c r="L311" s="1" t="str">
        <f>VLOOKUP(Table1[[#This Row],[Status]], rubric[], 2, FALSE)</f>
        <v>Pemberdayaan atau Aksi Kemanusiaan</v>
      </c>
      <c r="M311" s="1" t="str">
        <f>CLEAN(TRIM(Table1[[#This Row],[Status]] &amp; "|" &amp; Table1[[#This Row],[Level]] &amp; "|" &amp; Table1[[#This Row],[Participant As]]))</f>
        <v>Relawan|External Regional|Individual</v>
      </c>
      <c r="N31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312" spans="1:14" ht="14.25" customHeight="1" x14ac:dyDescent="0.35">
      <c r="A312" s="1" t="s">
        <v>2248</v>
      </c>
      <c r="B312" s="1" t="s">
        <v>2249</v>
      </c>
      <c r="C312" s="1" t="s">
        <v>2229</v>
      </c>
      <c r="D312" s="1">
        <v>2022</v>
      </c>
      <c r="E312" s="1" t="s">
        <v>956</v>
      </c>
      <c r="F312" s="1" t="s">
        <v>2245</v>
      </c>
      <c r="G312" s="1">
        <v>20212</v>
      </c>
      <c r="H312" s="1" t="s">
        <v>18</v>
      </c>
      <c r="I312" s="1" t="s">
        <v>19</v>
      </c>
      <c r="J312" s="1" t="s">
        <v>25</v>
      </c>
      <c r="K312" s="1">
        <v>48</v>
      </c>
      <c r="L312" s="1" t="str">
        <f>VLOOKUP(Table1[[#This Row],[Status]], rubric[], 2, FALSE)</f>
        <v>Pemberdayaan atau Aksi Kemanusiaan</v>
      </c>
      <c r="M312" s="1" t="str">
        <f>CLEAN(TRIM(Table1[[#This Row],[Status]] &amp; "|" &amp; Table1[[#This Row],[Level]] &amp; "|" &amp; Table1[[#This Row],[Participant As]]))</f>
        <v>Relawan|External Regional|Individual</v>
      </c>
      <c r="N31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313" spans="1:14" ht="14.25" customHeight="1" x14ac:dyDescent="0.35">
      <c r="A313" s="1" t="s">
        <v>2248</v>
      </c>
      <c r="B313" s="1" t="s">
        <v>2249</v>
      </c>
      <c r="C313" s="1" t="s">
        <v>2229</v>
      </c>
      <c r="D313" s="1">
        <v>2022</v>
      </c>
      <c r="E313" s="1" t="s">
        <v>85</v>
      </c>
      <c r="F313" s="1" t="s">
        <v>972</v>
      </c>
      <c r="G313" s="1">
        <v>20212</v>
      </c>
      <c r="H313" s="1" t="s">
        <v>542</v>
      </c>
      <c r="I313" s="1" t="s">
        <v>48</v>
      </c>
      <c r="J313" s="1" t="s">
        <v>25</v>
      </c>
      <c r="K313" s="1">
        <v>1</v>
      </c>
      <c r="L313" s="1" t="str">
        <f>VLOOKUP(Table1[[#This Row],[Status]], rubric[], 2, FALSE)</f>
        <v>Hasil Karya</v>
      </c>
      <c r="M313" s="1" t="str">
        <f>CLEAN(TRIM(Table1[[#This Row],[Status]] &amp; "|" &amp; Table1[[#This Row],[Level]] &amp; "|" &amp; Table1[[#This Row],[Participant As]]))</f>
        <v>Penulis Utama/korespondensi karya ilmiah di journal yg bereputasi dan diakui|External National|Individual</v>
      </c>
      <c r="N31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30</v>
      </c>
    </row>
    <row r="314" spans="1:14" ht="14.25" customHeight="1" x14ac:dyDescent="0.35">
      <c r="A314" s="1" t="s">
        <v>2250</v>
      </c>
      <c r="B314" s="1" t="s">
        <v>2251</v>
      </c>
      <c r="C314" s="1" t="s">
        <v>2229</v>
      </c>
      <c r="D314" s="1">
        <v>2022</v>
      </c>
      <c r="E314" s="1" t="s">
        <v>956</v>
      </c>
      <c r="F314" s="1" t="s">
        <v>2245</v>
      </c>
      <c r="G314" s="1">
        <v>20212</v>
      </c>
      <c r="H314" s="1" t="s">
        <v>18</v>
      </c>
      <c r="I314" s="1" t="s">
        <v>19</v>
      </c>
      <c r="J314" s="1" t="s">
        <v>25</v>
      </c>
      <c r="K314" s="1">
        <v>48</v>
      </c>
      <c r="L314" s="1" t="str">
        <f>VLOOKUP(Table1[[#This Row],[Status]], rubric[], 2, FALSE)</f>
        <v>Pemberdayaan atau Aksi Kemanusiaan</v>
      </c>
      <c r="M314" s="1" t="str">
        <f>CLEAN(TRIM(Table1[[#This Row],[Status]] &amp; "|" &amp; Table1[[#This Row],[Level]] &amp; "|" &amp; Table1[[#This Row],[Participant As]]))</f>
        <v>Relawan|External Regional|Individual</v>
      </c>
      <c r="N31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315" spans="1:14" ht="14.25" customHeight="1" x14ac:dyDescent="0.35">
      <c r="A315" s="1" t="s">
        <v>2252</v>
      </c>
      <c r="B315" s="1" t="s">
        <v>2253</v>
      </c>
      <c r="C315" s="1" t="s">
        <v>2229</v>
      </c>
      <c r="D315" s="1">
        <v>2022</v>
      </c>
      <c r="E315" s="1" t="s">
        <v>956</v>
      </c>
      <c r="F315" s="1" t="s">
        <v>2245</v>
      </c>
      <c r="G315" s="1">
        <v>20212</v>
      </c>
      <c r="H315" s="1" t="s">
        <v>18</v>
      </c>
      <c r="I315" s="1" t="s">
        <v>19</v>
      </c>
      <c r="J315" s="1" t="s">
        <v>25</v>
      </c>
      <c r="K315" s="1">
        <v>48</v>
      </c>
      <c r="L315" s="1" t="str">
        <f>VLOOKUP(Table1[[#This Row],[Status]], rubric[], 2, FALSE)</f>
        <v>Pemberdayaan atau Aksi Kemanusiaan</v>
      </c>
      <c r="M315" s="1" t="str">
        <f>CLEAN(TRIM(Table1[[#This Row],[Status]] &amp; "|" &amp; Table1[[#This Row],[Level]] &amp; "|" &amp; Table1[[#This Row],[Participant As]]))</f>
        <v>Relawan|External Regional|Individual</v>
      </c>
      <c r="N31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316" spans="1:14" ht="14.25" customHeight="1" x14ac:dyDescent="0.35">
      <c r="A316" s="1" t="s">
        <v>2254</v>
      </c>
      <c r="B316" s="1" t="s">
        <v>2255</v>
      </c>
      <c r="C316" s="1" t="s">
        <v>2229</v>
      </c>
      <c r="D316" s="1">
        <v>2022</v>
      </c>
      <c r="E316" s="1" t="s">
        <v>956</v>
      </c>
      <c r="F316" s="1" t="s">
        <v>2245</v>
      </c>
      <c r="G316" s="1">
        <v>20212</v>
      </c>
      <c r="H316" s="1" t="s">
        <v>18</v>
      </c>
      <c r="I316" s="1" t="s">
        <v>19</v>
      </c>
      <c r="J316" s="1" t="s">
        <v>25</v>
      </c>
      <c r="K316" s="1">
        <v>48</v>
      </c>
      <c r="L316" s="1" t="str">
        <f>VLOOKUP(Table1[[#This Row],[Status]], rubric[], 2, FALSE)</f>
        <v>Pemberdayaan atau Aksi Kemanusiaan</v>
      </c>
      <c r="M316" s="1" t="str">
        <f>CLEAN(TRIM(Table1[[#This Row],[Status]] &amp; "|" &amp; Table1[[#This Row],[Level]] &amp; "|" &amp; Table1[[#This Row],[Participant As]]))</f>
        <v>Relawan|External Regional|Individual</v>
      </c>
      <c r="N31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317" spans="1:14" ht="14.25" customHeight="1" x14ac:dyDescent="0.35">
      <c r="A317" s="1" t="s">
        <v>2256</v>
      </c>
      <c r="B317" s="1" t="s">
        <v>2257</v>
      </c>
      <c r="C317" s="1" t="s">
        <v>2229</v>
      </c>
      <c r="D317" s="1">
        <v>2022</v>
      </c>
      <c r="E317" s="1" t="s">
        <v>956</v>
      </c>
      <c r="F317" s="1" t="s">
        <v>2245</v>
      </c>
      <c r="G317" s="1">
        <v>20212</v>
      </c>
      <c r="H317" s="1" t="s">
        <v>18</v>
      </c>
      <c r="I317" s="1" t="s">
        <v>19</v>
      </c>
      <c r="J317" s="1" t="s">
        <v>25</v>
      </c>
      <c r="K317" s="1">
        <v>48</v>
      </c>
      <c r="L317" s="1" t="str">
        <f>VLOOKUP(Table1[[#This Row],[Status]], rubric[], 2, FALSE)</f>
        <v>Pemberdayaan atau Aksi Kemanusiaan</v>
      </c>
      <c r="M317" s="1" t="str">
        <f>CLEAN(TRIM(Table1[[#This Row],[Status]] &amp; "|" &amp; Table1[[#This Row],[Level]] &amp; "|" &amp; Table1[[#This Row],[Participant As]]))</f>
        <v>Relawan|External Regional|Individual</v>
      </c>
      <c r="N31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318" spans="1:14" ht="14.25" customHeight="1" x14ac:dyDescent="0.35">
      <c r="A318" s="1" t="s">
        <v>2258</v>
      </c>
      <c r="B318" s="1" t="s">
        <v>2259</v>
      </c>
      <c r="C318" s="1" t="s">
        <v>2229</v>
      </c>
      <c r="D318" s="1">
        <v>2022</v>
      </c>
      <c r="E318" s="1" t="s">
        <v>2260</v>
      </c>
      <c r="F318" s="1" t="s">
        <v>2261</v>
      </c>
      <c r="G318" s="1">
        <v>20212</v>
      </c>
      <c r="H318" s="1" t="s">
        <v>55</v>
      </c>
      <c r="I318" s="1" t="s">
        <v>48</v>
      </c>
      <c r="J318" s="1" t="s">
        <v>20</v>
      </c>
      <c r="K318" s="1">
        <v>2</v>
      </c>
      <c r="L318" s="1" t="str">
        <f>VLOOKUP(Table1[[#This Row],[Status]], rubric[], 2, FALSE)</f>
        <v>Hasil Karya</v>
      </c>
      <c r="M318" s="1" t="str">
        <f>CLEAN(TRIM(Table1[[#This Row],[Status]] &amp; "|" &amp; Table1[[#This Row],[Level]] &amp; "|" &amp; Table1[[#This Row],[Participant As]]))</f>
        <v>Hak Cipta|External National|Team</v>
      </c>
      <c r="N31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319" spans="1:14" ht="14.25" customHeight="1" x14ac:dyDescent="0.35">
      <c r="A319" s="1" t="s">
        <v>2258</v>
      </c>
      <c r="B319" s="1" t="s">
        <v>2259</v>
      </c>
      <c r="C319" s="1" t="s">
        <v>2229</v>
      </c>
      <c r="D319" s="1">
        <v>2022</v>
      </c>
      <c r="E319" s="1" t="s">
        <v>1470</v>
      </c>
      <c r="F319" s="1" t="s">
        <v>1470</v>
      </c>
      <c r="G319" s="1">
        <v>20212</v>
      </c>
      <c r="H319" s="1" t="s">
        <v>318</v>
      </c>
      <c r="I319" s="1" t="s">
        <v>48</v>
      </c>
      <c r="J319" s="1" t="s">
        <v>20</v>
      </c>
      <c r="K319" s="1">
        <v>2</v>
      </c>
      <c r="L319" s="1" t="str">
        <f>VLOOKUP(Table1[[#This Row],[Status]], rubric[], 2, FALSE)</f>
        <v>Hasil Karya</v>
      </c>
      <c r="M319" s="1" t="str">
        <f>CLEAN(TRIM(Table1[[#This Row],[Status]] &amp; "|" &amp; Table1[[#This Row],[Level]] &amp; "|" &amp; Table1[[#This Row],[Participant As]]))</f>
        <v>Penulis kedua (bukan korespondensi) dst karya ilmiah di journal yg bereputasi dan diakui|External National|Team</v>
      </c>
      <c r="N31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320" spans="1:14" ht="14.25" customHeight="1" x14ac:dyDescent="0.35">
      <c r="A320" s="1" t="s">
        <v>2262</v>
      </c>
      <c r="B320" s="1" t="s">
        <v>2263</v>
      </c>
      <c r="C320" s="1" t="s">
        <v>2229</v>
      </c>
      <c r="D320" s="1">
        <v>2022</v>
      </c>
      <c r="E320" s="1" t="s">
        <v>956</v>
      </c>
      <c r="F320" s="1" t="s">
        <v>2245</v>
      </c>
      <c r="G320" s="1">
        <v>20212</v>
      </c>
      <c r="H320" s="1" t="s">
        <v>18</v>
      </c>
      <c r="I320" s="1" t="s">
        <v>19</v>
      </c>
      <c r="J320" s="1" t="s">
        <v>25</v>
      </c>
      <c r="K320" s="1">
        <v>48</v>
      </c>
      <c r="L320" s="1" t="str">
        <f>VLOOKUP(Table1[[#This Row],[Status]], rubric[], 2, FALSE)</f>
        <v>Pemberdayaan atau Aksi Kemanusiaan</v>
      </c>
      <c r="M320" s="1" t="str">
        <f>CLEAN(TRIM(Table1[[#This Row],[Status]] &amp; "|" &amp; Table1[[#This Row],[Level]] &amp; "|" &amp; Table1[[#This Row],[Participant As]]))</f>
        <v>Relawan|External Regional|Individual</v>
      </c>
      <c r="N32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321" spans="1:14" ht="14.25" customHeight="1" x14ac:dyDescent="0.35">
      <c r="A321" s="1" t="s">
        <v>2264</v>
      </c>
      <c r="B321" s="1" t="s">
        <v>2265</v>
      </c>
      <c r="C321" s="1" t="s">
        <v>2229</v>
      </c>
      <c r="D321" s="1">
        <v>2022</v>
      </c>
      <c r="E321" s="1" t="s">
        <v>1650</v>
      </c>
      <c r="F321" s="1" t="s">
        <v>2266</v>
      </c>
      <c r="G321" s="1">
        <v>20231</v>
      </c>
      <c r="H321" s="1" t="s">
        <v>91</v>
      </c>
      <c r="I321" s="1" t="s">
        <v>66</v>
      </c>
      <c r="J321" s="1" t="s">
        <v>25</v>
      </c>
      <c r="K321" s="1">
        <v>1</v>
      </c>
      <c r="L321" s="1" t="str">
        <f>VLOOKUP(Table1[[#This Row],[Status]], rubric[], 2, FALSE)</f>
        <v>Pengakuan</v>
      </c>
      <c r="M321" s="1" t="str">
        <f>CLEAN(TRIM(Table1[[#This Row],[Status]] &amp; "|" &amp; Table1[[#This Row],[Level]] &amp; "|" &amp; Table1[[#This Row],[Participant As]]))</f>
        <v>Narasumber/Pembicara|External International|Individual</v>
      </c>
      <c r="N32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322" spans="1:14" ht="14.25" customHeight="1" x14ac:dyDescent="0.35">
      <c r="A322" s="1" t="s">
        <v>2267</v>
      </c>
      <c r="B322" s="1" t="s">
        <v>2268</v>
      </c>
      <c r="C322" s="1" t="s">
        <v>2229</v>
      </c>
      <c r="D322" s="1">
        <v>2022</v>
      </c>
      <c r="E322" s="1" t="s">
        <v>181</v>
      </c>
      <c r="F322" s="1" t="s">
        <v>181</v>
      </c>
      <c r="G322" s="1">
        <v>20231</v>
      </c>
      <c r="H322" s="1" t="s">
        <v>91</v>
      </c>
      <c r="I322" s="1" t="s">
        <v>19</v>
      </c>
      <c r="J322" s="1" t="s">
        <v>25</v>
      </c>
      <c r="K322" s="1">
        <v>8</v>
      </c>
      <c r="L322" s="1" t="str">
        <f>VLOOKUP(Table1[[#This Row],[Status]], rubric[], 2, FALSE)</f>
        <v>Pengakuan</v>
      </c>
      <c r="M322" s="1" t="str">
        <f>CLEAN(TRIM(Table1[[#This Row],[Status]] &amp; "|" &amp; Table1[[#This Row],[Level]] &amp; "|" &amp; Table1[[#This Row],[Participant As]]))</f>
        <v>Narasumber/Pembicara|External Regional|Individual</v>
      </c>
      <c r="N32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323" spans="1:14" ht="14.25" customHeight="1" x14ac:dyDescent="0.35">
      <c r="A323" s="1" t="s">
        <v>2269</v>
      </c>
      <c r="B323" s="1" t="s">
        <v>2270</v>
      </c>
      <c r="C323" s="1" t="s">
        <v>2229</v>
      </c>
      <c r="D323" s="1">
        <v>2022</v>
      </c>
      <c r="E323" s="1" t="s">
        <v>252</v>
      </c>
      <c r="F323" s="1" t="s">
        <v>252</v>
      </c>
      <c r="G323" s="1">
        <v>20222</v>
      </c>
      <c r="H323" s="1" t="s">
        <v>91</v>
      </c>
      <c r="I323" s="1" t="s">
        <v>19</v>
      </c>
      <c r="J323" s="1" t="s">
        <v>25</v>
      </c>
      <c r="K323" s="1">
        <v>20</v>
      </c>
      <c r="L323" s="1" t="str">
        <f>VLOOKUP(Table1[[#This Row],[Status]], rubric[], 2, FALSE)</f>
        <v>Pengakuan</v>
      </c>
      <c r="M323" s="1" t="str">
        <f>CLEAN(TRIM(Table1[[#This Row],[Status]] &amp; "|" &amp; Table1[[#This Row],[Level]] &amp; "|" &amp; Table1[[#This Row],[Participant As]]))</f>
        <v>Narasumber/Pembicara|External Regional|Individual</v>
      </c>
      <c r="N32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324" spans="1:14" ht="14.25" customHeight="1" x14ac:dyDescent="0.35">
      <c r="A324" s="1" t="s">
        <v>2271</v>
      </c>
      <c r="B324" s="1" t="s">
        <v>2272</v>
      </c>
      <c r="C324" s="1" t="s">
        <v>2229</v>
      </c>
      <c r="D324" s="1">
        <v>2022</v>
      </c>
      <c r="E324" s="1" t="s">
        <v>2224</v>
      </c>
      <c r="F324" s="1" t="s">
        <v>2273</v>
      </c>
      <c r="G324" s="1">
        <v>20222</v>
      </c>
      <c r="H324" s="1" t="s">
        <v>91</v>
      </c>
      <c r="I324" s="1" t="s">
        <v>19</v>
      </c>
      <c r="J324" s="1" t="s">
        <v>25</v>
      </c>
      <c r="K324" s="1">
        <v>40</v>
      </c>
      <c r="L324" s="1" t="str">
        <f>VLOOKUP(Table1[[#This Row],[Status]], rubric[], 2, FALSE)</f>
        <v>Pengakuan</v>
      </c>
      <c r="M324" s="1" t="str">
        <f>CLEAN(TRIM(Table1[[#This Row],[Status]] &amp; "|" &amp; Table1[[#This Row],[Level]] &amp; "|" &amp; Table1[[#This Row],[Participant As]]))</f>
        <v>Narasumber/Pembicara|External Regional|Individual</v>
      </c>
      <c r="N32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325" spans="1:14" ht="14.25" customHeight="1" x14ac:dyDescent="0.35">
      <c r="A325" s="1" t="s">
        <v>2271</v>
      </c>
      <c r="B325" s="1" t="s">
        <v>2272</v>
      </c>
      <c r="C325" s="1" t="s">
        <v>2229</v>
      </c>
      <c r="D325" s="1">
        <v>2022</v>
      </c>
      <c r="E325" s="1" t="s">
        <v>2220</v>
      </c>
      <c r="F325" s="1" t="s">
        <v>2220</v>
      </c>
      <c r="G325" s="1">
        <v>20222</v>
      </c>
      <c r="H325" s="1" t="s">
        <v>91</v>
      </c>
      <c r="I325" s="1" t="s">
        <v>19</v>
      </c>
      <c r="J325" s="1" t="s">
        <v>25</v>
      </c>
      <c r="K325" s="1">
        <v>150</v>
      </c>
      <c r="L325" s="1" t="str">
        <f>VLOOKUP(Table1[[#This Row],[Status]], rubric[], 2, FALSE)</f>
        <v>Pengakuan</v>
      </c>
      <c r="M325" s="1" t="str">
        <f>CLEAN(TRIM(Table1[[#This Row],[Status]] &amp; "|" &amp; Table1[[#This Row],[Level]] &amp; "|" &amp; Table1[[#This Row],[Participant As]]))</f>
        <v>Narasumber/Pembicara|External Regional|Individual</v>
      </c>
      <c r="N32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326" spans="1:14" ht="14.25" customHeight="1" x14ac:dyDescent="0.35">
      <c r="A326" s="1" t="s">
        <v>2271</v>
      </c>
      <c r="B326" s="1" t="s">
        <v>2272</v>
      </c>
      <c r="C326" s="1" t="s">
        <v>2229</v>
      </c>
      <c r="D326" s="1">
        <v>2022</v>
      </c>
      <c r="E326" s="1" t="s">
        <v>729</v>
      </c>
      <c r="F326" s="1" t="s">
        <v>729</v>
      </c>
      <c r="G326" s="1">
        <v>20222</v>
      </c>
      <c r="H326" s="1" t="s">
        <v>91</v>
      </c>
      <c r="I326" s="1" t="s">
        <v>19</v>
      </c>
      <c r="J326" s="1" t="s">
        <v>25</v>
      </c>
      <c r="K326" s="1">
        <v>80</v>
      </c>
      <c r="L326" s="1" t="str">
        <f>VLOOKUP(Table1[[#This Row],[Status]], rubric[], 2, FALSE)</f>
        <v>Pengakuan</v>
      </c>
      <c r="M326" s="1" t="str">
        <f>CLEAN(TRIM(Table1[[#This Row],[Status]] &amp; "|" &amp; Table1[[#This Row],[Level]] &amp; "|" &amp; Table1[[#This Row],[Participant As]]))</f>
        <v>Narasumber/Pembicara|External Regional|Individual</v>
      </c>
      <c r="N32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327" spans="1:14" ht="14.25" customHeight="1" x14ac:dyDescent="0.35">
      <c r="A327" s="1" t="s">
        <v>2271</v>
      </c>
      <c r="B327" s="1" t="s">
        <v>2272</v>
      </c>
      <c r="C327" s="1" t="s">
        <v>2229</v>
      </c>
      <c r="D327" s="1">
        <v>2022</v>
      </c>
      <c r="E327" s="1" t="s">
        <v>919</v>
      </c>
      <c r="F327" s="1" t="s">
        <v>919</v>
      </c>
      <c r="G327" s="1">
        <v>20222</v>
      </c>
      <c r="H327" s="1" t="s">
        <v>91</v>
      </c>
      <c r="I327" s="1" t="s">
        <v>19</v>
      </c>
      <c r="J327" s="1" t="s">
        <v>25</v>
      </c>
      <c r="K327" s="1">
        <v>40</v>
      </c>
      <c r="L327" s="1" t="str">
        <f>VLOOKUP(Table1[[#This Row],[Status]], rubric[], 2, FALSE)</f>
        <v>Pengakuan</v>
      </c>
      <c r="M327" s="1" t="str">
        <f>CLEAN(TRIM(Table1[[#This Row],[Status]] &amp; "|" &amp; Table1[[#This Row],[Level]] &amp; "|" &amp; Table1[[#This Row],[Participant As]]))</f>
        <v>Narasumber/Pembicara|External Regional|Individual</v>
      </c>
      <c r="N32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328" spans="1:14" ht="14.25" customHeight="1" x14ac:dyDescent="0.35">
      <c r="A328" s="1" t="s">
        <v>2271</v>
      </c>
      <c r="B328" s="1" t="s">
        <v>2272</v>
      </c>
      <c r="C328" s="1" t="s">
        <v>2229</v>
      </c>
      <c r="D328" s="1">
        <v>2022</v>
      </c>
      <c r="E328" s="1" t="s">
        <v>1148</v>
      </c>
      <c r="F328" s="1" t="s">
        <v>1148</v>
      </c>
      <c r="G328" s="1">
        <v>20222</v>
      </c>
      <c r="H328" s="1" t="s">
        <v>91</v>
      </c>
      <c r="I328" s="1" t="s">
        <v>19</v>
      </c>
      <c r="J328" s="1" t="s">
        <v>25</v>
      </c>
      <c r="K328" s="1">
        <v>150</v>
      </c>
      <c r="L328" s="1" t="str">
        <f>VLOOKUP(Table1[[#This Row],[Status]], rubric[], 2, FALSE)</f>
        <v>Pengakuan</v>
      </c>
      <c r="M328" s="1" t="str">
        <f>CLEAN(TRIM(Table1[[#This Row],[Status]] &amp; "|" &amp; Table1[[#This Row],[Level]] &amp; "|" &amp; Table1[[#This Row],[Participant As]]))</f>
        <v>Narasumber/Pembicara|External Regional|Individual</v>
      </c>
      <c r="N32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329" spans="1:14" ht="14.25" customHeight="1" x14ac:dyDescent="0.35">
      <c r="A329" s="1" t="s">
        <v>2274</v>
      </c>
      <c r="B329" s="1" t="s">
        <v>2275</v>
      </c>
      <c r="C329" s="1" t="s">
        <v>2229</v>
      </c>
      <c r="D329" s="1">
        <v>2022</v>
      </c>
      <c r="E329" s="1" t="s">
        <v>1179</v>
      </c>
      <c r="F329" s="1" t="s">
        <v>1179</v>
      </c>
      <c r="G329" s="1">
        <v>20222</v>
      </c>
      <c r="H329" s="1" t="s">
        <v>32</v>
      </c>
      <c r="I329" s="1" t="s">
        <v>19</v>
      </c>
      <c r="J329" s="1" t="s">
        <v>25</v>
      </c>
      <c r="K329" s="1">
        <v>7</v>
      </c>
      <c r="L329" s="1" t="str">
        <f>VLOOKUP(Table1[[#This Row],[Status]], rubric[], 2, FALSE)</f>
        <v>Kompetisi</v>
      </c>
      <c r="M329" s="1" t="str">
        <f>CLEAN(TRIM(Table1[[#This Row],[Status]] &amp; "|" &amp; Table1[[#This Row],[Level]] &amp; "|" &amp; Table1[[#This Row],[Participant As]]))</f>
        <v>Juara 2|External Regional|Individual</v>
      </c>
      <c r="N32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30</v>
      </c>
    </row>
    <row r="330" spans="1:14" ht="14.25" customHeight="1" x14ac:dyDescent="0.35">
      <c r="A330" s="1" t="s">
        <v>2274</v>
      </c>
      <c r="B330" s="1" t="s">
        <v>2275</v>
      </c>
      <c r="C330" s="1" t="s">
        <v>2229</v>
      </c>
      <c r="D330" s="1">
        <v>2022</v>
      </c>
      <c r="E330" s="1" t="s">
        <v>2276</v>
      </c>
      <c r="F330" s="1" t="s">
        <v>2277</v>
      </c>
      <c r="G330" s="1">
        <v>20232</v>
      </c>
      <c r="H330" s="1" t="s">
        <v>91</v>
      </c>
      <c r="I330" s="1" t="s">
        <v>19</v>
      </c>
      <c r="J330" s="1" t="s">
        <v>25</v>
      </c>
      <c r="K330" s="1">
        <v>117</v>
      </c>
      <c r="L330" s="1" t="str">
        <f>VLOOKUP(Table1[[#This Row],[Status]], rubric[], 2, FALSE)</f>
        <v>Pengakuan</v>
      </c>
      <c r="M330" s="1" t="str">
        <f>CLEAN(TRIM(Table1[[#This Row],[Status]] &amp; "|" &amp; Table1[[#This Row],[Level]] &amp; "|" &amp; Table1[[#This Row],[Participant As]]))</f>
        <v>Narasumber/Pembicara|External Regional|Individual</v>
      </c>
      <c r="N33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331" spans="1:14" ht="14.25" customHeight="1" x14ac:dyDescent="0.35">
      <c r="A331" s="1" t="s">
        <v>2278</v>
      </c>
      <c r="B331" s="1" t="s">
        <v>2279</v>
      </c>
      <c r="C331" s="1" t="s">
        <v>2229</v>
      </c>
      <c r="D331" s="1">
        <v>2022</v>
      </c>
      <c r="E331" s="1" t="s">
        <v>1090</v>
      </c>
      <c r="F331" s="1" t="s">
        <v>2280</v>
      </c>
      <c r="G331" s="1">
        <v>20222</v>
      </c>
      <c r="H331" s="1" t="s">
        <v>91</v>
      </c>
      <c r="I331" s="1" t="s">
        <v>19</v>
      </c>
      <c r="J331" s="1" t="s">
        <v>25</v>
      </c>
      <c r="K331" s="1">
        <v>60</v>
      </c>
      <c r="L331" s="1" t="str">
        <f>VLOOKUP(Table1[[#This Row],[Status]], rubric[], 2, FALSE)</f>
        <v>Pengakuan</v>
      </c>
      <c r="M331" s="1" t="str">
        <f>CLEAN(TRIM(Table1[[#This Row],[Status]] &amp; "|" &amp; Table1[[#This Row],[Level]] &amp; "|" &amp; Table1[[#This Row],[Participant As]]))</f>
        <v>Narasumber/Pembicara|External Regional|Individual</v>
      </c>
      <c r="N33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332" spans="1:14" ht="14.25" customHeight="1" x14ac:dyDescent="0.35">
      <c r="A332" s="1" t="s">
        <v>2278</v>
      </c>
      <c r="B332" s="1" t="s">
        <v>2279</v>
      </c>
      <c r="C332" s="1" t="s">
        <v>2229</v>
      </c>
      <c r="D332" s="1">
        <v>2022</v>
      </c>
      <c r="E332" s="1" t="s">
        <v>2281</v>
      </c>
      <c r="F332" s="1" t="s">
        <v>2281</v>
      </c>
      <c r="G332" s="1">
        <v>20222</v>
      </c>
      <c r="H332" s="1" t="s">
        <v>91</v>
      </c>
      <c r="I332" s="1" t="s">
        <v>19</v>
      </c>
      <c r="J332" s="1" t="s">
        <v>25</v>
      </c>
      <c r="K332" s="1">
        <v>50</v>
      </c>
      <c r="L332" s="1" t="str">
        <f>VLOOKUP(Table1[[#This Row],[Status]], rubric[], 2, FALSE)</f>
        <v>Pengakuan</v>
      </c>
      <c r="M332" s="1" t="str">
        <f>CLEAN(TRIM(Table1[[#This Row],[Status]] &amp; "|" &amp; Table1[[#This Row],[Level]] &amp; "|" &amp; Table1[[#This Row],[Participant As]]))</f>
        <v>Narasumber/Pembicara|External Regional|Individual</v>
      </c>
      <c r="N33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333" spans="1:14" ht="14.25" customHeight="1" x14ac:dyDescent="0.35">
      <c r="A333" s="1" t="s">
        <v>2282</v>
      </c>
      <c r="B333" s="1" t="s">
        <v>2283</v>
      </c>
      <c r="C333" s="1" t="s">
        <v>2229</v>
      </c>
      <c r="D333" s="1">
        <v>2022</v>
      </c>
      <c r="E333" s="1" t="s">
        <v>2284</v>
      </c>
      <c r="F333" s="1" t="s">
        <v>2284</v>
      </c>
      <c r="G333" s="1">
        <v>20232</v>
      </c>
      <c r="H333" s="1" t="s">
        <v>318</v>
      </c>
      <c r="I333" s="1" t="s">
        <v>48</v>
      </c>
      <c r="J333" s="1" t="s">
        <v>20</v>
      </c>
      <c r="K333" s="1">
        <v>11</v>
      </c>
      <c r="L333" s="1" t="str">
        <f>VLOOKUP(Table1[[#This Row],[Status]], rubric[], 2, FALSE)</f>
        <v>Hasil Karya</v>
      </c>
      <c r="M333" s="1" t="str">
        <f>CLEAN(TRIM(Table1[[#This Row],[Status]] &amp; "|" &amp; Table1[[#This Row],[Level]] &amp; "|" &amp; Table1[[#This Row],[Participant As]]))</f>
        <v>Penulis kedua (bukan korespondensi) dst karya ilmiah di journal yg bereputasi dan diakui|External National|Team</v>
      </c>
      <c r="N33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334" spans="1:14" ht="14.25" customHeight="1" x14ac:dyDescent="0.35">
      <c r="A334" s="1" t="s">
        <v>2285</v>
      </c>
      <c r="B334" s="1" t="s">
        <v>2286</v>
      </c>
      <c r="C334" s="1" t="s">
        <v>2229</v>
      </c>
      <c r="D334" s="1">
        <v>2022</v>
      </c>
      <c r="E334" s="1" t="s">
        <v>2287</v>
      </c>
      <c r="F334" s="1" t="s">
        <v>2287</v>
      </c>
      <c r="G334" s="1">
        <v>20232</v>
      </c>
      <c r="H334" s="1" t="s">
        <v>542</v>
      </c>
      <c r="I334" s="1" t="s">
        <v>66</v>
      </c>
      <c r="J334" s="1" t="s">
        <v>25</v>
      </c>
      <c r="K334" s="1">
        <v>1</v>
      </c>
      <c r="L334" s="1" t="str">
        <f>VLOOKUP(Table1[[#This Row],[Status]], rubric[], 2, FALSE)</f>
        <v>Hasil Karya</v>
      </c>
      <c r="M334" s="1" t="str">
        <f>CLEAN(TRIM(Table1[[#This Row],[Status]] &amp; "|" &amp; Table1[[#This Row],[Level]] &amp; "|" &amp; Table1[[#This Row],[Participant As]]))</f>
        <v>Penulis Utama/korespondensi karya ilmiah di journal yg bereputasi dan diakui|External International|Individual</v>
      </c>
      <c r="N33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50</v>
      </c>
    </row>
    <row r="335" spans="1:14" ht="14.25" customHeight="1" x14ac:dyDescent="0.35">
      <c r="A335" s="1" t="s">
        <v>2288</v>
      </c>
      <c r="B335" s="1" t="s">
        <v>2289</v>
      </c>
      <c r="C335" s="1" t="s">
        <v>2290</v>
      </c>
      <c r="D335" s="1">
        <v>2022</v>
      </c>
      <c r="E335" s="1" t="s">
        <v>914</v>
      </c>
      <c r="F335" s="1" t="s">
        <v>914</v>
      </c>
      <c r="G335" s="1">
        <v>20232</v>
      </c>
      <c r="H335" s="1" t="s">
        <v>35</v>
      </c>
      <c r="I335" s="1" t="s">
        <v>19</v>
      </c>
      <c r="J335" s="1" t="s">
        <v>20</v>
      </c>
      <c r="K335" s="1">
        <v>100</v>
      </c>
      <c r="L335" s="1" t="str">
        <f>VLOOKUP(Table1[[#This Row],[Status]], rubric[], 2, FALSE)</f>
        <v>Kompetisi</v>
      </c>
      <c r="M335" s="1" t="str">
        <f>CLEAN(TRIM(Table1[[#This Row],[Status]] &amp; "|" &amp; Table1[[#This Row],[Level]] &amp; "|" &amp; Table1[[#This Row],[Participant As]]))</f>
        <v>Juara 1|External Regional|Team</v>
      </c>
      <c r="N33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336" spans="1:14" ht="14.25" customHeight="1" x14ac:dyDescent="0.35">
      <c r="A336" s="1" t="s">
        <v>2291</v>
      </c>
      <c r="B336" s="1" t="s">
        <v>2292</v>
      </c>
      <c r="C336" s="1" t="s">
        <v>2290</v>
      </c>
      <c r="D336" s="1">
        <v>2022</v>
      </c>
      <c r="E336" s="1" t="s">
        <v>2276</v>
      </c>
      <c r="F336" s="1" t="s">
        <v>2293</v>
      </c>
      <c r="G336" s="1">
        <v>20232</v>
      </c>
      <c r="H336" s="1" t="s">
        <v>318</v>
      </c>
      <c r="I336" s="1" t="s">
        <v>48</v>
      </c>
      <c r="J336" s="1" t="s">
        <v>20</v>
      </c>
      <c r="K336" s="1">
        <v>2</v>
      </c>
      <c r="L336" s="1" t="str">
        <f>VLOOKUP(Table1[[#This Row],[Status]], rubric[], 2, FALSE)</f>
        <v>Hasil Karya</v>
      </c>
      <c r="M336" s="1" t="str">
        <f>CLEAN(TRIM(Table1[[#This Row],[Status]] &amp; "|" &amp; Table1[[#This Row],[Level]] &amp; "|" &amp; Table1[[#This Row],[Participant As]]))</f>
        <v>Penulis kedua (bukan korespondensi) dst karya ilmiah di journal yg bereputasi dan diakui|External National|Team</v>
      </c>
      <c r="N33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337" spans="1:14" ht="14.25" customHeight="1" x14ac:dyDescent="0.35">
      <c r="A337" s="1" t="s">
        <v>2294</v>
      </c>
      <c r="B337" s="1" t="s">
        <v>2295</v>
      </c>
      <c r="C337" s="1" t="s">
        <v>2290</v>
      </c>
      <c r="D337" s="1">
        <v>2022</v>
      </c>
      <c r="E337" s="1" t="s">
        <v>984</v>
      </c>
      <c r="F337" s="1" t="s">
        <v>984</v>
      </c>
      <c r="G337" s="1">
        <v>20221</v>
      </c>
      <c r="H337" s="1" t="s">
        <v>318</v>
      </c>
      <c r="I337" s="1" t="s">
        <v>48</v>
      </c>
      <c r="J337" s="1" t="s">
        <v>20</v>
      </c>
      <c r="K337" s="1">
        <v>3</v>
      </c>
      <c r="L337" s="1" t="str">
        <f>VLOOKUP(Table1[[#This Row],[Status]], rubric[], 2, FALSE)</f>
        <v>Hasil Karya</v>
      </c>
      <c r="M337" s="1" t="str">
        <f>CLEAN(TRIM(Table1[[#This Row],[Status]] &amp; "|" &amp; Table1[[#This Row],[Level]] &amp; "|" &amp; Table1[[#This Row],[Participant As]]))</f>
        <v>Penulis kedua (bukan korespondensi) dst karya ilmiah di journal yg bereputasi dan diakui|External National|Team</v>
      </c>
      <c r="N33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338" spans="1:14" ht="14.25" customHeight="1" x14ac:dyDescent="0.35">
      <c r="A338" s="1" t="s">
        <v>2294</v>
      </c>
      <c r="B338" s="1" t="s">
        <v>2295</v>
      </c>
      <c r="C338" s="1" t="s">
        <v>2290</v>
      </c>
      <c r="D338" s="1">
        <v>2022</v>
      </c>
      <c r="E338" s="1" t="s">
        <v>2296</v>
      </c>
      <c r="F338" s="1" t="s">
        <v>1202</v>
      </c>
      <c r="G338" s="1">
        <v>20222</v>
      </c>
      <c r="H338" s="1" t="s">
        <v>18</v>
      </c>
      <c r="I338" s="1" t="s">
        <v>66</v>
      </c>
      <c r="J338" s="1" t="s">
        <v>25</v>
      </c>
      <c r="K338" s="1">
        <v>10</v>
      </c>
      <c r="L338" s="1" t="str">
        <f>VLOOKUP(Table1[[#This Row],[Status]], rubric[], 2, FALSE)</f>
        <v>Pemberdayaan atau Aksi Kemanusiaan</v>
      </c>
      <c r="M338" s="1" t="str">
        <f>CLEAN(TRIM(Table1[[#This Row],[Status]] &amp; "|" &amp; Table1[[#This Row],[Level]] &amp; "|" &amp; Table1[[#This Row],[Participant As]]))</f>
        <v>Relawan|External International|Individual</v>
      </c>
      <c r="N33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339" spans="1:14" ht="14.25" customHeight="1" x14ac:dyDescent="0.35">
      <c r="A339" s="1" t="s">
        <v>2294</v>
      </c>
      <c r="B339" s="1" t="s">
        <v>2295</v>
      </c>
      <c r="C339" s="1" t="s">
        <v>2290</v>
      </c>
      <c r="D339" s="1">
        <v>2022</v>
      </c>
      <c r="E339" s="1" t="s">
        <v>2273</v>
      </c>
      <c r="F339" s="1" t="s">
        <v>2273</v>
      </c>
      <c r="G339" s="1">
        <v>20222</v>
      </c>
      <c r="H339" s="1" t="s">
        <v>318</v>
      </c>
      <c r="I339" s="1" t="s">
        <v>48</v>
      </c>
      <c r="J339" s="1" t="s">
        <v>20</v>
      </c>
      <c r="K339" s="1">
        <v>5</v>
      </c>
      <c r="L339" s="1" t="str">
        <f>VLOOKUP(Table1[[#This Row],[Status]], rubric[], 2, FALSE)</f>
        <v>Hasil Karya</v>
      </c>
      <c r="M339" s="1" t="str">
        <f>CLEAN(TRIM(Table1[[#This Row],[Status]] &amp; "|" &amp; Table1[[#This Row],[Level]] &amp; "|" &amp; Table1[[#This Row],[Participant As]]))</f>
        <v>Penulis kedua (bukan korespondensi) dst karya ilmiah di journal yg bereputasi dan diakui|External National|Team</v>
      </c>
      <c r="N33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340" spans="1:14" ht="14.25" customHeight="1" x14ac:dyDescent="0.35">
      <c r="A340" s="1" t="s">
        <v>2297</v>
      </c>
      <c r="B340" s="1" t="s">
        <v>2298</v>
      </c>
      <c r="C340" s="1" t="s">
        <v>2299</v>
      </c>
      <c r="D340" s="1">
        <v>2022</v>
      </c>
      <c r="E340" s="1" t="s">
        <v>1148</v>
      </c>
      <c r="F340" s="1" t="s">
        <v>57</v>
      </c>
      <c r="G340" s="1">
        <v>20222</v>
      </c>
      <c r="H340" s="1" t="s">
        <v>18</v>
      </c>
      <c r="I340" s="1" t="s">
        <v>48</v>
      </c>
      <c r="J340" s="1" t="s">
        <v>25</v>
      </c>
      <c r="K340" s="1">
        <v>1</v>
      </c>
      <c r="L340" s="1" t="str">
        <f>VLOOKUP(Table1[[#This Row],[Status]], rubric[], 2, FALSE)</f>
        <v>Pemberdayaan atau Aksi Kemanusiaan</v>
      </c>
      <c r="M340" s="1" t="str">
        <f>CLEAN(TRIM(Table1[[#This Row],[Status]] &amp; "|" &amp; Table1[[#This Row],[Level]] &amp; "|" &amp; Table1[[#This Row],[Participant As]]))</f>
        <v>Relawan|External National|Individual</v>
      </c>
      <c r="N34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10</v>
      </c>
    </row>
    <row r="341" spans="1:14" ht="14.25" customHeight="1" x14ac:dyDescent="0.35">
      <c r="A341" s="1" t="s">
        <v>2300</v>
      </c>
      <c r="B341" s="1" t="s">
        <v>2301</v>
      </c>
      <c r="C341" s="1" t="s">
        <v>2299</v>
      </c>
      <c r="D341" s="1">
        <v>2022</v>
      </c>
      <c r="E341" s="1" t="s">
        <v>832</v>
      </c>
      <c r="F341" s="1" t="s">
        <v>610</v>
      </c>
      <c r="G341" s="1">
        <v>20221</v>
      </c>
      <c r="H341" s="1" t="s">
        <v>18</v>
      </c>
      <c r="I341" s="1" t="s">
        <v>19</v>
      </c>
      <c r="J341" s="1" t="s">
        <v>25</v>
      </c>
      <c r="K341" s="1">
        <v>10</v>
      </c>
      <c r="L341" s="1" t="str">
        <f>VLOOKUP(Table1[[#This Row],[Status]], rubric[], 2, FALSE)</f>
        <v>Pemberdayaan atau Aksi Kemanusiaan</v>
      </c>
      <c r="M341" s="1" t="str">
        <f>CLEAN(TRIM(Table1[[#This Row],[Status]] &amp; "|" &amp; Table1[[#This Row],[Level]] &amp; "|" &amp; Table1[[#This Row],[Participant As]]))</f>
        <v>Relawan|External Regional|Individual</v>
      </c>
      <c r="N34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342" spans="1:14" ht="14.25" customHeight="1" x14ac:dyDescent="0.35">
      <c r="A342" s="1" t="s">
        <v>2302</v>
      </c>
      <c r="B342" s="1" t="s">
        <v>2303</v>
      </c>
      <c r="C342" s="1" t="s">
        <v>2299</v>
      </c>
      <c r="D342" s="1">
        <v>2022</v>
      </c>
      <c r="E342" s="1" t="s">
        <v>306</v>
      </c>
      <c r="F342" s="1" t="s">
        <v>27</v>
      </c>
      <c r="G342" s="1">
        <v>20222</v>
      </c>
      <c r="H342" s="1" t="s">
        <v>318</v>
      </c>
      <c r="I342" s="1" t="s">
        <v>48</v>
      </c>
      <c r="J342" s="1" t="s">
        <v>20</v>
      </c>
      <c r="K342" s="1">
        <v>4</v>
      </c>
      <c r="L342" s="1" t="str">
        <f>VLOOKUP(Table1[[#This Row],[Status]], rubric[], 2, FALSE)</f>
        <v>Hasil Karya</v>
      </c>
      <c r="M342" s="1" t="str">
        <f>CLEAN(TRIM(Table1[[#This Row],[Status]] &amp; "|" &amp; Table1[[#This Row],[Level]] &amp; "|" &amp; Table1[[#This Row],[Participant As]]))</f>
        <v>Penulis kedua (bukan korespondensi) dst karya ilmiah di journal yg bereputasi dan diakui|External National|Team</v>
      </c>
      <c r="N34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343" spans="1:14" ht="14.25" customHeight="1" x14ac:dyDescent="0.35">
      <c r="A343" s="1" t="s">
        <v>2302</v>
      </c>
      <c r="B343" s="1" t="s">
        <v>2303</v>
      </c>
      <c r="C343" s="1" t="s">
        <v>2299</v>
      </c>
      <c r="D343" s="1">
        <v>2022</v>
      </c>
      <c r="E343" s="1" t="s">
        <v>2304</v>
      </c>
      <c r="F343" s="1" t="s">
        <v>26</v>
      </c>
      <c r="G343" s="1">
        <v>20222</v>
      </c>
      <c r="H343" s="1" t="s">
        <v>542</v>
      </c>
      <c r="I343" s="1" t="s">
        <v>48</v>
      </c>
      <c r="J343" s="1" t="s">
        <v>25</v>
      </c>
      <c r="K343" s="1">
        <v>5</v>
      </c>
      <c r="L343" s="1" t="str">
        <f>VLOOKUP(Table1[[#This Row],[Status]], rubric[], 2, FALSE)</f>
        <v>Hasil Karya</v>
      </c>
      <c r="M343" s="1" t="str">
        <f>CLEAN(TRIM(Table1[[#This Row],[Status]] &amp; "|" &amp; Table1[[#This Row],[Level]] &amp; "|" &amp; Table1[[#This Row],[Participant As]]))</f>
        <v>Penulis Utama/korespondensi karya ilmiah di journal yg bereputasi dan diakui|External National|Individual</v>
      </c>
      <c r="N34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30</v>
      </c>
    </row>
    <row r="344" spans="1:14" ht="14.25" customHeight="1" x14ac:dyDescent="0.35">
      <c r="A344" s="1" t="s">
        <v>2302</v>
      </c>
      <c r="B344" s="1" t="s">
        <v>2303</v>
      </c>
      <c r="C344" s="1" t="s">
        <v>2299</v>
      </c>
      <c r="D344" s="1">
        <v>2022</v>
      </c>
      <c r="E344" s="1" t="s">
        <v>26</v>
      </c>
      <c r="F344" s="1" t="s">
        <v>26</v>
      </c>
      <c r="G344" s="1">
        <v>20222</v>
      </c>
      <c r="H344" s="1" t="s">
        <v>318</v>
      </c>
      <c r="I344" s="1" t="s">
        <v>48</v>
      </c>
      <c r="J344" s="1" t="s">
        <v>20</v>
      </c>
      <c r="K344" s="1">
        <v>5</v>
      </c>
      <c r="L344" s="1" t="str">
        <f>VLOOKUP(Table1[[#This Row],[Status]], rubric[], 2, FALSE)</f>
        <v>Hasil Karya</v>
      </c>
      <c r="M344" s="1" t="str">
        <f>CLEAN(TRIM(Table1[[#This Row],[Status]] &amp; "|" &amp; Table1[[#This Row],[Level]] &amp; "|" &amp; Table1[[#This Row],[Participant As]]))</f>
        <v>Penulis kedua (bukan korespondensi) dst karya ilmiah di journal yg bereputasi dan diakui|External National|Team</v>
      </c>
      <c r="N34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345" spans="1:14" ht="14.25" customHeight="1" x14ac:dyDescent="0.35">
      <c r="A345" s="1" t="s">
        <v>2302</v>
      </c>
      <c r="B345" s="1" t="s">
        <v>2303</v>
      </c>
      <c r="C345" s="1" t="s">
        <v>2299</v>
      </c>
      <c r="D345" s="1">
        <v>2022</v>
      </c>
      <c r="E345" s="1" t="s">
        <v>2305</v>
      </c>
      <c r="F345" s="1" t="s">
        <v>2305</v>
      </c>
      <c r="G345" s="1">
        <v>20231</v>
      </c>
      <c r="H345" s="1" t="s">
        <v>91</v>
      </c>
      <c r="I345" s="1" t="s">
        <v>48</v>
      </c>
      <c r="J345" s="1" t="s">
        <v>25</v>
      </c>
      <c r="K345" s="1">
        <v>800</v>
      </c>
      <c r="L345" s="1" t="str">
        <f>VLOOKUP(Table1[[#This Row],[Status]], rubric[], 2, FALSE)</f>
        <v>Pengakuan</v>
      </c>
      <c r="M345" s="1" t="str">
        <f>CLEAN(TRIM(Table1[[#This Row],[Status]] &amp; "|" &amp; Table1[[#This Row],[Level]] &amp; "|" &amp; Table1[[#This Row],[Participant As]]))</f>
        <v>Narasumber/Pembicara|External National|Individual</v>
      </c>
      <c r="N34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346" spans="1:14" ht="14.25" customHeight="1" x14ac:dyDescent="0.35">
      <c r="A346" s="1" t="s">
        <v>2302</v>
      </c>
      <c r="B346" s="1" t="s">
        <v>2303</v>
      </c>
      <c r="C346" s="1" t="s">
        <v>2299</v>
      </c>
      <c r="D346" s="1">
        <v>2022</v>
      </c>
      <c r="E346" s="1" t="s">
        <v>2306</v>
      </c>
      <c r="F346" s="1" t="s">
        <v>2307</v>
      </c>
      <c r="G346" s="1">
        <v>20231</v>
      </c>
      <c r="H346" s="1" t="s">
        <v>542</v>
      </c>
      <c r="I346" s="1" t="s">
        <v>66</v>
      </c>
      <c r="J346" s="1" t="s">
        <v>25</v>
      </c>
      <c r="K346" s="1">
        <v>4</v>
      </c>
      <c r="L346" s="1" t="str">
        <f>VLOOKUP(Table1[[#This Row],[Status]], rubric[], 2, FALSE)</f>
        <v>Hasil Karya</v>
      </c>
      <c r="M346" s="1" t="str">
        <f>CLEAN(TRIM(Table1[[#This Row],[Status]] &amp; "|" &amp; Table1[[#This Row],[Level]] &amp; "|" &amp; Table1[[#This Row],[Participant As]]))</f>
        <v>Penulis Utama/korespondensi karya ilmiah di journal yg bereputasi dan diakui|External International|Individual</v>
      </c>
      <c r="N34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50</v>
      </c>
    </row>
    <row r="347" spans="1:14" ht="14.25" customHeight="1" x14ac:dyDescent="0.35">
      <c r="A347" s="1" t="s">
        <v>2308</v>
      </c>
      <c r="B347" s="1" t="s">
        <v>2309</v>
      </c>
      <c r="C347" s="1" t="s">
        <v>2299</v>
      </c>
      <c r="D347" s="1">
        <v>2022</v>
      </c>
      <c r="E347" s="1" t="s">
        <v>1048</v>
      </c>
      <c r="F347" s="1" t="s">
        <v>1422</v>
      </c>
      <c r="G347" s="1">
        <v>20231</v>
      </c>
      <c r="H347" s="1" t="s">
        <v>18</v>
      </c>
      <c r="I347" s="1" t="s">
        <v>19</v>
      </c>
      <c r="J347" s="1" t="s">
        <v>25</v>
      </c>
      <c r="K347" s="1">
        <v>25</v>
      </c>
      <c r="L347" s="1" t="str">
        <f>VLOOKUP(Table1[[#This Row],[Status]], rubric[], 2, FALSE)</f>
        <v>Pemberdayaan atau Aksi Kemanusiaan</v>
      </c>
      <c r="M347" s="1" t="str">
        <f>CLEAN(TRIM(Table1[[#This Row],[Status]] &amp; "|" &amp; Table1[[#This Row],[Level]] &amp; "|" &amp; Table1[[#This Row],[Participant As]]))</f>
        <v>Relawan|External Regional|Individual</v>
      </c>
      <c r="N34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348" spans="1:14" ht="14.25" customHeight="1" x14ac:dyDescent="0.35">
      <c r="A348" s="1" t="s">
        <v>2308</v>
      </c>
      <c r="B348" s="1" t="s">
        <v>2309</v>
      </c>
      <c r="C348" s="1" t="s">
        <v>2299</v>
      </c>
      <c r="D348" s="1">
        <v>2022</v>
      </c>
      <c r="E348" s="1" t="s">
        <v>639</v>
      </c>
      <c r="F348" s="1" t="s">
        <v>639</v>
      </c>
      <c r="G348" s="1">
        <v>20232</v>
      </c>
      <c r="H348" s="1" t="s">
        <v>91</v>
      </c>
      <c r="I348" s="1" t="s">
        <v>19</v>
      </c>
      <c r="J348" s="1" t="s">
        <v>20</v>
      </c>
      <c r="K348" s="1">
        <v>25</v>
      </c>
      <c r="L348" s="1" t="str">
        <f>VLOOKUP(Table1[[#This Row],[Status]], rubric[], 2, FALSE)</f>
        <v>Pengakuan</v>
      </c>
      <c r="M348" s="1" t="str">
        <f>CLEAN(TRIM(Table1[[#This Row],[Status]] &amp; "|" &amp; Table1[[#This Row],[Level]] &amp; "|" &amp; Table1[[#This Row],[Participant As]]))</f>
        <v>Narasumber/Pembicara|External Regional|Team</v>
      </c>
      <c r="N34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349" spans="1:14" ht="14.25" customHeight="1" x14ac:dyDescent="0.35">
      <c r="A349" s="1" t="s">
        <v>2310</v>
      </c>
      <c r="B349" s="1" t="s">
        <v>2311</v>
      </c>
      <c r="C349" s="1" t="s">
        <v>688</v>
      </c>
      <c r="D349" s="1">
        <v>2022</v>
      </c>
      <c r="E349" s="1" t="s">
        <v>623</v>
      </c>
      <c r="F349" s="1" t="s">
        <v>610</v>
      </c>
      <c r="G349" s="1">
        <v>20221</v>
      </c>
      <c r="H349" s="1" t="s">
        <v>18</v>
      </c>
      <c r="I349" s="1" t="s">
        <v>19</v>
      </c>
      <c r="J349" s="1" t="s">
        <v>25</v>
      </c>
      <c r="K349" s="1">
        <v>31</v>
      </c>
      <c r="L349" s="1" t="str">
        <f>VLOOKUP(Table1[[#This Row],[Status]], rubric[], 2, FALSE)</f>
        <v>Pemberdayaan atau Aksi Kemanusiaan</v>
      </c>
      <c r="M349" s="1" t="str">
        <f>CLEAN(TRIM(Table1[[#This Row],[Status]] &amp; "|" &amp; Table1[[#This Row],[Level]] &amp; "|" &amp; Table1[[#This Row],[Participant As]]))</f>
        <v>Relawan|External Regional|Individual</v>
      </c>
      <c r="N34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350" spans="1:14" ht="14.25" customHeight="1" x14ac:dyDescent="0.35">
      <c r="A350" s="1" t="s">
        <v>2312</v>
      </c>
      <c r="B350" s="1" t="s">
        <v>2313</v>
      </c>
      <c r="C350" s="1" t="s">
        <v>688</v>
      </c>
      <c r="D350" s="1">
        <v>2022</v>
      </c>
      <c r="E350" s="1" t="s">
        <v>2314</v>
      </c>
      <c r="F350" s="1" t="s">
        <v>2314</v>
      </c>
      <c r="G350" s="1">
        <v>20222</v>
      </c>
      <c r="H350" s="1" t="s">
        <v>32</v>
      </c>
      <c r="I350" s="1" t="s">
        <v>48</v>
      </c>
      <c r="J350" s="1" t="s">
        <v>20</v>
      </c>
      <c r="K350" s="1">
        <v>50</v>
      </c>
      <c r="L350" s="1" t="str">
        <f>VLOOKUP(Table1[[#This Row],[Status]], rubric[], 2, FALSE)</f>
        <v>Kompetisi</v>
      </c>
      <c r="M350" s="1" t="str">
        <f>CLEAN(TRIM(Table1[[#This Row],[Status]] &amp; "|" &amp; Table1[[#This Row],[Level]] &amp; "|" &amp; Table1[[#This Row],[Participant As]]))</f>
        <v>Juara 2|External National|Team</v>
      </c>
      <c r="N35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11</v>
      </c>
    </row>
    <row r="351" spans="1:14" ht="14.25" customHeight="1" x14ac:dyDescent="0.35">
      <c r="A351" s="1" t="s">
        <v>2312</v>
      </c>
      <c r="B351" s="1" t="s">
        <v>2313</v>
      </c>
      <c r="C351" s="1" t="s">
        <v>688</v>
      </c>
      <c r="D351" s="1">
        <v>2022</v>
      </c>
      <c r="E351" s="1" t="s">
        <v>2315</v>
      </c>
      <c r="F351" s="1" t="s">
        <v>306</v>
      </c>
      <c r="G351" s="1">
        <v>20222</v>
      </c>
      <c r="H351" s="1" t="s">
        <v>32</v>
      </c>
      <c r="I351" s="1" t="s">
        <v>48</v>
      </c>
      <c r="J351" s="1" t="s">
        <v>25</v>
      </c>
      <c r="K351" s="1">
        <v>40</v>
      </c>
      <c r="L351" s="1" t="str">
        <f>VLOOKUP(Table1[[#This Row],[Status]], rubric[], 2, FALSE)</f>
        <v>Kompetisi</v>
      </c>
      <c r="M351" s="1" t="str">
        <f>CLEAN(TRIM(Table1[[#This Row],[Status]] &amp; "|" &amp; Table1[[#This Row],[Level]] &amp; "|" &amp; Table1[[#This Row],[Participant As]]))</f>
        <v>Juara 2|External National|Individual</v>
      </c>
      <c r="N35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352" spans="1:14" ht="14.25" customHeight="1" x14ac:dyDescent="0.35">
      <c r="A352" s="1" t="s">
        <v>2312</v>
      </c>
      <c r="B352" s="1" t="s">
        <v>2313</v>
      </c>
      <c r="C352" s="1" t="s">
        <v>688</v>
      </c>
      <c r="D352" s="1">
        <v>2022</v>
      </c>
      <c r="E352" s="1" t="s">
        <v>306</v>
      </c>
      <c r="F352" s="1" t="s">
        <v>2316</v>
      </c>
      <c r="G352" s="1">
        <v>20222</v>
      </c>
      <c r="H352" s="1" t="s">
        <v>74</v>
      </c>
      <c r="I352" s="1" t="s">
        <v>48</v>
      </c>
      <c r="J352" s="1" t="s">
        <v>25</v>
      </c>
      <c r="K352" s="1">
        <v>40</v>
      </c>
      <c r="L352" s="1" t="str">
        <f>VLOOKUP(Table1[[#This Row],[Status]], rubric[], 2, FALSE)</f>
        <v>Kompetisi</v>
      </c>
      <c r="M352" s="1" t="str">
        <f>CLEAN(TRIM(Table1[[#This Row],[Status]] &amp; "|" &amp; Table1[[#This Row],[Level]] &amp; "|" &amp; Table1[[#This Row],[Participant As]]))</f>
        <v>Juara 3|External National|Individual</v>
      </c>
      <c r="N35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353" spans="1:14" ht="14.25" customHeight="1" x14ac:dyDescent="0.35">
      <c r="A353" s="1" t="s">
        <v>2317</v>
      </c>
      <c r="B353" s="1" t="s">
        <v>2318</v>
      </c>
      <c r="C353" s="1" t="s">
        <v>688</v>
      </c>
      <c r="D353" s="1">
        <v>2022</v>
      </c>
      <c r="E353" s="1" t="s">
        <v>613</v>
      </c>
      <c r="F353" s="1" t="s">
        <v>107</v>
      </c>
      <c r="G353" s="1">
        <v>20221</v>
      </c>
      <c r="H353" s="1" t="s">
        <v>18</v>
      </c>
      <c r="I353" s="1" t="s">
        <v>19</v>
      </c>
      <c r="J353" s="1" t="s">
        <v>25</v>
      </c>
      <c r="K353" s="1">
        <v>31</v>
      </c>
      <c r="L353" s="1" t="str">
        <f>VLOOKUP(Table1[[#This Row],[Status]], rubric[], 2, FALSE)</f>
        <v>Pemberdayaan atau Aksi Kemanusiaan</v>
      </c>
      <c r="M353" s="1" t="str">
        <f>CLEAN(TRIM(Table1[[#This Row],[Status]] &amp; "|" &amp; Table1[[#This Row],[Level]] &amp; "|" &amp; Table1[[#This Row],[Participant As]]))</f>
        <v>Relawan|External Regional|Individual</v>
      </c>
      <c r="N35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354" spans="1:14" ht="14.25" customHeight="1" x14ac:dyDescent="0.35">
      <c r="A354" s="1" t="s">
        <v>2319</v>
      </c>
      <c r="B354" s="1" t="s">
        <v>2320</v>
      </c>
      <c r="C354" s="1" t="s">
        <v>688</v>
      </c>
      <c r="D354" s="1">
        <v>2022</v>
      </c>
      <c r="E354" s="1" t="s">
        <v>53</v>
      </c>
      <c r="F354" s="1" t="s">
        <v>53</v>
      </c>
      <c r="G354" s="1">
        <v>20221</v>
      </c>
      <c r="H354" s="1" t="s">
        <v>74</v>
      </c>
      <c r="I354" s="1" t="s">
        <v>48</v>
      </c>
      <c r="J354" s="1" t="s">
        <v>25</v>
      </c>
      <c r="K354" s="1">
        <v>75</v>
      </c>
      <c r="L354" s="1" t="str">
        <f>VLOOKUP(Table1[[#This Row],[Status]], rubric[], 2, FALSE)</f>
        <v>Kompetisi</v>
      </c>
      <c r="M354" s="1" t="str">
        <f>CLEAN(TRIM(Table1[[#This Row],[Status]] &amp; "|" &amp; Table1[[#This Row],[Level]] &amp; "|" &amp; Table1[[#This Row],[Participant As]]))</f>
        <v>Juara 3|External National|Individual</v>
      </c>
      <c r="N35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355" spans="1:14" ht="14.25" customHeight="1" x14ac:dyDescent="0.35">
      <c r="A355" s="1" t="s">
        <v>2319</v>
      </c>
      <c r="B355" s="1" t="s">
        <v>2320</v>
      </c>
      <c r="C355" s="1" t="s">
        <v>688</v>
      </c>
      <c r="D355" s="1">
        <v>2022</v>
      </c>
      <c r="E355" s="1" t="s">
        <v>16</v>
      </c>
      <c r="F355" s="1" t="s">
        <v>1020</v>
      </c>
      <c r="G355" s="1">
        <v>20222</v>
      </c>
      <c r="H355" s="1" t="s">
        <v>18</v>
      </c>
      <c r="I355" s="1" t="s">
        <v>66</v>
      </c>
      <c r="J355" s="1" t="s">
        <v>20</v>
      </c>
      <c r="K355" s="1">
        <v>13</v>
      </c>
      <c r="L355" s="1" t="str">
        <f>VLOOKUP(Table1[[#This Row],[Status]], rubric[], 2, FALSE)</f>
        <v>Pemberdayaan atau Aksi Kemanusiaan</v>
      </c>
      <c r="M355" s="1" t="str">
        <f>CLEAN(TRIM(Table1[[#This Row],[Status]] &amp; "|" &amp; Table1[[#This Row],[Level]] &amp; "|" &amp; Table1[[#This Row],[Participant As]]))</f>
        <v>Relawan|External International|Team</v>
      </c>
      <c r="N35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356" spans="1:14" ht="14.25" customHeight="1" x14ac:dyDescent="0.35">
      <c r="A356" s="1" t="s">
        <v>2319</v>
      </c>
      <c r="B356" s="1" t="s">
        <v>2320</v>
      </c>
      <c r="C356" s="1" t="s">
        <v>688</v>
      </c>
      <c r="D356" s="1">
        <v>2022</v>
      </c>
      <c r="E356" s="1" t="s">
        <v>42</v>
      </c>
      <c r="F356" s="1" t="s">
        <v>150</v>
      </c>
      <c r="G356" s="1">
        <v>20232</v>
      </c>
      <c r="H356" s="1" t="s">
        <v>32</v>
      </c>
      <c r="I356" s="1" t="s">
        <v>48</v>
      </c>
      <c r="J356" s="1" t="s">
        <v>20</v>
      </c>
      <c r="L356" s="1" t="str">
        <f>VLOOKUP(Table1[[#This Row],[Status]], rubric[], 2, FALSE)</f>
        <v>Kompetisi</v>
      </c>
      <c r="M356" s="1" t="str">
        <f>CLEAN(TRIM(Table1[[#This Row],[Status]] &amp; "|" &amp; Table1[[#This Row],[Level]] &amp; "|" &amp; Table1[[#This Row],[Participant As]]))</f>
        <v>Juara 2|External National|Team</v>
      </c>
      <c r="N35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11</v>
      </c>
    </row>
    <row r="357" spans="1:14" ht="14.25" customHeight="1" x14ac:dyDescent="0.35">
      <c r="A357" s="1" t="s">
        <v>2321</v>
      </c>
      <c r="B357" s="1" t="s">
        <v>2322</v>
      </c>
      <c r="C357" s="1" t="s">
        <v>688</v>
      </c>
      <c r="D357" s="1">
        <v>2022</v>
      </c>
      <c r="E357" s="1" t="s">
        <v>623</v>
      </c>
      <c r="F357" s="1" t="s">
        <v>610</v>
      </c>
      <c r="G357" s="1">
        <v>20221</v>
      </c>
      <c r="H357" s="1" t="s">
        <v>18</v>
      </c>
      <c r="I357" s="1" t="s">
        <v>19</v>
      </c>
      <c r="J357" s="1" t="s">
        <v>25</v>
      </c>
      <c r="K357" s="1">
        <v>31</v>
      </c>
      <c r="L357" s="1" t="str">
        <f>VLOOKUP(Table1[[#This Row],[Status]], rubric[], 2, FALSE)</f>
        <v>Pemberdayaan atau Aksi Kemanusiaan</v>
      </c>
      <c r="M357" s="1" t="str">
        <f>CLEAN(TRIM(Table1[[#This Row],[Status]] &amp; "|" &amp; Table1[[#This Row],[Level]] &amp; "|" &amp; Table1[[#This Row],[Participant As]]))</f>
        <v>Relawan|External Regional|Individual</v>
      </c>
      <c r="N35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358" spans="1:14" ht="14.25" customHeight="1" x14ac:dyDescent="0.35">
      <c r="A358" s="1" t="s">
        <v>2323</v>
      </c>
      <c r="B358" s="1" t="s">
        <v>2324</v>
      </c>
      <c r="C358" s="1" t="s">
        <v>688</v>
      </c>
      <c r="D358" s="1">
        <v>2022</v>
      </c>
      <c r="E358" s="1" t="s">
        <v>623</v>
      </c>
      <c r="F358" s="1" t="s">
        <v>610</v>
      </c>
      <c r="G358" s="1">
        <v>20221</v>
      </c>
      <c r="H358" s="1" t="s">
        <v>18</v>
      </c>
      <c r="I358" s="1" t="s">
        <v>19</v>
      </c>
      <c r="J358" s="1" t="s">
        <v>25</v>
      </c>
      <c r="K358" s="1">
        <v>31</v>
      </c>
      <c r="L358" s="1" t="str">
        <f>VLOOKUP(Table1[[#This Row],[Status]], rubric[], 2, FALSE)</f>
        <v>Pemberdayaan atau Aksi Kemanusiaan</v>
      </c>
      <c r="M358" s="1" t="str">
        <f>CLEAN(TRIM(Table1[[#This Row],[Status]] &amp; "|" &amp; Table1[[#This Row],[Level]] &amp; "|" &amp; Table1[[#This Row],[Participant As]]))</f>
        <v>Relawan|External Regional|Individual</v>
      </c>
      <c r="N35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359" spans="1:14" ht="14.25" customHeight="1" x14ac:dyDescent="0.35">
      <c r="A359" s="1" t="s">
        <v>2325</v>
      </c>
      <c r="B359" s="1" t="s">
        <v>2326</v>
      </c>
      <c r="C359" s="1" t="s">
        <v>688</v>
      </c>
      <c r="D359" s="1">
        <v>2022</v>
      </c>
      <c r="E359" s="1" t="s">
        <v>124</v>
      </c>
      <c r="F359" s="1" t="s">
        <v>985</v>
      </c>
      <c r="G359" s="1">
        <v>20222</v>
      </c>
      <c r="H359" s="1" t="s">
        <v>18</v>
      </c>
      <c r="I359" s="1" t="s">
        <v>19</v>
      </c>
      <c r="J359" s="1" t="s">
        <v>25</v>
      </c>
      <c r="K359" s="1">
        <v>34</v>
      </c>
      <c r="L359" s="1" t="str">
        <f>VLOOKUP(Table1[[#This Row],[Status]], rubric[], 2, FALSE)</f>
        <v>Pemberdayaan atau Aksi Kemanusiaan</v>
      </c>
      <c r="M359" s="1" t="str">
        <f>CLEAN(TRIM(Table1[[#This Row],[Status]] &amp; "|" &amp; Table1[[#This Row],[Level]] &amp; "|" &amp; Table1[[#This Row],[Participant As]]))</f>
        <v>Relawan|External Regional|Individual</v>
      </c>
      <c r="N35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360" spans="1:14" ht="14.25" customHeight="1" x14ac:dyDescent="0.35">
      <c r="A360" s="1" t="s">
        <v>2325</v>
      </c>
      <c r="B360" s="1" t="s">
        <v>2326</v>
      </c>
      <c r="C360" s="1" t="s">
        <v>688</v>
      </c>
      <c r="D360" s="1">
        <v>2022</v>
      </c>
      <c r="E360" s="1" t="s">
        <v>42</v>
      </c>
      <c r="F360" s="1" t="s">
        <v>150</v>
      </c>
      <c r="G360" s="1">
        <v>20232</v>
      </c>
      <c r="H360" s="1" t="s">
        <v>32</v>
      </c>
      <c r="I360" s="1" t="s">
        <v>48</v>
      </c>
      <c r="J360" s="1" t="s">
        <v>20</v>
      </c>
      <c r="L360" s="1" t="str">
        <f>VLOOKUP(Table1[[#This Row],[Status]], rubric[], 2, FALSE)</f>
        <v>Kompetisi</v>
      </c>
      <c r="M360" s="1" t="str">
        <f>CLEAN(TRIM(Table1[[#This Row],[Status]] &amp; "|" &amp; Table1[[#This Row],[Level]] &amp; "|" &amp; Table1[[#This Row],[Participant As]]))</f>
        <v>Juara 2|External National|Team</v>
      </c>
      <c r="N36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11</v>
      </c>
    </row>
    <row r="361" spans="1:14" ht="14.25" customHeight="1" x14ac:dyDescent="0.35">
      <c r="A361" s="1" t="s">
        <v>2325</v>
      </c>
      <c r="B361" s="1" t="s">
        <v>2326</v>
      </c>
      <c r="C361" s="1" t="s">
        <v>688</v>
      </c>
      <c r="D361" s="1">
        <v>2022</v>
      </c>
      <c r="E361" s="1" t="s">
        <v>200</v>
      </c>
      <c r="F361" s="1" t="s">
        <v>200</v>
      </c>
      <c r="G361" s="1">
        <v>20232</v>
      </c>
      <c r="H361" s="1" t="s">
        <v>91</v>
      </c>
      <c r="I361" s="1" t="s">
        <v>19</v>
      </c>
      <c r="J361" s="1" t="s">
        <v>25</v>
      </c>
      <c r="K361" s="1">
        <v>16</v>
      </c>
      <c r="L361" s="1" t="str">
        <f>VLOOKUP(Table1[[#This Row],[Status]], rubric[], 2, FALSE)</f>
        <v>Pengakuan</v>
      </c>
      <c r="M361" s="1" t="str">
        <f>CLEAN(TRIM(Table1[[#This Row],[Status]] &amp; "|" &amp; Table1[[#This Row],[Level]] &amp; "|" &amp; Table1[[#This Row],[Participant As]]))</f>
        <v>Narasumber/Pembicara|External Regional|Individual</v>
      </c>
      <c r="N36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362" spans="1:14" ht="14.25" customHeight="1" x14ac:dyDescent="0.35">
      <c r="A362" s="1" t="s">
        <v>2327</v>
      </c>
      <c r="B362" s="1" t="s">
        <v>2328</v>
      </c>
      <c r="C362" s="1" t="s">
        <v>688</v>
      </c>
      <c r="D362" s="1">
        <v>2022</v>
      </c>
      <c r="E362" s="1" t="s">
        <v>1524</v>
      </c>
      <c r="F362" s="1" t="s">
        <v>1524</v>
      </c>
      <c r="G362" s="1">
        <v>20222</v>
      </c>
      <c r="H362" s="1" t="s">
        <v>18</v>
      </c>
      <c r="I362" s="1" t="s">
        <v>19</v>
      </c>
      <c r="J362" s="1" t="s">
        <v>25</v>
      </c>
      <c r="K362" s="1">
        <v>50</v>
      </c>
      <c r="L362" s="1" t="str">
        <f>VLOOKUP(Table1[[#This Row],[Status]], rubric[], 2, FALSE)</f>
        <v>Pemberdayaan atau Aksi Kemanusiaan</v>
      </c>
      <c r="M362" s="1" t="str">
        <f>CLEAN(TRIM(Table1[[#This Row],[Status]] &amp; "|" &amp; Table1[[#This Row],[Level]] &amp; "|" &amp; Table1[[#This Row],[Participant As]]))</f>
        <v>Relawan|External Regional|Individual</v>
      </c>
      <c r="N36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363" spans="1:14" ht="14.25" customHeight="1" x14ac:dyDescent="0.35">
      <c r="A363" s="1" t="s">
        <v>2329</v>
      </c>
      <c r="B363" s="1" t="s">
        <v>2330</v>
      </c>
      <c r="C363" s="1" t="s">
        <v>688</v>
      </c>
      <c r="D363" s="1">
        <v>2022</v>
      </c>
      <c r="E363" s="1" t="s">
        <v>623</v>
      </c>
      <c r="F363" s="1" t="s">
        <v>610</v>
      </c>
      <c r="G363" s="1">
        <v>20221</v>
      </c>
      <c r="H363" s="1" t="s">
        <v>18</v>
      </c>
      <c r="I363" s="1" t="s">
        <v>19</v>
      </c>
      <c r="J363" s="1" t="s">
        <v>25</v>
      </c>
      <c r="K363" s="1">
        <v>31</v>
      </c>
      <c r="L363" s="1" t="str">
        <f>VLOOKUP(Table1[[#This Row],[Status]], rubric[], 2, FALSE)</f>
        <v>Pemberdayaan atau Aksi Kemanusiaan</v>
      </c>
      <c r="M363" s="1" t="str">
        <f>CLEAN(TRIM(Table1[[#This Row],[Status]] &amp; "|" &amp; Table1[[#This Row],[Level]] &amp; "|" &amp; Table1[[#This Row],[Participant As]]))</f>
        <v>Relawan|External Regional|Individual</v>
      </c>
      <c r="N36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364" spans="1:14" ht="14.25" customHeight="1" x14ac:dyDescent="0.35">
      <c r="A364" s="1" t="s">
        <v>2331</v>
      </c>
      <c r="B364" s="1" t="s">
        <v>2332</v>
      </c>
      <c r="C364" s="1" t="s">
        <v>688</v>
      </c>
      <c r="D364" s="1">
        <v>2022</v>
      </c>
      <c r="E364" s="1" t="s">
        <v>623</v>
      </c>
      <c r="F364" s="1" t="s">
        <v>610</v>
      </c>
      <c r="G364" s="1">
        <v>20221</v>
      </c>
      <c r="H364" s="1" t="s">
        <v>18</v>
      </c>
      <c r="I364" s="1" t="s">
        <v>19</v>
      </c>
      <c r="J364" s="1" t="s">
        <v>25</v>
      </c>
      <c r="K364" s="1">
        <v>31</v>
      </c>
      <c r="L364" s="1" t="str">
        <f>VLOOKUP(Table1[[#This Row],[Status]], rubric[], 2, FALSE)</f>
        <v>Pemberdayaan atau Aksi Kemanusiaan</v>
      </c>
      <c r="M364" s="1" t="str">
        <f>CLEAN(TRIM(Table1[[#This Row],[Status]] &amp; "|" &amp; Table1[[#This Row],[Level]] &amp; "|" &amp; Table1[[#This Row],[Participant As]]))</f>
        <v>Relawan|External Regional|Individual</v>
      </c>
      <c r="N36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365" spans="1:14" ht="14.25" customHeight="1" x14ac:dyDescent="0.35">
      <c r="A365" s="1" t="s">
        <v>2333</v>
      </c>
      <c r="B365" s="1" t="s">
        <v>2334</v>
      </c>
      <c r="C365" s="1" t="s">
        <v>688</v>
      </c>
      <c r="D365" s="1">
        <v>2022</v>
      </c>
      <c r="E365" s="1" t="s">
        <v>623</v>
      </c>
      <c r="F365" s="1" t="s">
        <v>610</v>
      </c>
      <c r="G365" s="1">
        <v>20221</v>
      </c>
      <c r="H365" s="1" t="s">
        <v>18</v>
      </c>
      <c r="I365" s="1" t="s">
        <v>19</v>
      </c>
      <c r="J365" s="1" t="s">
        <v>25</v>
      </c>
      <c r="K365" s="1">
        <v>31</v>
      </c>
      <c r="L365" s="1" t="str">
        <f>VLOOKUP(Table1[[#This Row],[Status]], rubric[], 2, FALSE)</f>
        <v>Pemberdayaan atau Aksi Kemanusiaan</v>
      </c>
      <c r="M365" s="1" t="str">
        <f>CLEAN(TRIM(Table1[[#This Row],[Status]] &amp; "|" &amp; Table1[[#This Row],[Level]] &amp; "|" &amp; Table1[[#This Row],[Participant As]]))</f>
        <v>Relawan|External Regional|Individual</v>
      </c>
      <c r="N36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366" spans="1:14" ht="14.25" customHeight="1" x14ac:dyDescent="0.35">
      <c r="A366" s="1" t="s">
        <v>2335</v>
      </c>
      <c r="B366" s="1" t="s">
        <v>2336</v>
      </c>
      <c r="C366" s="1" t="s">
        <v>688</v>
      </c>
      <c r="D366" s="1">
        <v>2022</v>
      </c>
      <c r="E366" s="1" t="s">
        <v>440</v>
      </c>
      <c r="F366" s="1" t="s">
        <v>440</v>
      </c>
      <c r="G366" s="1">
        <v>20222</v>
      </c>
      <c r="H366" s="1" t="s">
        <v>18</v>
      </c>
      <c r="I366" s="1" t="s">
        <v>19</v>
      </c>
      <c r="J366" s="1" t="s">
        <v>25</v>
      </c>
      <c r="K366" s="1">
        <v>55</v>
      </c>
      <c r="L366" s="1" t="str">
        <f>VLOOKUP(Table1[[#This Row],[Status]], rubric[], 2, FALSE)</f>
        <v>Pemberdayaan atau Aksi Kemanusiaan</v>
      </c>
      <c r="M366" s="1" t="str">
        <f>CLEAN(TRIM(Table1[[#This Row],[Status]] &amp; "|" &amp; Table1[[#This Row],[Level]] &amp; "|" &amp; Table1[[#This Row],[Participant As]]))</f>
        <v>Relawan|External Regional|Individual</v>
      </c>
      <c r="N36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367" spans="1:14" ht="14.25" customHeight="1" x14ac:dyDescent="0.35">
      <c r="A367" s="1" t="s">
        <v>2337</v>
      </c>
      <c r="B367" s="1" t="s">
        <v>2338</v>
      </c>
      <c r="C367" s="1" t="s">
        <v>688</v>
      </c>
      <c r="D367" s="1">
        <v>2022</v>
      </c>
      <c r="E367" s="1" t="s">
        <v>623</v>
      </c>
      <c r="F367" s="1" t="s">
        <v>610</v>
      </c>
      <c r="G367" s="1">
        <v>20221</v>
      </c>
      <c r="H367" s="1" t="s">
        <v>18</v>
      </c>
      <c r="I367" s="1" t="s">
        <v>19</v>
      </c>
      <c r="J367" s="1" t="s">
        <v>25</v>
      </c>
      <c r="K367" s="1">
        <v>22</v>
      </c>
      <c r="L367" s="1" t="str">
        <f>VLOOKUP(Table1[[#This Row],[Status]], rubric[], 2, FALSE)</f>
        <v>Pemberdayaan atau Aksi Kemanusiaan</v>
      </c>
      <c r="M367" s="1" t="str">
        <f>CLEAN(TRIM(Table1[[#This Row],[Status]] &amp; "|" &amp; Table1[[#This Row],[Level]] &amp; "|" &amp; Table1[[#This Row],[Participant As]]))</f>
        <v>Relawan|External Regional|Individual</v>
      </c>
      <c r="N36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368" spans="1:14" ht="14.25" customHeight="1" x14ac:dyDescent="0.35">
      <c r="A368" s="1" t="s">
        <v>2339</v>
      </c>
      <c r="B368" s="1" t="s">
        <v>2340</v>
      </c>
      <c r="C368" s="1" t="s">
        <v>688</v>
      </c>
      <c r="D368" s="1">
        <v>2022</v>
      </c>
      <c r="E368" s="1" t="s">
        <v>16</v>
      </c>
      <c r="F368" s="1" t="s">
        <v>1020</v>
      </c>
      <c r="G368" s="1">
        <v>20222</v>
      </c>
      <c r="H368" s="1" t="s">
        <v>18</v>
      </c>
      <c r="I368" s="1" t="s">
        <v>66</v>
      </c>
      <c r="J368" s="1" t="s">
        <v>20</v>
      </c>
      <c r="K368" s="1">
        <v>25</v>
      </c>
      <c r="L368" s="1" t="str">
        <f>VLOOKUP(Table1[[#This Row],[Status]], rubric[], 2, FALSE)</f>
        <v>Pemberdayaan atau Aksi Kemanusiaan</v>
      </c>
      <c r="M368" s="1" t="str">
        <f>CLEAN(TRIM(Table1[[#This Row],[Status]] &amp; "|" &amp; Table1[[#This Row],[Level]] &amp; "|" &amp; Table1[[#This Row],[Participant As]]))</f>
        <v>Relawan|External International|Team</v>
      </c>
      <c r="N36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369" spans="1:14" ht="14.25" customHeight="1" x14ac:dyDescent="0.35">
      <c r="A369" s="1" t="s">
        <v>2339</v>
      </c>
      <c r="B369" s="1" t="s">
        <v>2340</v>
      </c>
      <c r="C369" s="1" t="s">
        <v>688</v>
      </c>
      <c r="D369" s="1">
        <v>2022</v>
      </c>
      <c r="E369" s="1" t="s">
        <v>2341</v>
      </c>
      <c r="F369" s="1" t="s">
        <v>2341</v>
      </c>
      <c r="G369" s="1">
        <v>20222</v>
      </c>
      <c r="H369" s="1" t="s">
        <v>91</v>
      </c>
      <c r="I369" s="1" t="s">
        <v>66</v>
      </c>
      <c r="J369" s="1" t="s">
        <v>25</v>
      </c>
      <c r="K369" s="1">
        <v>150</v>
      </c>
      <c r="L369" s="1" t="str">
        <f>VLOOKUP(Table1[[#This Row],[Status]], rubric[], 2, FALSE)</f>
        <v>Pengakuan</v>
      </c>
      <c r="M369" s="1" t="str">
        <f>CLEAN(TRIM(Table1[[#This Row],[Status]] &amp; "|" &amp; Table1[[#This Row],[Level]] &amp; "|" &amp; Table1[[#This Row],[Participant As]]))</f>
        <v>Narasumber/Pembicara|External International|Individual</v>
      </c>
      <c r="N36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370" spans="1:14" ht="14.25" customHeight="1" x14ac:dyDescent="0.35">
      <c r="A370" s="1" t="s">
        <v>2339</v>
      </c>
      <c r="B370" s="1" t="s">
        <v>2340</v>
      </c>
      <c r="C370" s="1" t="s">
        <v>688</v>
      </c>
      <c r="D370" s="1">
        <v>2022</v>
      </c>
      <c r="E370" s="1" t="s">
        <v>2315</v>
      </c>
      <c r="F370" s="1" t="s">
        <v>57</v>
      </c>
      <c r="G370" s="1">
        <v>20222</v>
      </c>
      <c r="H370" s="1" t="s">
        <v>18</v>
      </c>
      <c r="I370" s="1" t="s">
        <v>66</v>
      </c>
      <c r="J370" s="1" t="s">
        <v>20</v>
      </c>
      <c r="K370" s="1">
        <v>25</v>
      </c>
      <c r="L370" s="1" t="str">
        <f>VLOOKUP(Table1[[#This Row],[Status]], rubric[], 2, FALSE)</f>
        <v>Pemberdayaan atau Aksi Kemanusiaan</v>
      </c>
      <c r="M370" s="1" t="str">
        <f>CLEAN(TRIM(Table1[[#This Row],[Status]] &amp; "|" &amp; Table1[[#This Row],[Level]] &amp; "|" &amp; Table1[[#This Row],[Participant As]]))</f>
        <v>Relawan|External International|Team</v>
      </c>
      <c r="N37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371" spans="1:14" ht="14.25" customHeight="1" x14ac:dyDescent="0.35">
      <c r="A371" s="1" t="s">
        <v>2339</v>
      </c>
      <c r="B371" s="1" t="s">
        <v>2340</v>
      </c>
      <c r="C371" s="1" t="s">
        <v>688</v>
      </c>
      <c r="D371" s="1">
        <v>2022</v>
      </c>
      <c r="E371" s="1" t="s">
        <v>2342</v>
      </c>
      <c r="F371" s="1" t="s">
        <v>2342</v>
      </c>
      <c r="G371" s="1">
        <v>20222</v>
      </c>
      <c r="H371" s="1" t="s">
        <v>18</v>
      </c>
      <c r="I371" s="1" t="s">
        <v>19</v>
      </c>
      <c r="J371" s="1" t="s">
        <v>25</v>
      </c>
      <c r="K371" s="1">
        <v>25</v>
      </c>
      <c r="L371" s="1" t="str">
        <f>VLOOKUP(Table1[[#This Row],[Status]], rubric[], 2, FALSE)</f>
        <v>Pemberdayaan atau Aksi Kemanusiaan</v>
      </c>
      <c r="M371" s="1" t="str">
        <f>CLEAN(TRIM(Table1[[#This Row],[Status]] &amp; "|" &amp; Table1[[#This Row],[Level]] &amp; "|" &amp; Table1[[#This Row],[Participant As]]))</f>
        <v>Relawan|External Regional|Individual</v>
      </c>
      <c r="N37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372" spans="1:14" ht="14.25" customHeight="1" x14ac:dyDescent="0.35">
      <c r="A372" s="1" t="s">
        <v>2339</v>
      </c>
      <c r="B372" s="1" t="s">
        <v>2340</v>
      </c>
      <c r="C372" s="1" t="s">
        <v>688</v>
      </c>
      <c r="D372" s="1">
        <v>2022</v>
      </c>
      <c r="E372" s="1" t="s">
        <v>551</v>
      </c>
      <c r="F372" s="1" t="s">
        <v>2343</v>
      </c>
      <c r="G372" s="1">
        <v>20231</v>
      </c>
      <c r="H372" s="1" t="s">
        <v>318</v>
      </c>
      <c r="I372" s="1" t="s">
        <v>48</v>
      </c>
      <c r="J372" s="1" t="s">
        <v>20</v>
      </c>
      <c r="K372" s="1">
        <v>5</v>
      </c>
      <c r="L372" s="1" t="str">
        <f>VLOOKUP(Table1[[#This Row],[Status]], rubric[], 2, FALSE)</f>
        <v>Hasil Karya</v>
      </c>
      <c r="M372" s="1" t="str">
        <f>CLEAN(TRIM(Table1[[#This Row],[Status]] &amp; "|" &amp; Table1[[#This Row],[Level]] &amp; "|" &amp; Table1[[#This Row],[Participant As]]))</f>
        <v>Penulis kedua (bukan korespondensi) dst karya ilmiah di journal yg bereputasi dan diakui|External National|Team</v>
      </c>
      <c r="N37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373" spans="1:14" ht="14.25" customHeight="1" x14ac:dyDescent="0.35">
      <c r="A373" s="1" t="s">
        <v>2339</v>
      </c>
      <c r="B373" s="1" t="s">
        <v>2340</v>
      </c>
      <c r="C373" s="1" t="s">
        <v>688</v>
      </c>
      <c r="D373" s="1">
        <v>2022</v>
      </c>
      <c r="E373" s="1" t="s">
        <v>281</v>
      </c>
      <c r="F373" s="1" t="s">
        <v>281</v>
      </c>
      <c r="G373" s="1">
        <v>20231</v>
      </c>
      <c r="H373" s="1" t="s">
        <v>91</v>
      </c>
      <c r="I373" s="1" t="s">
        <v>48</v>
      </c>
      <c r="J373" s="1" t="s">
        <v>25</v>
      </c>
      <c r="K373" s="1">
        <v>4</v>
      </c>
      <c r="L373" s="1" t="str">
        <f>VLOOKUP(Table1[[#This Row],[Status]], rubric[], 2, FALSE)</f>
        <v>Pengakuan</v>
      </c>
      <c r="M373" s="1" t="str">
        <f>CLEAN(TRIM(Table1[[#This Row],[Status]] &amp; "|" &amp; Table1[[#This Row],[Level]] &amp; "|" &amp; Table1[[#This Row],[Participant As]]))</f>
        <v>Narasumber/Pembicara|External National|Individual</v>
      </c>
      <c r="N37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374" spans="1:14" ht="14.25" customHeight="1" x14ac:dyDescent="0.35">
      <c r="A374" s="1" t="s">
        <v>2339</v>
      </c>
      <c r="B374" s="1" t="s">
        <v>2340</v>
      </c>
      <c r="C374" s="1" t="s">
        <v>688</v>
      </c>
      <c r="D374" s="1">
        <v>2022</v>
      </c>
      <c r="E374" s="1" t="s">
        <v>1421</v>
      </c>
      <c r="F374" s="1" t="s">
        <v>1948</v>
      </c>
      <c r="G374" s="1">
        <v>20231</v>
      </c>
      <c r="H374" s="1" t="s">
        <v>55</v>
      </c>
      <c r="I374" s="1" t="s">
        <v>48</v>
      </c>
      <c r="J374" s="1" t="s">
        <v>20</v>
      </c>
      <c r="K374" s="1">
        <v>6</v>
      </c>
      <c r="L374" s="1" t="str">
        <f>VLOOKUP(Table1[[#This Row],[Status]], rubric[], 2, FALSE)</f>
        <v>Hasil Karya</v>
      </c>
      <c r="M374" s="1" t="str">
        <f>CLEAN(TRIM(Table1[[#This Row],[Status]] &amp; "|" &amp; Table1[[#This Row],[Level]] &amp; "|" &amp; Table1[[#This Row],[Participant As]]))</f>
        <v>Hak Cipta|External National|Team</v>
      </c>
      <c r="N37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375" spans="1:14" ht="14.25" customHeight="1" x14ac:dyDescent="0.35">
      <c r="A375" s="1" t="s">
        <v>2344</v>
      </c>
      <c r="B375" s="1" t="s">
        <v>2345</v>
      </c>
      <c r="C375" s="1" t="s">
        <v>688</v>
      </c>
      <c r="D375" s="1">
        <v>2022</v>
      </c>
      <c r="E375" s="1" t="s">
        <v>1524</v>
      </c>
      <c r="F375" s="1" t="s">
        <v>1524</v>
      </c>
      <c r="G375" s="1">
        <v>20222</v>
      </c>
      <c r="H375" s="1" t="s">
        <v>18</v>
      </c>
      <c r="I375" s="1" t="s">
        <v>19</v>
      </c>
      <c r="J375" s="1" t="s">
        <v>25</v>
      </c>
      <c r="K375" s="1">
        <v>34</v>
      </c>
      <c r="L375" s="1" t="str">
        <f>VLOOKUP(Table1[[#This Row],[Status]], rubric[], 2, FALSE)</f>
        <v>Pemberdayaan atau Aksi Kemanusiaan</v>
      </c>
      <c r="M375" s="1" t="str">
        <f>CLEAN(TRIM(Table1[[#This Row],[Status]] &amp; "|" &amp; Table1[[#This Row],[Level]] &amp; "|" &amp; Table1[[#This Row],[Participant As]]))</f>
        <v>Relawan|External Regional|Individual</v>
      </c>
      <c r="N37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376" spans="1:14" ht="14.25" customHeight="1" x14ac:dyDescent="0.35">
      <c r="A376" s="1" t="s">
        <v>2346</v>
      </c>
      <c r="B376" s="1" t="s">
        <v>2347</v>
      </c>
      <c r="C376" s="1" t="s">
        <v>688</v>
      </c>
      <c r="D376" s="1">
        <v>2022</v>
      </c>
      <c r="E376" s="1" t="s">
        <v>1179</v>
      </c>
      <c r="F376" s="1" t="s">
        <v>1179</v>
      </c>
      <c r="G376" s="1">
        <v>20222</v>
      </c>
      <c r="H376" s="1" t="s">
        <v>18</v>
      </c>
      <c r="I376" s="1" t="s">
        <v>19</v>
      </c>
      <c r="J376" s="1" t="s">
        <v>25</v>
      </c>
      <c r="K376" s="1">
        <v>22</v>
      </c>
      <c r="L376" s="1" t="str">
        <f>VLOOKUP(Table1[[#This Row],[Status]], rubric[], 2, FALSE)</f>
        <v>Pemberdayaan atau Aksi Kemanusiaan</v>
      </c>
      <c r="M376" s="1" t="str">
        <f>CLEAN(TRIM(Table1[[#This Row],[Status]] &amp; "|" &amp; Table1[[#This Row],[Level]] &amp; "|" &amp; Table1[[#This Row],[Participant As]]))</f>
        <v>Relawan|External Regional|Individual</v>
      </c>
      <c r="N37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377" spans="1:14" ht="14.25" customHeight="1" x14ac:dyDescent="0.35">
      <c r="A377" s="1" t="s">
        <v>2348</v>
      </c>
      <c r="B377" s="1" t="s">
        <v>2349</v>
      </c>
      <c r="C377" s="1" t="s">
        <v>688</v>
      </c>
      <c r="D377" s="1">
        <v>2022</v>
      </c>
      <c r="E377" s="1" t="s">
        <v>38</v>
      </c>
      <c r="F377" s="1" t="s">
        <v>39</v>
      </c>
      <c r="G377" s="1">
        <v>20231</v>
      </c>
      <c r="H377" s="1" t="s">
        <v>102</v>
      </c>
      <c r="I377" s="1" t="s">
        <v>41</v>
      </c>
      <c r="J377" s="1" t="s">
        <v>25</v>
      </c>
      <c r="L377" s="1" t="str">
        <f>VLOOKUP(Table1[[#This Row],[Status]], rubric[], 2, FALSE)</f>
        <v>Karir Organisasi</v>
      </c>
      <c r="M377" s="1" t="str">
        <f>CLEAN(TRIM(Table1[[#This Row],[Status]] &amp; "|" &amp; Table1[[#This Row],[Level]] &amp; "|" &amp; Table1[[#This Row],[Participant As]]))</f>
        <v>Sekretaris|Kab/Kota/PT|Individual</v>
      </c>
      <c r="N37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6</v>
      </c>
    </row>
    <row r="378" spans="1:14" ht="14.25" customHeight="1" x14ac:dyDescent="0.35">
      <c r="A378" s="1" t="s">
        <v>2348</v>
      </c>
      <c r="B378" s="1" t="s">
        <v>2349</v>
      </c>
      <c r="C378" s="1" t="s">
        <v>688</v>
      </c>
      <c r="D378" s="1">
        <v>2022</v>
      </c>
      <c r="E378" s="1" t="s">
        <v>42</v>
      </c>
      <c r="F378" s="1" t="s">
        <v>43</v>
      </c>
      <c r="G378" s="1">
        <v>20232</v>
      </c>
      <c r="H378" s="1" t="s">
        <v>102</v>
      </c>
      <c r="I378" s="1" t="s">
        <v>41</v>
      </c>
      <c r="J378" s="1" t="s">
        <v>25</v>
      </c>
      <c r="L378" s="1" t="str">
        <f>VLOOKUP(Table1[[#This Row],[Status]], rubric[], 2, FALSE)</f>
        <v>Karir Organisasi</v>
      </c>
      <c r="M378" s="1" t="str">
        <f>CLEAN(TRIM(Table1[[#This Row],[Status]] &amp; "|" &amp; Table1[[#This Row],[Level]] &amp; "|" &amp; Table1[[#This Row],[Participant As]]))</f>
        <v>Sekretaris|Kab/Kota/PT|Individual</v>
      </c>
      <c r="N37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6</v>
      </c>
    </row>
    <row r="379" spans="1:14" ht="14.25" customHeight="1" x14ac:dyDescent="0.35">
      <c r="A379" s="1" t="s">
        <v>2350</v>
      </c>
      <c r="B379" s="1" t="s">
        <v>2351</v>
      </c>
      <c r="C379" s="1" t="s">
        <v>688</v>
      </c>
      <c r="D379" s="1">
        <v>2022</v>
      </c>
      <c r="E379" s="1" t="s">
        <v>623</v>
      </c>
      <c r="F379" s="1" t="s">
        <v>610</v>
      </c>
      <c r="G379" s="1">
        <v>20221</v>
      </c>
      <c r="H379" s="1" t="s">
        <v>18</v>
      </c>
      <c r="I379" s="1" t="s">
        <v>19</v>
      </c>
      <c r="J379" s="1" t="s">
        <v>25</v>
      </c>
      <c r="K379" s="1">
        <v>31</v>
      </c>
      <c r="L379" s="1" t="str">
        <f>VLOOKUP(Table1[[#This Row],[Status]], rubric[], 2, FALSE)</f>
        <v>Pemberdayaan atau Aksi Kemanusiaan</v>
      </c>
      <c r="M379" s="1" t="str">
        <f>CLEAN(TRIM(Table1[[#This Row],[Status]] &amp; "|" &amp; Table1[[#This Row],[Level]] &amp; "|" &amp; Table1[[#This Row],[Participant As]]))</f>
        <v>Relawan|External Regional|Individual</v>
      </c>
      <c r="N37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380" spans="1:14" ht="14.25" customHeight="1" x14ac:dyDescent="0.35">
      <c r="A380" s="1" t="s">
        <v>2352</v>
      </c>
      <c r="B380" s="1" t="s">
        <v>2353</v>
      </c>
      <c r="C380" s="1" t="s">
        <v>688</v>
      </c>
      <c r="D380" s="1">
        <v>2022</v>
      </c>
      <c r="E380" s="1" t="s">
        <v>623</v>
      </c>
      <c r="F380" s="1" t="s">
        <v>610</v>
      </c>
      <c r="G380" s="1">
        <v>20221</v>
      </c>
      <c r="H380" s="1" t="s">
        <v>18</v>
      </c>
      <c r="I380" s="1" t="s">
        <v>19</v>
      </c>
      <c r="J380" s="1" t="s">
        <v>25</v>
      </c>
      <c r="K380" s="1">
        <v>25</v>
      </c>
      <c r="L380" s="1" t="str">
        <f>VLOOKUP(Table1[[#This Row],[Status]], rubric[], 2, FALSE)</f>
        <v>Pemberdayaan atau Aksi Kemanusiaan</v>
      </c>
      <c r="M380" s="1" t="str">
        <f>CLEAN(TRIM(Table1[[#This Row],[Status]] &amp; "|" &amp; Table1[[#This Row],[Level]] &amp; "|" &amp; Table1[[#This Row],[Participant As]]))</f>
        <v>Relawan|External Regional|Individual</v>
      </c>
      <c r="N38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381" spans="1:14" ht="14.25" customHeight="1" x14ac:dyDescent="0.35">
      <c r="A381" s="1" t="s">
        <v>2354</v>
      </c>
      <c r="B381" s="1" t="s">
        <v>2355</v>
      </c>
      <c r="C381" s="1" t="s">
        <v>688</v>
      </c>
      <c r="D381" s="1">
        <v>2022</v>
      </c>
      <c r="E381" s="1" t="s">
        <v>86</v>
      </c>
      <c r="F381" s="1" t="s">
        <v>610</v>
      </c>
      <c r="G381" s="1">
        <v>20221</v>
      </c>
      <c r="H381" s="1" t="s">
        <v>18</v>
      </c>
      <c r="I381" s="1" t="s">
        <v>19</v>
      </c>
      <c r="J381" s="1" t="s">
        <v>25</v>
      </c>
      <c r="K381" s="1">
        <v>22</v>
      </c>
      <c r="L381" s="1" t="str">
        <f>VLOOKUP(Table1[[#This Row],[Status]], rubric[], 2, FALSE)</f>
        <v>Pemberdayaan atau Aksi Kemanusiaan</v>
      </c>
      <c r="M381" s="1" t="str">
        <f>CLEAN(TRIM(Table1[[#This Row],[Status]] &amp; "|" &amp; Table1[[#This Row],[Level]] &amp; "|" &amp; Table1[[#This Row],[Participant As]]))</f>
        <v>Relawan|External Regional|Individual</v>
      </c>
      <c r="N38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382" spans="1:14" ht="14.25" customHeight="1" x14ac:dyDescent="0.35">
      <c r="A382" s="1" t="s">
        <v>2354</v>
      </c>
      <c r="B382" s="1" t="s">
        <v>2355</v>
      </c>
      <c r="C382" s="1" t="s">
        <v>688</v>
      </c>
      <c r="D382" s="1">
        <v>2022</v>
      </c>
      <c r="E382" s="1" t="s">
        <v>38</v>
      </c>
      <c r="F382" s="1" t="s">
        <v>39</v>
      </c>
      <c r="G382" s="1">
        <v>20231</v>
      </c>
      <c r="H382" s="1" t="s">
        <v>40</v>
      </c>
      <c r="I382" s="1" t="s">
        <v>41</v>
      </c>
      <c r="J382" s="1" t="s">
        <v>25</v>
      </c>
      <c r="L382" s="1" t="str">
        <f>VLOOKUP(Table1[[#This Row],[Status]], rubric[], 2, FALSE)</f>
        <v>Karir Organisasi</v>
      </c>
      <c r="M382" s="1" t="str">
        <f>CLEAN(TRIM(Table1[[#This Row],[Status]] &amp; "|" &amp; Table1[[#This Row],[Level]] &amp; "|" &amp; Table1[[#This Row],[Participant As]]))</f>
        <v>Satu Tingkat Dibawah Pengurus Harian|Kab/Kota/PT|Individual</v>
      </c>
      <c r="N38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383" spans="1:14" ht="14.25" customHeight="1" x14ac:dyDescent="0.35">
      <c r="A383" s="1" t="s">
        <v>2356</v>
      </c>
      <c r="B383" s="1" t="s">
        <v>2357</v>
      </c>
      <c r="C383" s="1" t="s">
        <v>688</v>
      </c>
      <c r="D383" s="1">
        <v>2022</v>
      </c>
      <c r="E383" s="1" t="s">
        <v>1001</v>
      </c>
      <c r="F383" s="1" t="s">
        <v>2341</v>
      </c>
      <c r="G383" s="1">
        <v>20221</v>
      </c>
      <c r="H383" s="1" t="s">
        <v>91</v>
      </c>
      <c r="I383" s="1" t="s">
        <v>19</v>
      </c>
      <c r="J383" s="1" t="s">
        <v>25</v>
      </c>
      <c r="K383" s="1">
        <v>10</v>
      </c>
      <c r="L383" s="1" t="str">
        <f>VLOOKUP(Table1[[#This Row],[Status]], rubric[], 2, FALSE)</f>
        <v>Pengakuan</v>
      </c>
      <c r="M383" s="1" t="str">
        <f>CLEAN(TRIM(Table1[[#This Row],[Status]] &amp; "|" &amp; Table1[[#This Row],[Level]] &amp; "|" &amp; Table1[[#This Row],[Participant As]]))</f>
        <v>Narasumber/Pembicara|External Regional|Individual</v>
      </c>
      <c r="N38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384" spans="1:14" ht="14.25" customHeight="1" x14ac:dyDescent="0.35">
      <c r="A384" s="1" t="s">
        <v>2358</v>
      </c>
      <c r="B384" s="1" t="s">
        <v>2359</v>
      </c>
      <c r="C384" s="1" t="s">
        <v>688</v>
      </c>
      <c r="D384" s="1">
        <v>2022</v>
      </c>
      <c r="E384" s="1" t="s">
        <v>1134</v>
      </c>
      <c r="F384" s="1" t="s">
        <v>1148</v>
      </c>
      <c r="G384" s="1">
        <v>20222</v>
      </c>
      <c r="H384" s="1" t="s">
        <v>18</v>
      </c>
      <c r="I384" s="1" t="s">
        <v>19</v>
      </c>
      <c r="J384" s="1" t="s">
        <v>25</v>
      </c>
      <c r="K384" s="1">
        <v>31</v>
      </c>
      <c r="L384" s="1" t="str">
        <f>VLOOKUP(Table1[[#This Row],[Status]], rubric[], 2, FALSE)</f>
        <v>Pemberdayaan atau Aksi Kemanusiaan</v>
      </c>
      <c r="M384" s="1" t="str">
        <f>CLEAN(TRIM(Table1[[#This Row],[Status]] &amp; "|" &amp; Table1[[#This Row],[Level]] &amp; "|" &amp; Table1[[#This Row],[Participant As]]))</f>
        <v>Relawan|External Regional|Individual</v>
      </c>
      <c r="N38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385" spans="1:14" ht="14.25" customHeight="1" x14ac:dyDescent="0.35">
      <c r="A385" s="1" t="s">
        <v>2358</v>
      </c>
      <c r="B385" s="1" t="s">
        <v>2359</v>
      </c>
      <c r="C385" s="1" t="s">
        <v>688</v>
      </c>
      <c r="D385" s="1">
        <v>2022</v>
      </c>
      <c r="E385" s="1" t="s">
        <v>90</v>
      </c>
      <c r="F385" s="1" t="s">
        <v>2360</v>
      </c>
      <c r="G385" s="1">
        <v>20231</v>
      </c>
      <c r="H385" s="1" t="s">
        <v>318</v>
      </c>
      <c r="I385" s="1" t="s">
        <v>48</v>
      </c>
      <c r="J385" s="1" t="s">
        <v>20</v>
      </c>
      <c r="K385" s="1">
        <v>5</v>
      </c>
      <c r="L385" s="1" t="str">
        <f>VLOOKUP(Table1[[#This Row],[Status]], rubric[], 2, FALSE)</f>
        <v>Hasil Karya</v>
      </c>
      <c r="M385" s="1" t="str">
        <f>CLEAN(TRIM(Table1[[#This Row],[Status]] &amp; "|" &amp; Table1[[#This Row],[Level]] &amp; "|" &amp; Table1[[#This Row],[Participant As]]))</f>
        <v>Penulis kedua (bukan korespondensi) dst karya ilmiah di journal yg bereputasi dan diakui|External National|Team</v>
      </c>
      <c r="N38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386" spans="1:14" ht="14.25" customHeight="1" x14ac:dyDescent="0.35">
      <c r="A386" s="1" t="s">
        <v>2358</v>
      </c>
      <c r="B386" s="1" t="s">
        <v>2359</v>
      </c>
      <c r="C386" s="1" t="s">
        <v>688</v>
      </c>
      <c r="D386" s="1">
        <v>2022</v>
      </c>
      <c r="E386" s="1" t="s">
        <v>906</v>
      </c>
      <c r="F386" s="1" t="s">
        <v>906</v>
      </c>
      <c r="G386" s="1">
        <v>20231</v>
      </c>
      <c r="H386" s="1" t="s">
        <v>18</v>
      </c>
      <c r="I386" s="1" t="s">
        <v>19</v>
      </c>
      <c r="J386" s="1" t="s">
        <v>25</v>
      </c>
      <c r="K386" s="1">
        <v>15</v>
      </c>
      <c r="L386" s="1" t="str">
        <f>VLOOKUP(Table1[[#This Row],[Status]], rubric[], 2, FALSE)</f>
        <v>Pemberdayaan atau Aksi Kemanusiaan</v>
      </c>
      <c r="M386" s="1" t="str">
        <f>CLEAN(TRIM(Table1[[#This Row],[Status]] &amp; "|" &amp; Table1[[#This Row],[Level]] &amp; "|" &amp; Table1[[#This Row],[Participant As]]))</f>
        <v>Relawan|External Regional|Individual</v>
      </c>
      <c r="N38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387" spans="1:14" ht="14.25" customHeight="1" x14ac:dyDescent="0.35">
      <c r="A387" s="1" t="s">
        <v>2358</v>
      </c>
      <c r="B387" s="1" t="s">
        <v>2359</v>
      </c>
      <c r="C387" s="1" t="s">
        <v>688</v>
      </c>
      <c r="D387" s="1">
        <v>2022</v>
      </c>
      <c r="E387" s="1" t="s">
        <v>2361</v>
      </c>
      <c r="F387" s="1" t="s">
        <v>251</v>
      </c>
      <c r="G387" s="1">
        <v>20232</v>
      </c>
      <c r="H387" s="1" t="s">
        <v>91</v>
      </c>
      <c r="I387" s="1" t="s">
        <v>19</v>
      </c>
      <c r="J387" s="1" t="s">
        <v>25</v>
      </c>
      <c r="K387" s="1">
        <v>30</v>
      </c>
      <c r="L387" s="1" t="str">
        <f>VLOOKUP(Table1[[#This Row],[Status]], rubric[], 2, FALSE)</f>
        <v>Pengakuan</v>
      </c>
      <c r="M387" s="1" t="str">
        <f>CLEAN(TRIM(Table1[[#This Row],[Status]] &amp; "|" &amp; Table1[[#This Row],[Level]] &amp; "|" &amp; Table1[[#This Row],[Participant As]]))</f>
        <v>Narasumber/Pembicara|External Regional|Individual</v>
      </c>
      <c r="N38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388" spans="1:14" ht="14.25" customHeight="1" x14ac:dyDescent="0.35">
      <c r="A388" s="1" t="s">
        <v>2362</v>
      </c>
      <c r="B388" s="1" t="s">
        <v>2363</v>
      </c>
      <c r="C388" s="1" t="s">
        <v>688</v>
      </c>
      <c r="D388" s="1">
        <v>2022</v>
      </c>
      <c r="E388" s="1" t="s">
        <v>38</v>
      </c>
      <c r="F388" s="1" t="s">
        <v>39</v>
      </c>
      <c r="G388" s="1">
        <v>20231</v>
      </c>
      <c r="H388" s="1" t="s">
        <v>40</v>
      </c>
      <c r="I388" s="1" t="s">
        <v>41</v>
      </c>
      <c r="J388" s="1" t="s">
        <v>25</v>
      </c>
      <c r="L388" s="1" t="str">
        <f>VLOOKUP(Table1[[#This Row],[Status]], rubric[], 2, FALSE)</f>
        <v>Karir Organisasi</v>
      </c>
      <c r="M388" s="1" t="str">
        <f>CLEAN(TRIM(Table1[[#This Row],[Status]] &amp; "|" &amp; Table1[[#This Row],[Level]] &amp; "|" &amp; Table1[[#This Row],[Participant As]]))</f>
        <v>Satu Tingkat Dibawah Pengurus Harian|Kab/Kota/PT|Individual</v>
      </c>
      <c r="N38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389" spans="1:14" ht="14.25" customHeight="1" x14ac:dyDescent="0.35">
      <c r="A389" s="1" t="s">
        <v>2362</v>
      </c>
      <c r="B389" s="1" t="s">
        <v>2363</v>
      </c>
      <c r="C389" s="1" t="s">
        <v>688</v>
      </c>
      <c r="D389" s="1">
        <v>2022</v>
      </c>
      <c r="E389" s="1" t="s">
        <v>42</v>
      </c>
      <c r="F389" s="1" t="s">
        <v>43</v>
      </c>
      <c r="G389" s="1">
        <v>20232</v>
      </c>
      <c r="H389" s="1" t="s">
        <v>40</v>
      </c>
      <c r="I389" s="1" t="s">
        <v>41</v>
      </c>
      <c r="J389" s="1" t="s">
        <v>25</v>
      </c>
      <c r="L389" s="1" t="str">
        <f>VLOOKUP(Table1[[#This Row],[Status]], rubric[], 2, FALSE)</f>
        <v>Karir Organisasi</v>
      </c>
      <c r="M389" s="1" t="str">
        <f>CLEAN(TRIM(Table1[[#This Row],[Status]] &amp; "|" &amp; Table1[[#This Row],[Level]] &amp; "|" &amp; Table1[[#This Row],[Participant As]]))</f>
        <v>Satu Tingkat Dibawah Pengurus Harian|Kab/Kota/PT|Individual</v>
      </c>
      <c r="N38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390" spans="1:14" ht="14.25" customHeight="1" x14ac:dyDescent="0.35">
      <c r="A390" s="1" t="s">
        <v>2364</v>
      </c>
      <c r="B390" s="1" t="s">
        <v>2365</v>
      </c>
      <c r="C390" s="1" t="s">
        <v>688</v>
      </c>
      <c r="D390" s="1">
        <v>2022</v>
      </c>
      <c r="E390" s="1" t="s">
        <v>623</v>
      </c>
      <c r="F390" s="1" t="s">
        <v>610</v>
      </c>
      <c r="G390" s="1">
        <v>20221</v>
      </c>
      <c r="H390" s="1" t="s">
        <v>18</v>
      </c>
      <c r="I390" s="1" t="s">
        <v>238</v>
      </c>
      <c r="J390" s="1" t="s">
        <v>25</v>
      </c>
      <c r="K390" s="1">
        <v>50</v>
      </c>
      <c r="L390" s="1" t="str">
        <f>VLOOKUP(Table1[[#This Row],[Status]], rubric[], 2, FALSE)</f>
        <v>Pemberdayaan atau Aksi Kemanusiaan</v>
      </c>
      <c r="M390" s="1" t="str">
        <f>CLEAN(TRIM(Table1[[#This Row],[Status]] &amp; "|" &amp; Table1[[#This Row],[Level]] &amp; "|" &amp; Table1[[#This Row],[Participant As]]))</f>
        <v>Relawan|External Provincial|Individual</v>
      </c>
      <c r="N39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5</v>
      </c>
    </row>
    <row r="391" spans="1:14" ht="14.25" customHeight="1" x14ac:dyDescent="0.35">
      <c r="A391" s="1" t="s">
        <v>2366</v>
      </c>
      <c r="B391" s="1" t="s">
        <v>2367</v>
      </c>
      <c r="C391" s="1" t="s">
        <v>688</v>
      </c>
      <c r="D391" s="1">
        <v>2022</v>
      </c>
      <c r="E391" s="1" t="s">
        <v>1134</v>
      </c>
      <c r="F391" s="1" t="s">
        <v>2368</v>
      </c>
      <c r="G391" s="1">
        <v>20222</v>
      </c>
      <c r="H391" s="1" t="s">
        <v>18</v>
      </c>
      <c r="I391" s="1" t="s">
        <v>19</v>
      </c>
      <c r="J391" s="1" t="s">
        <v>25</v>
      </c>
      <c r="K391" s="1">
        <v>10</v>
      </c>
      <c r="L391" s="1" t="str">
        <f>VLOOKUP(Table1[[#This Row],[Status]], rubric[], 2, FALSE)</f>
        <v>Pemberdayaan atau Aksi Kemanusiaan</v>
      </c>
      <c r="M391" s="1" t="str">
        <f>CLEAN(TRIM(Table1[[#This Row],[Status]] &amp; "|" &amp; Table1[[#This Row],[Level]] &amp; "|" &amp; Table1[[#This Row],[Participant As]]))</f>
        <v>Relawan|External Regional|Individual</v>
      </c>
      <c r="N39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392" spans="1:14" ht="14.25" customHeight="1" x14ac:dyDescent="0.35">
      <c r="A392" s="1" t="s">
        <v>2369</v>
      </c>
      <c r="B392" s="1" t="s">
        <v>2370</v>
      </c>
      <c r="C392" s="1" t="s">
        <v>688</v>
      </c>
      <c r="D392" s="1">
        <v>2022</v>
      </c>
      <c r="E392" s="1" t="s">
        <v>1134</v>
      </c>
      <c r="F392" s="1" t="s">
        <v>2368</v>
      </c>
      <c r="G392" s="1">
        <v>20222</v>
      </c>
      <c r="H392" s="1" t="s">
        <v>18</v>
      </c>
      <c r="I392" s="1" t="s">
        <v>19</v>
      </c>
      <c r="J392" s="1" t="s">
        <v>25</v>
      </c>
      <c r="K392" s="1">
        <v>10</v>
      </c>
      <c r="L392" s="1" t="str">
        <f>VLOOKUP(Table1[[#This Row],[Status]], rubric[], 2, FALSE)</f>
        <v>Pemberdayaan atau Aksi Kemanusiaan</v>
      </c>
      <c r="M392" s="1" t="str">
        <f>CLEAN(TRIM(Table1[[#This Row],[Status]] &amp; "|" &amp; Table1[[#This Row],[Level]] &amp; "|" &amp; Table1[[#This Row],[Participant As]]))</f>
        <v>Relawan|External Regional|Individual</v>
      </c>
      <c r="N39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393" spans="1:14" ht="14.25" customHeight="1" x14ac:dyDescent="0.35">
      <c r="A393" s="1" t="s">
        <v>2369</v>
      </c>
      <c r="B393" s="1" t="s">
        <v>2370</v>
      </c>
      <c r="C393" s="1" t="s">
        <v>688</v>
      </c>
      <c r="D393" s="1">
        <v>2022</v>
      </c>
      <c r="E393" s="1" t="s">
        <v>90</v>
      </c>
      <c r="F393" s="1" t="s">
        <v>2360</v>
      </c>
      <c r="G393" s="1">
        <v>20231</v>
      </c>
      <c r="H393" s="1" t="s">
        <v>318</v>
      </c>
      <c r="I393" s="1" t="s">
        <v>48</v>
      </c>
      <c r="J393" s="1" t="s">
        <v>20</v>
      </c>
      <c r="K393" s="1">
        <v>5</v>
      </c>
      <c r="L393" s="1" t="str">
        <f>VLOOKUP(Table1[[#This Row],[Status]], rubric[], 2, FALSE)</f>
        <v>Hasil Karya</v>
      </c>
      <c r="M393" s="1" t="str">
        <f>CLEAN(TRIM(Table1[[#This Row],[Status]] &amp; "|" &amp; Table1[[#This Row],[Level]] &amp; "|" &amp; Table1[[#This Row],[Participant As]]))</f>
        <v>Penulis kedua (bukan korespondensi) dst karya ilmiah di journal yg bereputasi dan diakui|External National|Team</v>
      </c>
      <c r="N39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394" spans="1:14" ht="14.25" customHeight="1" x14ac:dyDescent="0.35">
      <c r="A394" s="1" t="s">
        <v>2371</v>
      </c>
      <c r="B394" s="1" t="s">
        <v>2372</v>
      </c>
      <c r="C394" s="1" t="s">
        <v>688</v>
      </c>
      <c r="D394" s="1">
        <v>2022</v>
      </c>
      <c r="E394" s="1" t="s">
        <v>623</v>
      </c>
      <c r="F394" s="1" t="s">
        <v>610</v>
      </c>
      <c r="G394" s="1">
        <v>20221</v>
      </c>
      <c r="H394" s="1" t="s">
        <v>18</v>
      </c>
      <c r="I394" s="1" t="s">
        <v>19</v>
      </c>
      <c r="J394" s="1" t="s">
        <v>25</v>
      </c>
      <c r="K394" s="1">
        <v>22</v>
      </c>
      <c r="L394" s="1" t="str">
        <f>VLOOKUP(Table1[[#This Row],[Status]], rubric[], 2, FALSE)</f>
        <v>Pemberdayaan atau Aksi Kemanusiaan</v>
      </c>
      <c r="M394" s="1" t="str">
        <f>CLEAN(TRIM(Table1[[#This Row],[Status]] &amp; "|" &amp; Table1[[#This Row],[Level]] &amp; "|" &amp; Table1[[#This Row],[Participant As]]))</f>
        <v>Relawan|External Regional|Individual</v>
      </c>
      <c r="N39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395" spans="1:14" ht="14.25" customHeight="1" x14ac:dyDescent="0.35">
      <c r="A395" s="1" t="s">
        <v>2373</v>
      </c>
      <c r="B395" s="1" t="s">
        <v>2374</v>
      </c>
      <c r="C395" s="1" t="s">
        <v>688</v>
      </c>
      <c r="D395" s="1">
        <v>2022</v>
      </c>
      <c r="E395" s="1" t="s">
        <v>623</v>
      </c>
      <c r="F395" s="1" t="s">
        <v>610</v>
      </c>
      <c r="G395" s="1">
        <v>20221</v>
      </c>
      <c r="H395" s="1" t="s">
        <v>18</v>
      </c>
      <c r="I395" s="1" t="s">
        <v>238</v>
      </c>
      <c r="J395" s="1" t="s">
        <v>25</v>
      </c>
      <c r="K395" s="1">
        <v>22</v>
      </c>
      <c r="L395" s="1" t="str">
        <f>VLOOKUP(Table1[[#This Row],[Status]], rubric[], 2, FALSE)</f>
        <v>Pemberdayaan atau Aksi Kemanusiaan</v>
      </c>
      <c r="M395" s="1" t="str">
        <f>CLEAN(TRIM(Table1[[#This Row],[Status]] &amp; "|" &amp; Table1[[#This Row],[Level]] &amp; "|" &amp; Table1[[#This Row],[Participant As]]))</f>
        <v>Relawan|External Provincial|Individual</v>
      </c>
      <c r="N39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5</v>
      </c>
    </row>
    <row r="396" spans="1:14" ht="14.25" customHeight="1" x14ac:dyDescent="0.35">
      <c r="A396" s="1" t="s">
        <v>2375</v>
      </c>
      <c r="B396" s="1" t="s">
        <v>2376</v>
      </c>
      <c r="C396" s="1" t="s">
        <v>688</v>
      </c>
      <c r="D396" s="1">
        <v>2022</v>
      </c>
      <c r="E396" s="1" t="s">
        <v>660</v>
      </c>
      <c r="F396" s="1" t="s">
        <v>660</v>
      </c>
      <c r="G396" s="1">
        <v>20222</v>
      </c>
      <c r="H396" s="1" t="s">
        <v>74</v>
      </c>
      <c r="I396" s="1" t="s">
        <v>66</v>
      </c>
      <c r="J396" s="1" t="s">
        <v>25</v>
      </c>
      <c r="K396" s="1">
        <v>2300</v>
      </c>
      <c r="L396" s="1" t="str">
        <f>VLOOKUP(Table1[[#This Row],[Status]], rubric[], 2, FALSE)</f>
        <v>Kompetisi</v>
      </c>
      <c r="M396" s="1" t="str">
        <f>CLEAN(TRIM(Table1[[#This Row],[Status]] &amp; "|" &amp; Table1[[#This Row],[Level]] &amp; "|" &amp; Table1[[#This Row],[Participant As]]))</f>
        <v>Juara 3|External International|Individual</v>
      </c>
      <c r="N39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35</v>
      </c>
    </row>
    <row r="397" spans="1:14" ht="14.25" customHeight="1" x14ac:dyDescent="0.35">
      <c r="A397" s="1" t="s">
        <v>2377</v>
      </c>
      <c r="B397" s="1" t="s">
        <v>2378</v>
      </c>
      <c r="C397" s="1" t="s">
        <v>782</v>
      </c>
      <c r="D397" s="1">
        <v>2022</v>
      </c>
      <c r="E397" s="1" t="s">
        <v>455</v>
      </c>
      <c r="F397" s="1" t="s">
        <v>1488</v>
      </c>
      <c r="G397" s="1">
        <v>20221</v>
      </c>
      <c r="H397" s="1" t="s">
        <v>32</v>
      </c>
      <c r="I397" s="1" t="s">
        <v>48</v>
      </c>
      <c r="J397" s="1" t="s">
        <v>20</v>
      </c>
      <c r="K397" s="1">
        <v>3</v>
      </c>
      <c r="L397" s="1" t="str">
        <f>VLOOKUP(Table1[[#This Row],[Status]], rubric[], 2, FALSE)</f>
        <v>Kompetisi</v>
      </c>
      <c r="M397" s="1" t="str">
        <f>CLEAN(TRIM(Table1[[#This Row],[Status]] &amp; "|" &amp; Table1[[#This Row],[Level]] &amp; "|" &amp; Table1[[#This Row],[Participant As]]))</f>
        <v>Juara 2|External National|Team</v>
      </c>
      <c r="N39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11</v>
      </c>
    </row>
    <row r="398" spans="1:14" ht="14.25" customHeight="1" x14ac:dyDescent="0.35">
      <c r="A398" s="1" t="s">
        <v>2377</v>
      </c>
      <c r="B398" s="1" t="s">
        <v>2378</v>
      </c>
      <c r="C398" s="1" t="s">
        <v>782</v>
      </c>
      <c r="D398" s="1">
        <v>2022</v>
      </c>
      <c r="E398" s="1" t="s">
        <v>623</v>
      </c>
      <c r="F398" s="1" t="s">
        <v>1829</v>
      </c>
      <c r="G398" s="1">
        <v>20221</v>
      </c>
      <c r="H398" s="1" t="s">
        <v>18</v>
      </c>
      <c r="I398" s="1" t="s">
        <v>19</v>
      </c>
      <c r="J398" s="1" t="s">
        <v>20</v>
      </c>
      <c r="K398" s="1">
        <v>10</v>
      </c>
      <c r="L398" s="1" t="str">
        <f>VLOOKUP(Table1[[#This Row],[Status]], rubric[], 2, FALSE)</f>
        <v>Pemberdayaan atau Aksi Kemanusiaan</v>
      </c>
      <c r="M398" s="1" t="str">
        <f>CLEAN(TRIM(Table1[[#This Row],[Status]] &amp; "|" &amp; Table1[[#This Row],[Level]] &amp; "|" &amp; Table1[[#This Row],[Participant As]]))</f>
        <v>Relawan|External Regional|Team</v>
      </c>
      <c r="N39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399" spans="1:14" ht="14.25" customHeight="1" x14ac:dyDescent="0.35">
      <c r="A399" s="1" t="s">
        <v>2377</v>
      </c>
      <c r="B399" s="1" t="s">
        <v>2378</v>
      </c>
      <c r="C399" s="1" t="s">
        <v>782</v>
      </c>
      <c r="D399" s="1">
        <v>2022</v>
      </c>
      <c r="E399" s="1" t="s">
        <v>133</v>
      </c>
      <c r="F399" s="1" t="s">
        <v>1252</v>
      </c>
      <c r="G399" s="1">
        <v>20222</v>
      </c>
      <c r="H399" s="1" t="s">
        <v>18</v>
      </c>
      <c r="I399" s="1" t="s">
        <v>19</v>
      </c>
      <c r="J399" s="1" t="s">
        <v>20</v>
      </c>
      <c r="K399" s="1">
        <v>7</v>
      </c>
      <c r="L399" s="1" t="str">
        <f>VLOOKUP(Table1[[#This Row],[Status]], rubric[], 2, FALSE)</f>
        <v>Pemberdayaan atau Aksi Kemanusiaan</v>
      </c>
      <c r="M399" s="1" t="str">
        <f>CLEAN(TRIM(Table1[[#This Row],[Status]] &amp; "|" &amp; Table1[[#This Row],[Level]] &amp; "|" &amp; Table1[[#This Row],[Participant As]]))</f>
        <v>Relawan|External Regional|Team</v>
      </c>
      <c r="N39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400" spans="1:14" ht="14.25" customHeight="1" x14ac:dyDescent="0.35">
      <c r="A400" s="1" t="s">
        <v>2377</v>
      </c>
      <c r="B400" s="1" t="s">
        <v>2378</v>
      </c>
      <c r="C400" s="1" t="s">
        <v>782</v>
      </c>
      <c r="D400" s="1">
        <v>2022</v>
      </c>
      <c r="E400" s="1" t="s">
        <v>805</v>
      </c>
      <c r="F400" s="1" t="s">
        <v>150</v>
      </c>
      <c r="G400" s="1">
        <v>20232</v>
      </c>
      <c r="H400" s="1" t="s">
        <v>55</v>
      </c>
      <c r="I400" s="1" t="s">
        <v>48</v>
      </c>
      <c r="J400" s="1" t="s">
        <v>20</v>
      </c>
      <c r="K400" s="1">
        <v>6</v>
      </c>
      <c r="L400" s="1" t="str">
        <f>VLOOKUP(Table1[[#This Row],[Status]], rubric[], 2, FALSE)</f>
        <v>Hasil Karya</v>
      </c>
      <c r="M400" s="1" t="str">
        <f>CLEAN(TRIM(Table1[[#This Row],[Status]] &amp; "|" &amp; Table1[[#This Row],[Level]] &amp; "|" &amp; Table1[[#This Row],[Participant As]]))</f>
        <v>Hak Cipta|External National|Team</v>
      </c>
      <c r="N40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401" spans="1:14" ht="14.25" customHeight="1" x14ac:dyDescent="0.35">
      <c r="A401" s="1" t="s">
        <v>2379</v>
      </c>
      <c r="B401" s="1" t="s">
        <v>2380</v>
      </c>
      <c r="C401" s="1" t="s">
        <v>782</v>
      </c>
      <c r="D401" s="1">
        <v>2022</v>
      </c>
      <c r="E401" s="1" t="s">
        <v>1335</v>
      </c>
      <c r="F401" s="1" t="s">
        <v>1201</v>
      </c>
      <c r="G401" s="1">
        <v>20221</v>
      </c>
      <c r="H401" s="1" t="s">
        <v>18</v>
      </c>
      <c r="I401" s="1" t="s">
        <v>19</v>
      </c>
      <c r="J401" s="1" t="s">
        <v>20</v>
      </c>
      <c r="K401" s="1">
        <v>2</v>
      </c>
      <c r="L401" s="1" t="str">
        <f>VLOOKUP(Table1[[#This Row],[Status]], rubric[], 2, FALSE)</f>
        <v>Pemberdayaan atau Aksi Kemanusiaan</v>
      </c>
      <c r="M401" s="1" t="str">
        <f>CLEAN(TRIM(Table1[[#This Row],[Status]] &amp; "|" &amp; Table1[[#This Row],[Level]] &amp; "|" &amp; Table1[[#This Row],[Participant As]]))</f>
        <v>Relawan|External Regional|Team</v>
      </c>
      <c r="N40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402" spans="1:14" ht="14.25" customHeight="1" x14ac:dyDescent="0.35">
      <c r="A402" s="1" t="s">
        <v>2379</v>
      </c>
      <c r="B402" s="1" t="s">
        <v>2380</v>
      </c>
      <c r="C402" s="1" t="s">
        <v>782</v>
      </c>
      <c r="D402" s="1">
        <v>2022</v>
      </c>
      <c r="E402" s="1" t="s">
        <v>1057</v>
      </c>
      <c r="F402" s="1" t="s">
        <v>2381</v>
      </c>
      <c r="G402" s="1">
        <v>20221</v>
      </c>
      <c r="H402" s="1" t="s">
        <v>55</v>
      </c>
      <c r="I402" s="1" t="s">
        <v>48</v>
      </c>
      <c r="J402" s="1" t="s">
        <v>25</v>
      </c>
      <c r="K402" s="1">
        <v>1</v>
      </c>
      <c r="L402" s="1" t="str">
        <f>VLOOKUP(Table1[[#This Row],[Status]], rubric[], 2, FALSE)</f>
        <v>Hasil Karya</v>
      </c>
      <c r="M402" s="1" t="str">
        <f>CLEAN(TRIM(Table1[[#This Row],[Status]] &amp; "|" &amp; Table1[[#This Row],[Level]] &amp; "|" &amp; Table1[[#This Row],[Participant As]]))</f>
        <v>Hak Cipta|External National|Individual</v>
      </c>
      <c r="N40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403" spans="1:14" ht="14.25" customHeight="1" x14ac:dyDescent="0.35">
      <c r="A403" s="1" t="s">
        <v>2379</v>
      </c>
      <c r="B403" s="1" t="s">
        <v>2380</v>
      </c>
      <c r="C403" s="1" t="s">
        <v>782</v>
      </c>
      <c r="D403" s="1">
        <v>2022</v>
      </c>
      <c r="E403" s="1" t="s">
        <v>133</v>
      </c>
      <c r="F403" s="1" t="s">
        <v>1252</v>
      </c>
      <c r="G403" s="1">
        <v>20222</v>
      </c>
      <c r="H403" s="1" t="s">
        <v>18</v>
      </c>
      <c r="I403" s="1" t="s">
        <v>19</v>
      </c>
      <c r="J403" s="1" t="s">
        <v>20</v>
      </c>
      <c r="K403" s="1">
        <v>7</v>
      </c>
      <c r="L403" s="1" t="str">
        <f>VLOOKUP(Table1[[#This Row],[Status]], rubric[], 2, FALSE)</f>
        <v>Pemberdayaan atau Aksi Kemanusiaan</v>
      </c>
      <c r="M403" s="1" t="str">
        <f>CLEAN(TRIM(Table1[[#This Row],[Status]] &amp; "|" &amp; Table1[[#This Row],[Level]] &amp; "|" &amp; Table1[[#This Row],[Participant As]]))</f>
        <v>Relawan|External Regional|Team</v>
      </c>
      <c r="N40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404" spans="1:14" ht="14.25" customHeight="1" x14ac:dyDescent="0.35">
      <c r="A404" s="1" t="s">
        <v>2379</v>
      </c>
      <c r="B404" s="1" t="s">
        <v>2380</v>
      </c>
      <c r="C404" s="1" t="s">
        <v>782</v>
      </c>
      <c r="D404" s="1">
        <v>2022</v>
      </c>
      <c r="E404" s="1" t="s">
        <v>38</v>
      </c>
      <c r="F404" s="1" t="s">
        <v>39</v>
      </c>
      <c r="G404" s="1">
        <v>20231</v>
      </c>
      <c r="H404" s="1" t="s">
        <v>40</v>
      </c>
      <c r="I404" s="1" t="s">
        <v>41</v>
      </c>
      <c r="J404" s="1" t="s">
        <v>25</v>
      </c>
      <c r="L404" s="1" t="str">
        <f>VLOOKUP(Table1[[#This Row],[Status]], rubric[], 2, FALSE)</f>
        <v>Karir Organisasi</v>
      </c>
      <c r="M404" s="1" t="str">
        <f>CLEAN(TRIM(Table1[[#This Row],[Status]] &amp; "|" &amp; Table1[[#This Row],[Level]] &amp; "|" &amp; Table1[[#This Row],[Participant As]]))</f>
        <v>Satu Tingkat Dibawah Pengurus Harian|Kab/Kota/PT|Individual</v>
      </c>
      <c r="N40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405" spans="1:14" ht="14.25" customHeight="1" x14ac:dyDescent="0.35">
      <c r="A405" s="1" t="s">
        <v>2379</v>
      </c>
      <c r="B405" s="1" t="s">
        <v>2380</v>
      </c>
      <c r="C405" s="1" t="s">
        <v>782</v>
      </c>
      <c r="D405" s="1">
        <v>2022</v>
      </c>
      <c r="E405" s="1" t="s">
        <v>42</v>
      </c>
      <c r="F405" s="1" t="s">
        <v>43</v>
      </c>
      <c r="G405" s="1">
        <v>20232</v>
      </c>
      <c r="H405" s="1" t="s">
        <v>40</v>
      </c>
      <c r="I405" s="1" t="s">
        <v>41</v>
      </c>
      <c r="J405" s="1" t="s">
        <v>25</v>
      </c>
      <c r="L405" s="1" t="str">
        <f>VLOOKUP(Table1[[#This Row],[Status]], rubric[], 2, FALSE)</f>
        <v>Karir Organisasi</v>
      </c>
      <c r="M405" s="1" t="str">
        <f>CLEAN(TRIM(Table1[[#This Row],[Status]] &amp; "|" &amp; Table1[[#This Row],[Level]] &amp; "|" &amp; Table1[[#This Row],[Participant As]]))</f>
        <v>Satu Tingkat Dibawah Pengurus Harian|Kab/Kota/PT|Individual</v>
      </c>
      <c r="N40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406" spans="1:14" ht="14.25" customHeight="1" x14ac:dyDescent="0.35">
      <c r="A406" s="1" t="s">
        <v>2382</v>
      </c>
      <c r="B406" s="1" t="s">
        <v>2383</v>
      </c>
      <c r="C406" s="1" t="s">
        <v>782</v>
      </c>
      <c r="D406" s="1">
        <v>2022</v>
      </c>
      <c r="E406" s="1" t="s">
        <v>133</v>
      </c>
      <c r="F406" s="1" t="s">
        <v>1252</v>
      </c>
      <c r="G406" s="1">
        <v>20222</v>
      </c>
      <c r="H406" s="1" t="s">
        <v>18</v>
      </c>
      <c r="I406" s="1" t="s">
        <v>19</v>
      </c>
      <c r="J406" s="1" t="s">
        <v>20</v>
      </c>
      <c r="K406" s="1">
        <v>7</v>
      </c>
      <c r="L406" s="1" t="str">
        <f>VLOOKUP(Table1[[#This Row],[Status]], rubric[], 2, FALSE)</f>
        <v>Pemberdayaan atau Aksi Kemanusiaan</v>
      </c>
      <c r="M406" s="1" t="str">
        <f>CLEAN(TRIM(Table1[[#This Row],[Status]] &amp; "|" &amp; Table1[[#This Row],[Level]] &amp; "|" &amp; Table1[[#This Row],[Participant As]]))</f>
        <v>Relawan|External Regional|Team</v>
      </c>
      <c r="N40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407" spans="1:14" ht="14.25" customHeight="1" x14ac:dyDescent="0.35">
      <c r="A407" s="1" t="s">
        <v>2384</v>
      </c>
      <c r="B407" s="1" t="s">
        <v>2385</v>
      </c>
      <c r="C407" s="1" t="s">
        <v>782</v>
      </c>
      <c r="D407" s="1">
        <v>2022</v>
      </c>
      <c r="E407" s="1" t="s">
        <v>1335</v>
      </c>
      <c r="F407" s="1" t="s">
        <v>1201</v>
      </c>
      <c r="G407" s="1">
        <v>20221</v>
      </c>
      <c r="H407" s="1" t="s">
        <v>18</v>
      </c>
      <c r="I407" s="1" t="s">
        <v>19</v>
      </c>
      <c r="J407" s="1" t="s">
        <v>20</v>
      </c>
      <c r="K407" s="1">
        <v>2</v>
      </c>
      <c r="L407" s="1" t="str">
        <f>VLOOKUP(Table1[[#This Row],[Status]], rubric[], 2, FALSE)</f>
        <v>Pemberdayaan atau Aksi Kemanusiaan</v>
      </c>
      <c r="M407" s="1" t="str">
        <f>CLEAN(TRIM(Table1[[#This Row],[Status]] &amp; "|" &amp; Table1[[#This Row],[Level]] &amp; "|" &amp; Table1[[#This Row],[Participant As]]))</f>
        <v>Relawan|External Regional|Team</v>
      </c>
      <c r="N40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408" spans="1:14" ht="14.25" customHeight="1" x14ac:dyDescent="0.35">
      <c r="A408" s="1" t="s">
        <v>2386</v>
      </c>
      <c r="B408" s="1" t="s">
        <v>2387</v>
      </c>
      <c r="C408" s="1" t="s">
        <v>782</v>
      </c>
      <c r="D408" s="1">
        <v>2022</v>
      </c>
      <c r="E408" s="1" t="s">
        <v>1335</v>
      </c>
      <c r="F408" s="1" t="s">
        <v>2388</v>
      </c>
      <c r="G408" s="1">
        <v>20221</v>
      </c>
      <c r="H408" s="1" t="s">
        <v>18</v>
      </c>
      <c r="I408" s="1" t="s">
        <v>19</v>
      </c>
      <c r="J408" s="1" t="s">
        <v>20</v>
      </c>
      <c r="K408" s="1">
        <v>3</v>
      </c>
      <c r="L408" s="1" t="str">
        <f>VLOOKUP(Table1[[#This Row],[Status]], rubric[], 2, FALSE)</f>
        <v>Pemberdayaan atau Aksi Kemanusiaan</v>
      </c>
      <c r="M408" s="1" t="str">
        <f>CLEAN(TRIM(Table1[[#This Row],[Status]] &amp; "|" &amp; Table1[[#This Row],[Level]] &amp; "|" &amp; Table1[[#This Row],[Participant As]]))</f>
        <v>Relawan|External Regional|Team</v>
      </c>
      <c r="N40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409" spans="1:14" ht="14.25" customHeight="1" x14ac:dyDescent="0.35">
      <c r="A409" s="1" t="s">
        <v>2386</v>
      </c>
      <c r="B409" s="1" t="s">
        <v>2387</v>
      </c>
      <c r="C409" s="1" t="s">
        <v>782</v>
      </c>
      <c r="D409" s="1">
        <v>2022</v>
      </c>
      <c r="E409" s="1" t="s">
        <v>623</v>
      </c>
      <c r="F409" s="1" t="s">
        <v>1829</v>
      </c>
      <c r="G409" s="1">
        <v>20221</v>
      </c>
      <c r="H409" s="1" t="s">
        <v>18</v>
      </c>
      <c r="I409" s="1" t="s">
        <v>19</v>
      </c>
      <c r="J409" s="1" t="s">
        <v>25</v>
      </c>
      <c r="K409" s="1">
        <v>8</v>
      </c>
      <c r="L409" s="1" t="str">
        <f>VLOOKUP(Table1[[#This Row],[Status]], rubric[], 2, FALSE)</f>
        <v>Pemberdayaan atau Aksi Kemanusiaan</v>
      </c>
      <c r="M409" s="1" t="str">
        <f>CLEAN(TRIM(Table1[[#This Row],[Status]] &amp; "|" &amp; Table1[[#This Row],[Level]] &amp; "|" &amp; Table1[[#This Row],[Participant As]]))</f>
        <v>Relawan|External Regional|Individual</v>
      </c>
      <c r="N40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410" spans="1:14" ht="14.25" customHeight="1" x14ac:dyDescent="0.35">
      <c r="A410" s="1" t="s">
        <v>2389</v>
      </c>
      <c r="B410" s="1" t="s">
        <v>2390</v>
      </c>
      <c r="C410" s="1" t="s">
        <v>782</v>
      </c>
      <c r="D410" s="1">
        <v>2022</v>
      </c>
      <c r="E410" s="1" t="s">
        <v>182</v>
      </c>
      <c r="F410" s="1" t="s">
        <v>182</v>
      </c>
      <c r="G410" s="1">
        <v>20231</v>
      </c>
      <c r="H410" s="1" t="s">
        <v>35</v>
      </c>
      <c r="I410" s="1" t="s">
        <v>19</v>
      </c>
      <c r="J410" s="1" t="s">
        <v>20</v>
      </c>
      <c r="L410" s="1" t="str">
        <f>VLOOKUP(Table1[[#This Row],[Status]], rubric[], 2, FALSE)</f>
        <v>Kompetisi</v>
      </c>
      <c r="M410" s="1" t="str">
        <f>CLEAN(TRIM(Table1[[#This Row],[Status]] &amp; "|" &amp; Table1[[#This Row],[Level]] &amp; "|" &amp; Table1[[#This Row],[Participant As]]))</f>
        <v>Juara 1|External Regional|Team</v>
      </c>
      <c r="N41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411" spans="1:14" ht="14.25" customHeight="1" x14ac:dyDescent="0.35">
      <c r="A411" s="1" t="s">
        <v>2389</v>
      </c>
      <c r="B411" s="1" t="s">
        <v>2390</v>
      </c>
      <c r="C411" s="1" t="s">
        <v>782</v>
      </c>
      <c r="D411" s="1">
        <v>2022</v>
      </c>
      <c r="E411" s="1" t="s">
        <v>2163</v>
      </c>
      <c r="F411" s="1" t="s">
        <v>2163</v>
      </c>
      <c r="G411" s="1">
        <v>20232</v>
      </c>
      <c r="H411" s="1" t="s">
        <v>32</v>
      </c>
      <c r="I411" s="1" t="s">
        <v>19</v>
      </c>
      <c r="J411" s="1" t="s">
        <v>20</v>
      </c>
      <c r="L411" s="1" t="str">
        <f>VLOOKUP(Table1[[#This Row],[Status]], rubric[], 2, FALSE)</f>
        <v>Kompetisi</v>
      </c>
      <c r="M411" s="1" t="str">
        <f>CLEAN(TRIM(Table1[[#This Row],[Status]] &amp; "|" &amp; Table1[[#This Row],[Level]] &amp; "|" &amp; Table1[[#This Row],[Participant As]]))</f>
        <v>Juara 2|External Regional|Team</v>
      </c>
      <c r="N41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412" spans="1:14" ht="14.25" customHeight="1" x14ac:dyDescent="0.35">
      <c r="A412" s="1" t="s">
        <v>2391</v>
      </c>
      <c r="B412" s="1" t="s">
        <v>2392</v>
      </c>
      <c r="C412" s="1" t="s">
        <v>782</v>
      </c>
      <c r="D412" s="1">
        <v>2022</v>
      </c>
      <c r="E412" s="1" t="s">
        <v>2193</v>
      </c>
      <c r="F412" s="1" t="s">
        <v>1201</v>
      </c>
      <c r="G412" s="1">
        <v>20221</v>
      </c>
      <c r="H412" s="1" t="s">
        <v>32</v>
      </c>
      <c r="I412" s="1" t="s">
        <v>48</v>
      </c>
      <c r="J412" s="1" t="s">
        <v>20</v>
      </c>
      <c r="K412" s="1">
        <v>3</v>
      </c>
      <c r="L412" s="1" t="str">
        <f>VLOOKUP(Table1[[#This Row],[Status]], rubric[], 2, FALSE)</f>
        <v>Kompetisi</v>
      </c>
      <c r="M412" s="1" t="str">
        <f>CLEAN(TRIM(Table1[[#This Row],[Status]] &amp; "|" &amp; Table1[[#This Row],[Level]] &amp; "|" &amp; Table1[[#This Row],[Participant As]]))</f>
        <v>Juara 2|External National|Team</v>
      </c>
      <c r="N41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11</v>
      </c>
    </row>
    <row r="413" spans="1:14" ht="14.25" customHeight="1" x14ac:dyDescent="0.35">
      <c r="A413" s="1" t="s">
        <v>2391</v>
      </c>
      <c r="B413" s="1" t="s">
        <v>2392</v>
      </c>
      <c r="C413" s="1" t="s">
        <v>782</v>
      </c>
      <c r="D413" s="1">
        <v>2022</v>
      </c>
      <c r="E413" s="1" t="s">
        <v>133</v>
      </c>
      <c r="F413" s="1" t="s">
        <v>1252</v>
      </c>
      <c r="G413" s="1">
        <v>20222</v>
      </c>
      <c r="H413" s="1" t="s">
        <v>18</v>
      </c>
      <c r="I413" s="1" t="s">
        <v>19</v>
      </c>
      <c r="J413" s="1" t="s">
        <v>20</v>
      </c>
      <c r="K413" s="1">
        <v>7</v>
      </c>
      <c r="L413" s="1" t="str">
        <f>VLOOKUP(Table1[[#This Row],[Status]], rubric[], 2, FALSE)</f>
        <v>Pemberdayaan atau Aksi Kemanusiaan</v>
      </c>
      <c r="M413" s="1" t="str">
        <f>CLEAN(TRIM(Table1[[#This Row],[Status]] &amp; "|" &amp; Table1[[#This Row],[Level]] &amp; "|" &amp; Table1[[#This Row],[Participant As]]))</f>
        <v>Relawan|External Regional|Team</v>
      </c>
      <c r="N41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414" spans="1:14" ht="14.25" customHeight="1" x14ac:dyDescent="0.35">
      <c r="A414" s="1" t="s">
        <v>2391</v>
      </c>
      <c r="B414" s="1" t="s">
        <v>2392</v>
      </c>
      <c r="C414" s="1" t="s">
        <v>782</v>
      </c>
      <c r="D414" s="1">
        <v>2022</v>
      </c>
      <c r="E414" s="1" t="s">
        <v>805</v>
      </c>
      <c r="F414" s="1" t="s">
        <v>150</v>
      </c>
      <c r="G414" s="1">
        <v>20232</v>
      </c>
      <c r="H414" s="1" t="s">
        <v>55</v>
      </c>
      <c r="I414" s="1" t="s">
        <v>48</v>
      </c>
      <c r="J414" s="1" t="s">
        <v>20</v>
      </c>
      <c r="K414" s="1">
        <v>6</v>
      </c>
      <c r="L414" s="1" t="str">
        <f>VLOOKUP(Table1[[#This Row],[Status]], rubric[], 2, FALSE)</f>
        <v>Hasil Karya</v>
      </c>
      <c r="M414" s="1" t="str">
        <f>CLEAN(TRIM(Table1[[#This Row],[Status]] &amp; "|" &amp; Table1[[#This Row],[Level]] &amp; "|" &amp; Table1[[#This Row],[Participant As]]))</f>
        <v>Hak Cipta|External National|Team</v>
      </c>
      <c r="N41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415" spans="1:14" ht="14.25" customHeight="1" x14ac:dyDescent="0.35">
      <c r="A415" s="1" t="s">
        <v>2393</v>
      </c>
      <c r="B415" s="1" t="s">
        <v>2394</v>
      </c>
      <c r="C415" s="1" t="s">
        <v>782</v>
      </c>
      <c r="D415" s="1">
        <v>2022</v>
      </c>
      <c r="E415" s="1" t="s">
        <v>1081</v>
      </c>
      <c r="F415" s="1" t="s">
        <v>118</v>
      </c>
      <c r="G415" s="1">
        <v>20221</v>
      </c>
      <c r="H415" s="1" t="s">
        <v>35</v>
      </c>
      <c r="I415" s="1" t="s">
        <v>19</v>
      </c>
      <c r="J415" s="1" t="s">
        <v>25</v>
      </c>
      <c r="K415" s="1">
        <v>20</v>
      </c>
      <c r="L415" s="1" t="str">
        <f>VLOOKUP(Table1[[#This Row],[Status]], rubric[], 2, FALSE)</f>
        <v>Kompetisi</v>
      </c>
      <c r="M415" s="1" t="str">
        <f>CLEAN(TRIM(Table1[[#This Row],[Status]] &amp; "|" &amp; Table1[[#This Row],[Level]] &amp; "|" &amp; Table1[[#This Row],[Participant As]]))</f>
        <v>Juara 1|External Regional|Individual</v>
      </c>
      <c r="N41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35</v>
      </c>
    </row>
    <row r="416" spans="1:14" ht="14.25" customHeight="1" x14ac:dyDescent="0.35">
      <c r="A416" s="1" t="s">
        <v>2393</v>
      </c>
      <c r="B416" s="1" t="s">
        <v>2394</v>
      </c>
      <c r="C416" s="1" t="s">
        <v>782</v>
      </c>
      <c r="D416" s="1">
        <v>2022</v>
      </c>
      <c r="E416" s="1" t="s">
        <v>623</v>
      </c>
      <c r="F416" s="1" t="s">
        <v>1829</v>
      </c>
      <c r="G416" s="1">
        <v>20221</v>
      </c>
      <c r="H416" s="1" t="s">
        <v>18</v>
      </c>
      <c r="I416" s="1" t="s">
        <v>19</v>
      </c>
      <c r="J416" s="1" t="s">
        <v>25</v>
      </c>
      <c r="K416" s="1">
        <v>10</v>
      </c>
      <c r="L416" s="1" t="str">
        <f>VLOOKUP(Table1[[#This Row],[Status]], rubric[], 2, FALSE)</f>
        <v>Pemberdayaan atau Aksi Kemanusiaan</v>
      </c>
      <c r="M416" s="1" t="str">
        <f>CLEAN(TRIM(Table1[[#This Row],[Status]] &amp; "|" &amp; Table1[[#This Row],[Level]] &amp; "|" &amp; Table1[[#This Row],[Participant As]]))</f>
        <v>Relawan|External Regional|Individual</v>
      </c>
      <c r="N41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417" spans="1:14" ht="14.25" customHeight="1" x14ac:dyDescent="0.35">
      <c r="A417" s="1" t="s">
        <v>2393</v>
      </c>
      <c r="B417" s="1" t="s">
        <v>2394</v>
      </c>
      <c r="C417" s="1" t="s">
        <v>782</v>
      </c>
      <c r="D417" s="1">
        <v>2022</v>
      </c>
      <c r="E417" s="1" t="s">
        <v>371</v>
      </c>
      <c r="F417" s="1" t="s">
        <v>31</v>
      </c>
      <c r="G417" s="1">
        <v>20231</v>
      </c>
      <c r="H417" s="1" t="s">
        <v>74</v>
      </c>
      <c r="I417" s="1" t="s">
        <v>48</v>
      </c>
      <c r="J417" s="1" t="s">
        <v>20</v>
      </c>
      <c r="L417" s="1" t="str">
        <f>VLOOKUP(Table1[[#This Row],[Status]], rubric[], 2, FALSE)</f>
        <v>Kompetisi</v>
      </c>
      <c r="M417" s="1" t="str">
        <f>CLEAN(TRIM(Table1[[#This Row],[Status]] &amp; "|" &amp; Table1[[#This Row],[Level]] &amp; "|" &amp; Table1[[#This Row],[Participant As]]))</f>
        <v>Juara 3|External National|Team</v>
      </c>
      <c r="N41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8</v>
      </c>
    </row>
    <row r="418" spans="1:14" ht="14.25" customHeight="1" x14ac:dyDescent="0.35">
      <c r="A418" s="1" t="s">
        <v>2393</v>
      </c>
      <c r="B418" s="1" t="s">
        <v>2394</v>
      </c>
      <c r="C418" s="1" t="s">
        <v>782</v>
      </c>
      <c r="D418" s="1">
        <v>2022</v>
      </c>
      <c r="E418" s="1" t="s">
        <v>1046</v>
      </c>
      <c r="F418" s="1" t="s">
        <v>2206</v>
      </c>
      <c r="G418" s="1">
        <v>20231</v>
      </c>
      <c r="H418" s="1" t="s">
        <v>55</v>
      </c>
      <c r="I418" s="1" t="s">
        <v>48</v>
      </c>
      <c r="J418" s="1" t="s">
        <v>20</v>
      </c>
      <c r="K418" s="1">
        <v>61</v>
      </c>
      <c r="L418" s="1" t="str">
        <f>VLOOKUP(Table1[[#This Row],[Status]], rubric[], 2, FALSE)</f>
        <v>Hasil Karya</v>
      </c>
      <c r="M418" s="1" t="str">
        <f>CLEAN(TRIM(Table1[[#This Row],[Status]] &amp; "|" &amp; Table1[[#This Row],[Level]] &amp; "|" &amp; Table1[[#This Row],[Participant As]]))</f>
        <v>Hak Cipta|External National|Team</v>
      </c>
      <c r="N41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419" spans="1:14" ht="14.25" customHeight="1" x14ac:dyDescent="0.35">
      <c r="A419" s="1" t="s">
        <v>2393</v>
      </c>
      <c r="B419" s="1" t="s">
        <v>2394</v>
      </c>
      <c r="C419" s="1" t="s">
        <v>782</v>
      </c>
      <c r="D419" s="1">
        <v>2022</v>
      </c>
      <c r="E419" s="1" t="s">
        <v>2395</v>
      </c>
      <c r="F419" s="1" t="s">
        <v>2396</v>
      </c>
      <c r="G419" s="1">
        <v>20232</v>
      </c>
      <c r="H419" s="1" t="s">
        <v>3446</v>
      </c>
      <c r="I419" s="1" t="s">
        <v>48</v>
      </c>
      <c r="J419" s="1" t="s">
        <v>25</v>
      </c>
      <c r="K419" s="1">
        <v>14</v>
      </c>
      <c r="L419" s="1" t="str">
        <f>VLOOKUP(Table1[[#This Row],[Status]], rubric[], 2, FALSE)</f>
        <v>Pengakuan</v>
      </c>
      <c r="M419" s="1" t="str">
        <f>CLEAN(TRIM(Table1[[#This Row],[Status]] &amp; "|" &amp; Table1[[#This Row],[Level]] &amp; "|" &amp; Table1[[#This Row],[Participant As]]))</f>
        <v>Pelatih/Wasit/Juri Tidak Berlisensi|External National|Individual</v>
      </c>
      <c r="N41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420" spans="1:14" ht="14.25" customHeight="1" x14ac:dyDescent="0.35">
      <c r="A420" s="1" t="s">
        <v>2397</v>
      </c>
      <c r="B420" s="1" t="s">
        <v>2398</v>
      </c>
      <c r="C420" s="1" t="s">
        <v>782</v>
      </c>
      <c r="D420" s="1">
        <v>2022</v>
      </c>
      <c r="E420" s="1" t="s">
        <v>105</v>
      </c>
      <c r="F420" s="1" t="s">
        <v>324</v>
      </c>
      <c r="G420" s="1">
        <v>20222</v>
      </c>
      <c r="H420" s="1" t="s">
        <v>55</v>
      </c>
      <c r="I420" s="1" t="s">
        <v>48</v>
      </c>
      <c r="J420" s="1" t="s">
        <v>20</v>
      </c>
      <c r="K420" s="1">
        <v>20</v>
      </c>
      <c r="L420" s="1" t="str">
        <f>VLOOKUP(Table1[[#This Row],[Status]], rubric[], 2, FALSE)</f>
        <v>Hasil Karya</v>
      </c>
      <c r="M420" s="1" t="str">
        <f>CLEAN(TRIM(Table1[[#This Row],[Status]] &amp; "|" &amp; Table1[[#This Row],[Level]] &amp; "|" &amp; Table1[[#This Row],[Participant As]]))</f>
        <v>Hak Cipta|External National|Team</v>
      </c>
      <c r="N42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421" spans="1:14" ht="14.25" customHeight="1" x14ac:dyDescent="0.35">
      <c r="A421" s="1" t="s">
        <v>2397</v>
      </c>
      <c r="B421" s="1" t="s">
        <v>2398</v>
      </c>
      <c r="C421" s="1" t="s">
        <v>782</v>
      </c>
      <c r="D421" s="1">
        <v>2022</v>
      </c>
      <c r="E421" s="1" t="s">
        <v>38</v>
      </c>
      <c r="F421" s="1" t="s">
        <v>155</v>
      </c>
      <c r="G421" s="1">
        <v>20231</v>
      </c>
      <c r="H421" s="1" t="s">
        <v>55</v>
      </c>
      <c r="I421" s="1" t="s">
        <v>48</v>
      </c>
      <c r="J421" s="1" t="s">
        <v>20</v>
      </c>
      <c r="K421" s="1">
        <v>5</v>
      </c>
      <c r="L421" s="1" t="str">
        <f>VLOOKUP(Table1[[#This Row],[Status]], rubric[], 2, FALSE)</f>
        <v>Hasil Karya</v>
      </c>
      <c r="M421" s="1" t="str">
        <f>CLEAN(TRIM(Table1[[#This Row],[Status]] &amp; "|" &amp; Table1[[#This Row],[Level]] &amp; "|" &amp; Table1[[#This Row],[Participant As]]))</f>
        <v>Hak Cipta|External National|Team</v>
      </c>
      <c r="N42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422" spans="1:14" ht="14.25" customHeight="1" x14ac:dyDescent="0.35">
      <c r="A422" s="1" t="s">
        <v>2399</v>
      </c>
      <c r="B422" s="1" t="s">
        <v>2400</v>
      </c>
      <c r="C422" s="1" t="s">
        <v>782</v>
      </c>
      <c r="D422" s="1">
        <v>2022</v>
      </c>
      <c r="E422" s="1" t="s">
        <v>620</v>
      </c>
      <c r="F422" s="1" t="s">
        <v>2381</v>
      </c>
      <c r="G422" s="1">
        <v>20221</v>
      </c>
      <c r="H422" s="1" t="s">
        <v>55</v>
      </c>
      <c r="I422" s="1" t="s">
        <v>48</v>
      </c>
      <c r="J422" s="1" t="s">
        <v>25</v>
      </c>
      <c r="K422" s="1">
        <v>2</v>
      </c>
      <c r="L422" s="1" t="str">
        <f>VLOOKUP(Table1[[#This Row],[Status]], rubric[], 2, FALSE)</f>
        <v>Hasil Karya</v>
      </c>
      <c r="M422" s="1" t="str">
        <f>CLEAN(TRIM(Table1[[#This Row],[Status]] &amp; "|" &amp; Table1[[#This Row],[Level]] &amp; "|" &amp; Table1[[#This Row],[Participant As]]))</f>
        <v>Hak Cipta|External National|Individual</v>
      </c>
      <c r="N42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423" spans="1:14" ht="14.25" customHeight="1" x14ac:dyDescent="0.35">
      <c r="A423" s="1" t="s">
        <v>2399</v>
      </c>
      <c r="B423" s="1" t="s">
        <v>2400</v>
      </c>
      <c r="C423" s="1" t="s">
        <v>782</v>
      </c>
      <c r="D423" s="1">
        <v>2022</v>
      </c>
      <c r="E423" s="1" t="s">
        <v>182</v>
      </c>
      <c r="F423" s="1" t="s">
        <v>182</v>
      </c>
      <c r="G423" s="1">
        <v>20231</v>
      </c>
      <c r="H423" s="1" t="s">
        <v>35</v>
      </c>
      <c r="I423" s="1" t="s">
        <v>19</v>
      </c>
      <c r="J423" s="1" t="s">
        <v>20</v>
      </c>
      <c r="L423" s="1" t="str">
        <f>VLOOKUP(Table1[[#This Row],[Status]], rubric[], 2, FALSE)</f>
        <v>Kompetisi</v>
      </c>
      <c r="M423" s="1" t="str">
        <f>CLEAN(TRIM(Table1[[#This Row],[Status]] &amp; "|" &amp; Table1[[#This Row],[Level]] &amp; "|" &amp; Table1[[#This Row],[Participant As]]))</f>
        <v>Juara 1|External Regional|Team</v>
      </c>
      <c r="N42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424" spans="1:14" ht="14.25" customHeight="1" x14ac:dyDescent="0.35">
      <c r="A424" s="1" t="s">
        <v>2399</v>
      </c>
      <c r="B424" s="1" t="s">
        <v>2400</v>
      </c>
      <c r="C424" s="1" t="s">
        <v>782</v>
      </c>
      <c r="D424" s="1">
        <v>2022</v>
      </c>
      <c r="E424" s="1" t="s">
        <v>2163</v>
      </c>
      <c r="F424" s="1" t="s">
        <v>2163</v>
      </c>
      <c r="G424" s="1">
        <v>20232</v>
      </c>
      <c r="H424" s="1" t="s">
        <v>32</v>
      </c>
      <c r="I424" s="1" t="s">
        <v>19</v>
      </c>
      <c r="J424" s="1" t="s">
        <v>20</v>
      </c>
      <c r="L424" s="1" t="str">
        <f>VLOOKUP(Table1[[#This Row],[Status]], rubric[], 2, FALSE)</f>
        <v>Kompetisi</v>
      </c>
      <c r="M424" s="1" t="str">
        <f>CLEAN(TRIM(Table1[[#This Row],[Status]] &amp; "|" &amp; Table1[[#This Row],[Level]] &amp; "|" &amp; Table1[[#This Row],[Participant As]]))</f>
        <v>Juara 2|External Regional|Team</v>
      </c>
      <c r="N42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425" spans="1:14" ht="14.25" customHeight="1" x14ac:dyDescent="0.35">
      <c r="A425" s="1" t="s">
        <v>2401</v>
      </c>
      <c r="B425" s="1" t="s">
        <v>2402</v>
      </c>
      <c r="C425" s="1" t="s">
        <v>782</v>
      </c>
      <c r="D425" s="1">
        <v>2022</v>
      </c>
      <c r="E425" s="1" t="s">
        <v>1415</v>
      </c>
      <c r="F425" s="1" t="s">
        <v>1415</v>
      </c>
      <c r="G425" s="1">
        <v>20222</v>
      </c>
      <c r="H425" s="1" t="s">
        <v>32</v>
      </c>
      <c r="I425" s="1" t="s">
        <v>19</v>
      </c>
      <c r="J425" s="1" t="s">
        <v>25</v>
      </c>
      <c r="K425" s="1">
        <v>1</v>
      </c>
      <c r="L425" s="1" t="str">
        <f>VLOOKUP(Table1[[#This Row],[Status]], rubric[], 2, FALSE)</f>
        <v>Kompetisi</v>
      </c>
      <c r="M425" s="1" t="str">
        <f>CLEAN(TRIM(Table1[[#This Row],[Status]] &amp; "|" &amp; Table1[[#This Row],[Level]] &amp; "|" &amp; Table1[[#This Row],[Participant As]]))</f>
        <v>Juara 2|External Regional|Individual</v>
      </c>
      <c r="N42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30</v>
      </c>
    </row>
    <row r="426" spans="1:14" ht="14.25" customHeight="1" x14ac:dyDescent="0.35">
      <c r="A426" s="1" t="s">
        <v>2403</v>
      </c>
      <c r="B426" s="1" t="s">
        <v>2404</v>
      </c>
      <c r="C426" s="1" t="s">
        <v>782</v>
      </c>
      <c r="D426" s="1">
        <v>2022</v>
      </c>
      <c r="E426" s="1" t="s">
        <v>1046</v>
      </c>
      <c r="F426" s="1" t="s">
        <v>1443</v>
      </c>
      <c r="G426" s="1">
        <v>20231</v>
      </c>
      <c r="H426" s="1" t="s">
        <v>55</v>
      </c>
      <c r="I426" s="1" t="s">
        <v>48</v>
      </c>
      <c r="J426" s="1" t="s">
        <v>20</v>
      </c>
      <c r="K426" s="1">
        <v>227</v>
      </c>
      <c r="L426" s="1" t="str">
        <f>VLOOKUP(Table1[[#This Row],[Status]], rubric[], 2, FALSE)</f>
        <v>Hasil Karya</v>
      </c>
      <c r="M426" s="1" t="str">
        <f>CLEAN(TRIM(Table1[[#This Row],[Status]] &amp; "|" &amp; Table1[[#This Row],[Level]] &amp; "|" &amp; Table1[[#This Row],[Participant As]]))</f>
        <v>Hak Cipta|External National|Team</v>
      </c>
      <c r="N42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427" spans="1:14" ht="14.25" customHeight="1" x14ac:dyDescent="0.35">
      <c r="A427" s="1" t="s">
        <v>2405</v>
      </c>
      <c r="B427" s="1" t="s">
        <v>2406</v>
      </c>
      <c r="C427" s="1" t="s">
        <v>782</v>
      </c>
      <c r="D427" s="1">
        <v>2022</v>
      </c>
      <c r="E427" s="1" t="s">
        <v>1335</v>
      </c>
      <c r="F427" s="1" t="s">
        <v>2388</v>
      </c>
      <c r="G427" s="1">
        <v>20221</v>
      </c>
      <c r="H427" s="1" t="s">
        <v>18</v>
      </c>
      <c r="I427" s="1" t="s">
        <v>19</v>
      </c>
      <c r="J427" s="1" t="s">
        <v>20</v>
      </c>
      <c r="K427" s="1">
        <v>3</v>
      </c>
      <c r="L427" s="1" t="str">
        <f>VLOOKUP(Table1[[#This Row],[Status]], rubric[], 2, FALSE)</f>
        <v>Pemberdayaan atau Aksi Kemanusiaan</v>
      </c>
      <c r="M427" s="1" t="str">
        <f>CLEAN(TRIM(Table1[[#This Row],[Status]] &amp; "|" &amp; Table1[[#This Row],[Level]] &amp; "|" &amp; Table1[[#This Row],[Participant As]]))</f>
        <v>Relawan|External Regional|Team</v>
      </c>
      <c r="N42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428" spans="1:14" ht="14.25" customHeight="1" x14ac:dyDescent="0.35">
      <c r="A428" s="1" t="s">
        <v>2405</v>
      </c>
      <c r="B428" s="1" t="s">
        <v>2406</v>
      </c>
      <c r="C428" s="1" t="s">
        <v>782</v>
      </c>
      <c r="D428" s="1">
        <v>2022</v>
      </c>
      <c r="E428" s="1" t="s">
        <v>133</v>
      </c>
      <c r="F428" s="1" t="s">
        <v>1252</v>
      </c>
      <c r="G428" s="1">
        <v>20222</v>
      </c>
      <c r="H428" s="1" t="s">
        <v>18</v>
      </c>
      <c r="I428" s="1" t="s">
        <v>19</v>
      </c>
      <c r="J428" s="1" t="s">
        <v>20</v>
      </c>
      <c r="K428" s="1">
        <v>7</v>
      </c>
      <c r="L428" s="1" t="str">
        <f>VLOOKUP(Table1[[#This Row],[Status]], rubric[], 2, FALSE)</f>
        <v>Pemberdayaan atau Aksi Kemanusiaan</v>
      </c>
      <c r="M428" s="1" t="str">
        <f>CLEAN(TRIM(Table1[[#This Row],[Status]] &amp; "|" &amp; Table1[[#This Row],[Level]] &amp; "|" &amp; Table1[[#This Row],[Participant As]]))</f>
        <v>Relawan|External Regional|Team</v>
      </c>
      <c r="N42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429" spans="1:14" ht="14.25" customHeight="1" x14ac:dyDescent="0.35">
      <c r="A429" s="1" t="s">
        <v>2407</v>
      </c>
      <c r="B429" s="1" t="s">
        <v>2408</v>
      </c>
      <c r="C429" s="1" t="s">
        <v>782</v>
      </c>
      <c r="D429" s="1">
        <v>2022</v>
      </c>
      <c r="E429" s="1" t="s">
        <v>1054</v>
      </c>
      <c r="F429" s="1" t="s">
        <v>1054</v>
      </c>
      <c r="G429" s="1">
        <v>20221</v>
      </c>
      <c r="H429" s="1" t="s">
        <v>32</v>
      </c>
      <c r="I429" s="1" t="s">
        <v>19</v>
      </c>
      <c r="J429" s="1" t="s">
        <v>25</v>
      </c>
      <c r="K429" s="1">
        <v>8</v>
      </c>
      <c r="L429" s="1" t="str">
        <f>VLOOKUP(Table1[[#This Row],[Status]], rubric[], 2, FALSE)</f>
        <v>Kompetisi</v>
      </c>
      <c r="M429" s="1" t="str">
        <f>CLEAN(TRIM(Table1[[#This Row],[Status]] &amp; "|" &amp; Table1[[#This Row],[Level]] &amp; "|" &amp; Table1[[#This Row],[Participant As]]))</f>
        <v>Juara 2|External Regional|Individual</v>
      </c>
      <c r="N42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30</v>
      </c>
    </row>
    <row r="430" spans="1:14" ht="14.25" customHeight="1" x14ac:dyDescent="0.35">
      <c r="A430" s="1" t="s">
        <v>2407</v>
      </c>
      <c r="B430" s="1" t="s">
        <v>2408</v>
      </c>
      <c r="C430" s="1" t="s">
        <v>782</v>
      </c>
      <c r="D430" s="1">
        <v>2022</v>
      </c>
      <c r="E430" s="1" t="s">
        <v>371</v>
      </c>
      <c r="F430" s="1" t="s">
        <v>31</v>
      </c>
      <c r="G430" s="1">
        <v>20231</v>
      </c>
      <c r="H430" s="1" t="s">
        <v>74</v>
      </c>
      <c r="I430" s="1" t="s">
        <v>48</v>
      </c>
      <c r="J430" s="1" t="s">
        <v>20</v>
      </c>
      <c r="L430" s="1" t="str">
        <f>VLOOKUP(Table1[[#This Row],[Status]], rubric[], 2, FALSE)</f>
        <v>Kompetisi</v>
      </c>
      <c r="M430" s="1" t="str">
        <f>CLEAN(TRIM(Table1[[#This Row],[Status]] &amp; "|" &amp; Table1[[#This Row],[Level]] &amp; "|" &amp; Table1[[#This Row],[Participant As]]))</f>
        <v>Juara 3|External National|Team</v>
      </c>
      <c r="N43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8</v>
      </c>
    </row>
    <row r="431" spans="1:14" ht="14.25" customHeight="1" x14ac:dyDescent="0.35">
      <c r="A431" s="1" t="s">
        <v>2409</v>
      </c>
      <c r="B431" s="1" t="s">
        <v>2410</v>
      </c>
      <c r="C431" s="1" t="s">
        <v>782</v>
      </c>
      <c r="D431" s="1">
        <v>2022</v>
      </c>
      <c r="E431" s="1" t="s">
        <v>38</v>
      </c>
      <c r="F431" s="1" t="s">
        <v>2194</v>
      </c>
      <c r="G431" s="1">
        <v>20231</v>
      </c>
      <c r="H431" s="1" t="s">
        <v>55</v>
      </c>
      <c r="I431" s="1" t="s">
        <v>48</v>
      </c>
      <c r="J431" s="1" t="s">
        <v>20</v>
      </c>
      <c r="K431" s="1">
        <v>5</v>
      </c>
      <c r="L431" s="1" t="str">
        <f>VLOOKUP(Table1[[#This Row],[Status]], rubric[], 2, FALSE)</f>
        <v>Hasil Karya</v>
      </c>
      <c r="M431" s="1" t="str">
        <f>CLEAN(TRIM(Table1[[#This Row],[Status]] &amp; "|" &amp; Table1[[#This Row],[Level]] &amp; "|" &amp; Table1[[#This Row],[Participant As]]))</f>
        <v>Hak Cipta|External National|Team</v>
      </c>
      <c r="N43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432" spans="1:14" ht="14.25" customHeight="1" x14ac:dyDescent="0.35">
      <c r="A432" s="1" t="s">
        <v>2411</v>
      </c>
      <c r="B432" s="1" t="s">
        <v>2412</v>
      </c>
      <c r="C432" s="1" t="s">
        <v>782</v>
      </c>
      <c r="D432" s="1">
        <v>2022</v>
      </c>
      <c r="E432" s="1" t="s">
        <v>38</v>
      </c>
      <c r="F432" s="1" t="s">
        <v>155</v>
      </c>
      <c r="G432" s="1">
        <v>20231</v>
      </c>
      <c r="H432" s="1" t="s">
        <v>55</v>
      </c>
      <c r="I432" s="1" t="s">
        <v>48</v>
      </c>
      <c r="J432" s="1" t="s">
        <v>20</v>
      </c>
      <c r="K432" s="1">
        <v>5</v>
      </c>
      <c r="L432" s="1" t="str">
        <f>VLOOKUP(Table1[[#This Row],[Status]], rubric[], 2, FALSE)</f>
        <v>Hasil Karya</v>
      </c>
      <c r="M432" s="1" t="str">
        <f>CLEAN(TRIM(Table1[[#This Row],[Status]] &amp; "|" &amp; Table1[[#This Row],[Level]] &amp; "|" &amp; Table1[[#This Row],[Participant As]]))</f>
        <v>Hak Cipta|External National|Team</v>
      </c>
      <c r="N43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433" spans="1:14" ht="14.25" customHeight="1" x14ac:dyDescent="0.35">
      <c r="A433" s="1" t="s">
        <v>2413</v>
      </c>
      <c r="B433" s="1" t="s">
        <v>2414</v>
      </c>
      <c r="C433" s="1" t="s">
        <v>782</v>
      </c>
      <c r="D433" s="1">
        <v>2022</v>
      </c>
      <c r="E433" s="1" t="s">
        <v>371</v>
      </c>
      <c r="F433" s="1" t="s">
        <v>371</v>
      </c>
      <c r="G433" s="1">
        <v>20231</v>
      </c>
      <c r="H433" s="1" t="s">
        <v>32</v>
      </c>
      <c r="I433" s="1" t="s">
        <v>48</v>
      </c>
      <c r="J433" s="1" t="s">
        <v>20</v>
      </c>
      <c r="L433" s="1" t="str">
        <f>VLOOKUP(Table1[[#This Row],[Status]], rubric[], 2, FALSE)</f>
        <v>Kompetisi</v>
      </c>
      <c r="M433" s="1" t="str">
        <f>CLEAN(TRIM(Table1[[#This Row],[Status]] &amp; "|" &amp; Table1[[#This Row],[Level]] &amp; "|" &amp; Table1[[#This Row],[Participant As]]))</f>
        <v>Juara 2|External National|Team</v>
      </c>
      <c r="N43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11</v>
      </c>
    </row>
    <row r="434" spans="1:14" ht="14.25" customHeight="1" x14ac:dyDescent="0.35">
      <c r="A434" s="1" t="s">
        <v>2415</v>
      </c>
      <c r="B434" s="1" t="s">
        <v>2416</v>
      </c>
      <c r="C434" s="1" t="s">
        <v>782</v>
      </c>
      <c r="D434" s="1">
        <v>2022</v>
      </c>
      <c r="E434" s="1" t="s">
        <v>371</v>
      </c>
      <c r="F434" s="1" t="s">
        <v>371</v>
      </c>
      <c r="G434" s="1">
        <v>20231</v>
      </c>
      <c r="H434" s="1" t="s">
        <v>32</v>
      </c>
      <c r="I434" s="1" t="s">
        <v>48</v>
      </c>
      <c r="J434" s="1" t="s">
        <v>20</v>
      </c>
      <c r="L434" s="1" t="str">
        <f>VLOOKUP(Table1[[#This Row],[Status]], rubric[], 2, FALSE)</f>
        <v>Kompetisi</v>
      </c>
      <c r="M434" s="1" t="str">
        <f>CLEAN(TRIM(Table1[[#This Row],[Status]] &amp; "|" &amp; Table1[[#This Row],[Level]] &amp; "|" &amp; Table1[[#This Row],[Participant As]]))</f>
        <v>Juara 2|External National|Team</v>
      </c>
      <c r="N43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11</v>
      </c>
    </row>
    <row r="435" spans="1:14" ht="14.25" customHeight="1" x14ac:dyDescent="0.35">
      <c r="A435" s="1" t="s">
        <v>2417</v>
      </c>
      <c r="B435" s="1" t="s">
        <v>2418</v>
      </c>
      <c r="C435" s="1" t="s">
        <v>782</v>
      </c>
      <c r="D435" s="1">
        <v>2022</v>
      </c>
      <c r="E435" s="1" t="s">
        <v>1335</v>
      </c>
      <c r="F435" s="1" t="s">
        <v>2388</v>
      </c>
      <c r="G435" s="1">
        <v>20221</v>
      </c>
      <c r="H435" s="1" t="s">
        <v>18</v>
      </c>
      <c r="I435" s="1" t="s">
        <v>19</v>
      </c>
      <c r="J435" s="1" t="s">
        <v>20</v>
      </c>
      <c r="K435" s="1">
        <v>3</v>
      </c>
      <c r="L435" s="1" t="str">
        <f>VLOOKUP(Table1[[#This Row],[Status]], rubric[], 2, FALSE)</f>
        <v>Pemberdayaan atau Aksi Kemanusiaan</v>
      </c>
      <c r="M435" s="1" t="str">
        <f>CLEAN(TRIM(Table1[[#This Row],[Status]] &amp; "|" &amp; Table1[[#This Row],[Level]] &amp; "|" &amp; Table1[[#This Row],[Participant As]]))</f>
        <v>Relawan|External Regional|Team</v>
      </c>
      <c r="N43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436" spans="1:14" ht="14.25" customHeight="1" x14ac:dyDescent="0.35">
      <c r="A436" s="1" t="s">
        <v>2417</v>
      </c>
      <c r="B436" s="1" t="s">
        <v>2418</v>
      </c>
      <c r="C436" s="1" t="s">
        <v>782</v>
      </c>
      <c r="D436" s="1">
        <v>2022</v>
      </c>
      <c r="E436" s="1" t="s">
        <v>2193</v>
      </c>
      <c r="F436" s="1" t="s">
        <v>1201</v>
      </c>
      <c r="G436" s="1">
        <v>20221</v>
      </c>
      <c r="H436" s="1" t="s">
        <v>32</v>
      </c>
      <c r="I436" s="1" t="s">
        <v>48</v>
      </c>
      <c r="J436" s="1" t="s">
        <v>20</v>
      </c>
      <c r="K436" s="1">
        <v>3</v>
      </c>
      <c r="L436" s="1" t="str">
        <f>VLOOKUP(Table1[[#This Row],[Status]], rubric[], 2, FALSE)</f>
        <v>Kompetisi</v>
      </c>
      <c r="M436" s="1" t="str">
        <f>CLEAN(TRIM(Table1[[#This Row],[Status]] &amp; "|" &amp; Table1[[#This Row],[Level]] &amp; "|" &amp; Table1[[#This Row],[Participant As]]))</f>
        <v>Juara 2|External National|Team</v>
      </c>
      <c r="N43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11</v>
      </c>
    </row>
    <row r="437" spans="1:14" ht="14.25" customHeight="1" x14ac:dyDescent="0.35">
      <c r="A437" s="1" t="s">
        <v>2419</v>
      </c>
      <c r="B437" s="1" t="s">
        <v>2420</v>
      </c>
      <c r="C437" s="1" t="s">
        <v>782</v>
      </c>
      <c r="D437" s="1">
        <v>2022</v>
      </c>
      <c r="E437" s="1" t="s">
        <v>1335</v>
      </c>
      <c r="F437" s="1" t="s">
        <v>2388</v>
      </c>
      <c r="G437" s="1">
        <v>20221</v>
      </c>
      <c r="H437" s="1" t="s">
        <v>18</v>
      </c>
      <c r="I437" s="1" t="s">
        <v>19</v>
      </c>
      <c r="J437" s="1" t="s">
        <v>20</v>
      </c>
      <c r="K437" s="1">
        <v>3</v>
      </c>
      <c r="L437" s="1" t="str">
        <f>VLOOKUP(Table1[[#This Row],[Status]], rubric[], 2, FALSE)</f>
        <v>Pemberdayaan atau Aksi Kemanusiaan</v>
      </c>
      <c r="M437" s="1" t="str">
        <f>CLEAN(TRIM(Table1[[#This Row],[Status]] &amp; "|" &amp; Table1[[#This Row],[Level]] &amp; "|" &amp; Table1[[#This Row],[Participant As]]))</f>
        <v>Relawan|External Regional|Team</v>
      </c>
      <c r="N43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438" spans="1:14" ht="14.25" customHeight="1" x14ac:dyDescent="0.35">
      <c r="A438" s="1" t="s">
        <v>2419</v>
      </c>
      <c r="B438" s="1" t="s">
        <v>2420</v>
      </c>
      <c r="C438" s="1" t="s">
        <v>782</v>
      </c>
      <c r="D438" s="1">
        <v>2022</v>
      </c>
      <c r="E438" s="1" t="s">
        <v>133</v>
      </c>
      <c r="F438" s="1" t="s">
        <v>1252</v>
      </c>
      <c r="G438" s="1">
        <v>20222</v>
      </c>
      <c r="H438" s="1" t="s">
        <v>18</v>
      </c>
      <c r="I438" s="1" t="s">
        <v>19</v>
      </c>
      <c r="J438" s="1" t="s">
        <v>20</v>
      </c>
      <c r="K438" s="1">
        <v>7</v>
      </c>
      <c r="L438" s="1" t="str">
        <f>VLOOKUP(Table1[[#This Row],[Status]], rubric[], 2, FALSE)</f>
        <v>Pemberdayaan atau Aksi Kemanusiaan</v>
      </c>
      <c r="M438" s="1" t="str">
        <f>CLEAN(TRIM(Table1[[#This Row],[Status]] &amp; "|" &amp; Table1[[#This Row],[Level]] &amp; "|" &amp; Table1[[#This Row],[Participant As]]))</f>
        <v>Relawan|External Regional|Team</v>
      </c>
      <c r="N43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439" spans="1:14" ht="14.25" customHeight="1" x14ac:dyDescent="0.35">
      <c r="A439" s="1" t="s">
        <v>2421</v>
      </c>
      <c r="B439" s="1" t="s">
        <v>2422</v>
      </c>
      <c r="C439" s="1" t="s">
        <v>782</v>
      </c>
      <c r="D439" s="1">
        <v>2022</v>
      </c>
      <c r="E439" s="1" t="s">
        <v>1046</v>
      </c>
      <c r="F439" s="1" t="s">
        <v>1443</v>
      </c>
      <c r="G439" s="1">
        <v>20231</v>
      </c>
      <c r="H439" s="1" t="s">
        <v>55</v>
      </c>
      <c r="I439" s="1" t="s">
        <v>48</v>
      </c>
      <c r="J439" s="1" t="s">
        <v>20</v>
      </c>
      <c r="K439" s="1">
        <v>227</v>
      </c>
      <c r="L439" s="1" t="str">
        <f>VLOOKUP(Table1[[#This Row],[Status]], rubric[], 2, FALSE)</f>
        <v>Hasil Karya</v>
      </c>
      <c r="M439" s="1" t="str">
        <f>CLEAN(TRIM(Table1[[#This Row],[Status]] &amp; "|" &amp; Table1[[#This Row],[Level]] &amp; "|" &amp; Table1[[#This Row],[Participant As]]))</f>
        <v>Hak Cipta|External National|Team</v>
      </c>
      <c r="N43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440" spans="1:14" ht="14.25" customHeight="1" x14ac:dyDescent="0.35">
      <c r="A440" s="1" t="s">
        <v>2423</v>
      </c>
      <c r="B440" s="1" t="s">
        <v>2424</v>
      </c>
      <c r="C440" s="1" t="s">
        <v>782</v>
      </c>
      <c r="D440" s="1">
        <v>2022</v>
      </c>
      <c r="E440" s="1" t="s">
        <v>371</v>
      </c>
      <c r="F440" s="1" t="s">
        <v>371</v>
      </c>
      <c r="G440" s="1">
        <v>20231</v>
      </c>
      <c r="H440" s="1" t="s">
        <v>32</v>
      </c>
      <c r="I440" s="1" t="s">
        <v>48</v>
      </c>
      <c r="J440" s="1" t="s">
        <v>20</v>
      </c>
      <c r="L440" s="1" t="str">
        <f>VLOOKUP(Table1[[#This Row],[Status]], rubric[], 2, FALSE)</f>
        <v>Kompetisi</v>
      </c>
      <c r="M440" s="1" t="str">
        <f>CLEAN(TRIM(Table1[[#This Row],[Status]] &amp; "|" &amp; Table1[[#This Row],[Level]] &amp; "|" &amp; Table1[[#This Row],[Participant As]]))</f>
        <v>Juara 2|External National|Team</v>
      </c>
      <c r="N44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11</v>
      </c>
    </row>
    <row r="441" spans="1:14" ht="14.25" customHeight="1" x14ac:dyDescent="0.35">
      <c r="A441" s="1" t="s">
        <v>2425</v>
      </c>
      <c r="B441" s="1" t="s">
        <v>2426</v>
      </c>
      <c r="C441" s="1" t="s">
        <v>782</v>
      </c>
      <c r="D441" s="1">
        <v>2022</v>
      </c>
      <c r="E441" s="1" t="s">
        <v>792</v>
      </c>
      <c r="F441" s="1" t="s">
        <v>559</v>
      </c>
      <c r="G441" s="1">
        <v>20212</v>
      </c>
      <c r="H441" s="1" t="s">
        <v>18</v>
      </c>
      <c r="I441" s="1" t="s">
        <v>19</v>
      </c>
      <c r="J441" s="1" t="s">
        <v>25</v>
      </c>
      <c r="K441" s="1">
        <v>100</v>
      </c>
      <c r="L441" s="1" t="str">
        <f>VLOOKUP(Table1[[#This Row],[Status]], rubric[], 2, FALSE)</f>
        <v>Pemberdayaan atau Aksi Kemanusiaan</v>
      </c>
      <c r="M441" s="1" t="str">
        <f>CLEAN(TRIM(Table1[[#This Row],[Status]] &amp; "|" &amp; Table1[[#This Row],[Level]] &amp; "|" &amp; Table1[[#This Row],[Participant As]]))</f>
        <v>Relawan|External Regional|Individual</v>
      </c>
      <c r="N44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442" spans="1:14" ht="14.25" customHeight="1" x14ac:dyDescent="0.35">
      <c r="A442" s="1" t="s">
        <v>2427</v>
      </c>
      <c r="B442" s="1" t="s">
        <v>2428</v>
      </c>
      <c r="C442" s="1" t="s">
        <v>782</v>
      </c>
      <c r="D442" s="1">
        <v>2022</v>
      </c>
      <c r="E442" s="1" t="s">
        <v>1335</v>
      </c>
      <c r="F442" s="1" t="s">
        <v>2388</v>
      </c>
      <c r="G442" s="1">
        <v>20221</v>
      </c>
      <c r="H442" s="1" t="s">
        <v>18</v>
      </c>
      <c r="I442" s="1" t="s">
        <v>19</v>
      </c>
      <c r="J442" s="1" t="s">
        <v>20</v>
      </c>
      <c r="K442" s="1">
        <v>3</v>
      </c>
      <c r="L442" s="1" t="str">
        <f>VLOOKUP(Table1[[#This Row],[Status]], rubric[], 2, FALSE)</f>
        <v>Pemberdayaan atau Aksi Kemanusiaan</v>
      </c>
      <c r="M442" s="1" t="str">
        <f>CLEAN(TRIM(Table1[[#This Row],[Status]] &amp; "|" &amp; Table1[[#This Row],[Level]] &amp; "|" &amp; Table1[[#This Row],[Participant As]]))</f>
        <v>Relawan|External Regional|Team</v>
      </c>
      <c r="N44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443" spans="1:14" ht="14.25" customHeight="1" x14ac:dyDescent="0.35">
      <c r="A443" s="1" t="s">
        <v>2427</v>
      </c>
      <c r="B443" s="1" t="s">
        <v>2428</v>
      </c>
      <c r="C443" s="1" t="s">
        <v>782</v>
      </c>
      <c r="D443" s="1">
        <v>2022</v>
      </c>
      <c r="E443" s="1" t="s">
        <v>133</v>
      </c>
      <c r="F443" s="1" t="s">
        <v>1252</v>
      </c>
      <c r="G443" s="1">
        <v>20222</v>
      </c>
      <c r="H443" s="1" t="s">
        <v>18</v>
      </c>
      <c r="I443" s="1" t="s">
        <v>19</v>
      </c>
      <c r="J443" s="1" t="s">
        <v>20</v>
      </c>
      <c r="K443" s="1">
        <v>7</v>
      </c>
      <c r="L443" s="1" t="str">
        <f>VLOOKUP(Table1[[#This Row],[Status]], rubric[], 2, FALSE)</f>
        <v>Pemberdayaan atau Aksi Kemanusiaan</v>
      </c>
      <c r="M443" s="1" t="str">
        <f>CLEAN(TRIM(Table1[[#This Row],[Status]] &amp; "|" &amp; Table1[[#This Row],[Level]] &amp; "|" &amp; Table1[[#This Row],[Participant As]]))</f>
        <v>Relawan|External Regional|Team</v>
      </c>
      <c r="N44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444" spans="1:14" ht="14.25" customHeight="1" x14ac:dyDescent="0.35">
      <c r="A444" s="1" t="s">
        <v>2429</v>
      </c>
      <c r="B444" s="1" t="s">
        <v>2430</v>
      </c>
      <c r="C444" s="1" t="s">
        <v>782</v>
      </c>
      <c r="D444" s="1">
        <v>2022</v>
      </c>
      <c r="E444" s="1" t="s">
        <v>38</v>
      </c>
      <c r="F444" s="1" t="s">
        <v>39</v>
      </c>
      <c r="G444" s="1">
        <v>20231</v>
      </c>
      <c r="H444" s="1" t="s">
        <v>40</v>
      </c>
      <c r="I444" s="1" t="s">
        <v>41</v>
      </c>
      <c r="J444" s="1" t="s">
        <v>25</v>
      </c>
      <c r="L444" s="1" t="str">
        <f>VLOOKUP(Table1[[#This Row],[Status]], rubric[], 2, FALSE)</f>
        <v>Karir Organisasi</v>
      </c>
      <c r="M444" s="1" t="str">
        <f>CLEAN(TRIM(Table1[[#This Row],[Status]] &amp; "|" &amp; Table1[[#This Row],[Level]] &amp; "|" &amp; Table1[[#This Row],[Participant As]]))</f>
        <v>Satu Tingkat Dibawah Pengurus Harian|Kab/Kota/PT|Individual</v>
      </c>
      <c r="N44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445" spans="1:14" ht="14.25" customHeight="1" x14ac:dyDescent="0.35">
      <c r="A445" s="1" t="s">
        <v>2429</v>
      </c>
      <c r="B445" s="1" t="s">
        <v>2430</v>
      </c>
      <c r="C445" s="1" t="s">
        <v>782</v>
      </c>
      <c r="D445" s="1">
        <v>2022</v>
      </c>
      <c r="E445" s="1" t="s">
        <v>42</v>
      </c>
      <c r="F445" s="1" t="s">
        <v>43</v>
      </c>
      <c r="G445" s="1">
        <v>20232</v>
      </c>
      <c r="H445" s="1" t="s">
        <v>40</v>
      </c>
      <c r="I445" s="1" t="s">
        <v>41</v>
      </c>
      <c r="J445" s="1" t="s">
        <v>25</v>
      </c>
      <c r="L445" s="1" t="str">
        <f>VLOOKUP(Table1[[#This Row],[Status]], rubric[], 2, FALSE)</f>
        <v>Karir Organisasi</v>
      </c>
      <c r="M445" s="1" t="str">
        <f>CLEAN(TRIM(Table1[[#This Row],[Status]] &amp; "|" &amp; Table1[[#This Row],[Level]] &amp; "|" &amp; Table1[[#This Row],[Participant As]]))</f>
        <v>Satu Tingkat Dibawah Pengurus Harian|Kab/Kota/PT|Individual</v>
      </c>
      <c r="N44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446" spans="1:14" ht="14.25" customHeight="1" x14ac:dyDescent="0.35">
      <c r="A446" s="1" t="s">
        <v>2431</v>
      </c>
      <c r="B446" s="1" t="s">
        <v>2432</v>
      </c>
      <c r="C446" s="1" t="s">
        <v>782</v>
      </c>
      <c r="D446" s="1">
        <v>2022</v>
      </c>
      <c r="E446" s="1" t="s">
        <v>38</v>
      </c>
      <c r="F446" s="1" t="s">
        <v>39</v>
      </c>
      <c r="G446" s="1">
        <v>20231</v>
      </c>
      <c r="H446" s="1" t="s">
        <v>40</v>
      </c>
      <c r="I446" s="1" t="s">
        <v>41</v>
      </c>
      <c r="J446" s="1" t="s">
        <v>25</v>
      </c>
      <c r="L446" s="1" t="str">
        <f>VLOOKUP(Table1[[#This Row],[Status]], rubric[], 2, FALSE)</f>
        <v>Karir Organisasi</v>
      </c>
      <c r="M446" s="1" t="str">
        <f>CLEAN(TRIM(Table1[[#This Row],[Status]] &amp; "|" &amp; Table1[[#This Row],[Level]] &amp; "|" &amp; Table1[[#This Row],[Participant As]]))</f>
        <v>Satu Tingkat Dibawah Pengurus Harian|Kab/Kota/PT|Individual</v>
      </c>
      <c r="N44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447" spans="1:14" ht="14.25" customHeight="1" x14ac:dyDescent="0.35">
      <c r="A447" s="1" t="s">
        <v>2431</v>
      </c>
      <c r="B447" s="1" t="s">
        <v>2432</v>
      </c>
      <c r="C447" s="1" t="s">
        <v>782</v>
      </c>
      <c r="D447" s="1">
        <v>2022</v>
      </c>
      <c r="E447" s="1" t="s">
        <v>42</v>
      </c>
      <c r="F447" s="1" t="s">
        <v>43</v>
      </c>
      <c r="G447" s="1">
        <v>20232</v>
      </c>
      <c r="H447" s="1" t="s">
        <v>40</v>
      </c>
      <c r="I447" s="1" t="s">
        <v>41</v>
      </c>
      <c r="J447" s="1" t="s">
        <v>25</v>
      </c>
      <c r="L447" s="1" t="str">
        <f>VLOOKUP(Table1[[#This Row],[Status]], rubric[], 2, FALSE)</f>
        <v>Karir Organisasi</v>
      </c>
      <c r="M447" s="1" t="str">
        <f>CLEAN(TRIM(Table1[[#This Row],[Status]] &amp; "|" &amp; Table1[[#This Row],[Level]] &amp; "|" &amp; Table1[[#This Row],[Participant As]]))</f>
        <v>Satu Tingkat Dibawah Pengurus Harian|Kab/Kota/PT|Individual</v>
      </c>
      <c r="N44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448" spans="1:14" ht="14.25" customHeight="1" x14ac:dyDescent="0.35">
      <c r="A448" s="1" t="s">
        <v>2433</v>
      </c>
      <c r="B448" s="1" t="s">
        <v>2434</v>
      </c>
      <c r="C448" s="1" t="s">
        <v>782</v>
      </c>
      <c r="D448" s="1">
        <v>2022</v>
      </c>
      <c r="E448" s="1" t="s">
        <v>264</v>
      </c>
      <c r="F448" s="1" t="s">
        <v>264</v>
      </c>
      <c r="G448" s="1">
        <v>20222</v>
      </c>
      <c r="H448" s="1" t="s">
        <v>18</v>
      </c>
      <c r="I448" s="1" t="s">
        <v>19</v>
      </c>
      <c r="J448" s="1" t="s">
        <v>25</v>
      </c>
      <c r="K448" s="1">
        <v>42</v>
      </c>
      <c r="L448" s="1" t="str">
        <f>VLOOKUP(Table1[[#This Row],[Status]], rubric[], 2, FALSE)</f>
        <v>Pemberdayaan atau Aksi Kemanusiaan</v>
      </c>
      <c r="M448" s="1" t="str">
        <f>CLEAN(TRIM(Table1[[#This Row],[Status]] &amp; "|" &amp; Table1[[#This Row],[Level]] &amp; "|" &amp; Table1[[#This Row],[Participant As]]))</f>
        <v>Relawan|External Regional|Individual</v>
      </c>
      <c r="N44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449" spans="1:14" ht="14.25" customHeight="1" x14ac:dyDescent="0.35">
      <c r="A449" s="1" t="s">
        <v>2435</v>
      </c>
      <c r="B449" s="1" t="s">
        <v>2436</v>
      </c>
      <c r="C449" s="1" t="s">
        <v>782</v>
      </c>
      <c r="D449" s="1">
        <v>2022</v>
      </c>
      <c r="E449" s="1" t="s">
        <v>623</v>
      </c>
      <c r="F449" s="1" t="s">
        <v>264</v>
      </c>
      <c r="G449" s="1">
        <v>20221</v>
      </c>
      <c r="H449" s="1" t="s">
        <v>18</v>
      </c>
      <c r="I449" s="1" t="s">
        <v>19</v>
      </c>
      <c r="J449" s="1" t="s">
        <v>20</v>
      </c>
      <c r="K449" s="1">
        <v>44</v>
      </c>
      <c r="L449" s="1" t="str">
        <f>VLOOKUP(Table1[[#This Row],[Status]], rubric[], 2, FALSE)</f>
        <v>Pemberdayaan atau Aksi Kemanusiaan</v>
      </c>
      <c r="M449" s="1" t="str">
        <f>CLEAN(TRIM(Table1[[#This Row],[Status]] &amp; "|" &amp; Table1[[#This Row],[Level]] &amp; "|" &amp; Table1[[#This Row],[Participant As]]))</f>
        <v>Relawan|External Regional|Team</v>
      </c>
      <c r="N44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450" spans="1:14" ht="14.25" customHeight="1" x14ac:dyDescent="0.35">
      <c r="A450" s="1" t="s">
        <v>2437</v>
      </c>
      <c r="B450" s="1" t="s">
        <v>2438</v>
      </c>
      <c r="C450" s="1" t="s">
        <v>782</v>
      </c>
      <c r="D450" s="1">
        <v>2022</v>
      </c>
      <c r="E450" s="1" t="s">
        <v>792</v>
      </c>
      <c r="F450" s="1" t="s">
        <v>559</v>
      </c>
      <c r="G450" s="1">
        <v>20212</v>
      </c>
      <c r="H450" s="1" t="s">
        <v>18</v>
      </c>
      <c r="I450" s="1" t="s">
        <v>19</v>
      </c>
      <c r="J450" s="1" t="s">
        <v>25</v>
      </c>
      <c r="K450" s="1">
        <v>100</v>
      </c>
      <c r="L450" s="1" t="str">
        <f>VLOOKUP(Table1[[#This Row],[Status]], rubric[], 2, FALSE)</f>
        <v>Pemberdayaan atau Aksi Kemanusiaan</v>
      </c>
      <c r="M450" s="1" t="str">
        <f>CLEAN(TRIM(Table1[[#This Row],[Status]] &amp; "|" &amp; Table1[[#This Row],[Level]] &amp; "|" &amp; Table1[[#This Row],[Participant As]]))</f>
        <v>Relawan|External Regional|Individual</v>
      </c>
      <c r="N45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451" spans="1:14" ht="14.25" customHeight="1" x14ac:dyDescent="0.35">
      <c r="A451" s="1" t="s">
        <v>2439</v>
      </c>
      <c r="B451" s="1" t="s">
        <v>2440</v>
      </c>
      <c r="C451" s="1" t="s">
        <v>782</v>
      </c>
      <c r="D451" s="1">
        <v>2022</v>
      </c>
      <c r="E451" s="1" t="s">
        <v>911</v>
      </c>
      <c r="F451" s="1" t="s">
        <v>911</v>
      </c>
      <c r="G451" s="1">
        <v>20221</v>
      </c>
      <c r="H451" s="1" t="s">
        <v>91</v>
      </c>
      <c r="I451" s="1" t="s">
        <v>19</v>
      </c>
      <c r="J451" s="1" t="s">
        <v>25</v>
      </c>
      <c r="K451" s="1">
        <v>0</v>
      </c>
      <c r="L451" s="1" t="str">
        <f>VLOOKUP(Table1[[#This Row],[Status]], rubric[], 2, FALSE)</f>
        <v>Pengakuan</v>
      </c>
      <c r="M451" s="1" t="str">
        <f>CLEAN(TRIM(Table1[[#This Row],[Status]] &amp; "|" &amp; Table1[[#This Row],[Level]] &amp; "|" &amp; Table1[[#This Row],[Participant As]]))</f>
        <v>Narasumber/Pembicara|External Regional|Individual</v>
      </c>
      <c r="N45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452" spans="1:14" ht="14.25" customHeight="1" x14ac:dyDescent="0.35">
      <c r="A452" s="1" t="s">
        <v>2441</v>
      </c>
      <c r="B452" s="1" t="s">
        <v>2442</v>
      </c>
      <c r="C452" s="1" t="s">
        <v>903</v>
      </c>
      <c r="D452" s="1">
        <v>2022</v>
      </c>
      <c r="E452" s="1" t="s">
        <v>679</v>
      </c>
      <c r="F452" s="1" t="s">
        <v>679</v>
      </c>
      <c r="G452" s="1">
        <v>20232</v>
      </c>
      <c r="H452" s="1" t="s">
        <v>18</v>
      </c>
      <c r="I452" s="1" t="s">
        <v>19</v>
      </c>
      <c r="J452" s="1" t="s">
        <v>25</v>
      </c>
      <c r="K452" s="1">
        <v>1</v>
      </c>
      <c r="L452" s="1" t="str">
        <f>VLOOKUP(Table1[[#This Row],[Status]], rubric[], 2, FALSE)</f>
        <v>Pemberdayaan atau Aksi Kemanusiaan</v>
      </c>
      <c r="M452" s="1" t="str">
        <f>CLEAN(TRIM(Table1[[#This Row],[Status]] &amp; "|" &amp; Table1[[#This Row],[Level]] &amp; "|" &amp; Table1[[#This Row],[Participant As]]))</f>
        <v>Relawan|External Regional|Individual</v>
      </c>
      <c r="N45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453" spans="1:14" ht="14.25" customHeight="1" x14ac:dyDescent="0.35">
      <c r="A453" s="1" t="s">
        <v>2443</v>
      </c>
      <c r="B453" s="1" t="s">
        <v>2444</v>
      </c>
      <c r="C453" s="1" t="s">
        <v>903</v>
      </c>
      <c r="D453" s="1">
        <v>2022</v>
      </c>
      <c r="E453" s="1" t="s">
        <v>16</v>
      </c>
      <c r="F453" s="1" t="s">
        <v>463</v>
      </c>
      <c r="G453" s="1">
        <v>20222</v>
      </c>
      <c r="H453" s="1" t="s">
        <v>18</v>
      </c>
      <c r="I453" s="1" t="s">
        <v>48</v>
      </c>
      <c r="J453" s="1" t="s">
        <v>20</v>
      </c>
      <c r="K453" s="1">
        <v>100</v>
      </c>
      <c r="L453" s="1" t="str">
        <f>VLOOKUP(Table1[[#This Row],[Status]], rubric[], 2, FALSE)</f>
        <v>Pemberdayaan atau Aksi Kemanusiaan</v>
      </c>
      <c r="M453" s="1" t="str">
        <f>CLEAN(TRIM(Table1[[#This Row],[Status]] &amp; "|" &amp; Table1[[#This Row],[Level]] &amp; "|" &amp; Table1[[#This Row],[Participant As]]))</f>
        <v>Relawan|External National|Team</v>
      </c>
      <c r="N45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10</v>
      </c>
    </row>
    <row r="454" spans="1:14" ht="14.25" customHeight="1" x14ac:dyDescent="0.35">
      <c r="A454" s="1" t="s">
        <v>2445</v>
      </c>
      <c r="B454" s="1" t="s">
        <v>2446</v>
      </c>
      <c r="C454" s="1" t="s">
        <v>903</v>
      </c>
      <c r="D454" s="1">
        <v>2022</v>
      </c>
      <c r="E454" s="1" t="s">
        <v>38</v>
      </c>
      <c r="F454" s="1" t="s">
        <v>39</v>
      </c>
      <c r="G454" s="1">
        <v>20231</v>
      </c>
      <c r="H454" s="1" t="s">
        <v>102</v>
      </c>
      <c r="I454" s="1" t="s">
        <v>41</v>
      </c>
      <c r="J454" s="1" t="s">
        <v>25</v>
      </c>
      <c r="L454" s="1" t="str">
        <f>VLOOKUP(Table1[[#This Row],[Status]], rubric[], 2, FALSE)</f>
        <v>Karir Organisasi</v>
      </c>
      <c r="M454" s="1" t="str">
        <f>CLEAN(TRIM(Table1[[#This Row],[Status]] &amp; "|" &amp; Table1[[#This Row],[Level]] &amp; "|" &amp; Table1[[#This Row],[Participant As]]))</f>
        <v>Sekretaris|Kab/Kota/PT|Individual</v>
      </c>
      <c r="N45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6</v>
      </c>
    </row>
    <row r="455" spans="1:14" ht="14.25" customHeight="1" x14ac:dyDescent="0.35">
      <c r="A455" s="1" t="s">
        <v>2445</v>
      </c>
      <c r="B455" s="1" t="s">
        <v>2446</v>
      </c>
      <c r="C455" s="1" t="s">
        <v>903</v>
      </c>
      <c r="D455" s="1">
        <v>2022</v>
      </c>
      <c r="E455" s="1" t="s">
        <v>42</v>
      </c>
      <c r="F455" s="1" t="s">
        <v>43</v>
      </c>
      <c r="G455" s="1">
        <v>20232</v>
      </c>
      <c r="H455" s="1" t="s">
        <v>102</v>
      </c>
      <c r="I455" s="1" t="s">
        <v>41</v>
      </c>
      <c r="J455" s="1" t="s">
        <v>25</v>
      </c>
      <c r="L455" s="1" t="str">
        <f>VLOOKUP(Table1[[#This Row],[Status]], rubric[], 2, FALSE)</f>
        <v>Karir Organisasi</v>
      </c>
      <c r="M455" s="1" t="str">
        <f>CLEAN(TRIM(Table1[[#This Row],[Status]] &amp; "|" &amp; Table1[[#This Row],[Level]] &amp; "|" &amp; Table1[[#This Row],[Participant As]]))</f>
        <v>Sekretaris|Kab/Kota/PT|Individual</v>
      </c>
      <c r="N45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6</v>
      </c>
    </row>
    <row r="456" spans="1:14" ht="14.25" customHeight="1" x14ac:dyDescent="0.35">
      <c r="A456" s="1" t="s">
        <v>2447</v>
      </c>
      <c r="B456" s="1" t="s">
        <v>2448</v>
      </c>
      <c r="C456" s="1" t="s">
        <v>903</v>
      </c>
      <c r="D456" s="1">
        <v>2022</v>
      </c>
      <c r="E456" s="1" t="s">
        <v>1711</v>
      </c>
      <c r="F456" s="1" t="s">
        <v>2449</v>
      </c>
      <c r="G456" s="1">
        <v>20222</v>
      </c>
      <c r="H456" s="1" t="s">
        <v>32</v>
      </c>
      <c r="I456" s="1" t="s">
        <v>48</v>
      </c>
      <c r="J456" s="1" t="s">
        <v>25</v>
      </c>
      <c r="K456" s="1">
        <v>50</v>
      </c>
      <c r="L456" s="1" t="str">
        <f>VLOOKUP(Table1[[#This Row],[Status]], rubric[], 2, FALSE)</f>
        <v>Kompetisi</v>
      </c>
      <c r="M456" s="1" t="str">
        <f>CLEAN(TRIM(Table1[[#This Row],[Status]] &amp; "|" &amp; Table1[[#This Row],[Level]] &amp; "|" &amp; Table1[[#This Row],[Participant As]]))</f>
        <v>Juara 2|External National|Individual</v>
      </c>
      <c r="N45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457" spans="1:14" ht="14.25" customHeight="1" x14ac:dyDescent="0.35">
      <c r="A457" s="1" t="s">
        <v>2450</v>
      </c>
      <c r="B457" s="1" t="s">
        <v>2451</v>
      </c>
      <c r="C457" s="1" t="s">
        <v>903</v>
      </c>
      <c r="D457" s="1">
        <v>2022</v>
      </c>
      <c r="E457" s="1" t="s">
        <v>16</v>
      </c>
      <c r="F457" s="1" t="s">
        <v>463</v>
      </c>
      <c r="G457" s="1">
        <v>20222</v>
      </c>
      <c r="H457" s="1" t="s">
        <v>18</v>
      </c>
      <c r="I457" s="1" t="s">
        <v>48</v>
      </c>
      <c r="J457" s="1" t="s">
        <v>20</v>
      </c>
      <c r="K457" s="1">
        <v>100</v>
      </c>
      <c r="L457" s="1" t="str">
        <f>VLOOKUP(Table1[[#This Row],[Status]], rubric[], 2, FALSE)</f>
        <v>Pemberdayaan atau Aksi Kemanusiaan</v>
      </c>
      <c r="M457" s="1" t="str">
        <f>CLEAN(TRIM(Table1[[#This Row],[Status]] &amp; "|" &amp; Table1[[#This Row],[Level]] &amp; "|" &amp; Table1[[#This Row],[Participant As]]))</f>
        <v>Relawan|External National|Team</v>
      </c>
      <c r="N45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10</v>
      </c>
    </row>
    <row r="458" spans="1:14" ht="14.25" customHeight="1" x14ac:dyDescent="0.35">
      <c r="A458" s="1" t="s">
        <v>2452</v>
      </c>
      <c r="B458" s="1" t="s">
        <v>2453</v>
      </c>
      <c r="C458" s="1" t="s">
        <v>903</v>
      </c>
      <c r="D458" s="1">
        <v>2022</v>
      </c>
      <c r="E458" s="1" t="s">
        <v>16</v>
      </c>
      <c r="F458" s="1" t="s">
        <v>463</v>
      </c>
      <c r="G458" s="1">
        <v>20222</v>
      </c>
      <c r="H458" s="1" t="s">
        <v>18</v>
      </c>
      <c r="I458" s="1" t="s">
        <v>48</v>
      </c>
      <c r="J458" s="1" t="s">
        <v>20</v>
      </c>
      <c r="K458" s="1">
        <v>100</v>
      </c>
      <c r="L458" s="1" t="str">
        <f>VLOOKUP(Table1[[#This Row],[Status]], rubric[], 2, FALSE)</f>
        <v>Pemberdayaan atau Aksi Kemanusiaan</v>
      </c>
      <c r="M458" s="1" t="str">
        <f>CLEAN(TRIM(Table1[[#This Row],[Status]] &amp; "|" &amp; Table1[[#This Row],[Level]] &amp; "|" &amp; Table1[[#This Row],[Participant As]]))</f>
        <v>Relawan|External National|Team</v>
      </c>
      <c r="N45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10</v>
      </c>
    </row>
    <row r="459" spans="1:14" ht="14.25" customHeight="1" x14ac:dyDescent="0.35">
      <c r="A459" s="1" t="s">
        <v>2454</v>
      </c>
      <c r="B459" s="1" t="s">
        <v>2455</v>
      </c>
      <c r="C459" s="1" t="s">
        <v>903</v>
      </c>
      <c r="D459" s="1">
        <v>2022</v>
      </c>
      <c r="E459" s="1" t="s">
        <v>16</v>
      </c>
      <c r="F459" s="1" t="s">
        <v>463</v>
      </c>
      <c r="G459" s="1">
        <v>20222</v>
      </c>
      <c r="H459" s="1" t="s">
        <v>18</v>
      </c>
      <c r="I459" s="1" t="s">
        <v>48</v>
      </c>
      <c r="J459" s="1" t="s">
        <v>20</v>
      </c>
      <c r="K459" s="1">
        <v>100</v>
      </c>
      <c r="L459" s="1" t="str">
        <f>VLOOKUP(Table1[[#This Row],[Status]], rubric[], 2, FALSE)</f>
        <v>Pemberdayaan atau Aksi Kemanusiaan</v>
      </c>
      <c r="M459" s="1" t="str">
        <f>CLEAN(TRIM(Table1[[#This Row],[Status]] &amp; "|" &amp; Table1[[#This Row],[Level]] &amp; "|" &amp; Table1[[#This Row],[Participant As]]))</f>
        <v>Relawan|External National|Team</v>
      </c>
      <c r="N45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10</v>
      </c>
    </row>
    <row r="460" spans="1:14" ht="14.25" customHeight="1" x14ac:dyDescent="0.35">
      <c r="A460" s="1" t="s">
        <v>2456</v>
      </c>
      <c r="B460" s="1" t="s">
        <v>2457</v>
      </c>
      <c r="C460" s="1" t="s">
        <v>903</v>
      </c>
      <c r="D460" s="1">
        <v>2022</v>
      </c>
      <c r="E460" s="1" t="s">
        <v>335</v>
      </c>
      <c r="F460" s="1" t="s">
        <v>1766</v>
      </c>
      <c r="G460" s="1">
        <v>20232</v>
      </c>
      <c r="H460" s="1" t="s">
        <v>32</v>
      </c>
      <c r="I460" s="1" t="s">
        <v>66</v>
      </c>
      <c r="J460" s="1" t="s">
        <v>20</v>
      </c>
      <c r="L460" s="1" t="str">
        <f>VLOOKUP(Table1[[#This Row],[Status]], rubric[], 2, FALSE)</f>
        <v>Kompetisi</v>
      </c>
      <c r="M460" s="1" t="str">
        <f>CLEAN(TRIM(Table1[[#This Row],[Status]] &amp; "|" &amp; Table1[[#This Row],[Level]] &amp; "|" &amp; Table1[[#This Row],[Participant As]]))</f>
        <v>Juara 2|External International|Team</v>
      </c>
      <c r="N46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30</v>
      </c>
    </row>
    <row r="461" spans="1:14" ht="14.25" customHeight="1" x14ac:dyDescent="0.35">
      <c r="A461" s="1" t="s">
        <v>2458</v>
      </c>
      <c r="B461" s="1" t="s">
        <v>2459</v>
      </c>
      <c r="C461" s="1" t="s">
        <v>903</v>
      </c>
      <c r="D461" s="1">
        <v>2022</v>
      </c>
      <c r="E461" s="1" t="s">
        <v>16</v>
      </c>
      <c r="F461" s="1" t="s">
        <v>463</v>
      </c>
      <c r="G461" s="1">
        <v>20222</v>
      </c>
      <c r="H461" s="1" t="s">
        <v>18</v>
      </c>
      <c r="I461" s="1" t="s">
        <v>48</v>
      </c>
      <c r="J461" s="1" t="s">
        <v>20</v>
      </c>
      <c r="K461" s="1">
        <v>100</v>
      </c>
      <c r="L461" s="1" t="str">
        <f>VLOOKUP(Table1[[#This Row],[Status]], rubric[], 2, FALSE)</f>
        <v>Pemberdayaan atau Aksi Kemanusiaan</v>
      </c>
      <c r="M461" s="1" t="str">
        <f>CLEAN(TRIM(Table1[[#This Row],[Status]] &amp; "|" &amp; Table1[[#This Row],[Level]] &amp; "|" &amp; Table1[[#This Row],[Participant As]]))</f>
        <v>Relawan|External National|Team</v>
      </c>
      <c r="N46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10</v>
      </c>
    </row>
    <row r="462" spans="1:14" ht="14.25" customHeight="1" x14ac:dyDescent="0.35">
      <c r="A462" s="1" t="s">
        <v>2460</v>
      </c>
      <c r="B462" s="1" t="s">
        <v>2461</v>
      </c>
      <c r="C462" s="1" t="s">
        <v>903</v>
      </c>
      <c r="D462" s="1">
        <v>2022</v>
      </c>
      <c r="E462" s="1" t="s">
        <v>1335</v>
      </c>
      <c r="F462" s="1" t="s">
        <v>2388</v>
      </c>
      <c r="G462" s="1">
        <v>20221</v>
      </c>
      <c r="H462" s="1" t="s">
        <v>18</v>
      </c>
      <c r="I462" s="1" t="s">
        <v>19</v>
      </c>
      <c r="J462" s="1" t="s">
        <v>20</v>
      </c>
      <c r="K462" s="1">
        <v>3</v>
      </c>
      <c r="L462" s="1" t="str">
        <f>VLOOKUP(Table1[[#This Row],[Status]], rubric[], 2, FALSE)</f>
        <v>Pemberdayaan atau Aksi Kemanusiaan</v>
      </c>
      <c r="M462" s="1" t="str">
        <f>CLEAN(TRIM(Table1[[#This Row],[Status]] &amp; "|" &amp; Table1[[#This Row],[Level]] &amp; "|" &amp; Table1[[#This Row],[Participant As]]))</f>
        <v>Relawan|External Regional|Team</v>
      </c>
      <c r="N46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463" spans="1:14" ht="14.25" customHeight="1" x14ac:dyDescent="0.35">
      <c r="A463" s="1" t="s">
        <v>2460</v>
      </c>
      <c r="B463" s="1" t="s">
        <v>2461</v>
      </c>
      <c r="C463" s="1" t="s">
        <v>903</v>
      </c>
      <c r="D463" s="1">
        <v>2022</v>
      </c>
      <c r="E463" s="1" t="s">
        <v>16</v>
      </c>
      <c r="F463" s="1" t="s">
        <v>463</v>
      </c>
      <c r="G463" s="1">
        <v>20222</v>
      </c>
      <c r="H463" s="1" t="s">
        <v>18</v>
      </c>
      <c r="I463" s="1" t="s">
        <v>48</v>
      </c>
      <c r="J463" s="1" t="s">
        <v>20</v>
      </c>
      <c r="K463" s="1">
        <v>100</v>
      </c>
      <c r="L463" s="1" t="str">
        <f>VLOOKUP(Table1[[#This Row],[Status]], rubric[], 2, FALSE)</f>
        <v>Pemberdayaan atau Aksi Kemanusiaan</v>
      </c>
      <c r="M463" s="1" t="str">
        <f>CLEAN(TRIM(Table1[[#This Row],[Status]] &amp; "|" &amp; Table1[[#This Row],[Level]] &amp; "|" &amp; Table1[[#This Row],[Participant As]]))</f>
        <v>Relawan|External National|Team</v>
      </c>
      <c r="N46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10</v>
      </c>
    </row>
    <row r="464" spans="1:14" ht="14.25" customHeight="1" x14ac:dyDescent="0.35">
      <c r="A464" s="1" t="s">
        <v>2460</v>
      </c>
      <c r="B464" s="1" t="s">
        <v>2461</v>
      </c>
      <c r="C464" s="1" t="s">
        <v>903</v>
      </c>
      <c r="D464" s="1">
        <v>2022</v>
      </c>
      <c r="E464" s="1" t="s">
        <v>107</v>
      </c>
      <c r="F464" s="1" t="s">
        <v>107</v>
      </c>
      <c r="G464" s="1">
        <v>20222</v>
      </c>
      <c r="H464" s="1" t="s">
        <v>74</v>
      </c>
      <c r="I464" s="1" t="s">
        <v>48</v>
      </c>
      <c r="J464" s="1" t="s">
        <v>25</v>
      </c>
      <c r="K464" s="1">
        <v>50</v>
      </c>
      <c r="L464" s="1" t="str">
        <f>VLOOKUP(Table1[[#This Row],[Status]], rubric[], 2, FALSE)</f>
        <v>Kompetisi</v>
      </c>
      <c r="M464" s="1" t="str">
        <f>CLEAN(TRIM(Table1[[#This Row],[Status]] &amp; "|" &amp; Table1[[#This Row],[Level]] &amp; "|" &amp; Table1[[#This Row],[Participant As]]))</f>
        <v>Juara 3|External National|Individual</v>
      </c>
      <c r="N46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465" spans="1:14" ht="14.25" customHeight="1" x14ac:dyDescent="0.35">
      <c r="A465" s="1" t="s">
        <v>2460</v>
      </c>
      <c r="B465" s="1" t="s">
        <v>2461</v>
      </c>
      <c r="C465" s="1" t="s">
        <v>903</v>
      </c>
      <c r="D465" s="1">
        <v>2022</v>
      </c>
      <c r="E465" s="1" t="s">
        <v>200</v>
      </c>
      <c r="F465" s="1" t="s">
        <v>200</v>
      </c>
      <c r="G465" s="1">
        <v>20232</v>
      </c>
      <c r="H465" s="1" t="s">
        <v>91</v>
      </c>
      <c r="I465" s="1" t="s">
        <v>19</v>
      </c>
      <c r="J465" s="1" t="s">
        <v>25</v>
      </c>
      <c r="K465" s="1">
        <v>16</v>
      </c>
      <c r="L465" s="1" t="str">
        <f>VLOOKUP(Table1[[#This Row],[Status]], rubric[], 2, FALSE)</f>
        <v>Pengakuan</v>
      </c>
      <c r="M465" s="1" t="str">
        <f>CLEAN(TRIM(Table1[[#This Row],[Status]] &amp; "|" &amp; Table1[[#This Row],[Level]] &amp; "|" &amp; Table1[[#This Row],[Participant As]]))</f>
        <v>Narasumber/Pembicara|External Regional|Individual</v>
      </c>
      <c r="N46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466" spans="1:14" ht="14.25" customHeight="1" x14ac:dyDescent="0.35">
      <c r="A466" s="1" t="s">
        <v>2462</v>
      </c>
      <c r="B466" s="1" t="s">
        <v>2463</v>
      </c>
      <c r="C466" s="1" t="s">
        <v>903</v>
      </c>
      <c r="D466" s="1">
        <v>2022</v>
      </c>
      <c r="E466" s="1" t="s">
        <v>16</v>
      </c>
      <c r="F466" s="1" t="s">
        <v>463</v>
      </c>
      <c r="G466" s="1">
        <v>20222</v>
      </c>
      <c r="H466" s="1" t="s">
        <v>18</v>
      </c>
      <c r="I466" s="1" t="s">
        <v>48</v>
      </c>
      <c r="J466" s="1" t="s">
        <v>20</v>
      </c>
      <c r="K466" s="1">
        <v>100</v>
      </c>
      <c r="L466" s="1" t="str">
        <f>VLOOKUP(Table1[[#This Row],[Status]], rubric[], 2, FALSE)</f>
        <v>Pemberdayaan atau Aksi Kemanusiaan</v>
      </c>
      <c r="M466" s="1" t="str">
        <f>CLEAN(TRIM(Table1[[#This Row],[Status]] &amp; "|" &amp; Table1[[#This Row],[Level]] &amp; "|" &amp; Table1[[#This Row],[Participant As]]))</f>
        <v>Relawan|External National|Team</v>
      </c>
      <c r="N46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10</v>
      </c>
    </row>
    <row r="467" spans="1:14" ht="14.25" customHeight="1" x14ac:dyDescent="0.35">
      <c r="A467" s="1" t="s">
        <v>2464</v>
      </c>
      <c r="B467" s="1" t="s">
        <v>2465</v>
      </c>
      <c r="C467" s="1" t="s">
        <v>964</v>
      </c>
      <c r="D467" s="1">
        <v>2022</v>
      </c>
      <c r="E467" s="1" t="s">
        <v>23</v>
      </c>
      <c r="F467" s="1" t="s">
        <v>2466</v>
      </c>
      <c r="G467" s="1">
        <v>20221</v>
      </c>
      <c r="H467" s="1" t="s">
        <v>18</v>
      </c>
      <c r="I467" s="1" t="s">
        <v>19</v>
      </c>
      <c r="J467" s="1" t="s">
        <v>25</v>
      </c>
      <c r="K467" s="1">
        <v>200</v>
      </c>
      <c r="L467" s="1" t="str">
        <f>VLOOKUP(Table1[[#This Row],[Status]], rubric[], 2, FALSE)</f>
        <v>Pemberdayaan atau Aksi Kemanusiaan</v>
      </c>
      <c r="M467" s="1" t="str">
        <f>CLEAN(TRIM(Table1[[#This Row],[Status]] &amp; "|" &amp; Table1[[#This Row],[Level]] &amp; "|" &amp; Table1[[#This Row],[Participant As]]))</f>
        <v>Relawan|External Regional|Individual</v>
      </c>
      <c r="N46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468" spans="1:14" ht="14.25" customHeight="1" x14ac:dyDescent="0.35">
      <c r="A468" s="1" t="s">
        <v>2464</v>
      </c>
      <c r="B468" s="1" t="s">
        <v>2465</v>
      </c>
      <c r="C468" s="1" t="s">
        <v>964</v>
      </c>
      <c r="D468" s="1">
        <v>2022</v>
      </c>
      <c r="E468" s="1" t="s">
        <v>16</v>
      </c>
      <c r="F468" s="1" t="s">
        <v>919</v>
      </c>
      <c r="G468" s="1">
        <v>20222</v>
      </c>
      <c r="H468" s="1" t="s">
        <v>18</v>
      </c>
      <c r="I468" s="1" t="s">
        <v>19</v>
      </c>
      <c r="J468" s="1" t="s">
        <v>20</v>
      </c>
      <c r="K468" s="1">
        <v>1000</v>
      </c>
      <c r="L468" s="1" t="str">
        <f>VLOOKUP(Table1[[#This Row],[Status]], rubric[], 2, FALSE)</f>
        <v>Pemberdayaan atau Aksi Kemanusiaan</v>
      </c>
      <c r="M468" s="1" t="str">
        <f>CLEAN(TRIM(Table1[[#This Row],[Status]] &amp; "|" &amp; Table1[[#This Row],[Level]] &amp; "|" &amp; Table1[[#This Row],[Participant As]]))</f>
        <v>Relawan|External Regional|Team</v>
      </c>
      <c r="N46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469" spans="1:14" ht="14.25" customHeight="1" x14ac:dyDescent="0.35">
      <c r="A469" s="1" t="s">
        <v>2467</v>
      </c>
      <c r="B469" s="1" t="s">
        <v>2468</v>
      </c>
      <c r="C469" s="1" t="s">
        <v>964</v>
      </c>
      <c r="D469" s="1">
        <v>2022</v>
      </c>
      <c r="E469" s="1" t="s">
        <v>23</v>
      </c>
      <c r="F469" s="1" t="s">
        <v>2466</v>
      </c>
      <c r="G469" s="1">
        <v>20221</v>
      </c>
      <c r="H469" s="1" t="s">
        <v>18</v>
      </c>
      <c r="I469" s="1" t="s">
        <v>19</v>
      </c>
      <c r="J469" s="1" t="s">
        <v>25</v>
      </c>
      <c r="K469" s="1">
        <v>200</v>
      </c>
      <c r="L469" s="1" t="str">
        <f>VLOOKUP(Table1[[#This Row],[Status]], rubric[], 2, FALSE)</f>
        <v>Pemberdayaan atau Aksi Kemanusiaan</v>
      </c>
      <c r="M469" s="1" t="str">
        <f>CLEAN(TRIM(Table1[[#This Row],[Status]] &amp; "|" &amp; Table1[[#This Row],[Level]] &amp; "|" &amp; Table1[[#This Row],[Participant As]]))</f>
        <v>Relawan|External Regional|Individual</v>
      </c>
      <c r="N46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470" spans="1:14" ht="14.25" customHeight="1" x14ac:dyDescent="0.35">
      <c r="A470" s="1" t="s">
        <v>2467</v>
      </c>
      <c r="B470" s="1" t="s">
        <v>2468</v>
      </c>
      <c r="C470" s="1" t="s">
        <v>964</v>
      </c>
      <c r="D470" s="1">
        <v>2022</v>
      </c>
      <c r="E470" s="1" t="s">
        <v>984</v>
      </c>
      <c r="F470" s="1" t="s">
        <v>559</v>
      </c>
      <c r="G470" s="1">
        <v>20221</v>
      </c>
      <c r="H470" s="1" t="s">
        <v>18</v>
      </c>
      <c r="I470" s="1" t="s">
        <v>66</v>
      </c>
      <c r="J470" s="1" t="s">
        <v>25</v>
      </c>
      <c r="K470" s="1">
        <v>100</v>
      </c>
      <c r="L470" s="1" t="str">
        <f>VLOOKUP(Table1[[#This Row],[Status]], rubric[], 2, FALSE)</f>
        <v>Pemberdayaan atau Aksi Kemanusiaan</v>
      </c>
      <c r="M470" s="1" t="str">
        <f>CLEAN(TRIM(Table1[[#This Row],[Status]] &amp; "|" &amp; Table1[[#This Row],[Level]] &amp; "|" &amp; Table1[[#This Row],[Participant As]]))</f>
        <v>Relawan|External International|Individual</v>
      </c>
      <c r="N47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471" spans="1:14" ht="14.25" customHeight="1" x14ac:dyDescent="0.35">
      <c r="A471" s="1" t="s">
        <v>2467</v>
      </c>
      <c r="B471" s="1" t="s">
        <v>2468</v>
      </c>
      <c r="C471" s="1" t="s">
        <v>964</v>
      </c>
      <c r="D471" s="1">
        <v>2022</v>
      </c>
      <c r="E471" s="1" t="s">
        <v>2469</v>
      </c>
      <c r="F471" s="1" t="s">
        <v>2469</v>
      </c>
      <c r="G471" s="1">
        <v>20222</v>
      </c>
      <c r="H471" s="1" t="s">
        <v>55</v>
      </c>
      <c r="I471" s="1" t="s">
        <v>48</v>
      </c>
      <c r="J471" s="1" t="s">
        <v>20</v>
      </c>
      <c r="K471" s="1">
        <v>6</v>
      </c>
      <c r="L471" s="1" t="str">
        <f>VLOOKUP(Table1[[#This Row],[Status]], rubric[], 2, FALSE)</f>
        <v>Hasil Karya</v>
      </c>
      <c r="M471" s="1" t="str">
        <f>CLEAN(TRIM(Table1[[#This Row],[Status]] &amp; "|" &amp; Table1[[#This Row],[Level]] &amp; "|" &amp; Table1[[#This Row],[Participant As]]))</f>
        <v>Hak Cipta|External National|Team</v>
      </c>
      <c r="N47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472" spans="1:14" ht="14.25" customHeight="1" x14ac:dyDescent="0.35">
      <c r="A472" s="1" t="s">
        <v>2470</v>
      </c>
      <c r="B472" s="1" t="s">
        <v>2471</v>
      </c>
      <c r="C472" s="1" t="s">
        <v>964</v>
      </c>
      <c r="D472" s="1">
        <v>2022</v>
      </c>
      <c r="E472" s="1" t="s">
        <v>23</v>
      </c>
      <c r="F472" s="1" t="s">
        <v>2466</v>
      </c>
      <c r="G472" s="1">
        <v>20221</v>
      </c>
      <c r="H472" s="1" t="s">
        <v>18</v>
      </c>
      <c r="I472" s="1" t="s">
        <v>19</v>
      </c>
      <c r="J472" s="1" t="s">
        <v>25</v>
      </c>
      <c r="K472" s="1">
        <v>200</v>
      </c>
      <c r="L472" s="1" t="str">
        <f>VLOOKUP(Table1[[#This Row],[Status]], rubric[], 2, FALSE)</f>
        <v>Pemberdayaan atau Aksi Kemanusiaan</v>
      </c>
      <c r="M472" s="1" t="str">
        <f>CLEAN(TRIM(Table1[[#This Row],[Status]] &amp; "|" &amp; Table1[[#This Row],[Level]] &amp; "|" &amp; Table1[[#This Row],[Participant As]]))</f>
        <v>Relawan|External Regional|Individual</v>
      </c>
      <c r="N47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473" spans="1:14" ht="14.25" customHeight="1" x14ac:dyDescent="0.35">
      <c r="A473" s="1" t="s">
        <v>2472</v>
      </c>
      <c r="B473" s="1" t="s">
        <v>2473</v>
      </c>
      <c r="C473" s="1" t="s">
        <v>964</v>
      </c>
      <c r="D473" s="1">
        <v>2022</v>
      </c>
      <c r="E473" s="1" t="s">
        <v>2474</v>
      </c>
      <c r="F473" s="1" t="s">
        <v>985</v>
      </c>
      <c r="G473" s="1">
        <v>20221</v>
      </c>
      <c r="H473" s="1" t="s">
        <v>55</v>
      </c>
      <c r="I473" s="1" t="s">
        <v>48</v>
      </c>
      <c r="J473" s="1" t="s">
        <v>20</v>
      </c>
      <c r="K473" s="1">
        <v>5</v>
      </c>
      <c r="L473" s="1" t="str">
        <f>VLOOKUP(Table1[[#This Row],[Status]], rubric[], 2, FALSE)</f>
        <v>Hasil Karya</v>
      </c>
      <c r="M473" s="1" t="str">
        <f>CLEAN(TRIM(Table1[[#This Row],[Status]] &amp; "|" &amp; Table1[[#This Row],[Level]] &amp; "|" &amp; Table1[[#This Row],[Participant As]]))</f>
        <v>Hak Cipta|External National|Team</v>
      </c>
      <c r="N47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474" spans="1:14" ht="14.25" customHeight="1" x14ac:dyDescent="0.35">
      <c r="A474" s="1" t="s">
        <v>2472</v>
      </c>
      <c r="B474" s="1" t="s">
        <v>2473</v>
      </c>
      <c r="C474" s="1" t="s">
        <v>964</v>
      </c>
      <c r="D474" s="1">
        <v>2022</v>
      </c>
      <c r="E474" s="1" t="s">
        <v>38</v>
      </c>
      <c r="F474" s="1" t="s">
        <v>1019</v>
      </c>
      <c r="G474" s="1">
        <v>20231</v>
      </c>
      <c r="H474" s="1" t="s">
        <v>18</v>
      </c>
      <c r="I474" s="1" t="s">
        <v>19</v>
      </c>
      <c r="J474" s="1" t="s">
        <v>20</v>
      </c>
      <c r="K474" s="1">
        <v>18</v>
      </c>
      <c r="L474" s="1" t="str">
        <f>VLOOKUP(Table1[[#This Row],[Status]], rubric[], 2, FALSE)</f>
        <v>Pemberdayaan atau Aksi Kemanusiaan</v>
      </c>
      <c r="M474" s="1" t="str">
        <f>CLEAN(TRIM(Table1[[#This Row],[Status]] &amp; "|" &amp; Table1[[#This Row],[Level]] &amp; "|" &amp; Table1[[#This Row],[Participant As]]))</f>
        <v>Relawan|External Regional|Team</v>
      </c>
      <c r="N47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475" spans="1:14" ht="14.25" customHeight="1" x14ac:dyDescent="0.35">
      <c r="A475" s="1" t="s">
        <v>2472</v>
      </c>
      <c r="B475" s="1" t="s">
        <v>2473</v>
      </c>
      <c r="C475" s="1" t="s">
        <v>964</v>
      </c>
      <c r="D475" s="1">
        <v>2022</v>
      </c>
      <c r="E475" s="1" t="s">
        <v>2475</v>
      </c>
      <c r="F475" s="1" t="s">
        <v>2475</v>
      </c>
      <c r="G475" s="1">
        <v>20232</v>
      </c>
      <c r="H475" s="1" t="s">
        <v>55</v>
      </c>
      <c r="I475" s="1" t="s">
        <v>48</v>
      </c>
      <c r="J475" s="1" t="s">
        <v>20</v>
      </c>
      <c r="K475" s="1">
        <v>3</v>
      </c>
      <c r="L475" s="1" t="str">
        <f>VLOOKUP(Table1[[#This Row],[Status]], rubric[], 2, FALSE)</f>
        <v>Hasil Karya</v>
      </c>
      <c r="M475" s="1" t="str">
        <f>CLEAN(TRIM(Table1[[#This Row],[Status]] &amp; "|" &amp; Table1[[#This Row],[Level]] &amp; "|" &amp; Table1[[#This Row],[Participant As]]))</f>
        <v>Hak Cipta|External National|Team</v>
      </c>
      <c r="N47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476" spans="1:14" ht="14.25" customHeight="1" x14ac:dyDescent="0.35">
      <c r="A476" s="1" t="s">
        <v>2476</v>
      </c>
      <c r="B476" s="1" t="s">
        <v>2477</v>
      </c>
      <c r="C476" s="1" t="s">
        <v>964</v>
      </c>
      <c r="D476" s="1">
        <v>2022</v>
      </c>
      <c r="E476" s="1" t="s">
        <v>16</v>
      </c>
      <c r="F476" s="1" t="s">
        <v>919</v>
      </c>
      <c r="G476" s="1">
        <v>20222</v>
      </c>
      <c r="H476" s="1" t="s">
        <v>18</v>
      </c>
      <c r="I476" s="1" t="s">
        <v>19</v>
      </c>
      <c r="J476" s="1" t="s">
        <v>20</v>
      </c>
      <c r="K476" s="1">
        <v>1000</v>
      </c>
      <c r="L476" s="1" t="str">
        <f>VLOOKUP(Table1[[#This Row],[Status]], rubric[], 2, FALSE)</f>
        <v>Pemberdayaan atau Aksi Kemanusiaan</v>
      </c>
      <c r="M476" s="1" t="str">
        <f>CLEAN(TRIM(Table1[[#This Row],[Status]] &amp; "|" &amp; Table1[[#This Row],[Level]] &amp; "|" &amp; Table1[[#This Row],[Participant As]]))</f>
        <v>Relawan|External Regional|Team</v>
      </c>
      <c r="N47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477" spans="1:14" ht="14.25" customHeight="1" x14ac:dyDescent="0.35">
      <c r="A477" s="1" t="s">
        <v>2476</v>
      </c>
      <c r="B477" s="1" t="s">
        <v>2477</v>
      </c>
      <c r="C477" s="1" t="s">
        <v>964</v>
      </c>
      <c r="D477" s="1">
        <v>2022</v>
      </c>
      <c r="E477" s="1" t="s">
        <v>26</v>
      </c>
      <c r="F477" s="1" t="s">
        <v>626</v>
      </c>
      <c r="G477" s="1">
        <v>20222</v>
      </c>
      <c r="H477" s="1" t="s">
        <v>18</v>
      </c>
      <c r="I477" s="1" t="s">
        <v>19</v>
      </c>
      <c r="J477" s="1" t="s">
        <v>25</v>
      </c>
      <c r="K477" s="1">
        <v>30</v>
      </c>
      <c r="L477" s="1" t="str">
        <f>VLOOKUP(Table1[[#This Row],[Status]], rubric[], 2, FALSE)</f>
        <v>Pemberdayaan atau Aksi Kemanusiaan</v>
      </c>
      <c r="M477" s="1" t="str">
        <f>CLEAN(TRIM(Table1[[#This Row],[Status]] &amp; "|" &amp; Table1[[#This Row],[Level]] &amp; "|" &amp; Table1[[#This Row],[Participant As]]))</f>
        <v>Relawan|External Regional|Individual</v>
      </c>
      <c r="N47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478" spans="1:14" ht="14.25" customHeight="1" x14ac:dyDescent="0.35">
      <c r="A478" s="1" t="s">
        <v>2476</v>
      </c>
      <c r="B478" s="1" t="s">
        <v>2477</v>
      </c>
      <c r="C478" s="1" t="s">
        <v>964</v>
      </c>
      <c r="D478" s="1">
        <v>2022</v>
      </c>
      <c r="E478" s="1" t="s">
        <v>89</v>
      </c>
      <c r="F478" s="1" t="s">
        <v>90</v>
      </c>
      <c r="G478" s="1">
        <v>20231</v>
      </c>
      <c r="H478" s="1" t="s">
        <v>91</v>
      </c>
      <c r="I478" s="1" t="s">
        <v>66</v>
      </c>
      <c r="J478" s="1" t="s">
        <v>25</v>
      </c>
      <c r="K478" s="1">
        <v>500</v>
      </c>
      <c r="L478" s="1" t="str">
        <f>VLOOKUP(Table1[[#This Row],[Status]], rubric[], 2, FALSE)</f>
        <v>Pengakuan</v>
      </c>
      <c r="M478" s="1" t="str">
        <f>CLEAN(TRIM(Table1[[#This Row],[Status]] &amp; "|" &amp; Table1[[#This Row],[Level]] &amp; "|" &amp; Table1[[#This Row],[Participant As]]))</f>
        <v>Narasumber/Pembicara|External International|Individual</v>
      </c>
      <c r="N47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479" spans="1:14" ht="14.25" customHeight="1" x14ac:dyDescent="0.35">
      <c r="A479" s="1" t="s">
        <v>2478</v>
      </c>
      <c r="B479" s="1" t="s">
        <v>2479</v>
      </c>
      <c r="C479" s="1" t="s">
        <v>964</v>
      </c>
      <c r="D479" s="1">
        <v>2022</v>
      </c>
      <c r="E479" s="1" t="s">
        <v>23</v>
      </c>
      <c r="F479" s="1" t="s">
        <v>2466</v>
      </c>
      <c r="G479" s="1">
        <v>20221</v>
      </c>
      <c r="H479" s="1" t="s">
        <v>18</v>
      </c>
      <c r="I479" s="1" t="s">
        <v>19</v>
      </c>
      <c r="J479" s="1" t="s">
        <v>25</v>
      </c>
      <c r="K479" s="1">
        <v>200</v>
      </c>
      <c r="L479" s="1" t="str">
        <f>VLOOKUP(Table1[[#This Row],[Status]], rubric[], 2, FALSE)</f>
        <v>Pemberdayaan atau Aksi Kemanusiaan</v>
      </c>
      <c r="M479" s="1" t="str">
        <f>CLEAN(TRIM(Table1[[#This Row],[Status]] &amp; "|" &amp; Table1[[#This Row],[Level]] &amp; "|" &amp; Table1[[#This Row],[Participant As]]))</f>
        <v>Relawan|External Regional|Individual</v>
      </c>
      <c r="N47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480" spans="1:14" ht="14.25" customHeight="1" x14ac:dyDescent="0.35">
      <c r="A480" s="1" t="s">
        <v>2478</v>
      </c>
      <c r="B480" s="1" t="s">
        <v>2479</v>
      </c>
      <c r="C480" s="1" t="s">
        <v>964</v>
      </c>
      <c r="D480" s="1">
        <v>2022</v>
      </c>
      <c r="E480" s="1" t="s">
        <v>2119</v>
      </c>
      <c r="F480" s="1" t="s">
        <v>2119</v>
      </c>
      <c r="G480" s="1">
        <v>20222</v>
      </c>
      <c r="H480" s="1" t="s">
        <v>55</v>
      </c>
      <c r="I480" s="1" t="s">
        <v>48</v>
      </c>
      <c r="J480" s="1" t="s">
        <v>20</v>
      </c>
      <c r="K480" s="1">
        <v>6</v>
      </c>
      <c r="L480" s="1" t="str">
        <f>VLOOKUP(Table1[[#This Row],[Status]], rubric[], 2, FALSE)</f>
        <v>Hasil Karya</v>
      </c>
      <c r="M480" s="1" t="str">
        <f>CLEAN(TRIM(Table1[[#This Row],[Status]] &amp; "|" &amp; Table1[[#This Row],[Level]] &amp; "|" &amp; Table1[[#This Row],[Participant As]]))</f>
        <v>Hak Cipta|External National|Team</v>
      </c>
      <c r="N48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481" spans="1:14" ht="14.25" customHeight="1" x14ac:dyDescent="0.35">
      <c r="A481" s="1" t="s">
        <v>2478</v>
      </c>
      <c r="B481" s="1" t="s">
        <v>2479</v>
      </c>
      <c r="C481" s="1" t="s">
        <v>964</v>
      </c>
      <c r="D481" s="1">
        <v>2022</v>
      </c>
      <c r="E481" s="1" t="s">
        <v>38</v>
      </c>
      <c r="F481" s="1" t="s">
        <v>1019</v>
      </c>
      <c r="G481" s="1">
        <v>20231</v>
      </c>
      <c r="H481" s="1" t="s">
        <v>18</v>
      </c>
      <c r="I481" s="1" t="s">
        <v>19</v>
      </c>
      <c r="J481" s="1" t="s">
        <v>20</v>
      </c>
      <c r="K481" s="1">
        <v>7</v>
      </c>
      <c r="L481" s="1" t="str">
        <f>VLOOKUP(Table1[[#This Row],[Status]], rubric[], 2, FALSE)</f>
        <v>Pemberdayaan atau Aksi Kemanusiaan</v>
      </c>
      <c r="M481" s="1" t="str">
        <f>CLEAN(TRIM(Table1[[#This Row],[Status]] &amp; "|" &amp; Table1[[#This Row],[Level]] &amp; "|" &amp; Table1[[#This Row],[Participant As]]))</f>
        <v>Relawan|External Regional|Team</v>
      </c>
      <c r="N48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482" spans="1:14" ht="14.25" customHeight="1" x14ac:dyDescent="0.35">
      <c r="A482" s="1" t="s">
        <v>2480</v>
      </c>
      <c r="B482" s="1" t="s">
        <v>2481</v>
      </c>
      <c r="C482" s="1" t="s">
        <v>964</v>
      </c>
      <c r="D482" s="1">
        <v>2022</v>
      </c>
      <c r="E482" s="1" t="s">
        <v>23</v>
      </c>
      <c r="F482" s="1" t="s">
        <v>2466</v>
      </c>
      <c r="G482" s="1">
        <v>20221</v>
      </c>
      <c r="H482" s="1" t="s">
        <v>18</v>
      </c>
      <c r="I482" s="1" t="s">
        <v>19</v>
      </c>
      <c r="J482" s="1" t="s">
        <v>25</v>
      </c>
      <c r="K482" s="1">
        <v>200</v>
      </c>
      <c r="L482" s="1" t="str">
        <f>VLOOKUP(Table1[[#This Row],[Status]], rubric[], 2, FALSE)</f>
        <v>Pemberdayaan atau Aksi Kemanusiaan</v>
      </c>
      <c r="M482" s="1" t="str">
        <f>CLEAN(TRIM(Table1[[#This Row],[Status]] &amp; "|" &amp; Table1[[#This Row],[Level]] &amp; "|" &amp; Table1[[#This Row],[Participant As]]))</f>
        <v>Relawan|External Regional|Individual</v>
      </c>
      <c r="N48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483" spans="1:14" ht="14.25" customHeight="1" x14ac:dyDescent="0.35">
      <c r="A483" s="1" t="s">
        <v>2482</v>
      </c>
      <c r="B483" s="1" t="s">
        <v>2483</v>
      </c>
      <c r="C483" s="1" t="s">
        <v>964</v>
      </c>
      <c r="D483" s="1">
        <v>2022</v>
      </c>
      <c r="E483" s="1" t="s">
        <v>23</v>
      </c>
      <c r="F483" s="1" t="s">
        <v>2466</v>
      </c>
      <c r="G483" s="1">
        <v>20221</v>
      </c>
      <c r="H483" s="1" t="s">
        <v>18</v>
      </c>
      <c r="I483" s="1" t="s">
        <v>19</v>
      </c>
      <c r="J483" s="1" t="s">
        <v>25</v>
      </c>
      <c r="K483" s="1">
        <v>200</v>
      </c>
      <c r="L483" s="1" t="str">
        <f>VLOOKUP(Table1[[#This Row],[Status]], rubric[], 2, FALSE)</f>
        <v>Pemberdayaan atau Aksi Kemanusiaan</v>
      </c>
      <c r="M483" s="1" t="str">
        <f>CLEAN(TRIM(Table1[[#This Row],[Status]] &amp; "|" &amp; Table1[[#This Row],[Level]] &amp; "|" &amp; Table1[[#This Row],[Participant As]]))</f>
        <v>Relawan|External Regional|Individual</v>
      </c>
      <c r="N48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484" spans="1:14" ht="14.25" customHeight="1" x14ac:dyDescent="0.35">
      <c r="A484" s="1" t="s">
        <v>2482</v>
      </c>
      <c r="B484" s="1" t="s">
        <v>2483</v>
      </c>
      <c r="C484" s="1" t="s">
        <v>964</v>
      </c>
      <c r="D484" s="1">
        <v>2022</v>
      </c>
      <c r="E484" s="1" t="s">
        <v>16</v>
      </c>
      <c r="F484" s="1" t="s">
        <v>919</v>
      </c>
      <c r="G484" s="1">
        <v>20222</v>
      </c>
      <c r="H484" s="1" t="s">
        <v>18</v>
      </c>
      <c r="I484" s="1" t="s">
        <v>19</v>
      </c>
      <c r="J484" s="1" t="s">
        <v>20</v>
      </c>
      <c r="K484" s="1">
        <v>1000</v>
      </c>
      <c r="L484" s="1" t="str">
        <f>VLOOKUP(Table1[[#This Row],[Status]], rubric[], 2, FALSE)</f>
        <v>Pemberdayaan atau Aksi Kemanusiaan</v>
      </c>
      <c r="M484" s="1" t="str">
        <f>CLEAN(TRIM(Table1[[#This Row],[Status]] &amp; "|" &amp; Table1[[#This Row],[Level]] &amp; "|" &amp; Table1[[#This Row],[Participant As]]))</f>
        <v>Relawan|External Regional|Team</v>
      </c>
      <c r="N48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485" spans="1:14" ht="14.25" customHeight="1" x14ac:dyDescent="0.35">
      <c r="A485" s="1" t="s">
        <v>2482</v>
      </c>
      <c r="B485" s="1" t="s">
        <v>2483</v>
      </c>
      <c r="C485" s="1" t="s">
        <v>964</v>
      </c>
      <c r="D485" s="1">
        <v>2022</v>
      </c>
      <c r="E485" s="1" t="s">
        <v>2273</v>
      </c>
      <c r="F485" s="1" t="s">
        <v>2273</v>
      </c>
      <c r="G485" s="1">
        <v>20222</v>
      </c>
      <c r="H485" s="1" t="s">
        <v>55</v>
      </c>
      <c r="I485" s="1" t="s">
        <v>48</v>
      </c>
      <c r="J485" s="1" t="s">
        <v>20</v>
      </c>
      <c r="K485" s="1">
        <v>6</v>
      </c>
      <c r="L485" s="1" t="str">
        <f>VLOOKUP(Table1[[#This Row],[Status]], rubric[], 2, FALSE)</f>
        <v>Hasil Karya</v>
      </c>
      <c r="M485" s="1" t="str">
        <f>CLEAN(TRIM(Table1[[#This Row],[Status]] &amp; "|" &amp; Table1[[#This Row],[Level]] &amp; "|" &amp; Table1[[#This Row],[Participant As]]))</f>
        <v>Hak Cipta|External National|Team</v>
      </c>
      <c r="N48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486" spans="1:14" ht="14.25" customHeight="1" x14ac:dyDescent="0.35">
      <c r="A486" s="1" t="s">
        <v>2482</v>
      </c>
      <c r="B486" s="1" t="s">
        <v>2483</v>
      </c>
      <c r="C486" s="1" t="s">
        <v>964</v>
      </c>
      <c r="D486" s="1">
        <v>2022</v>
      </c>
      <c r="E486" s="1" t="s">
        <v>2273</v>
      </c>
      <c r="F486" s="1" t="s">
        <v>2273</v>
      </c>
      <c r="G486" s="1">
        <v>20222</v>
      </c>
      <c r="H486" s="1" t="s">
        <v>55</v>
      </c>
      <c r="I486" s="1" t="s">
        <v>48</v>
      </c>
      <c r="J486" s="1" t="s">
        <v>20</v>
      </c>
      <c r="K486" s="1">
        <v>5</v>
      </c>
      <c r="L486" s="1" t="str">
        <f>VLOOKUP(Table1[[#This Row],[Status]], rubric[], 2, FALSE)</f>
        <v>Hasil Karya</v>
      </c>
      <c r="M486" s="1" t="str">
        <f>CLEAN(TRIM(Table1[[#This Row],[Status]] &amp; "|" &amp; Table1[[#This Row],[Level]] &amp; "|" &amp; Table1[[#This Row],[Participant As]]))</f>
        <v>Hak Cipta|External National|Team</v>
      </c>
      <c r="N48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487" spans="1:14" ht="14.25" customHeight="1" x14ac:dyDescent="0.35">
      <c r="A487" s="1" t="s">
        <v>2482</v>
      </c>
      <c r="B487" s="1" t="s">
        <v>2483</v>
      </c>
      <c r="C487" s="1" t="s">
        <v>964</v>
      </c>
      <c r="D487" s="1">
        <v>2022</v>
      </c>
      <c r="E487" s="1" t="s">
        <v>1051</v>
      </c>
      <c r="F487" s="1" t="s">
        <v>1051</v>
      </c>
      <c r="G487" s="1">
        <v>20231</v>
      </c>
      <c r="H487" s="1" t="s">
        <v>55</v>
      </c>
      <c r="I487" s="1" t="s">
        <v>48</v>
      </c>
      <c r="J487" s="1" t="s">
        <v>25</v>
      </c>
      <c r="K487" s="1">
        <v>5</v>
      </c>
      <c r="L487" s="1" t="str">
        <f>VLOOKUP(Table1[[#This Row],[Status]], rubric[], 2, FALSE)</f>
        <v>Hasil Karya</v>
      </c>
      <c r="M487" s="1" t="str">
        <f>CLEAN(TRIM(Table1[[#This Row],[Status]] &amp; "|" &amp; Table1[[#This Row],[Level]] &amp; "|" &amp; Table1[[#This Row],[Participant As]]))</f>
        <v>Hak Cipta|External National|Individual</v>
      </c>
      <c r="N48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488" spans="1:14" ht="14.25" customHeight="1" x14ac:dyDescent="0.35">
      <c r="A488" s="1" t="s">
        <v>2484</v>
      </c>
      <c r="B488" s="1" t="s">
        <v>2485</v>
      </c>
      <c r="C488" s="1" t="s">
        <v>964</v>
      </c>
      <c r="D488" s="1">
        <v>2022</v>
      </c>
      <c r="E488" s="1" t="s">
        <v>23</v>
      </c>
      <c r="F488" s="1" t="s">
        <v>2466</v>
      </c>
      <c r="G488" s="1">
        <v>20221</v>
      </c>
      <c r="H488" s="1" t="s">
        <v>18</v>
      </c>
      <c r="I488" s="1" t="s">
        <v>19</v>
      </c>
      <c r="J488" s="1" t="s">
        <v>25</v>
      </c>
      <c r="K488" s="1">
        <v>200</v>
      </c>
      <c r="L488" s="1" t="str">
        <f>VLOOKUP(Table1[[#This Row],[Status]], rubric[], 2, FALSE)</f>
        <v>Pemberdayaan atau Aksi Kemanusiaan</v>
      </c>
      <c r="M488" s="1" t="str">
        <f>CLEAN(TRIM(Table1[[#This Row],[Status]] &amp; "|" &amp; Table1[[#This Row],[Level]] &amp; "|" &amp; Table1[[#This Row],[Participant As]]))</f>
        <v>Relawan|External Regional|Individual</v>
      </c>
      <c r="N48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489" spans="1:14" ht="14.25" customHeight="1" x14ac:dyDescent="0.35">
      <c r="A489" s="1" t="s">
        <v>2484</v>
      </c>
      <c r="B489" s="1" t="s">
        <v>2485</v>
      </c>
      <c r="C489" s="1" t="s">
        <v>964</v>
      </c>
      <c r="D489" s="1">
        <v>2022</v>
      </c>
      <c r="E489" s="1" t="s">
        <v>16</v>
      </c>
      <c r="F489" s="1" t="s">
        <v>919</v>
      </c>
      <c r="G489" s="1">
        <v>20222</v>
      </c>
      <c r="H489" s="1" t="s">
        <v>18</v>
      </c>
      <c r="I489" s="1" t="s">
        <v>19</v>
      </c>
      <c r="J489" s="1" t="s">
        <v>20</v>
      </c>
      <c r="K489" s="1">
        <v>1000</v>
      </c>
      <c r="L489" s="1" t="str">
        <f>VLOOKUP(Table1[[#This Row],[Status]], rubric[], 2, FALSE)</f>
        <v>Pemberdayaan atau Aksi Kemanusiaan</v>
      </c>
      <c r="M489" s="1" t="str">
        <f>CLEAN(TRIM(Table1[[#This Row],[Status]] &amp; "|" &amp; Table1[[#This Row],[Level]] &amp; "|" &amp; Table1[[#This Row],[Participant As]]))</f>
        <v>Relawan|External Regional|Team</v>
      </c>
      <c r="N48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490" spans="1:14" ht="14.25" customHeight="1" x14ac:dyDescent="0.35">
      <c r="A490" s="1" t="s">
        <v>2484</v>
      </c>
      <c r="B490" s="1" t="s">
        <v>2485</v>
      </c>
      <c r="C490" s="1" t="s">
        <v>964</v>
      </c>
      <c r="D490" s="1">
        <v>2022</v>
      </c>
      <c r="E490" s="1" t="s">
        <v>667</v>
      </c>
      <c r="F490" s="1" t="s">
        <v>667</v>
      </c>
      <c r="G490" s="1">
        <v>20222</v>
      </c>
      <c r="H490" s="1" t="s">
        <v>55</v>
      </c>
      <c r="I490" s="1" t="s">
        <v>48</v>
      </c>
      <c r="J490" s="1" t="s">
        <v>20</v>
      </c>
      <c r="K490" s="1">
        <v>6</v>
      </c>
      <c r="L490" s="1" t="str">
        <f>VLOOKUP(Table1[[#This Row],[Status]], rubric[], 2, FALSE)</f>
        <v>Hasil Karya</v>
      </c>
      <c r="M490" s="1" t="str">
        <f>CLEAN(TRIM(Table1[[#This Row],[Status]] &amp; "|" &amp; Table1[[#This Row],[Level]] &amp; "|" &amp; Table1[[#This Row],[Participant As]]))</f>
        <v>Hak Cipta|External National|Team</v>
      </c>
      <c r="N49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491" spans="1:14" ht="14.25" customHeight="1" x14ac:dyDescent="0.35">
      <c r="A491" s="1" t="s">
        <v>2484</v>
      </c>
      <c r="B491" s="1" t="s">
        <v>2485</v>
      </c>
      <c r="C491" s="1" t="s">
        <v>964</v>
      </c>
      <c r="D491" s="1">
        <v>2022</v>
      </c>
      <c r="E491" s="1" t="s">
        <v>2486</v>
      </c>
      <c r="F491" s="1" t="s">
        <v>2486</v>
      </c>
      <c r="G491" s="1">
        <v>20232</v>
      </c>
      <c r="H491" s="1" t="s">
        <v>55</v>
      </c>
      <c r="I491" s="1" t="s">
        <v>48</v>
      </c>
      <c r="J491" s="1" t="s">
        <v>25</v>
      </c>
      <c r="K491" s="1">
        <v>4</v>
      </c>
      <c r="L491" s="1" t="str">
        <f>VLOOKUP(Table1[[#This Row],[Status]], rubric[], 2, FALSE)</f>
        <v>Hasil Karya</v>
      </c>
      <c r="M491" s="1" t="str">
        <f>CLEAN(TRIM(Table1[[#This Row],[Status]] &amp; "|" &amp; Table1[[#This Row],[Level]] &amp; "|" &amp; Table1[[#This Row],[Participant As]]))</f>
        <v>Hak Cipta|External National|Individual</v>
      </c>
      <c r="N49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492" spans="1:14" ht="14.25" customHeight="1" x14ac:dyDescent="0.35">
      <c r="A492" s="1" t="s">
        <v>2487</v>
      </c>
      <c r="B492" s="1" t="s">
        <v>2488</v>
      </c>
      <c r="C492" s="1" t="s">
        <v>964</v>
      </c>
      <c r="D492" s="1">
        <v>2022</v>
      </c>
      <c r="E492" s="1" t="s">
        <v>23</v>
      </c>
      <c r="F492" s="1" t="s">
        <v>2466</v>
      </c>
      <c r="G492" s="1">
        <v>20221</v>
      </c>
      <c r="H492" s="1" t="s">
        <v>18</v>
      </c>
      <c r="I492" s="1" t="s">
        <v>19</v>
      </c>
      <c r="J492" s="1" t="s">
        <v>25</v>
      </c>
      <c r="K492" s="1">
        <v>200</v>
      </c>
      <c r="L492" s="1" t="str">
        <f>VLOOKUP(Table1[[#This Row],[Status]], rubric[], 2, FALSE)</f>
        <v>Pemberdayaan atau Aksi Kemanusiaan</v>
      </c>
      <c r="M492" s="1" t="str">
        <f>CLEAN(TRIM(Table1[[#This Row],[Status]] &amp; "|" &amp; Table1[[#This Row],[Level]] &amp; "|" &amp; Table1[[#This Row],[Participant As]]))</f>
        <v>Relawan|External Regional|Individual</v>
      </c>
      <c r="N49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493" spans="1:14" ht="14.25" customHeight="1" x14ac:dyDescent="0.35">
      <c r="A493" s="1" t="s">
        <v>2487</v>
      </c>
      <c r="B493" s="1" t="s">
        <v>2488</v>
      </c>
      <c r="C493" s="1" t="s">
        <v>964</v>
      </c>
      <c r="D493" s="1">
        <v>2022</v>
      </c>
      <c r="E493" s="1" t="s">
        <v>16</v>
      </c>
      <c r="F493" s="1" t="s">
        <v>919</v>
      </c>
      <c r="G493" s="1">
        <v>20222</v>
      </c>
      <c r="H493" s="1" t="s">
        <v>18</v>
      </c>
      <c r="I493" s="1" t="s">
        <v>19</v>
      </c>
      <c r="J493" s="1" t="s">
        <v>20</v>
      </c>
      <c r="K493" s="1">
        <v>1000</v>
      </c>
      <c r="L493" s="1" t="str">
        <f>VLOOKUP(Table1[[#This Row],[Status]], rubric[], 2, FALSE)</f>
        <v>Pemberdayaan atau Aksi Kemanusiaan</v>
      </c>
      <c r="M493" s="1" t="str">
        <f>CLEAN(TRIM(Table1[[#This Row],[Status]] &amp; "|" &amp; Table1[[#This Row],[Level]] &amp; "|" &amp; Table1[[#This Row],[Participant As]]))</f>
        <v>Relawan|External Regional|Team</v>
      </c>
      <c r="N49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494" spans="1:14" ht="14.25" customHeight="1" x14ac:dyDescent="0.35">
      <c r="A494" s="1" t="s">
        <v>2489</v>
      </c>
      <c r="B494" s="1" t="s">
        <v>2490</v>
      </c>
      <c r="C494" s="1" t="s">
        <v>964</v>
      </c>
      <c r="D494" s="1">
        <v>2022</v>
      </c>
      <c r="E494" s="1" t="s">
        <v>16</v>
      </c>
      <c r="F494" s="1" t="s">
        <v>919</v>
      </c>
      <c r="G494" s="1">
        <v>20222</v>
      </c>
      <c r="H494" s="1" t="s">
        <v>18</v>
      </c>
      <c r="I494" s="1" t="s">
        <v>19</v>
      </c>
      <c r="J494" s="1" t="s">
        <v>20</v>
      </c>
      <c r="K494" s="1">
        <v>1000</v>
      </c>
      <c r="L494" s="1" t="str">
        <f>VLOOKUP(Table1[[#This Row],[Status]], rubric[], 2, FALSE)</f>
        <v>Pemberdayaan atau Aksi Kemanusiaan</v>
      </c>
      <c r="M494" s="1" t="str">
        <f>CLEAN(TRIM(Table1[[#This Row],[Status]] &amp; "|" &amp; Table1[[#This Row],[Level]] &amp; "|" &amp; Table1[[#This Row],[Participant As]]))</f>
        <v>Relawan|External Regional|Team</v>
      </c>
      <c r="N49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495" spans="1:14" ht="14.25" customHeight="1" x14ac:dyDescent="0.35">
      <c r="A495" s="1" t="s">
        <v>2489</v>
      </c>
      <c r="B495" s="1" t="s">
        <v>2490</v>
      </c>
      <c r="C495" s="1" t="s">
        <v>964</v>
      </c>
      <c r="D495" s="1">
        <v>2022</v>
      </c>
      <c r="E495" s="1" t="s">
        <v>89</v>
      </c>
      <c r="F495" s="1" t="s">
        <v>90</v>
      </c>
      <c r="G495" s="1">
        <v>20231</v>
      </c>
      <c r="H495" s="1" t="s">
        <v>91</v>
      </c>
      <c r="I495" s="1" t="s">
        <v>66</v>
      </c>
      <c r="J495" s="1" t="s">
        <v>25</v>
      </c>
      <c r="K495" s="1">
        <v>500</v>
      </c>
      <c r="L495" s="1" t="str">
        <f>VLOOKUP(Table1[[#This Row],[Status]], rubric[], 2, FALSE)</f>
        <v>Pengakuan</v>
      </c>
      <c r="M495" s="1" t="str">
        <f>CLEAN(TRIM(Table1[[#This Row],[Status]] &amp; "|" &amp; Table1[[#This Row],[Level]] &amp; "|" &amp; Table1[[#This Row],[Participant As]]))</f>
        <v>Narasumber/Pembicara|External International|Individual</v>
      </c>
      <c r="N49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496" spans="1:14" ht="14.25" customHeight="1" x14ac:dyDescent="0.35">
      <c r="A496" s="1" t="s">
        <v>2491</v>
      </c>
      <c r="B496" s="1" t="s">
        <v>2492</v>
      </c>
      <c r="C496" s="1" t="s">
        <v>964</v>
      </c>
      <c r="D496" s="1">
        <v>2022</v>
      </c>
      <c r="E496" s="1" t="s">
        <v>2493</v>
      </c>
      <c r="F496" s="1" t="s">
        <v>985</v>
      </c>
      <c r="G496" s="1">
        <v>20221</v>
      </c>
      <c r="H496" s="1" t="s">
        <v>55</v>
      </c>
      <c r="I496" s="1" t="s">
        <v>48</v>
      </c>
      <c r="J496" s="1" t="s">
        <v>20</v>
      </c>
      <c r="K496" s="1">
        <v>6</v>
      </c>
      <c r="L496" s="1" t="str">
        <f>VLOOKUP(Table1[[#This Row],[Status]], rubric[], 2, FALSE)</f>
        <v>Hasil Karya</v>
      </c>
      <c r="M496" s="1" t="str">
        <f>CLEAN(TRIM(Table1[[#This Row],[Status]] &amp; "|" &amp; Table1[[#This Row],[Level]] &amp; "|" &amp; Table1[[#This Row],[Participant As]]))</f>
        <v>Hak Cipta|External National|Team</v>
      </c>
      <c r="N49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497" spans="1:14" ht="14.25" customHeight="1" x14ac:dyDescent="0.35">
      <c r="A497" s="1" t="s">
        <v>2491</v>
      </c>
      <c r="B497" s="1" t="s">
        <v>2492</v>
      </c>
      <c r="C497" s="1" t="s">
        <v>964</v>
      </c>
      <c r="D497" s="1">
        <v>2022</v>
      </c>
      <c r="E497" s="1" t="s">
        <v>23</v>
      </c>
      <c r="F497" s="1" t="s">
        <v>2466</v>
      </c>
      <c r="G497" s="1">
        <v>20221</v>
      </c>
      <c r="H497" s="1" t="s">
        <v>18</v>
      </c>
      <c r="I497" s="1" t="s">
        <v>19</v>
      </c>
      <c r="J497" s="1" t="s">
        <v>25</v>
      </c>
      <c r="K497" s="1">
        <v>200</v>
      </c>
      <c r="L497" s="1" t="str">
        <f>VLOOKUP(Table1[[#This Row],[Status]], rubric[], 2, FALSE)</f>
        <v>Pemberdayaan atau Aksi Kemanusiaan</v>
      </c>
      <c r="M497" s="1" t="str">
        <f>CLEAN(TRIM(Table1[[#This Row],[Status]] &amp; "|" &amp; Table1[[#This Row],[Level]] &amp; "|" &amp; Table1[[#This Row],[Participant As]]))</f>
        <v>Relawan|External Regional|Individual</v>
      </c>
      <c r="N49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498" spans="1:14" ht="14.25" customHeight="1" x14ac:dyDescent="0.35">
      <c r="A498" s="1" t="s">
        <v>2494</v>
      </c>
      <c r="B498" s="1" t="s">
        <v>2495</v>
      </c>
      <c r="C498" s="1" t="s">
        <v>964</v>
      </c>
      <c r="D498" s="1">
        <v>2022</v>
      </c>
      <c r="E498" s="1" t="s">
        <v>1829</v>
      </c>
      <c r="F498" s="1" t="s">
        <v>1829</v>
      </c>
      <c r="G498" s="1">
        <v>20222</v>
      </c>
      <c r="H498" s="1" t="s">
        <v>55</v>
      </c>
      <c r="I498" s="1" t="s">
        <v>48</v>
      </c>
      <c r="J498" s="1" t="s">
        <v>20</v>
      </c>
      <c r="K498" s="1">
        <v>5</v>
      </c>
      <c r="L498" s="1" t="str">
        <f>VLOOKUP(Table1[[#This Row],[Status]], rubric[], 2, FALSE)</f>
        <v>Hasil Karya</v>
      </c>
      <c r="M498" s="1" t="str">
        <f>CLEAN(TRIM(Table1[[#This Row],[Status]] &amp; "|" &amp; Table1[[#This Row],[Level]] &amp; "|" &amp; Table1[[#This Row],[Participant As]]))</f>
        <v>Hak Cipta|External National|Team</v>
      </c>
      <c r="N49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499" spans="1:14" ht="14.25" customHeight="1" x14ac:dyDescent="0.35">
      <c r="A499" s="1" t="s">
        <v>2494</v>
      </c>
      <c r="B499" s="1" t="s">
        <v>2495</v>
      </c>
      <c r="C499" s="1" t="s">
        <v>964</v>
      </c>
      <c r="D499" s="1">
        <v>2022</v>
      </c>
      <c r="E499" s="1" t="s">
        <v>38</v>
      </c>
      <c r="F499" s="1" t="s">
        <v>1019</v>
      </c>
      <c r="G499" s="1">
        <v>20231</v>
      </c>
      <c r="H499" s="1" t="s">
        <v>18</v>
      </c>
      <c r="I499" s="1" t="s">
        <v>19</v>
      </c>
      <c r="J499" s="1" t="s">
        <v>20</v>
      </c>
      <c r="K499" s="1">
        <v>13</v>
      </c>
      <c r="L499" s="1" t="str">
        <f>VLOOKUP(Table1[[#This Row],[Status]], rubric[], 2, FALSE)</f>
        <v>Pemberdayaan atau Aksi Kemanusiaan</v>
      </c>
      <c r="M499" s="1" t="str">
        <f>CLEAN(TRIM(Table1[[#This Row],[Status]] &amp; "|" &amp; Table1[[#This Row],[Level]] &amp; "|" &amp; Table1[[#This Row],[Participant As]]))</f>
        <v>Relawan|External Regional|Team</v>
      </c>
      <c r="N49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00" spans="1:14" ht="14.25" customHeight="1" x14ac:dyDescent="0.35">
      <c r="A500" s="1" t="s">
        <v>2494</v>
      </c>
      <c r="B500" s="1" t="s">
        <v>2495</v>
      </c>
      <c r="C500" s="1" t="s">
        <v>964</v>
      </c>
      <c r="D500" s="1">
        <v>2022</v>
      </c>
      <c r="E500" s="1" t="s">
        <v>1450</v>
      </c>
      <c r="F500" s="1" t="s">
        <v>632</v>
      </c>
      <c r="G500" s="1">
        <v>20232</v>
      </c>
      <c r="H500" s="1" t="s">
        <v>18</v>
      </c>
      <c r="I500" s="1" t="s">
        <v>19</v>
      </c>
      <c r="J500" s="1" t="s">
        <v>20</v>
      </c>
      <c r="K500" s="1">
        <v>6</v>
      </c>
      <c r="L500" s="1" t="str">
        <f>VLOOKUP(Table1[[#This Row],[Status]], rubric[], 2, FALSE)</f>
        <v>Pemberdayaan atau Aksi Kemanusiaan</v>
      </c>
      <c r="M500" s="1" t="str">
        <f>CLEAN(TRIM(Table1[[#This Row],[Status]] &amp; "|" &amp; Table1[[#This Row],[Level]] &amp; "|" &amp; Table1[[#This Row],[Participant As]]))</f>
        <v>Relawan|External Regional|Team</v>
      </c>
      <c r="N50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01" spans="1:14" ht="14.25" customHeight="1" x14ac:dyDescent="0.35">
      <c r="A501" s="1" t="s">
        <v>2496</v>
      </c>
      <c r="B501" s="1" t="s">
        <v>2497</v>
      </c>
      <c r="C501" s="1" t="s">
        <v>964</v>
      </c>
      <c r="D501" s="1">
        <v>2022</v>
      </c>
      <c r="E501" s="1" t="s">
        <v>23</v>
      </c>
      <c r="F501" s="1" t="s">
        <v>2466</v>
      </c>
      <c r="G501" s="1">
        <v>20221</v>
      </c>
      <c r="H501" s="1" t="s">
        <v>18</v>
      </c>
      <c r="I501" s="1" t="s">
        <v>19</v>
      </c>
      <c r="J501" s="1" t="s">
        <v>25</v>
      </c>
      <c r="K501" s="1">
        <v>200</v>
      </c>
      <c r="L501" s="1" t="str">
        <f>VLOOKUP(Table1[[#This Row],[Status]], rubric[], 2, FALSE)</f>
        <v>Pemberdayaan atau Aksi Kemanusiaan</v>
      </c>
      <c r="M501" s="1" t="str">
        <f>CLEAN(TRIM(Table1[[#This Row],[Status]] &amp; "|" &amp; Table1[[#This Row],[Level]] &amp; "|" &amp; Table1[[#This Row],[Participant As]]))</f>
        <v>Relawan|External Regional|Individual</v>
      </c>
      <c r="N50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02" spans="1:14" ht="14.25" customHeight="1" x14ac:dyDescent="0.35">
      <c r="A502" s="1" t="s">
        <v>2496</v>
      </c>
      <c r="B502" s="1" t="s">
        <v>2497</v>
      </c>
      <c r="C502" s="1" t="s">
        <v>964</v>
      </c>
      <c r="D502" s="1">
        <v>2022</v>
      </c>
      <c r="E502" s="1" t="s">
        <v>16</v>
      </c>
      <c r="F502" s="1" t="s">
        <v>919</v>
      </c>
      <c r="G502" s="1">
        <v>20222</v>
      </c>
      <c r="H502" s="1" t="s">
        <v>18</v>
      </c>
      <c r="I502" s="1" t="s">
        <v>19</v>
      </c>
      <c r="J502" s="1" t="s">
        <v>20</v>
      </c>
      <c r="K502" s="1">
        <v>1000</v>
      </c>
      <c r="L502" s="1" t="str">
        <f>VLOOKUP(Table1[[#This Row],[Status]], rubric[], 2, FALSE)</f>
        <v>Pemberdayaan atau Aksi Kemanusiaan</v>
      </c>
      <c r="M502" s="1" t="str">
        <f>CLEAN(TRIM(Table1[[#This Row],[Status]] &amp; "|" &amp; Table1[[#This Row],[Level]] &amp; "|" &amp; Table1[[#This Row],[Participant As]]))</f>
        <v>Relawan|External Regional|Team</v>
      </c>
      <c r="N50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03" spans="1:14" ht="14.25" customHeight="1" x14ac:dyDescent="0.35">
      <c r="A503" s="1" t="s">
        <v>2498</v>
      </c>
      <c r="B503" s="1" t="s">
        <v>2499</v>
      </c>
      <c r="C503" s="1" t="s">
        <v>964</v>
      </c>
      <c r="D503" s="1">
        <v>2022</v>
      </c>
      <c r="E503" s="1" t="s">
        <v>23</v>
      </c>
      <c r="F503" s="1" t="s">
        <v>2466</v>
      </c>
      <c r="G503" s="1">
        <v>20221</v>
      </c>
      <c r="H503" s="1" t="s">
        <v>18</v>
      </c>
      <c r="I503" s="1" t="s">
        <v>19</v>
      </c>
      <c r="J503" s="1" t="s">
        <v>25</v>
      </c>
      <c r="K503" s="1">
        <v>200</v>
      </c>
      <c r="L503" s="1" t="str">
        <f>VLOOKUP(Table1[[#This Row],[Status]], rubric[], 2, FALSE)</f>
        <v>Pemberdayaan atau Aksi Kemanusiaan</v>
      </c>
      <c r="M503" s="1" t="str">
        <f>CLEAN(TRIM(Table1[[#This Row],[Status]] &amp; "|" &amp; Table1[[#This Row],[Level]] &amp; "|" &amp; Table1[[#This Row],[Participant As]]))</f>
        <v>Relawan|External Regional|Individual</v>
      </c>
      <c r="N50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04" spans="1:14" ht="14.25" customHeight="1" x14ac:dyDescent="0.35">
      <c r="A504" s="1" t="s">
        <v>2500</v>
      </c>
      <c r="B504" s="1" t="s">
        <v>2501</v>
      </c>
      <c r="C504" s="1" t="s">
        <v>964</v>
      </c>
      <c r="D504" s="1">
        <v>2022</v>
      </c>
      <c r="E504" s="1" t="s">
        <v>729</v>
      </c>
      <c r="F504" s="1" t="s">
        <v>729</v>
      </c>
      <c r="G504" s="1">
        <v>20222</v>
      </c>
      <c r="H504" s="1" t="s">
        <v>55</v>
      </c>
      <c r="I504" s="1" t="s">
        <v>48</v>
      </c>
      <c r="J504" s="1" t="s">
        <v>20</v>
      </c>
      <c r="K504" s="1">
        <v>5</v>
      </c>
      <c r="L504" s="1" t="str">
        <f>VLOOKUP(Table1[[#This Row],[Status]], rubric[], 2, FALSE)</f>
        <v>Hasil Karya</v>
      </c>
      <c r="M504" s="1" t="str">
        <f>CLEAN(TRIM(Table1[[#This Row],[Status]] &amp; "|" &amp; Table1[[#This Row],[Level]] &amp; "|" &amp; Table1[[#This Row],[Participant As]]))</f>
        <v>Hak Cipta|External National|Team</v>
      </c>
      <c r="N50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505" spans="1:14" ht="14.25" customHeight="1" x14ac:dyDescent="0.35">
      <c r="A505" s="1" t="s">
        <v>2500</v>
      </c>
      <c r="B505" s="1" t="s">
        <v>2501</v>
      </c>
      <c r="C505" s="1" t="s">
        <v>964</v>
      </c>
      <c r="D505" s="1">
        <v>2022</v>
      </c>
      <c r="E505" s="1" t="s">
        <v>1082</v>
      </c>
      <c r="F505" s="1" t="s">
        <v>1082</v>
      </c>
      <c r="G505" s="1">
        <v>20231</v>
      </c>
      <c r="H505" s="1" t="s">
        <v>55</v>
      </c>
      <c r="I505" s="1" t="s">
        <v>48</v>
      </c>
      <c r="J505" s="1" t="s">
        <v>20</v>
      </c>
      <c r="K505" s="1">
        <v>5</v>
      </c>
      <c r="L505" s="1" t="str">
        <f>VLOOKUP(Table1[[#This Row],[Status]], rubric[], 2, FALSE)</f>
        <v>Hasil Karya</v>
      </c>
      <c r="M505" s="1" t="str">
        <f>CLEAN(TRIM(Table1[[#This Row],[Status]] &amp; "|" &amp; Table1[[#This Row],[Level]] &amp; "|" &amp; Table1[[#This Row],[Participant As]]))</f>
        <v>Hak Cipta|External National|Team</v>
      </c>
      <c r="N50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506" spans="1:14" ht="14.25" customHeight="1" x14ac:dyDescent="0.35">
      <c r="A506" s="1" t="s">
        <v>2502</v>
      </c>
      <c r="B506" s="1" t="s">
        <v>2503</v>
      </c>
      <c r="C506" s="1" t="s">
        <v>964</v>
      </c>
      <c r="D506" s="1">
        <v>2022</v>
      </c>
      <c r="E506" s="1" t="s">
        <v>23</v>
      </c>
      <c r="F506" s="1" t="s">
        <v>2466</v>
      </c>
      <c r="G506" s="1">
        <v>20221</v>
      </c>
      <c r="H506" s="1" t="s">
        <v>18</v>
      </c>
      <c r="I506" s="1" t="s">
        <v>19</v>
      </c>
      <c r="J506" s="1" t="s">
        <v>25</v>
      </c>
      <c r="K506" s="1">
        <v>200</v>
      </c>
      <c r="L506" s="1" t="str">
        <f>VLOOKUP(Table1[[#This Row],[Status]], rubric[], 2, FALSE)</f>
        <v>Pemberdayaan atau Aksi Kemanusiaan</v>
      </c>
      <c r="M506" s="1" t="str">
        <f>CLEAN(TRIM(Table1[[#This Row],[Status]] &amp; "|" &amp; Table1[[#This Row],[Level]] &amp; "|" &amp; Table1[[#This Row],[Participant As]]))</f>
        <v>Relawan|External Regional|Individual</v>
      </c>
      <c r="N50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07" spans="1:14" ht="14.25" customHeight="1" x14ac:dyDescent="0.35">
      <c r="A507" s="1" t="s">
        <v>2504</v>
      </c>
      <c r="B507" s="1" t="s">
        <v>2505</v>
      </c>
      <c r="C507" s="1" t="s">
        <v>964</v>
      </c>
      <c r="D507" s="1">
        <v>2022</v>
      </c>
      <c r="E507" s="1" t="s">
        <v>832</v>
      </c>
      <c r="F507" s="1" t="s">
        <v>610</v>
      </c>
      <c r="G507" s="1">
        <v>20221</v>
      </c>
      <c r="H507" s="1" t="s">
        <v>18</v>
      </c>
      <c r="I507" s="1" t="s">
        <v>19</v>
      </c>
      <c r="J507" s="1" t="s">
        <v>25</v>
      </c>
      <c r="K507" s="1">
        <v>10</v>
      </c>
      <c r="L507" s="1" t="str">
        <f>VLOOKUP(Table1[[#This Row],[Status]], rubric[], 2, FALSE)</f>
        <v>Pemberdayaan atau Aksi Kemanusiaan</v>
      </c>
      <c r="M507" s="1" t="str">
        <f>CLEAN(TRIM(Table1[[#This Row],[Status]] &amp; "|" &amp; Table1[[#This Row],[Level]] &amp; "|" &amp; Table1[[#This Row],[Participant As]]))</f>
        <v>Relawan|External Regional|Individual</v>
      </c>
      <c r="N50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08" spans="1:14" ht="14.25" customHeight="1" x14ac:dyDescent="0.35">
      <c r="A508" s="1" t="s">
        <v>2506</v>
      </c>
      <c r="B508" s="1" t="s">
        <v>2507</v>
      </c>
      <c r="C508" s="1" t="s">
        <v>964</v>
      </c>
      <c r="D508" s="1">
        <v>2022</v>
      </c>
      <c r="E508" s="1" t="s">
        <v>16</v>
      </c>
      <c r="F508" s="1" t="s">
        <v>919</v>
      </c>
      <c r="G508" s="1">
        <v>20222</v>
      </c>
      <c r="H508" s="1" t="s">
        <v>18</v>
      </c>
      <c r="I508" s="1" t="s">
        <v>19</v>
      </c>
      <c r="J508" s="1" t="s">
        <v>20</v>
      </c>
      <c r="K508" s="1">
        <v>1000</v>
      </c>
      <c r="L508" s="1" t="str">
        <f>VLOOKUP(Table1[[#This Row],[Status]], rubric[], 2, FALSE)</f>
        <v>Pemberdayaan atau Aksi Kemanusiaan</v>
      </c>
      <c r="M508" s="1" t="str">
        <f>CLEAN(TRIM(Table1[[#This Row],[Status]] &amp; "|" &amp; Table1[[#This Row],[Level]] &amp; "|" &amp; Table1[[#This Row],[Participant As]]))</f>
        <v>Relawan|External Regional|Team</v>
      </c>
      <c r="N50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09" spans="1:14" ht="14.25" customHeight="1" x14ac:dyDescent="0.35">
      <c r="A509" s="1" t="s">
        <v>2506</v>
      </c>
      <c r="B509" s="1" t="s">
        <v>2507</v>
      </c>
      <c r="C509" s="1" t="s">
        <v>964</v>
      </c>
      <c r="D509" s="1">
        <v>2022</v>
      </c>
      <c r="E509" s="1" t="s">
        <v>89</v>
      </c>
      <c r="F509" s="1" t="s">
        <v>90</v>
      </c>
      <c r="G509" s="1">
        <v>20231</v>
      </c>
      <c r="H509" s="1" t="s">
        <v>91</v>
      </c>
      <c r="I509" s="1" t="s">
        <v>66</v>
      </c>
      <c r="J509" s="1" t="s">
        <v>25</v>
      </c>
      <c r="K509" s="1">
        <v>500</v>
      </c>
      <c r="L509" s="1" t="str">
        <f>VLOOKUP(Table1[[#This Row],[Status]], rubric[], 2, FALSE)</f>
        <v>Pengakuan</v>
      </c>
      <c r="M509" s="1" t="str">
        <f>CLEAN(TRIM(Table1[[#This Row],[Status]] &amp; "|" &amp; Table1[[#This Row],[Level]] &amp; "|" &amp; Table1[[#This Row],[Participant As]]))</f>
        <v>Narasumber/Pembicara|External International|Individual</v>
      </c>
      <c r="N50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510" spans="1:14" ht="14.25" customHeight="1" x14ac:dyDescent="0.35">
      <c r="A510" s="1" t="s">
        <v>2508</v>
      </c>
      <c r="B510" s="1" t="s">
        <v>2509</v>
      </c>
      <c r="C510" s="1" t="s">
        <v>964</v>
      </c>
      <c r="D510" s="1">
        <v>2022</v>
      </c>
      <c r="E510" s="1" t="s">
        <v>23</v>
      </c>
      <c r="F510" s="1" t="s">
        <v>2466</v>
      </c>
      <c r="G510" s="1">
        <v>20221</v>
      </c>
      <c r="H510" s="1" t="s">
        <v>18</v>
      </c>
      <c r="I510" s="1" t="s">
        <v>19</v>
      </c>
      <c r="J510" s="1" t="s">
        <v>25</v>
      </c>
      <c r="K510" s="1">
        <v>200</v>
      </c>
      <c r="L510" s="1" t="str">
        <f>VLOOKUP(Table1[[#This Row],[Status]], rubric[], 2, FALSE)</f>
        <v>Pemberdayaan atau Aksi Kemanusiaan</v>
      </c>
      <c r="M510" s="1" t="str">
        <f>CLEAN(TRIM(Table1[[#This Row],[Status]] &amp; "|" &amp; Table1[[#This Row],[Level]] &amp; "|" &amp; Table1[[#This Row],[Participant As]]))</f>
        <v>Relawan|External Regional|Individual</v>
      </c>
      <c r="N51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11" spans="1:14" ht="14.25" customHeight="1" x14ac:dyDescent="0.35">
      <c r="A511" s="1" t="s">
        <v>2510</v>
      </c>
      <c r="B511" s="1" t="s">
        <v>2511</v>
      </c>
      <c r="C511" s="1" t="s">
        <v>964</v>
      </c>
      <c r="D511" s="1">
        <v>2022</v>
      </c>
      <c r="E511" s="1" t="s">
        <v>23</v>
      </c>
      <c r="F511" s="1" t="s">
        <v>2466</v>
      </c>
      <c r="G511" s="1">
        <v>20221</v>
      </c>
      <c r="H511" s="1" t="s">
        <v>18</v>
      </c>
      <c r="I511" s="1" t="s">
        <v>19</v>
      </c>
      <c r="J511" s="1" t="s">
        <v>25</v>
      </c>
      <c r="K511" s="1">
        <v>200</v>
      </c>
      <c r="L511" s="1" t="str">
        <f>VLOOKUP(Table1[[#This Row],[Status]], rubric[], 2, FALSE)</f>
        <v>Pemberdayaan atau Aksi Kemanusiaan</v>
      </c>
      <c r="M511" s="1" t="str">
        <f>CLEAN(TRIM(Table1[[#This Row],[Status]] &amp; "|" &amp; Table1[[#This Row],[Level]] &amp; "|" &amp; Table1[[#This Row],[Participant As]]))</f>
        <v>Relawan|External Regional|Individual</v>
      </c>
      <c r="N51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12" spans="1:14" ht="14.25" customHeight="1" x14ac:dyDescent="0.35">
      <c r="A512" s="1" t="s">
        <v>2512</v>
      </c>
      <c r="B512" s="1" t="s">
        <v>2513</v>
      </c>
      <c r="C512" s="1" t="s">
        <v>964</v>
      </c>
      <c r="D512" s="1">
        <v>2022</v>
      </c>
      <c r="E512" s="1" t="s">
        <v>89</v>
      </c>
      <c r="F512" s="1" t="s">
        <v>90</v>
      </c>
      <c r="G512" s="1">
        <v>20231</v>
      </c>
      <c r="H512" s="1" t="s">
        <v>91</v>
      </c>
      <c r="I512" s="1" t="s">
        <v>66</v>
      </c>
      <c r="J512" s="1" t="s">
        <v>25</v>
      </c>
      <c r="K512" s="1">
        <v>500</v>
      </c>
      <c r="L512" s="1" t="str">
        <f>VLOOKUP(Table1[[#This Row],[Status]], rubric[], 2, FALSE)</f>
        <v>Pengakuan</v>
      </c>
      <c r="M512" s="1" t="str">
        <f>CLEAN(TRIM(Table1[[#This Row],[Status]] &amp; "|" &amp; Table1[[#This Row],[Level]] &amp; "|" &amp; Table1[[#This Row],[Participant As]]))</f>
        <v>Narasumber/Pembicara|External International|Individual</v>
      </c>
      <c r="N51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513" spans="1:14" ht="14.25" customHeight="1" x14ac:dyDescent="0.35">
      <c r="A513" s="1" t="s">
        <v>2514</v>
      </c>
      <c r="B513" s="1" t="s">
        <v>2515</v>
      </c>
      <c r="C513" s="1" t="s">
        <v>964</v>
      </c>
      <c r="D513" s="1">
        <v>2022</v>
      </c>
      <c r="E513" s="1" t="s">
        <v>984</v>
      </c>
      <c r="F513" s="1" t="s">
        <v>559</v>
      </c>
      <c r="G513" s="1">
        <v>20221</v>
      </c>
      <c r="H513" s="1" t="s">
        <v>18</v>
      </c>
      <c r="I513" s="1" t="s">
        <v>66</v>
      </c>
      <c r="J513" s="1" t="s">
        <v>25</v>
      </c>
      <c r="K513" s="1">
        <v>100</v>
      </c>
      <c r="L513" s="1" t="str">
        <f>VLOOKUP(Table1[[#This Row],[Status]], rubric[], 2, FALSE)</f>
        <v>Pemberdayaan atau Aksi Kemanusiaan</v>
      </c>
      <c r="M513" s="1" t="str">
        <f>CLEAN(TRIM(Table1[[#This Row],[Status]] &amp; "|" &amp; Table1[[#This Row],[Level]] &amp; "|" &amp; Table1[[#This Row],[Participant As]]))</f>
        <v>Relawan|External International|Individual</v>
      </c>
      <c r="N51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514" spans="1:14" ht="14.25" customHeight="1" x14ac:dyDescent="0.35">
      <c r="A514" s="1" t="s">
        <v>2516</v>
      </c>
      <c r="B514" s="1" t="s">
        <v>2517</v>
      </c>
      <c r="C514" s="1" t="s">
        <v>964</v>
      </c>
      <c r="D514" s="1">
        <v>2022</v>
      </c>
      <c r="E514" s="1" t="s">
        <v>23</v>
      </c>
      <c r="F514" s="1" t="s">
        <v>2466</v>
      </c>
      <c r="G514" s="1">
        <v>20221</v>
      </c>
      <c r="H514" s="1" t="s">
        <v>18</v>
      </c>
      <c r="I514" s="1" t="s">
        <v>19</v>
      </c>
      <c r="J514" s="1" t="s">
        <v>25</v>
      </c>
      <c r="K514" s="1">
        <v>200</v>
      </c>
      <c r="L514" s="1" t="str">
        <f>VLOOKUP(Table1[[#This Row],[Status]], rubric[], 2, FALSE)</f>
        <v>Pemberdayaan atau Aksi Kemanusiaan</v>
      </c>
      <c r="M514" s="1" t="str">
        <f>CLEAN(TRIM(Table1[[#This Row],[Status]] &amp; "|" &amp; Table1[[#This Row],[Level]] &amp; "|" &amp; Table1[[#This Row],[Participant As]]))</f>
        <v>Relawan|External Regional|Individual</v>
      </c>
      <c r="N51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15" spans="1:14" ht="14.25" customHeight="1" x14ac:dyDescent="0.35">
      <c r="A515" s="1" t="s">
        <v>2516</v>
      </c>
      <c r="B515" s="1" t="s">
        <v>2517</v>
      </c>
      <c r="C515" s="1" t="s">
        <v>964</v>
      </c>
      <c r="D515" s="1">
        <v>2022</v>
      </c>
      <c r="E515" s="1" t="s">
        <v>1539</v>
      </c>
      <c r="F515" s="1" t="s">
        <v>1539</v>
      </c>
      <c r="G515" s="1">
        <v>20222</v>
      </c>
      <c r="H515" s="1" t="s">
        <v>55</v>
      </c>
      <c r="I515" s="1" t="s">
        <v>48</v>
      </c>
      <c r="J515" s="1" t="s">
        <v>25</v>
      </c>
      <c r="K515" s="1">
        <v>6</v>
      </c>
      <c r="L515" s="1" t="str">
        <f>VLOOKUP(Table1[[#This Row],[Status]], rubric[], 2, FALSE)</f>
        <v>Hasil Karya</v>
      </c>
      <c r="M515" s="1" t="str">
        <f>CLEAN(TRIM(Table1[[#This Row],[Status]] &amp; "|" &amp; Table1[[#This Row],[Level]] &amp; "|" &amp; Table1[[#This Row],[Participant As]]))</f>
        <v>Hak Cipta|External National|Individual</v>
      </c>
      <c r="N51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516" spans="1:14" ht="14.25" customHeight="1" x14ac:dyDescent="0.35">
      <c r="A516" s="1" t="s">
        <v>2516</v>
      </c>
      <c r="B516" s="1" t="s">
        <v>2517</v>
      </c>
      <c r="C516" s="1" t="s">
        <v>964</v>
      </c>
      <c r="D516" s="1">
        <v>2022</v>
      </c>
      <c r="E516" s="1" t="s">
        <v>1539</v>
      </c>
      <c r="F516" s="1" t="s">
        <v>1539</v>
      </c>
      <c r="G516" s="1">
        <v>20222</v>
      </c>
      <c r="H516" s="1" t="s">
        <v>55</v>
      </c>
      <c r="I516" s="1" t="s">
        <v>48</v>
      </c>
      <c r="J516" s="1" t="s">
        <v>25</v>
      </c>
      <c r="K516" s="1">
        <v>5</v>
      </c>
      <c r="L516" s="1" t="str">
        <f>VLOOKUP(Table1[[#This Row],[Status]], rubric[], 2, FALSE)</f>
        <v>Hasil Karya</v>
      </c>
      <c r="M516" s="1" t="str">
        <f>CLEAN(TRIM(Table1[[#This Row],[Status]] &amp; "|" &amp; Table1[[#This Row],[Level]] &amp; "|" &amp; Table1[[#This Row],[Participant As]]))</f>
        <v>Hak Cipta|External National|Individual</v>
      </c>
      <c r="N51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517" spans="1:14" ht="14.25" customHeight="1" x14ac:dyDescent="0.35">
      <c r="A517" s="1" t="s">
        <v>2516</v>
      </c>
      <c r="B517" s="1" t="s">
        <v>2517</v>
      </c>
      <c r="C517" s="1" t="s">
        <v>964</v>
      </c>
      <c r="D517" s="1">
        <v>2022</v>
      </c>
      <c r="E517" s="1" t="s">
        <v>1539</v>
      </c>
      <c r="F517" s="1" t="s">
        <v>1539</v>
      </c>
      <c r="G517" s="1">
        <v>20222</v>
      </c>
      <c r="H517" s="1" t="s">
        <v>55</v>
      </c>
      <c r="I517" s="1" t="s">
        <v>48</v>
      </c>
      <c r="J517" s="1" t="s">
        <v>20</v>
      </c>
      <c r="K517" s="1">
        <v>4</v>
      </c>
      <c r="L517" s="1" t="str">
        <f>VLOOKUP(Table1[[#This Row],[Status]], rubric[], 2, FALSE)</f>
        <v>Hasil Karya</v>
      </c>
      <c r="M517" s="1" t="str">
        <f>CLEAN(TRIM(Table1[[#This Row],[Status]] &amp; "|" &amp; Table1[[#This Row],[Level]] &amp; "|" &amp; Table1[[#This Row],[Participant As]]))</f>
        <v>Hak Cipta|External National|Team</v>
      </c>
      <c r="N51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518" spans="1:14" ht="14.25" customHeight="1" x14ac:dyDescent="0.35">
      <c r="A518" s="1" t="s">
        <v>2516</v>
      </c>
      <c r="B518" s="1" t="s">
        <v>2517</v>
      </c>
      <c r="C518" s="1" t="s">
        <v>964</v>
      </c>
      <c r="D518" s="1">
        <v>2022</v>
      </c>
      <c r="E518" s="1" t="s">
        <v>90</v>
      </c>
      <c r="F518" s="1" t="s">
        <v>31</v>
      </c>
      <c r="G518" s="1">
        <v>20231</v>
      </c>
      <c r="H518" s="1" t="s">
        <v>74</v>
      </c>
      <c r="I518" s="1" t="s">
        <v>19</v>
      </c>
      <c r="J518" s="1" t="s">
        <v>20</v>
      </c>
      <c r="L518" s="1" t="str">
        <f>VLOOKUP(Table1[[#This Row],[Status]], rubric[], 2, FALSE)</f>
        <v>Kompetisi</v>
      </c>
      <c r="M518" s="1" t="str">
        <f>CLEAN(TRIM(Table1[[#This Row],[Status]] &amp; "|" &amp; Table1[[#This Row],[Level]] &amp; "|" &amp; Table1[[#This Row],[Participant As]]))</f>
        <v>Juara 3|External Regional|Team</v>
      </c>
      <c r="N51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19" spans="1:14" ht="14.25" customHeight="1" x14ac:dyDescent="0.35">
      <c r="A519" s="1" t="s">
        <v>2516</v>
      </c>
      <c r="B519" s="1" t="s">
        <v>2517</v>
      </c>
      <c r="C519" s="1" t="s">
        <v>964</v>
      </c>
      <c r="D519" s="1">
        <v>2022</v>
      </c>
      <c r="E519" s="1" t="s">
        <v>2124</v>
      </c>
      <c r="F519" s="1" t="s">
        <v>2125</v>
      </c>
      <c r="G519" s="1">
        <v>20231</v>
      </c>
      <c r="H519" s="1" t="s">
        <v>74</v>
      </c>
      <c r="I519" s="1" t="s">
        <v>19</v>
      </c>
      <c r="J519" s="1" t="s">
        <v>20</v>
      </c>
      <c r="L519" s="1" t="str">
        <f>VLOOKUP(Table1[[#This Row],[Status]], rubric[], 2, FALSE)</f>
        <v>Kompetisi</v>
      </c>
      <c r="M519" s="1" t="str">
        <f>CLEAN(TRIM(Table1[[#This Row],[Status]] &amp; "|" &amp; Table1[[#This Row],[Level]] &amp; "|" &amp; Table1[[#This Row],[Participant As]]))</f>
        <v>Juara 3|External Regional|Team</v>
      </c>
      <c r="N51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20" spans="1:14" ht="14.25" customHeight="1" x14ac:dyDescent="0.35">
      <c r="A520" s="1" t="s">
        <v>2516</v>
      </c>
      <c r="B520" s="1" t="s">
        <v>2517</v>
      </c>
      <c r="C520" s="1" t="s">
        <v>964</v>
      </c>
      <c r="D520" s="1">
        <v>2022</v>
      </c>
      <c r="E520" s="1" t="s">
        <v>2126</v>
      </c>
      <c r="F520" s="1" t="s">
        <v>702</v>
      </c>
      <c r="G520" s="1">
        <v>20232</v>
      </c>
      <c r="H520" s="1" t="s">
        <v>74</v>
      </c>
      <c r="I520" s="1" t="s">
        <v>48</v>
      </c>
      <c r="J520" s="1" t="s">
        <v>20</v>
      </c>
      <c r="L520" s="1" t="str">
        <f>VLOOKUP(Table1[[#This Row],[Status]], rubric[], 2, FALSE)</f>
        <v>Kompetisi</v>
      </c>
      <c r="M520" s="1" t="str">
        <f>CLEAN(TRIM(Table1[[#This Row],[Status]] &amp; "|" &amp; Table1[[#This Row],[Level]] &amp; "|" &amp; Table1[[#This Row],[Participant As]]))</f>
        <v>Juara 3|External National|Team</v>
      </c>
      <c r="N52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8</v>
      </c>
    </row>
    <row r="521" spans="1:14" ht="14.25" customHeight="1" x14ac:dyDescent="0.35">
      <c r="A521" s="1" t="s">
        <v>2518</v>
      </c>
      <c r="B521" s="1" t="s">
        <v>2519</v>
      </c>
      <c r="C521" s="1" t="s">
        <v>964</v>
      </c>
      <c r="D521" s="1">
        <v>2022</v>
      </c>
      <c r="E521" s="1" t="s">
        <v>23</v>
      </c>
      <c r="F521" s="1" t="s">
        <v>2466</v>
      </c>
      <c r="G521" s="1">
        <v>20221</v>
      </c>
      <c r="H521" s="1" t="s">
        <v>18</v>
      </c>
      <c r="I521" s="1" t="s">
        <v>19</v>
      </c>
      <c r="J521" s="1" t="s">
        <v>25</v>
      </c>
      <c r="K521" s="1">
        <v>200</v>
      </c>
      <c r="L521" s="1" t="str">
        <f>VLOOKUP(Table1[[#This Row],[Status]], rubric[], 2, FALSE)</f>
        <v>Pemberdayaan atau Aksi Kemanusiaan</v>
      </c>
      <c r="M521" s="1" t="str">
        <f>CLEAN(TRIM(Table1[[#This Row],[Status]] &amp; "|" &amp; Table1[[#This Row],[Level]] &amp; "|" &amp; Table1[[#This Row],[Participant As]]))</f>
        <v>Relawan|External Regional|Individual</v>
      </c>
      <c r="N52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22" spans="1:14" ht="14.25" customHeight="1" x14ac:dyDescent="0.35">
      <c r="A522" s="1" t="s">
        <v>2520</v>
      </c>
      <c r="B522" s="1" t="s">
        <v>2521</v>
      </c>
      <c r="C522" s="1" t="s">
        <v>964</v>
      </c>
      <c r="D522" s="1">
        <v>2022</v>
      </c>
      <c r="E522" s="1" t="s">
        <v>23</v>
      </c>
      <c r="F522" s="1" t="s">
        <v>2466</v>
      </c>
      <c r="G522" s="1">
        <v>20221</v>
      </c>
      <c r="H522" s="1" t="s">
        <v>18</v>
      </c>
      <c r="I522" s="1" t="s">
        <v>19</v>
      </c>
      <c r="J522" s="1" t="s">
        <v>25</v>
      </c>
      <c r="K522" s="1">
        <v>200</v>
      </c>
      <c r="L522" s="1" t="str">
        <f>VLOOKUP(Table1[[#This Row],[Status]], rubric[], 2, FALSE)</f>
        <v>Pemberdayaan atau Aksi Kemanusiaan</v>
      </c>
      <c r="M522" s="1" t="str">
        <f>CLEAN(TRIM(Table1[[#This Row],[Status]] &amp; "|" &amp; Table1[[#This Row],[Level]] &amp; "|" &amp; Table1[[#This Row],[Participant As]]))</f>
        <v>Relawan|External Regional|Individual</v>
      </c>
      <c r="N52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23" spans="1:14" ht="14.25" customHeight="1" x14ac:dyDescent="0.35">
      <c r="A523" s="1" t="s">
        <v>2520</v>
      </c>
      <c r="B523" s="1" t="s">
        <v>2521</v>
      </c>
      <c r="C523" s="1" t="s">
        <v>964</v>
      </c>
      <c r="D523" s="1">
        <v>2022</v>
      </c>
      <c r="E523" s="1" t="s">
        <v>16</v>
      </c>
      <c r="F523" s="1" t="s">
        <v>919</v>
      </c>
      <c r="G523" s="1">
        <v>20222</v>
      </c>
      <c r="H523" s="1" t="s">
        <v>18</v>
      </c>
      <c r="I523" s="1" t="s">
        <v>19</v>
      </c>
      <c r="J523" s="1" t="s">
        <v>20</v>
      </c>
      <c r="K523" s="1">
        <v>1000</v>
      </c>
      <c r="L523" s="1" t="str">
        <f>VLOOKUP(Table1[[#This Row],[Status]], rubric[], 2, FALSE)</f>
        <v>Pemberdayaan atau Aksi Kemanusiaan</v>
      </c>
      <c r="M523" s="1" t="str">
        <f>CLEAN(TRIM(Table1[[#This Row],[Status]] &amp; "|" &amp; Table1[[#This Row],[Level]] &amp; "|" &amp; Table1[[#This Row],[Participant As]]))</f>
        <v>Relawan|External Regional|Team</v>
      </c>
      <c r="N52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24" spans="1:14" ht="14.25" customHeight="1" x14ac:dyDescent="0.35">
      <c r="A524" s="1" t="s">
        <v>2522</v>
      </c>
      <c r="B524" s="1" t="s">
        <v>2523</v>
      </c>
      <c r="C524" s="1" t="s">
        <v>964</v>
      </c>
      <c r="D524" s="1">
        <v>2022</v>
      </c>
      <c r="E524" s="1" t="s">
        <v>16</v>
      </c>
      <c r="F524" s="1" t="s">
        <v>919</v>
      </c>
      <c r="G524" s="1">
        <v>20222</v>
      </c>
      <c r="H524" s="1" t="s">
        <v>18</v>
      </c>
      <c r="I524" s="1" t="s">
        <v>19</v>
      </c>
      <c r="J524" s="1" t="s">
        <v>20</v>
      </c>
      <c r="K524" s="1">
        <v>1000</v>
      </c>
      <c r="L524" s="1" t="str">
        <f>VLOOKUP(Table1[[#This Row],[Status]], rubric[], 2, FALSE)</f>
        <v>Pemberdayaan atau Aksi Kemanusiaan</v>
      </c>
      <c r="M524" s="1" t="str">
        <f>CLEAN(TRIM(Table1[[#This Row],[Status]] &amp; "|" &amp; Table1[[#This Row],[Level]] &amp; "|" &amp; Table1[[#This Row],[Participant As]]))</f>
        <v>Relawan|External Regional|Team</v>
      </c>
      <c r="N52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25" spans="1:14" ht="14.25" customHeight="1" x14ac:dyDescent="0.35">
      <c r="A525" s="1" t="s">
        <v>2522</v>
      </c>
      <c r="B525" s="1" t="s">
        <v>2523</v>
      </c>
      <c r="C525" s="1" t="s">
        <v>964</v>
      </c>
      <c r="D525" s="1">
        <v>2022</v>
      </c>
      <c r="E525" s="1" t="s">
        <v>159</v>
      </c>
      <c r="F525" s="1" t="s">
        <v>159</v>
      </c>
      <c r="G525" s="1">
        <v>20231</v>
      </c>
      <c r="H525" s="1" t="s">
        <v>55</v>
      </c>
      <c r="I525" s="1" t="s">
        <v>48</v>
      </c>
      <c r="J525" s="1" t="s">
        <v>20</v>
      </c>
      <c r="K525" s="1">
        <v>5</v>
      </c>
      <c r="L525" s="1" t="str">
        <f>VLOOKUP(Table1[[#This Row],[Status]], rubric[], 2, FALSE)</f>
        <v>Hasil Karya</v>
      </c>
      <c r="M525" s="1" t="str">
        <f>CLEAN(TRIM(Table1[[#This Row],[Status]] &amp; "|" &amp; Table1[[#This Row],[Level]] &amp; "|" &amp; Table1[[#This Row],[Participant As]]))</f>
        <v>Hak Cipta|External National|Team</v>
      </c>
      <c r="N52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526" spans="1:14" ht="14.25" customHeight="1" x14ac:dyDescent="0.35">
      <c r="A526" s="1" t="s">
        <v>2524</v>
      </c>
      <c r="B526" s="1" t="s">
        <v>2525</v>
      </c>
      <c r="C526" s="1" t="s">
        <v>964</v>
      </c>
      <c r="D526" s="1">
        <v>2022</v>
      </c>
      <c r="E526" s="1" t="s">
        <v>23</v>
      </c>
      <c r="F526" s="1" t="s">
        <v>2466</v>
      </c>
      <c r="G526" s="1">
        <v>20221</v>
      </c>
      <c r="H526" s="1" t="s">
        <v>18</v>
      </c>
      <c r="I526" s="1" t="s">
        <v>19</v>
      </c>
      <c r="J526" s="1" t="s">
        <v>25</v>
      </c>
      <c r="K526" s="1">
        <v>200</v>
      </c>
      <c r="L526" s="1" t="str">
        <f>VLOOKUP(Table1[[#This Row],[Status]], rubric[], 2, FALSE)</f>
        <v>Pemberdayaan atau Aksi Kemanusiaan</v>
      </c>
      <c r="M526" s="1" t="str">
        <f>CLEAN(TRIM(Table1[[#This Row],[Status]] &amp; "|" &amp; Table1[[#This Row],[Level]] &amp; "|" &amp; Table1[[#This Row],[Participant As]]))</f>
        <v>Relawan|External Regional|Individual</v>
      </c>
      <c r="N52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27" spans="1:14" ht="14.25" customHeight="1" x14ac:dyDescent="0.35">
      <c r="A527" s="1" t="s">
        <v>2526</v>
      </c>
      <c r="B527" s="1" t="s">
        <v>2527</v>
      </c>
      <c r="C527" s="1" t="s">
        <v>964</v>
      </c>
      <c r="D527" s="1">
        <v>2022</v>
      </c>
      <c r="E527" s="1" t="s">
        <v>23</v>
      </c>
      <c r="F527" s="1" t="s">
        <v>2466</v>
      </c>
      <c r="G527" s="1">
        <v>20221</v>
      </c>
      <c r="H527" s="1" t="s">
        <v>18</v>
      </c>
      <c r="I527" s="1" t="s">
        <v>19</v>
      </c>
      <c r="J527" s="1" t="s">
        <v>25</v>
      </c>
      <c r="K527" s="1">
        <v>200</v>
      </c>
      <c r="L527" s="1" t="str">
        <f>VLOOKUP(Table1[[#This Row],[Status]], rubric[], 2, FALSE)</f>
        <v>Pemberdayaan atau Aksi Kemanusiaan</v>
      </c>
      <c r="M527" s="1" t="str">
        <f>CLEAN(TRIM(Table1[[#This Row],[Status]] &amp; "|" &amp; Table1[[#This Row],[Level]] &amp; "|" &amp; Table1[[#This Row],[Participant As]]))</f>
        <v>Relawan|External Regional|Individual</v>
      </c>
      <c r="N52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28" spans="1:14" ht="14.25" customHeight="1" x14ac:dyDescent="0.35">
      <c r="A528" s="1" t="s">
        <v>2528</v>
      </c>
      <c r="B528" s="1" t="s">
        <v>2529</v>
      </c>
      <c r="C528" s="1" t="s">
        <v>964</v>
      </c>
      <c r="D528" s="1">
        <v>2022</v>
      </c>
      <c r="E528" s="1" t="s">
        <v>16</v>
      </c>
      <c r="F528" s="1" t="s">
        <v>919</v>
      </c>
      <c r="G528" s="1">
        <v>20222</v>
      </c>
      <c r="H528" s="1" t="s">
        <v>18</v>
      </c>
      <c r="I528" s="1" t="s">
        <v>19</v>
      </c>
      <c r="J528" s="1" t="s">
        <v>20</v>
      </c>
      <c r="K528" s="1">
        <v>1000</v>
      </c>
      <c r="L528" s="1" t="str">
        <f>VLOOKUP(Table1[[#This Row],[Status]], rubric[], 2, FALSE)</f>
        <v>Pemberdayaan atau Aksi Kemanusiaan</v>
      </c>
      <c r="M528" s="1" t="str">
        <f>CLEAN(TRIM(Table1[[#This Row],[Status]] &amp; "|" &amp; Table1[[#This Row],[Level]] &amp; "|" &amp; Table1[[#This Row],[Participant As]]))</f>
        <v>Relawan|External Regional|Team</v>
      </c>
      <c r="N52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29" spans="1:14" ht="14.25" customHeight="1" x14ac:dyDescent="0.35">
      <c r="A529" s="1" t="s">
        <v>2530</v>
      </c>
      <c r="B529" s="1" t="s">
        <v>2531</v>
      </c>
      <c r="C529" s="1" t="s">
        <v>964</v>
      </c>
      <c r="D529" s="1">
        <v>2022</v>
      </c>
      <c r="E529" s="1" t="s">
        <v>218</v>
      </c>
      <c r="F529" s="1" t="s">
        <v>219</v>
      </c>
      <c r="G529" s="1">
        <v>20222</v>
      </c>
      <c r="H529" s="1" t="s">
        <v>32</v>
      </c>
      <c r="I529" s="1" t="s">
        <v>48</v>
      </c>
      <c r="J529" s="1" t="s">
        <v>20</v>
      </c>
      <c r="K529" s="1">
        <v>100</v>
      </c>
      <c r="L529" s="1" t="str">
        <f>VLOOKUP(Table1[[#This Row],[Status]], rubric[], 2, FALSE)</f>
        <v>Kompetisi</v>
      </c>
      <c r="M529" s="1" t="str">
        <f>CLEAN(TRIM(Table1[[#This Row],[Status]] &amp; "|" &amp; Table1[[#This Row],[Level]] &amp; "|" &amp; Table1[[#This Row],[Participant As]]))</f>
        <v>Juara 2|External National|Team</v>
      </c>
      <c r="N52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11</v>
      </c>
    </row>
    <row r="530" spans="1:14" ht="14.25" customHeight="1" x14ac:dyDescent="0.35">
      <c r="A530" s="1" t="s">
        <v>2532</v>
      </c>
      <c r="B530" s="1" t="s">
        <v>2533</v>
      </c>
      <c r="C530" s="1" t="s">
        <v>964</v>
      </c>
      <c r="D530" s="1">
        <v>2022</v>
      </c>
      <c r="E530" s="1" t="s">
        <v>16</v>
      </c>
      <c r="F530" s="1" t="s">
        <v>919</v>
      </c>
      <c r="G530" s="1">
        <v>20222</v>
      </c>
      <c r="H530" s="1" t="s">
        <v>18</v>
      </c>
      <c r="I530" s="1" t="s">
        <v>19</v>
      </c>
      <c r="J530" s="1" t="s">
        <v>20</v>
      </c>
      <c r="K530" s="1">
        <v>1000</v>
      </c>
      <c r="L530" s="1" t="str">
        <f>VLOOKUP(Table1[[#This Row],[Status]], rubric[], 2, FALSE)</f>
        <v>Pemberdayaan atau Aksi Kemanusiaan</v>
      </c>
      <c r="M530" s="1" t="str">
        <f>CLEAN(TRIM(Table1[[#This Row],[Status]] &amp; "|" &amp; Table1[[#This Row],[Level]] &amp; "|" &amp; Table1[[#This Row],[Participant As]]))</f>
        <v>Relawan|External Regional|Team</v>
      </c>
      <c r="N53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31" spans="1:14" ht="14.25" customHeight="1" x14ac:dyDescent="0.35">
      <c r="A531" s="1" t="s">
        <v>2532</v>
      </c>
      <c r="B531" s="1" t="s">
        <v>2533</v>
      </c>
      <c r="C531" s="1" t="s">
        <v>964</v>
      </c>
      <c r="D531" s="1">
        <v>2022</v>
      </c>
      <c r="E531" s="1" t="s">
        <v>218</v>
      </c>
      <c r="F531" s="1" t="s">
        <v>219</v>
      </c>
      <c r="G531" s="1">
        <v>20222</v>
      </c>
      <c r="H531" s="1" t="s">
        <v>32</v>
      </c>
      <c r="I531" s="1" t="s">
        <v>48</v>
      </c>
      <c r="J531" s="1" t="s">
        <v>20</v>
      </c>
      <c r="K531" s="1">
        <v>100</v>
      </c>
      <c r="L531" s="1" t="str">
        <f>VLOOKUP(Table1[[#This Row],[Status]], rubric[], 2, FALSE)</f>
        <v>Kompetisi</v>
      </c>
      <c r="M531" s="1" t="str">
        <f>CLEAN(TRIM(Table1[[#This Row],[Status]] &amp; "|" &amp; Table1[[#This Row],[Level]] &amp; "|" &amp; Table1[[#This Row],[Participant As]]))</f>
        <v>Juara 2|External National|Team</v>
      </c>
      <c r="N53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11</v>
      </c>
    </row>
    <row r="532" spans="1:14" ht="14.25" customHeight="1" x14ac:dyDescent="0.35">
      <c r="A532" s="1" t="s">
        <v>2532</v>
      </c>
      <c r="B532" s="1" t="s">
        <v>2533</v>
      </c>
      <c r="C532" s="1" t="s">
        <v>964</v>
      </c>
      <c r="D532" s="1">
        <v>2022</v>
      </c>
      <c r="E532" s="1" t="s">
        <v>89</v>
      </c>
      <c r="F532" s="1" t="s">
        <v>90</v>
      </c>
      <c r="G532" s="1">
        <v>20231</v>
      </c>
      <c r="H532" s="1" t="s">
        <v>91</v>
      </c>
      <c r="I532" s="1" t="s">
        <v>66</v>
      </c>
      <c r="J532" s="1" t="s">
        <v>25</v>
      </c>
      <c r="K532" s="1">
        <v>500</v>
      </c>
      <c r="L532" s="1" t="str">
        <f>VLOOKUP(Table1[[#This Row],[Status]], rubric[], 2, FALSE)</f>
        <v>Pengakuan</v>
      </c>
      <c r="M532" s="1" t="str">
        <f>CLEAN(TRIM(Table1[[#This Row],[Status]] &amp; "|" &amp; Table1[[#This Row],[Level]] &amp; "|" &amp; Table1[[#This Row],[Participant As]]))</f>
        <v>Narasumber/Pembicara|External International|Individual</v>
      </c>
      <c r="N53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533" spans="1:14" ht="14.25" customHeight="1" x14ac:dyDescent="0.35">
      <c r="A533" s="1" t="s">
        <v>2534</v>
      </c>
      <c r="B533" s="1" t="s">
        <v>2535</v>
      </c>
      <c r="C533" s="1" t="s">
        <v>1143</v>
      </c>
      <c r="D533" s="1">
        <v>2022</v>
      </c>
      <c r="E533" s="1" t="s">
        <v>26</v>
      </c>
      <c r="F533" s="1" t="s">
        <v>1149</v>
      </c>
      <c r="G533" s="1">
        <v>20222</v>
      </c>
      <c r="H533" s="1" t="s">
        <v>18</v>
      </c>
      <c r="I533" s="1" t="s">
        <v>19</v>
      </c>
      <c r="J533" s="1" t="s">
        <v>20</v>
      </c>
      <c r="K533" s="1">
        <v>34</v>
      </c>
      <c r="L533" s="1" t="str">
        <f>VLOOKUP(Table1[[#This Row],[Status]], rubric[], 2, FALSE)</f>
        <v>Pemberdayaan atau Aksi Kemanusiaan</v>
      </c>
      <c r="M533" s="1" t="str">
        <f>CLEAN(TRIM(Table1[[#This Row],[Status]] &amp; "|" &amp; Table1[[#This Row],[Level]] &amp; "|" &amp; Table1[[#This Row],[Participant As]]))</f>
        <v>Relawan|External Regional|Team</v>
      </c>
      <c r="N53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34" spans="1:14" ht="14.25" customHeight="1" x14ac:dyDescent="0.35">
      <c r="A534" s="1" t="s">
        <v>2536</v>
      </c>
      <c r="B534" s="1" t="s">
        <v>2537</v>
      </c>
      <c r="C534" s="1" t="s">
        <v>1143</v>
      </c>
      <c r="D534" s="1">
        <v>2022</v>
      </c>
      <c r="E534" s="1" t="s">
        <v>264</v>
      </c>
      <c r="F534" s="1" t="s">
        <v>264</v>
      </c>
      <c r="G534" s="1">
        <v>20222</v>
      </c>
      <c r="H534" s="1" t="s">
        <v>18</v>
      </c>
      <c r="I534" s="1" t="s">
        <v>19</v>
      </c>
      <c r="J534" s="1" t="s">
        <v>20</v>
      </c>
      <c r="K534" s="1">
        <v>44</v>
      </c>
      <c r="L534" s="1" t="str">
        <f>VLOOKUP(Table1[[#This Row],[Status]], rubric[], 2, FALSE)</f>
        <v>Pemberdayaan atau Aksi Kemanusiaan</v>
      </c>
      <c r="M534" s="1" t="str">
        <f>CLEAN(TRIM(Table1[[#This Row],[Status]] &amp; "|" &amp; Table1[[#This Row],[Level]] &amp; "|" &amp; Table1[[#This Row],[Participant As]]))</f>
        <v>Relawan|External Regional|Team</v>
      </c>
      <c r="N53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35" spans="1:14" ht="14.25" customHeight="1" x14ac:dyDescent="0.35">
      <c r="A535" s="1" t="s">
        <v>2536</v>
      </c>
      <c r="B535" s="1" t="s">
        <v>2537</v>
      </c>
      <c r="C535" s="1" t="s">
        <v>1143</v>
      </c>
      <c r="D535" s="1">
        <v>2022</v>
      </c>
      <c r="E535" s="1" t="s">
        <v>26</v>
      </c>
      <c r="F535" s="1" t="s">
        <v>1149</v>
      </c>
      <c r="G535" s="1">
        <v>20222</v>
      </c>
      <c r="H535" s="1" t="s">
        <v>18</v>
      </c>
      <c r="I535" s="1" t="s">
        <v>19</v>
      </c>
      <c r="J535" s="1" t="s">
        <v>20</v>
      </c>
      <c r="K535" s="1">
        <v>23</v>
      </c>
      <c r="L535" s="1" t="str">
        <f>VLOOKUP(Table1[[#This Row],[Status]], rubric[], 2, FALSE)</f>
        <v>Pemberdayaan atau Aksi Kemanusiaan</v>
      </c>
      <c r="M535" s="1" t="str">
        <f>CLEAN(TRIM(Table1[[#This Row],[Status]] &amp; "|" &amp; Table1[[#This Row],[Level]] &amp; "|" &amp; Table1[[#This Row],[Participant As]]))</f>
        <v>Relawan|External Regional|Team</v>
      </c>
      <c r="N53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36" spans="1:14" ht="14.25" customHeight="1" x14ac:dyDescent="0.35">
      <c r="A536" s="1" t="s">
        <v>2538</v>
      </c>
      <c r="B536" s="1" t="s">
        <v>2539</v>
      </c>
      <c r="C536" s="1" t="s">
        <v>1143</v>
      </c>
      <c r="D536" s="1">
        <v>2022</v>
      </c>
      <c r="E536" s="1" t="s">
        <v>26</v>
      </c>
      <c r="F536" s="1" t="s">
        <v>1149</v>
      </c>
      <c r="G536" s="1">
        <v>20222</v>
      </c>
      <c r="H536" s="1" t="s">
        <v>18</v>
      </c>
      <c r="I536" s="1" t="s">
        <v>19</v>
      </c>
      <c r="J536" s="1" t="s">
        <v>20</v>
      </c>
      <c r="K536" s="1">
        <v>34</v>
      </c>
      <c r="L536" s="1" t="str">
        <f>VLOOKUP(Table1[[#This Row],[Status]], rubric[], 2, FALSE)</f>
        <v>Pemberdayaan atau Aksi Kemanusiaan</v>
      </c>
      <c r="M536" s="1" t="str">
        <f>CLEAN(TRIM(Table1[[#This Row],[Status]] &amp; "|" &amp; Table1[[#This Row],[Level]] &amp; "|" &amp; Table1[[#This Row],[Participant As]]))</f>
        <v>Relawan|External Regional|Team</v>
      </c>
      <c r="N53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37" spans="1:14" ht="14.25" customHeight="1" x14ac:dyDescent="0.35">
      <c r="A537" s="1" t="s">
        <v>2540</v>
      </c>
      <c r="B537" s="1" t="s">
        <v>2541</v>
      </c>
      <c r="C537" s="1" t="s">
        <v>1143</v>
      </c>
      <c r="D537" s="1">
        <v>2022</v>
      </c>
      <c r="E537" s="1" t="s">
        <v>26</v>
      </c>
      <c r="F537" s="1" t="s">
        <v>1149</v>
      </c>
      <c r="G537" s="1">
        <v>20222</v>
      </c>
      <c r="H537" s="1" t="s">
        <v>18</v>
      </c>
      <c r="I537" s="1" t="s">
        <v>19</v>
      </c>
      <c r="J537" s="1" t="s">
        <v>20</v>
      </c>
      <c r="K537" s="1">
        <v>34</v>
      </c>
      <c r="L537" s="1" t="str">
        <f>VLOOKUP(Table1[[#This Row],[Status]], rubric[], 2, FALSE)</f>
        <v>Pemberdayaan atau Aksi Kemanusiaan</v>
      </c>
      <c r="M537" s="1" t="str">
        <f>CLEAN(TRIM(Table1[[#This Row],[Status]] &amp; "|" &amp; Table1[[#This Row],[Level]] &amp; "|" &amp; Table1[[#This Row],[Participant As]]))</f>
        <v>Relawan|External Regional|Team</v>
      </c>
      <c r="N53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38" spans="1:14" ht="14.25" customHeight="1" x14ac:dyDescent="0.35">
      <c r="A538" s="1" t="s">
        <v>2542</v>
      </c>
      <c r="B538" s="1" t="s">
        <v>2543</v>
      </c>
      <c r="C538" s="1" t="s">
        <v>1143</v>
      </c>
      <c r="D538" s="1">
        <v>2022</v>
      </c>
      <c r="E538" s="1" t="s">
        <v>26</v>
      </c>
      <c r="F538" s="1" t="s">
        <v>1149</v>
      </c>
      <c r="G538" s="1">
        <v>20222</v>
      </c>
      <c r="H538" s="1" t="s">
        <v>18</v>
      </c>
      <c r="I538" s="1" t="s">
        <v>19</v>
      </c>
      <c r="J538" s="1" t="s">
        <v>20</v>
      </c>
      <c r="K538" s="1">
        <v>34</v>
      </c>
      <c r="L538" s="1" t="str">
        <f>VLOOKUP(Table1[[#This Row],[Status]], rubric[], 2, FALSE)</f>
        <v>Pemberdayaan atau Aksi Kemanusiaan</v>
      </c>
      <c r="M538" s="1" t="str">
        <f>CLEAN(TRIM(Table1[[#This Row],[Status]] &amp; "|" &amp; Table1[[#This Row],[Level]] &amp; "|" &amp; Table1[[#This Row],[Participant As]]))</f>
        <v>Relawan|External Regional|Team</v>
      </c>
      <c r="N53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39" spans="1:14" ht="14.25" customHeight="1" x14ac:dyDescent="0.35">
      <c r="A539" s="1" t="s">
        <v>2544</v>
      </c>
      <c r="B539" s="1" t="s">
        <v>2545</v>
      </c>
      <c r="C539" s="1" t="s">
        <v>1143</v>
      </c>
      <c r="D539" s="1">
        <v>2022</v>
      </c>
      <c r="E539" s="1" t="s">
        <v>26</v>
      </c>
      <c r="F539" s="1" t="s">
        <v>1149</v>
      </c>
      <c r="G539" s="1">
        <v>20222</v>
      </c>
      <c r="H539" s="1" t="s">
        <v>18</v>
      </c>
      <c r="I539" s="1" t="s">
        <v>19</v>
      </c>
      <c r="J539" s="1" t="s">
        <v>20</v>
      </c>
      <c r="K539" s="1">
        <v>34</v>
      </c>
      <c r="L539" s="1" t="str">
        <f>VLOOKUP(Table1[[#This Row],[Status]], rubric[], 2, FALSE)</f>
        <v>Pemberdayaan atau Aksi Kemanusiaan</v>
      </c>
      <c r="M539" s="1" t="str">
        <f>CLEAN(TRIM(Table1[[#This Row],[Status]] &amp; "|" &amp; Table1[[#This Row],[Level]] &amp; "|" &amp; Table1[[#This Row],[Participant As]]))</f>
        <v>Relawan|External Regional|Team</v>
      </c>
      <c r="N53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40" spans="1:14" ht="14.25" customHeight="1" x14ac:dyDescent="0.35">
      <c r="A540" s="1" t="s">
        <v>2546</v>
      </c>
      <c r="B540" s="1" t="s">
        <v>2547</v>
      </c>
      <c r="C540" s="1" t="s">
        <v>1143</v>
      </c>
      <c r="D540" s="1">
        <v>2022</v>
      </c>
      <c r="E540" s="1" t="s">
        <v>26</v>
      </c>
      <c r="F540" s="1" t="s">
        <v>1149</v>
      </c>
      <c r="G540" s="1">
        <v>20222</v>
      </c>
      <c r="H540" s="1" t="s">
        <v>18</v>
      </c>
      <c r="I540" s="1" t="s">
        <v>19</v>
      </c>
      <c r="J540" s="1" t="s">
        <v>20</v>
      </c>
      <c r="K540" s="1">
        <v>34</v>
      </c>
      <c r="L540" s="1" t="str">
        <f>VLOOKUP(Table1[[#This Row],[Status]], rubric[], 2, FALSE)</f>
        <v>Pemberdayaan atau Aksi Kemanusiaan</v>
      </c>
      <c r="M540" s="1" t="str">
        <f>CLEAN(TRIM(Table1[[#This Row],[Status]] &amp; "|" &amp; Table1[[#This Row],[Level]] &amp; "|" &amp; Table1[[#This Row],[Participant As]]))</f>
        <v>Relawan|External Regional|Team</v>
      </c>
      <c r="N54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41" spans="1:14" ht="14.25" customHeight="1" x14ac:dyDescent="0.35">
      <c r="A541" s="1" t="s">
        <v>2548</v>
      </c>
      <c r="B541" s="1" t="s">
        <v>2549</v>
      </c>
      <c r="C541" s="1" t="s">
        <v>1143</v>
      </c>
      <c r="D541" s="1">
        <v>2022</v>
      </c>
      <c r="E541" s="1" t="s">
        <v>2550</v>
      </c>
      <c r="F541" s="1" t="s">
        <v>657</v>
      </c>
      <c r="G541" s="1">
        <v>20221</v>
      </c>
      <c r="H541" s="1" t="s">
        <v>74</v>
      </c>
      <c r="I541" s="1" t="s">
        <v>19</v>
      </c>
      <c r="J541" s="1" t="s">
        <v>25</v>
      </c>
      <c r="K541" s="1">
        <v>0</v>
      </c>
      <c r="L541" s="1" t="str">
        <f>VLOOKUP(Table1[[#This Row],[Status]], rubric[], 2, FALSE)</f>
        <v>Kompetisi</v>
      </c>
      <c r="M541" s="1" t="str">
        <f>CLEAN(TRIM(Table1[[#This Row],[Status]] &amp; "|" &amp; Table1[[#This Row],[Level]] &amp; "|" &amp; Table1[[#This Row],[Participant As]]))</f>
        <v>Juara 3|External Regional|Individual</v>
      </c>
      <c r="N54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542" spans="1:14" ht="14.25" customHeight="1" x14ac:dyDescent="0.35">
      <c r="A542" s="1" t="s">
        <v>2551</v>
      </c>
      <c r="B542" s="1" t="s">
        <v>2552</v>
      </c>
      <c r="C542" s="1" t="s">
        <v>1143</v>
      </c>
      <c r="D542" s="1">
        <v>2022</v>
      </c>
      <c r="E542" s="1" t="s">
        <v>26</v>
      </c>
      <c r="F542" s="1" t="s">
        <v>1149</v>
      </c>
      <c r="G542" s="1">
        <v>20222</v>
      </c>
      <c r="H542" s="1" t="s">
        <v>18</v>
      </c>
      <c r="I542" s="1" t="s">
        <v>19</v>
      </c>
      <c r="J542" s="1" t="s">
        <v>20</v>
      </c>
      <c r="K542" s="1">
        <v>34</v>
      </c>
      <c r="L542" s="1" t="str">
        <f>VLOOKUP(Table1[[#This Row],[Status]], rubric[], 2, FALSE)</f>
        <v>Pemberdayaan atau Aksi Kemanusiaan</v>
      </c>
      <c r="M542" s="1" t="str">
        <f>CLEAN(TRIM(Table1[[#This Row],[Status]] &amp; "|" &amp; Table1[[#This Row],[Level]] &amp; "|" &amp; Table1[[#This Row],[Participant As]]))</f>
        <v>Relawan|External Regional|Team</v>
      </c>
      <c r="N54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43" spans="1:14" ht="14.25" customHeight="1" x14ac:dyDescent="0.35">
      <c r="A543" s="1" t="s">
        <v>2551</v>
      </c>
      <c r="B543" s="1" t="s">
        <v>2552</v>
      </c>
      <c r="C543" s="1" t="s">
        <v>1143</v>
      </c>
      <c r="D543" s="1">
        <v>2022</v>
      </c>
      <c r="E543" s="1" t="s">
        <v>986</v>
      </c>
      <c r="F543" s="1" t="s">
        <v>986</v>
      </c>
      <c r="G543" s="1">
        <v>20231</v>
      </c>
      <c r="H543" s="1" t="s">
        <v>18</v>
      </c>
      <c r="I543" s="1" t="s">
        <v>238</v>
      </c>
      <c r="J543" s="1" t="s">
        <v>25</v>
      </c>
      <c r="K543" s="1">
        <v>100</v>
      </c>
      <c r="L543" s="1" t="str">
        <f>VLOOKUP(Table1[[#This Row],[Status]], rubric[], 2, FALSE)</f>
        <v>Pemberdayaan atau Aksi Kemanusiaan</v>
      </c>
      <c r="M543" s="1" t="str">
        <f>CLEAN(TRIM(Table1[[#This Row],[Status]] &amp; "|" &amp; Table1[[#This Row],[Level]] &amp; "|" &amp; Table1[[#This Row],[Participant As]]))</f>
        <v>Relawan|External Provincial|Individual</v>
      </c>
      <c r="N54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5</v>
      </c>
    </row>
    <row r="544" spans="1:14" ht="14.25" customHeight="1" x14ac:dyDescent="0.35">
      <c r="A544" s="1" t="s">
        <v>2553</v>
      </c>
      <c r="B544" s="1" t="s">
        <v>2554</v>
      </c>
      <c r="C544" s="1" t="s">
        <v>1143</v>
      </c>
      <c r="D544" s="1">
        <v>2022</v>
      </c>
      <c r="E544" s="1" t="s">
        <v>26</v>
      </c>
      <c r="F544" s="1" t="s">
        <v>1149</v>
      </c>
      <c r="G544" s="1">
        <v>20222</v>
      </c>
      <c r="H544" s="1" t="s">
        <v>18</v>
      </c>
      <c r="I544" s="1" t="s">
        <v>19</v>
      </c>
      <c r="J544" s="1" t="s">
        <v>20</v>
      </c>
      <c r="K544" s="1">
        <v>34</v>
      </c>
      <c r="L544" s="1" t="str">
        <f>VLOOKUP(Table1[[#This Row],[Status]], rubric[], 2, FALSE)</f>
        <v>Pemberdayaan atau Aksi Kemanusiaan</v>
      </c>
      <c r="M544" s="1" t="str">
        <f>CLEAN(TRIM(Table1[[#This Row],[Status]] &amp; "|" &amp; Table1[[#This Row],[Level]] &amp; "|" &amp; Table1[[#This Row],[Participant As]]))</f>
        <v>Relawan|External Regional|Team</v>
      </c>
      <c r="N54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45" spans="1:14" ht="14.25" customHeight="1" x14ac:dyDescent="0.35">
      <c r="A545" s="1" t="s">
        <v>2555</v>
      </c>
      <c r="B545" s="1" t="s">
        <v>2556</v>
      </c>
      <c r="C545" s="1" t="s">
        <v>1143</v>
      </c>
      <c r="D545" s="1">
        <v>2022</v>
      </c>
      <c r="E545" s="1" t="s">
        <v>26</v>
      </c>
      <c r="F545" s="1" t="s">
        <v>1149</v>
      </c>
      <c r="G545" s="1">
        <v>20222</v>
      </c>
      <c r="H545" s="1" t="s">
        <v>18</v>
      </c>
      <c r="I545" s="1" t="s">
        <v>19</v>
      </c>
      <c r="J545" s="1" t="s">
        <v>20</v>
      </c>
      <c r="K545" s="1">
        <v>34</v>
      </c>
      <c r="L545" s="1" t="str">
        <f>VLOOKUP(Table1[[#This Row],[Status]], rubric[], 2, FALSE)</f>
        <v>Pemberdayaan atau Aksi Kemanusiaan</v>
      </c>
      <c r="M545" s="1" t="str">
        <f>CLEAN(TRIM(Table1[[#This Row],[Status]] &amp; "|" &amp; Table1[[#This Row],[Level]] &amp; "|" &amp; Table1[[#This Row],[Participant As]]))</f>
        <v>Relawan|External Regional|Team</v>
      </c>
      <c r="N54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46" spans="1:14" ht="14.25" customHeight="1" x14ac:dyDescent="0.35">
      <c r="A546" s="1" t="s">
        <v>2555</v>
      </c>
      <c r="B546" s="1" t="s">
        <v>2556</v>
      </c>
      <c r="C546" s="1" t="s">
        <v>1143</v>
      </c>
      <c r="D546" s="1">
        <v>2022</v>
      </c>
      <c r="E546" s="1" t="s">
        <v>38</v>
      </c>
      <c r="F546" s="1" t="s">
        <v>39</v>
      </c>
      <c r="G546" s="1">
        <v>20231</v>
      </c>
      <c r="H546" s="1" t="s">
        <v>102</v>
      </c>
      <c r="I546" s="1" t="s">
        <v>41</v>
      </c>
      <c r="J546" s="1" t="s">
        <v>25</v>
      </c>
      <c r="L546" s="1" t="str">
        <f>VLOOKUP(Table1[[#This Row],[Status]], rubric[], 2, FALSE)</f>
        <v>Karir Organisasi</v>
      </c>
      <c r="M546" s="1" t="str">
        <f>CLEAN(TRIM(Table1[[#This Row],[Status]] &amp; "|" &amp; Table1[[#This Row],[Level]] &amp; "|" &amp; Table1[[#This Row],[Participant As]]))</f>
        <v>Sekretaris|Kab/Kota/PT|Individual</v>
      </c>
      <c r="N54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6</v>
      </c>
    </row>
    <row r="547" spans="1:14" ht="14.25" customHeight="1" x14ac:dyDescent="0.35">
      <c r="A547" s="1" t="s">
        <v>2555</v>
      </c>
      <c r="B547" s="1" t="s">
        <v>2556</v>
      </c>
      <c r="C547" s="1" t="s">
        <v>1143</v>
      </c>
      <c r="D547" s="1">
        <v>2022</v>
      </c>
      <c r="E547" s="1" t="s">
        <v>42</v>
      </c>
      <c r="F547" s="1" t="s">
        <v>43</v>
      </c>
      <c r="G547" s="1">
        <v>20232</v>
      </c>
      <c r="H547" s="1" t="s">
        <v>102</v>
      </c>
      <c r="I547" s="1" t="s">
        <v>41</v>
      </c>
      <c r="J547" s="1" t="s">
        <v>25</v>
      </c>
      <c r="L547" s="1" t="str">
        <f>VLOOKUP(Table1[[#This Row],[Status]], rubric[], 2, FALSE)</f>
        <v>Karir Organisasi</v>
      </c>
      <c r="M547" s="1" t="str">
        <f>CLEAN(TRIM(Table1[[#This Row],[Status]] &amp; "|" &amp; Table1[[#This Row],[Level]] &amp; "|" &amp; Table1[[#This Row],[Participant As]]))</f>
        <v>Sekretaris|Kab/Kota/PT|Individual</v>
      </c>
      <c r="N54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6</v>
      </c>
    </row>
    <row r="548" spans="1:14" ht="14.25" customHeight="1" x14ac:dyDescent="0.35">
      <c r="A548" s="1" t="s">
        <v>2557</v>
      </c>
      <c r="B548" s="1" t="s">
        <v>2558</v>
      </c>
      <c r="C548" s="1" t="s">
        <v>1143</v>
      </c>
      <c r="D548" s="1">
        <v>2022</v>
      </c>
      <c r="E548" s="1" t="s">
        <v>26</v>
      </c>
      <c r="F548" s="1" t="s">
        <v>1149</v>
      </c>
      <c r="G548" s="1">
        <v>20222</v>
      </c>
      <c r="H548" s="1" t="s">
        <v>18</v>
      </c>
      <c r="I548" s="1" t="s">
        <v>19</v>
      </c>
      <c r="J548" s="1" t="s">
        <v>20</v>
      </c>
      <c r="K548" s="1">
        <v>34</v>
      </c>
      <c r="L548" s="1" t="str">
        <f>VLOOKUP(Table1[[#This Row],[Status]], rubric[], 2, FALSE)</f>
        <v>Pemberdayaan atau Aksi Kemanusiaan</v>
      </c>
      <c r="M548" s="1" t="str">
        <f>CLEAN(TRIM(Table1[[#This Row],[Status]] &amp; "|" &amp; Table1[[#This Row],[Level]] &amp; "|" &amp; Table1[[#This Row],[Participant As]]))</f>
        <v>Relawan|External Regional|Team</v>
      </c>
      <c r="N54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49" spans="1:14" ht="14.25" customHeight="1" x14ac:dyDescent="0.35">
      <c r="A549" s="1" t="s">
        <v>2557</v>
      </c>
      <c r="B549" s="1" t="s">
        <v>2558</v>
      </c>
      <c r="C549" s="1" t="s">
        <v>1143</v>
      </c>
      <c r="D549" s="1">
        <v>2022</v>
      </c>
      <c r="E549" s="1" t="s">
        <v>200</v>
      </c>
      <c r="F549" s="1" t="s">
        <v>200</v>
      </c>
      <c r="G549" s="1">
        <v>20232</v>
      </c>
      <c r="H549" s="1" t="s">
        <v>91</v>
      </c>
      <c r="I549" s="1" t="s">
        <v>19</v>
      </c>
      <c r="J549" s="1" t="s">
        <v>25</v>
      </c>
      <c r="K549" s="1">
        <v>16</v>
      </c>
      <c r="L549" s="1" t="str">
        <f>VLOOKUP(Table1[[#This Row],[Status]], rubric[], 2, FALSE)</f>
        <v>Pengakuan</v>
      </c>
      <c r="M549" s="1" t="str">
        <f>CLEAN(TRIM(Table1[[#This Row],[Status]] &amp; "|" &amp; Table1[[#This Row],[Level]] &amp; "|" &amp; Table1[[#This Row],[Participant As]]))</f>
        <v>Narasumber/Pembicara|External Regional|Individual</v>
      </c>
      <c r="N54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550" spans="1:14" ht="14.25" customHeight="1" x14ac:dyDescent="0.35">
      <c r="A550" s="1" t="s">
        <v>2559</v>
      </c>
      <c r="B550" s="1" t="s">
        <v>2560</v>
      </c>
      <c r="C550" s="1" t="s">
        <v>1143</v>
      </c>
      <c r="D550" s="1">
        <v>2022</v>
      </c>
      <c r="E550" s="1" t="s">
        <v>26</v>
      </c>
      <c r="F550" s="1" t="s">
        <v>1149</v>
      </c>
      <c r="G550" s="1">
        <v>20222</v>
      </c>
      <c r="H550" s="1" t="s">
        <v>18</v>
      </c>
      <c r="I550" s="1" t="s">
        <v>19</v>
      </c>
      <c r="J550" s="1" t="s">
        <v>20</v>
      </c>
      <c r="K550" s="1">
        <v>34</v>
      </c>
      <c r="L550" s="1" t="str">
        <f>VLOOKUP(Table1[[#This Row],[Status]], rubric[], 2, FALSE)</f>
        <v>Pemberdayaan atau Aksi Kemanusiaan</v>
      </c>
      <c r="M550" s="1" t="str">
        <f>CLEAN(TRIM(Table1[[#This Row],[Status]] &amp; "|" &amp; Table1[[#This Row],[Level]] &amp; "|" &amp; Table1[[#This Row],[Participant As]]))</f>
        <v>Relawan|External Regional|Team</v>
      </c>
      <c r="N55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51" spans="1:14" ht="14.25" customHeight="1" x14ac:dyDescent="0.35">
      <c r="A551" s="1" t="s">
        <v>2561</v>
      </c>
      <c r="B551" s="1" t="s">
        <v>2562</v>
      </c>
      <c r="C551" s="1" t="s">
        <v>1143</v>
      </c>
      <c r="D551" s="1">
        <v>2022</v>
      </c>
      <c r="E551" s="1" t="s">
        <v>2563</v>
      </c>
      <c r="F551" s="1" t="s">
        <v>2563</v>
      </c>
      <c r="G551" s="1">
        <v>20222</v>
      </c>
      <c r="H551" s="1" t="s">
        <v>32</v>
      </c>
      <c r="I551" s="1" t="s">
        <v>48</v>
      </c>
      <c r="J551" s="1" t="s">
        <v>20</v>
      </c>
      <c r="K551" s="1">
        <v>10</v>
      </c>
      <c r="L551" s="1" t="str">
        <f>VLOOKUP(Table1[[#This Row],[Status]], rubric[], 2, FALSE)</f>
        <v>Kompetisi</v>
      </c>
      <c r="M551" s="1" t="str">
        <f>CLEAN(TRIM(Table1[[#This Row],[Status]] &amp; "|" &amp; Table1[[#This Row],[Level]] &amp; "|" &amp; Table1[[#This Row],[Participant As]]))</f>
        <v>Juara 2|External National|Team</v>
      </c>
      <c r="N55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11</v>
      </c>
    </row>
    <row r="552" spans="1:14" ht="14.25" customHeight="1" x14ac:dyDescent="0.35">
      <c r="A552" s="1" t="s">
        <v>2561</v>
      </c>
      <c r="B552" s="1" t="s">
        <v>2562</v>
      </c>
      <c r="C552" s="1" t="s">
        <v>1143</v>
      </c>
      <c r="D552" s="1">
        <v>2022</v>
      </c>
      <c r="E552" s="1" t="s">
        <v>2564</v>
      </c>
      <c r="F552" s="1" t="s">
        <v>2564</v>
      </c>
      <c r="G552" s="1">
        <v>20232</v>
      </c>
      <c r="H552" s="1" t="s">
        <v>32</v>
      </c>
      <c r="I552" s="1" t="s">
        <v>19</v>
      </c>
      <c r="J552" s="1" t="s">
        <v>25</v>
      </c>
      <c r="K552" s="1">
        <v>32</v>
      </c>
      <c r="L552" s="1" t="str">
        <f>VLOOKUP(Table1[[#This Row],[Status]], rubric[], 2, FALSE)</f>
        <v>Kompetisi</v>
      </c>
      <c r="M552" s="1" t="str">
        <f>CLEAN(TRIM(Table1[[#This Row],[Status]] &amp; "|" &amp; Table1[[#This Row],[Level]] &amp; "|" &amp; Table1[[#This Row],[Participant As]]))</f>
        <v>Juara 2|External Regional|Individual</v>
      </c>
      <c r="N55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30</v>
      </c>
    </row>
    <row r="553" spans="1:14" ht="14.25" customHeight="1" x14ac:dyDescent="0.35">
      <c r="A553" s="1" t="s">
        <v>2565</v>
      </c>
      <c r="B553" s="1" t="s">
        <v>2566</v>
      </c>
      <c r="C553" s="1" t="s">
        <v>1143</v>
      </c>
      <c r="D553" s="1">
        <v>2022</v>
      </c>
      <c r="E553" s="1" t="s">
        <v>56</v>
      </c>
      <c r="F553" s="1" t="s">
        <v>56</v>
      </c>
      <c r="G553" s="1">
        <v>20222</v>
      </c>
      <c r="H553" s="1" t="s">
        <v>35</v>
      </c>
      <c r="I553" s="1" t="s">
        <v>48</v>
      </c>
      <c r="J553" s="1" t="s">
        <v>20</v>
      </c>
      <c r="K553" s="1">
        <v>32</v>
      </c>
      <c r="L553" s="1" t="str">
        <f>VLOOKUP(Table1[[#This Row],[Status]], rubric[], 2, FALSE)</f>
        <v>Kompetisi</v>
      </c>
      <c r="M553" s="1" t="str">
        <f>CLEAN(TRIM(Table1[[#This Row],[Status]] &amp; "|" &amp; Table1[[#This Row],[Level]] &amp; "|" &amp; Table1[[#This Row],[Participant As]]))</f>
        <v>Juara 1|External National|Team</v>
      </c>
      <c r="N55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54" spans="1:14" ht="14.25" customHeight="1" x14ac:dyDescent="0.35">
      <c r="A554" s="1" t="s">
        <v>2565</v>
      </c>
      <c r="B554" s="1" t="s">
        <v>2566</v>
      </c>
      <c r="C554" s="1" t="s">
        <v>1143</v>
      </c>
      <c r="D554" s="1">
        <v>2022</v>
      </c>
      <c r="E554" s="1" t="s">
        <v>26</v>
      </c>
      <c r="F554" s="1" t="s">
        <v>1149</v>
      </c>
      <c r="G554" s="1">
        <v>20222</v>
      </c>
      <c r="H554" s="1" t="s">
        <v>18</v>
      </c>
      <c r="I554" s="1" t="s">
        <v>19</v>
      </c>
      <c r="J554" s="1" t="s">
        <v>20</v>
      </c>
      <c r="K554" s="1">
        <v>34</v>
      </c>
      <c r="L554" s="1" t="str">
        <f>VLOOKUP(Table1[[#This Row],[Status]], rubric[], 2, FALSE)</f>
        <v>Pemberdayaan atau Aksi Kemanusiaan</v>
      </c>
      <c r="M554" s="1" t="str">
        <f>CLEAN(TRIM(Table1[[#This Row],[Status]] &amp; "|" &amp; Table1[[#This Row],[Level]] &amp; "|" &amp; Table1[[#This Row],[Participant As]]))</f>
        <v>Relawan|External Regional|Team</v>
      </c>
      <c r="N55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55" spans="1:14" ht="14.25" customHeight="1" x14ac:dyDescent="0.35">
      <c r="A555" s="1" t="s">
        <v>2567</v>
      </c>
      <c r="B555" s="1" t="s">
        <v>2568</v>
      </c>
      <c r="C555" s="1" t="s">
        <v>1143</v>
      </c>
      <c r="D555" s="1">
        <v>2022</v>
      </c>
      <c r="E555" s="1" t="s">
        <v>26</v>
      </c>
      <c r="F555" s="1" t="s">
        <v>1149</v>
      </c>
      <c r="G555" s="1">
        <v>20222</v>
      </c>
      <c r="H555" s="1" t="s">
        <v>18</v>
      </c>
      <c r="I555" s="1" t="s">
        <v>19</v>
      </c>
      <c r="J555" s="1" t="s">
        <v>20</v>
      </c>
      <c r="K555" s="1">
        <v>34</v>
      </c>
      <c r="L555" s="1" t="str">
        <f>VLOOKUP(Table1[[#This Row],[Status]], rubric[], 2, FALSE)</f>
        <v>Pemberdayaan atau Aksi Kemanusiaan</v>
      </c>
      <c r="M555" s="1" t="str">
        <f>CLEAN(TRIM(Table1[[#This Row],[Status]] &amp; "|" &amp; Table1[[#This Row],[Level]] &amp; "|" &amp; Table1[[#This Row],[Participant As]]))</f>
        <v>Relawan|External Regional|Team</v>
      </c>
      <c r="N55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56" spans="1:14" ht="14.25" customHeight="1" x14ac:dyDescent="0.35">
      <c r="A556" s="1" t="s">
        <v>2569</v>
      </c>
      <c r="B556" s="1" t="s">
        <v>2570</v>
      </c>
      <c r="C556" s="1" t="s">
        <v>1143</v>
      </c>
      <c r="D556" s="1">
        <v>2022</v>
      </c>
      <c r="E556" s="1" t="s">
        <v>23</v>
      </c>
      <c r="F556" s="1" t="s">
        <v>2466</v>
      </c>
      <c r="G556" s="1">
        <v>20221</v>
      </c>
      <c r="H556" s="1" t="s">
        <v>18</v>
      </c>
      <c r="I556" s="1" t="s">
        <v>19</v>
      </c>
      <c r="J556" s="1" t="s">
        <v>25</v>
      </c>
      <c r="K556" s="1">
        <v>200</v>
      </c>
      <c r="L556" s="1" t="str">
        <f>VLOOKUP(Table1[[#This Row],[Status]], rubric[], 2, FALSE)</f>
        <v>Pemberdayaan atau Aksi Kemanusiaan</v>
      </c>
      <c r="M556" s="1" t="str">
        <f>CLEAN(TRIM(Table1[[#This Row],[Status]] &amp; "|" &amp; Table1[[#This Row],[Level]] &amp; "|" &amp; Table1[[#This Row],[Participant As]]))</f>
        <v>Relawan|External Regional|Individual</v>
      </c>
      <c r="N55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57" spans="1:14" ht="14.25" customHeight="1" x14ac:dyDescent="0.35">
      <c r="A557" s="1" t="s">
        <v>2569</v>
      </c>
      <c r="B557" s="1" t="s">
        <v>2570</v>
      </c>
      <c r="C557" s="1" t="s">
        <v>1143</v>
      </c>
      <c r="D557" s="1">
        <v>2022</v>
      </c>
      <c r="E557" s="1" t="s">
        <v>16</v>
      </c>
      <c r="F557" s="1" t="s">
        <v>919</v>
      </c>
      <c r="G557" s="1">
        <v>20222</v>
      </c>
      <c r="H557" s="1" t="s">
        <v>18</v>
      </c>
      <c r="I557" s="1" t="s">
        <v>19</v>
      </c>
      <c r="J557" s="1" t="s">
        <v>20</v>
      </c>
      <c r="K557" s="1">
        <v>1000</v>
      </c>
      <c r="L557" s="1" t="str">
        <f>VLOOKUP(Table1[[#This Row],[Status]], rubric[], 2, FALSE)</f>
        <v>Pemberdayaan atau Aksi Kemanusiaan</v>
      </c>
      <c r="M557" s="1" t="str">
        <f>CLEAN(TRIM(Table1[[#This Row],[Status]] &amp; "|" &amp; Table1[[#This Row],[Level]] &amp; "|" &amp; Table1[[#This Row],[Participant As]]))</f>
        <v>Relawan|External Regional|Team</v>
      </c>
      <c r="N55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58" spans="1:14" ht="14.25" customHeight="1" x14ac:dyDescent="0.35">
      <c r="A558" s="1" t="s">
        <v>2571</v>
      </c>
      <c r="B558" s="1" t="s">
        <v>2572</v>
      </c>
      <c r="C558" s="1" t="s">
        <v>1143</v>
      </c>
      <c r="D558" s="1">
        <v>2022</v>
      </c>
      <c r="E558" s="1" t="s">
        <v>26</v>
      </c>
      <c r="F558" s="1" t="s">
        <v>1149</v>
      </c>
      <c r="G558" s="1">
        <v>20222</v>
      </c>
      <c r="H558" s="1" t="s">
        <v>18</v>
      </c>
      <c r="I558" s="1" t="s">
        <v>19</v>
      </c>
      <c r="J558" s="1" t="s">
        <v>20</v>
      </c>
      <c r="K558" s="1">
        <v>34</v>
      </c>
      <c r="L558" s="1" t="str">
        <f>VLOOKUP(Table1[[#This Row],[Status]], rubric[], 2, FALSE)</f>
        <v>Pemberdayaan atau Aksi Kemanusiaan</v>
      </c>
      <c r="M558" s="1" t="str">
        <f>CLEAN(TRIM(Table1[[#This Row],[Status]] &amp; "|" &amp; Table1[[#This Row],[Level]] &amp; "|" &amp; Table1[[#This Row],[Participant As]]))</f>
        <v>Relawan|External Regional|Team</v>
      </c>
      <c r="N55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59" spans="1:14" ht="14.25" customHeight="1" x14ac:dyDescent="0.35">
      <c r="A559" s="1" t="s">
        <v>2573</v>
      </c>
      <c r="B559" s="1" t="s">
        <v>2574</v>
      </c>
      <c r="C559" s="1" t="s">
        <v>1143</v>
      </c>
      <c r="D559" s="1">
        <v>2022</v>
      </c>
      <c r="E559" s="1" t="s">
        <v>26</v>
      </c>
      <c r="F559" s="1" t="s">
        <v>1149</v>
      </c>
      <c r="G559" s="1">
        <v>20222</v>
      </c>
      <c r="H559" s="1" t="s">
        <v>18</v>
      </c>
      <c r="I559" s="1" t="s">
        <v>19</v>
      </c>
      <c r="J559" s="1" t="s">
        <v>20</v>
      </c>
      <c r="K559" s="1">
        <v>34</v>
      </c>
      <c r="L559" s="1" t="str">
        <f>VLOOKUP(Table1[[#This Row],[Status]], rubric[], 2, FALSE)</f>
        <v>Pemberdayaan atau Aksi Kemanusiaan</v>
      </c>
      <c r="M559" s="1" t="str">
        <f>CLEAN(TRIM(Table1[[#This Row],[Status]] &amp; "|" &amp; Table1[[#This Row],[Level]] &amp; "|" &amp; Table1[[#This Row],[Participant As]]))</f>
        <v>Relawan|External Regional|Team</v>
      </c>
      <c r="N55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60" spans="1:14" ht="14.25" customHeight="1" x14ac:dyDescent="0.35">
      <c r="A560" s="1" t="s">
        <v>2575</v>
      </c>
      <c r="B560" s="1" t="s">
        <v>2576</v>
      </c>
      <c r="C560" s="1" t="s">
        <v>1143</v>
      </c>
      <c r="D560" s="1">
        <v>2022</v>
      </c>
      <c r="E560" s="1" t="s">
        <v>1003</v>
      </c>
      <c r="F560" s="1" t="s">
        <v>1003</v>
      </c>
      <c r="G560" s="1">
        <v>20231</v>
      </c>
      <c r="H560" s="1" t="s">
        <v>18</v>
      </c>
      <c r="I560" s="1" t="s">
        <v>48</v>
      </c>
      <c r="J560" s="1" t="s">
        <v>25</v>
      </c>
      <c r="K560" s="1">
        <v>20</v>
      </c>
      <c r="L560" s="1" t="str">
        <f>VLOOKUP(Table1[[#This Row],[Status]], rubric[], 2, FALSE)</f>
        <v>Pemberdayaan atau Aksi Kemanusiaan</v>
      </c>
      <c r="M560" s="1" t="str">
        <f>CLEAN(TRIM(Table1[[#This Row],[Status]] &amp; "|" &amp; Table1[[#This Row],[Level]] &amp; "|" &amp; Table1[[#This Row],[Participant As]]))</f>
        <v>Relawan|External National|Individual</v>
      </c>
      <c r="N56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10</v>
      </c>
    </row>
    <row r="561" spans="1:14" ht="14.25" customHeight="1" x14ac:dyDescent="0.35">
      <c r="A561" s="1" t="s">
        <v>2577</v>
      </c>
      <c r="B561" s="1" t="s">
        <v>2578</v>
      </c>
      <c r="C561" s="1" t="s">
        <v>1143</v>
      </c>
      <c r="D561" s="1">
        <v>2022</v>
      </c>
      <c r="E561" s="1" t="s">
        <v>38</v>
      </c>
      <c r="F561" s="1" t="s">
        <v>39</v>
      </c>
      <c r="G561" s="1">
        <v>20231</v>
      </c>
      <c r="H561" s="1" t="s">
        <v>40</v>
      </c>
      <c r="I561" s="1" t="s">
        <v>41</v>
      </c>
      <c r="J561" s="1" t="s">
        <v>25</v>
      </c>
      <c r="L561" s="1" t="str">
        <f>VLOOKUP(Table1[[#This Row],[Status]], rubric[], 2, FALSE)</f>
        <v>Karir Organisasi</v>
      </c>
      <c r="M561" s="1" t="str">
        <f>CLEAN(TRIM(Table1[[#This Row],[Status]] &amp; "|" &amp; Table1[[#This Row],[Level]] &amp; "|" &amp; Table1[[#This Row],[Participant As]]))</f>
        <v>Satu Tingkat Dibawah Pengurus Harian|Kab/Kota/PT|Individual</v>
      </c>
      <c r="N56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562" spans="1:14" ht="14.25" customHeight="1" x14ac:dyDescent="0.35">
      <c r="A562" s="1" t="s">
        <v>2577</v>
      </c>
      <c r="B562" s="1" t="s">
        <v>2578</v>
      </c>
      <c r="C562" s="1" t="s">
        <v>1143</v>
      </c>
      <c r="D562" s="1">
        <v>2022</v>
      </c>
      <c r="E562" s="1" t="s">
        <v>42</v>
      </c>
      <c r="F562" s="1" t="s">
        <v>43</v>
      </c>
      <c r="G562" s="1">
        <v>20232</v>
      </c>
      <c r="H562" s="1" t="s">
        <v>40</v>
      </c>
      <c r="I562" s="1" t="s">
        <v>41</v>
      </c>
      <c r="J562" s="1" t="s">
        <v>25</v>
      </c>
      <c r="L562" s="1" t="str">
        <f>VLOOKUP(Table1[[#This Row],[Status]], rubric[], 2, FALSE)</f>
        <v>Karir Organisasi</v>
      </c>
      <c r="M562" s="1" t="str">
        <f>CLEAN(TRIM(Table1[[#This Row],[Status]] &amp; "|" &amp; Table1[[#This Row],[Level]] &amp; "|" &amp; Table1[[#This Row],[Participant As]]))</f>
        <v>Satu Tingkat Dibawah Pengurus Harian|Kab/Kota/PT|Individual</v>
      </c>
      <c r="N56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563" spans="1:14" ht="14.25" customHeight="1" x14ac:dyDescent="0.35">
      <c r="A563" s="1" t="s">
        <v>2579</v>
      </c>
      <c r="B563" s="1" t="s">
        <v>2580</v>
      </c>
      <c r="C563" s="1" t="s">
        <v>1143</v>
      </c>
      <c r="D563" s="1">
        <v>2022</v>
      </c>
      <c r="E563" s="1" t="s">
        <v>26</v>
      </c>
      <c r="F563" s="1" t="s">
        <v>1149</v>
      </c>
      <c r="G563" s="1">
        <v>20222</v>
      </c>
      <c r="H563" s="1" t="s">
        <v>18</v>
      </c>
      <c r="I563" s="1" t="s">
        <v>19</v>
      </c>
      <c r="J563" s="1" t="s">
        <v>20</v>
      </c>
      <c r="K563" s="1">
        <v>34</v>
      </c>
      <c r="L563" s="1" t="str">
        <f>VLOOKUP(Table1[[#This Row],[Status]], rubric[], 2, FALSE)</f>
        <v>Pemberdayaan atau Aksi Kemanusiaan</v>
      </c>
      <c r="M563" s="1" t="str">
        <f>CLEAN(TRIM(Table1[[#This Row],[Status]] &amp; "|" &amp; Table1[[#This Row],[Level]] &amp; "|" &amp; Table1[[#This Row],[Participant As]]))</f>
        <v>Relawan|External Regional|Team</v>
      </c>
      <c r="N56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64" spans="1:14" ht="14.25" customHeight="1" x14ac:dyDescent="0.35">
      <c r="A564" s="1" t="s">
        <v>2581</v>
      </c>
      <c r="B564" s="1" t="s">
        <v>2582</v>
      </c>
      <c r="C564" s="1" t="s">
        <v>1143</v>
      </c>
      <c r="D564" s="1">
        <v>2022</v>
      </c>
      <c r="E564" s="1" t="s">
        <v>210</v>
      </c>
      <c r="F564" s="1" t="s">
        <v>210</v>
      </c>
      <c r="G564" s="1">
        <v>20222</v>
      </c>
      <c r="H564" s="1" t="s">
        <v>3446</v>
      </c>
      <c r="I564" s="1" t="s">
        <v>19</v>
      </c>
      <c r="J564" s="1" t="s">
        <v>25</v>
      </c>
      <c r="K564" s="1">
        <v>50</v>
      </c>
      <c r="L564" s="1" t="str">
        <f>VLOOKUP(Table1[[#This Row],[Status]], rubric[], 2, FALSE)</f>
        <v>Pengakuan</v>
      </c>
      <c r="M564" s="1" t="str">
        <f>CLEAN(TRIM(Table1[[#This Row],[Status]] &amp; "|" &amp; Table1[[#This Row],[Level]] &amp; "|" &amp; Table1[[#This Row],[Participant As]]))</f>
        <v>Pelatih/Wasit/Juri Tidak Berlisensi|External Regional|Individual</v>
      </c>
      <c r="N56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565" spans="1:14" ht="14.25" customHeight="1" x14ac:dyDescent="0.35">
      <c r="A565" s="1" t="s">
        <v>2583</v>
      </c>
      <c r="B565" s="1" t="s">
        <v>2584</v>
      </c>
      <c r="C565" s="1" t="s">
        <v>1143</v>
      </c>
      <c r="D565" s="1">
        <v>2022</v>
      </c>
      <c r="E565" s="1" t="s">
        <v>26</v>
      </c>
      <c r="F565" s="1" t="s">
        <v>1149</v>
      </c>
      <c r="G565" s="1">
        <v>20222</v>
      </c>
      <c r="H565" s="1" t="s">
        <v>18</v>
      </c>
      <c r="I565" s="1" t="s">
        <v>19</v>
      </c>
      <c r="J565" s="1" t="s">
        <v>20</v>
      </c>
      <c r="K565" s="1">
        <v>34</v>
      </c>
      <c r="L565" s="1" t="str">
        <f>VLOOKUP(Table1[[#This Row],[Status]], rubric[], 2, FALSE)</f>
        <v>Pemberdayaan atau Aksi Kemanusiaan</v>
      </c>
      <c r="M565" s="1" t="str">
        <f>CLEAN(TRIM(Table1[[#This Row],[Status]] &amp; "|" &amp; Table1[[#This Row],[Level]] &amp; "|" &amp; Table1[[#This Row],[Participant As]]))</f>
        <v>Relawan|External Regional|Team</v>
      </c>
      <c r="N56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66" spans="1:14" ht="14.25" customHeight="1" x14ac:dyDescent="0.35">
      <c r="A566" s="1" t="s">
        <v>2585</v>
      </c>
      <c r="B566" s="1" t="s">
        <v>2586</v>
      </c>
      <c r="C566" s="1" t="s">
        <v>1143</v>
      </c>
      <c r="D566" s="1">
        <v>2022</v>
      </c>
      <c r="E566" s="1" t="s">
        <v>26</v>
      </c>
      <c r="F566" s="1" t="s">
        <v>1149</v>
      </c>
      <c r="G566" s="1">
        <v>20222</v>
      </c>
      <c r="H566" s="1" t="s">
        <v>18</v>
      </c>
      <c r="I566" s="1" t="s">
        <v>19</v>
      </c>
      <c r="J566" s="1" t="s">
        <v>20</v>
      </c>
      <c r="K566" s="1">
        <v>34</v>
      </c>
      <c r="L566" s="1" t="str">
        <f>VLOOKUP(Table1[[#This Row],[Status]], rubric[], 2, FALSE)</f>
        <v>Pemberdayaan atau Aksi Kemanusiaan</v>
      </c>
      <c r="M566" s="1" t="str">
        <f>CLEAN(TRIM(Table1[[#This Row],[Status]] &amp; "|" &amp; Table1[[#This Row],[Level]] &amp; "|" &amp; Table1[[#This Row],[Participant As]]))</f>
        <v>Relawan|External Regional|Team</v>
      </c>
      <c r="N56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67" spans="1:14" ht="14.25" customHeight="1" x14ac:dyDescent="0.35">
      <c r="A567" s="1" t="s">
        <v>2587</v>
      </c>
      <c r="B567" s="1" t="s">
        <v>2588</v>
      </c>
      <c r="C567" s="1" t="s">
        <v>1143</v>
      </c>
      <c r="D567" s="1">
        <v>2022</v>
      </c>
      <c r="E567" s="1" t="s">
        <v>26</v>
      </c>
      <c r="F567" s="1" t="s">
        <v>1149</v>
      </c>
      <c r="G567" s="1">
        <v>20222</v>
      </c>
      <c r="H567" s="1" t="s">
        <v>18</v>
      </c>
      <c r="I567" s="1" t="s">
        <v>19</v>
      </c>
      <c r="J567" s="1" t="s">
        <v>20</v>
      </c>
      <c r="K567" s="1">
        <v>34</v>
      </c>
      <c r="L567" s="1" t="str">
        <f>VLOOKUP(Table1[[#This Row],[Status]], rubric[], 2, FALSE)</f>
        <v>Pemberdayaan atau Aksi Kemanusiaan</v>
      </c>
      <c r="M567" s="1" t="str">
        <f>CLEAN(TRIM(Table1[[#This Row],[Status]] &amp; "|" &amp; Table1[[#This Row],[Level]] &amp; "|" &amp; Table1[[#This Row],[Participant As]]))</f>
        <v>Relawan|External Regional|Team</v>
      </c>
      <c r="N56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68" spans="1:14" ht="14.25" customHeight="1" x14ac:dyDescent="0.35">
      <c r="A568" s="1" t="s">
        <v>2587</v>
      </c>
      <c r="B568" s="1" t="s">
        <v>2588</v>
      </c>
      <c r="C568" s="1" t="s">
        <v>1143</v>
      </c>
      <c r="D568" s="1">
        <v>2022</v>
      </c>
      <c r="E568" s="1" t="s">
        <v>334</v>
      </c>
      <c r="F568" s="1" t="s">
        <v>334</v>
      </c>
      <c r="G568" s="1">
        <v>20231</v>
      </c>
      <c r="H568" s="1" t="s">
        <v>18</v>
      </c>
      <c r="I568" s="1" t="s">
        <v>19</v>
      </c>
      <c r="J568" s="1" t="s">
        <v>20</v>
      </c>
      <c r="K568" s="1">
        <v>40</v>
      </c>
      <c r="L568" s="1" t="str">
        <f>VLOOKUP(Table1[[#This Row],[Status]], rubric[], 2, FALSE)</f>
        <v>Pemberdayaan atau Aksi Kemanusiaan</v>
      </c>
      <c r="M568" s="1" t="str">
        <f>CLEAN(TRIM(Table1[[#This Row],[Status]] &amp; "|" &amp; Table1[[#This Row],[Level]] &amp; "|" &amp; Table1[[#This Row],[Participant As]]))</f>
        <v>Relawan|External Regional|Team</v>
      </c>
      <c r="N56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69" spans="1:14" ht="14.25" customHeight="1" x14ac:dyDescent="0.35">
      <c r="A569" s="1" t="s">
        <v>2589</v>
      </c>
      <c r="B569" s="1" t="s">
        <v>2590</v>
      </c>
      <c r="C569" s="1" t="s">
        <v>1269</v>
      </c>
      <c r="D569" s="1">
        <v>2022</v>
      </c>
      <c r="E569" s="1" t="s">
        <v>38</v>
      </c>
      <c r="F569" s="1" t="s">
        <v>39</v>
      </c>
      <c r="G569" s="1">
        <v>20231</v>
      </c>
      <c r="H569" s="1" t="s">
        <v>40</v>
      </c>
      <c r="I569" s="1" t="s">
        <v>41</v>
      </c>
      <c r="J569" s="1" t="s">
        <v>25</v>
      </c>
      <c r="L569" s="1" t="str">
        <f>VLOOKUP(Table1[[#This Row],[Status]], rubric[], 2, FALSE)</f>
        <v>Karir Organisasi</v>
      </c>
      <c r="M569" s="1" t="str">
        <f>CLEAN(TRIM(Table1[[#This Row],[Status]] &amp; "|" &amp; Table1[[#This Row],[Level]] &amp; "|" &amp; Table1[[#This Row],[Participant As]]))</f>
        <v>Satu Tingkat Dibawah Pengurus Harian|Kab/Kota/PT|Individual</v>
      </c>
      <c r="N56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570" spans="1:14" ht="14.25" customHeight="1" x14ac:dyDescent="0.35">
      <c r="A570" s="1" t="s">
        <v>2589</v>
      </c>
      <c r="B570" s="1" t="s">
        <v>2590</v>
      </c>
      <c r="C570" s="1" t="s">
        <v>1269</v>
      </c>
      <c r="D570" s="1">
        <v>2022</v>
      </c>
      <c r="E570" s="1" t="s">
        <v>42</v>
      </c>
      <c r="F570" s="1" t="s">
        <v>43</v>
      </c>
      <c r="G570" s="1">
        <v>20232</v>
      </c>
      <c r="H570" s="1" t="s">
        <v>40</v>
      </c>
      <c r="I570" s="1" t="s">
        <v>41</v>
      </c>
      <c r="J570" s="1" t="s">
        <v>25</v>
      </c>
      <c r="L570" s="1" t="str">
        <f>VLOOKUP(Table1[[#This Row],[Status]], rubric[], 2, FALSE)</f>
        <v>Karir Organisasi</v>
      </c>
      <c r="M570" s="1" t="str">
        <f>CLEAN(TRIM(Table1[[#This Row],[Status]] &amp; "|" &amp; Table1[[#This Row],[Level]] &amp; "|" &amp; Table1[[#This Row],[Participant As]]))</f>
        <v>Satu Tingkat Dibawah Pengurus Harian|Kab/Kota/PT|Individual</v>
      </c>
      <c r="N57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571" spans="1:14" ht="14.25" customHeight="1" x14ac:dyDescent="0.35">
      <c r="A571" s="1" t="s">
        <v>2591</v>
      </c>
      <c r="B571" s="1" t="s">
        <v>2592</v>
      </c>
      <c r="C571" s="1" t="s">
        <v>1269</v>
      </c>
      <c r="D571" s="1">
        <v>2022</v>
      </c>
      <c r="E571" s="1" t="s">
        <v>38</v>
      </c>
      <c r="F571" s="1" t="s">
        <v>39</v>
      </c>
      <c r="G571" s="1">
        <v>20231</v>
      </c>
      <c r="H571" s="1" t="s">
        <v>102</v>
      </c>
      <c r="I571" s="1" t="s">
        <v>41</v>
      </c>
      <c r="J571" s="1" t="s">
        <v>25</v>
      </c>
      <c r="L571" s="1" t="str">
        <f>VLOOKUP(Table1[[#This Row],[Status]], rubric[], 2, FALSE)</f>
        <v>Karir Organisasi</v>
      </c>
      <c r="M571" s="1" t="str">
        <f>CLEAN(TRIM(Table1[[#This Row],[Status]] &amp; "|" &amp; Table1[[#This Row],[Level]] &amp; "|" &amp; Table1[[#This Row],[Participant As]]))</f>
        <v>Sekretaris|Kab/Kota/PT|Individual</v>
      </c>
      <c r="N57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6</v>
      </c>
    </row>
    <row r="572" spans="1:14" ht="14.25" customHeight="1" x14ac:dyDescent="0.35">
      <c r="A572" s="1" t="s">
        <v>2591</v>
      </c>
      <c r="B572" s="1" t="s">
        <v>2592</v>
      </c>
      <c r="C572" s="1" t="s">
        <v>1269</v>
      </c>
      <c r="D572" s="1">
        <v>2022</v>
      </c>
      <c r="E572" s="1" t="s">
        <v>42</v>
      </c>
      <c r="F572" s="1" t="s">
        <v>43</v>
      </c>
      <c r="G572" s="1">
        <v>20232</v>
      </c>
      <c r="H572" s="1" t="s">
        <v>102</v>
      </c>
      <c r="I572" s="1" t="s">
        <v>41</v>
      </c>
      <c r="J572" s="1" t="s">
        <v>25</v>
      </c>
      <c r="L572" s="1" t="str">
        <f>VLOOKUP(Table1[[#This Row],[Status]], rubric[], 2, FALSE)</f>
        <v>Karir Organisasi</v>
      </c>
      <c r="M572" s="1" t="str">
        <f>CLEAN(TRIM(Table1[[#This Row],[Status]] &amp; "|" &amp; Table1[[#This Row],[Level]] &amp; "|" &amp; Table1[[#This Row],[Participant As]]))</f>
        <v>Sekretaris|Kab/Kota/PT|Individual</v>
      </c>
      <c r="N57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6</v>
      </c>
    </row>
    <row r="573" spans="1:14" ht="14.25" customHeight="1" x14ac:dyDescent="0.35">
      <c r="A573" s="1" t="s">
        <v>2593</v>
      </c>
      <c r="B573" s="1" t="s">
        <v>2594</v>
      </c>
      <c r="C573" s="1" t="s">
        <v>1269</v>
      </c>
      <c r="D573" s="1">
        <v>2022</v>
      </c>
      <c r="E573" s="1" t="s">
        <v>38</v>
      </c>
      <c r="F573" s="1" t="s">
        <v>39</v>
      </c>
      <c r="G573" s="1">
        <v>20231</v>
      </c>
      <c r="H573" s="1" t="s">
        <v>40</v>
      </c>
      <c r="I573" s="1" t="s">
        <v>41</v>
      </c>
      <c r="J573" s="1" t="s">
        <v>25</v>
      </c>
      <c r="L573" s="1" t="str">
        <f>VLOOKUP(Table1[[#This Row],[Status]], rubric[], 2, FALSE)</f>
        <v>Karir Organisasi</v>
      </c>
      <c r="M573" s="1" t="str">
        <f>CLEAN(TRIM(Table1[[#This Row],[Status]] &amp; "|" &amp; Table1[[#This Row],[Level]] &amp; "|" &amp; Table1[[#This Row],[Participant As]]))</f>
        <v>Satu Tingkat Dibawah Pengurus Harian|Kab/Kota/PT|Individual</v>
      </c>
      <c r="N57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574" spans="1:14" ht="14.25" customHeight="1" x14ac:dyDescent="0.35">
      <c r="A574" s="1" t="s">
        <v>2593</v>
      </c>
      <c r="B574" s="1" t="s">
        <v>2594</v>
      </c>
      <c r="C574" s="1" t="s">
        <v>1269</v>
      </c>
      <c r="D574" s="1">
        <v>2022</v>
      </c>
      <c r="E574" s="1" t="s">
        <v>42</v>
      </c>
      <c r="F574" s="1" t="s">
        <v>43</v>
      </c>
      <c r="G574" s="1">
        <v>20232</v>
      </c>
      <c r="H574" s="1" t="s">
        <v>40</v>
      </c>
      <c r="I574" s="1" t="s">
        <v>41</v>
      </c>
      <c r="J574" s="1" t="s">
        <v>25</v>
      </c>
      <c r="L574" s="1" t="str">
        <f>VLOOKUP(Table1[[#This Row],[Status]], rubric[], 2, FALSE)</f>
        <v>Karir Organisasi</v>
      </c>
      <c r="M574" s="1" t="str">
        <f>CLEAN(TRIM(Table1[[#This Row],[Status]] &amp; "|" &amp; Table1[[#This Row],[Level]] &amp; "|" &amp; Table1[[#This Row],[Participant As]]))</f>
        <v>Satu Tingkat Dibawah Pengurus Harian|Kab/Kota/PT|Individual</v>
      </c>
      <c r="N57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575" spans="1:14" ht="14.25" customHeight="1" x14ac:dyDescent="0.35">
      <c r="A575" s="1" t="s">
        <v>2595</v>
      </c>
      <c r="B575" s="1" t="s">
        <v>2596</v>
      </c>
      <c r="C575" s="1" t="s">
        <v>1269</v>
      </c>
      <c r="D575" s="1">
        <v>2022</v>
      </c>
      <c r="E575" s="1" t="s">
        <v>16</v>
      </c>
      <c r="F575" s="1" t="s">
        <v>463</v>
      </c>
      <c r="G575" s="1">
        <v>20222</v>
      </c>
      <c r="H575" s="1" t="s">
        <v>18</v>
      </c>
      <c r="I575" s="1" t="s">
        <v>48</v>
      </c>
      <c r="J575" s="1" t="s">
        <v>20</v>
      </c>
      <c r="K575" s="1">
        <v>100</v>
      </c>
      <c r="L575" s="1" t="str">
        <f>VLOOKUP(Table1[[#This Row],[Status]], rubric[], 2, FALSE)</f>
        <v>Pemberdayaan atau Aksi Kemanusiaan</v>
      </c>
      <c r="M575" s="1" t="str">
        <f>CLEAN(TRIM(Table1[[#This Row],[Status]] &amp; "|" &amp; Table1[[#This Row],[Level]] &amp; "|" &amp; Table1[[#This Row],[Participant As]]))</f>
        <v>Relawan|External National|Team</v>
      </c>
      <c r="N57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10</v>
      </c>
    </row>
    <row r="576" spans="1:14" ht="14.25" customHeight="1" x14ac:dyDescent="0.35">
      <c r="A576" s="1" t="s">
        <v>2595</v>
      </c>
      <c r="B576" s="1" t="s">
        <v>2596</v>
      </c>
      <c r="C576" s="1" t="s">
        <v>1269</v>
      </c>
      <c r="D576" s="1">
        <v>2022</v>
      </c>
      <c r="E576" s="1" t="s">
        <v>38</v>
      </c>
      <c r="F576" s="1" t="s">
        <v>39</v>
      </c>
      <c r="G576" s="1">
        <v>20231</v>
      </c>
      <c r="H576" s="1" t="s">
        <v>102</v>
      </c>
      <c r="I576" s="1" t="s">
        <v>41</v>
      </c>
      <c r="J576" s="1" t="s">
        <v>25</v>
      </c>
      <c r="L576" s="1" t="str">
        <f>VLOOKUP(Table1[[#This Row],[Status]], rubric[], 2, FALSE)</f>
        <v>Karir Organisasi</v>
      </c>
      <c r="M576" s="1" t="str">
        <f>CLEAN(TRIM(Table1[[#This Row],[Status]] &amp; "|" &amp; Table1[[#This Row],[Level]] &amp; "|" &amp; Table1[[#This Row],[Participant As]]))</f>
        <v>Sekretaris|Kab/Kota/PT|Individual</v>
      </c>
      <c r="N57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6</v>
      </c>
    </row>
    <row r="577" spans="1:14" ht="14.25" customHeight="1" x14ac:dyDescent="0.35">
      <c r="A577" s="1" t="s">
        <v>2595</v>
      </c>
      <c r="B577" s="1" t="s">
        <v>2596</v>
      </c>
      <c r="C577" s="1" t="s">
        <v>1269</v>
      </c>
      <c r="D577" s="1">
        <v>2022</v>
      </c>
      <c r="E577" s="1" t="s">
        <v>89</v>
      </c>
      <c r="F577" s="1" t="s">
        <v>90</v>
      </c>
      <c r="G577" s="1">
        <v>20231</v>
      </c>
      <c r="H577" s="1" t="s">
        <v>91</v>
      </c>
      <c r="I577" s="1" t="s">
        <v>66</v>
      </c>
      <c r="J577" s="1" t="s">
        <v>25</v>
      </c>
      <c r="K577" s="1">
        <v>500</v>
      </c>
      <c r="L577" s="1" t="str">
        <f>VLOOKUP(Table1[[#This Row],[Status]], rubric[], 2, FALSE)</f>
        <v>Pengakuan</v>
      </c>
      <c r="M577" s="1" t="str">
        <f>CLEAN(TRIM(Table1[[#This Row],[Status]] &amp; "|" &amp; Table1[[#This Row],[Level]] &amp; "|" &amp; Table1[[#This Row],[Participant As]]))</f>
        <v>Narasumber/Pembicara|External International|Individual</v>
      </c>
      <c r="N57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578" spans="1:14" ht="14.25" customHeight="1" x14ac:dyDescent="0.35">
      <c r="A578" s="1" t="s">
        <v>2595</v>
      </c>
      <c r="B578" s="1" t="s">
        <v>2596</v>
      </c>
      <c r="C578" s="1" t="s">
        <v>1269</v>
      </c>
      <c r="D578" s="1">
        <v>2022</v>
      </c>
      <c r="E578" s="1" t="s">
        <v>42</v>
      </c>
      <c r="F578" s="1" t="s">
        <v>43</v>
      </c>
      <c r="G578" s="1">
        <v>20232</v>
      </c>
      <c r="H578" s="1" t="s">
        <v>102</v>
      </c>
      <c r="I578" s="1" t="s">
        <v>41</v>
      </c>
      <c r="J578" s="1" t="s">
        <v>25</v>
      </c>
      <c r="L578" s="1" t="str">
        <f>VLOOKUP(Table1[[#This Row],[Status]], rubric[], 2, FALSE)</f>
        <v>Karir Organisasi</v>
      </c>
      <c r="M578" s="1" t="str">
        <f>CLEAN(TRIM(Table1[[#This Row],[Status]] &amp; "|" &amp; Table1[[#This Row],[Level]] &amp; "|" &amp; Table1[[#This Row],[Participant As]]))</f>
        <v>Sekretaris|Kab/Kota/PT|Individual</v>
      </c>
      <c r="N57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6</v>
      </c>
    </row>
    <row r="579" spans="1:14" ht="14.25" customHeight="1" x14ac:dyDescent="0.35">
      <c r="A579" s="1" t="s">
        <v>2597</v>
      </c>
      <c r="B579" s="1" t="s">
        <v>2598</v>
      </c>
      <c r="C579" s="1" t="s">
        <v>1269</v>
      </c>
      <c r="D579" s="1">
        <v>2022</v>
      </c>
      <c r="E579" s="1" t="s">
        <v>38</v>
      </c>
      <c r="F579" s="1" t="s">
        <v>39</v>
      </c>
      <c r="G579" s="1">
        <v>20231</v>
      </c>
      <c r="H579" s="1" t="s">
        <v>40</v>
      </c>
      <c r="I579" s="1" t="s">
        <v>41</v>
      </c>
      <c r="J579" s="1" t="s">
        <v>25</v>
      </c>
      <c r="L579" s="1" t="str">
        <f>VLOOKUP(Table1[[#This Row],[Status]], rubric[], 2, FALSE)</f>
        <v>Karir Organisasi</v>
      </c>
      <c r="M579" s="1" t="str">
        <f>CLEAN(TRIM(Table1[[#This Row],[Status]] &amp; "|" &amp; Table1[[#This Row],[Level]] &amp; "|" &amp; Table1[[#This Row],[Participant As]]))</f>
        <v>Satu Tingkat Dibawah Pengurus Harian|Kab/Kota/PT|Individual</v>
      </c>
      <c r="N57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580" spans="1:14" ht="14.25" customHeight="1" x14ac:dyDescent="0.35">
      <c r="A580" s="1" t="s">
        <v>2599</v>
      </c>
      <c r="B580" s="1" t="s">
        <v>2600</v>
      </c>
      <c r="C580" s="1" t="s">
        <v>1269</v>
      </c>
      <c r="D580" s="1">
        <v>2022</v>
      </c>
      <c r="E580" s="1" t="s">
        <v>42</v>
      </c>
      <c r="F580" s="1" t="s">
        <v>43</v>
      </c>
      <c r="G580" s="1">
        <v>20232</v>
      </c>
      <c r="H580" s="1" t="s">
        <v>102</v>
      </c>
      <c r="I580" s="1" t="s">
        <v>41</v>
      </c>
      <c r="J580" s="1" t="s">
        <v>25</v>
      </c>
      <c r="L580" s="1" t="str">
        <f>VLOOKUP(Table1[[#This Row],[Status]], rubric[], 2, FALSE)</f>
        <v>Karir Organisasi</v>
      </c>
      <c r="M580" s="1" t="str">
        <f>CLEAN(TRIM(Table1[[#This Row],[Status]] &amp; "|" &amp; Table1[[#This Row],[Level]] &amp; "|" &amp; Table1[[#This Row],[Participant As]]))</f>
        <v>Sekretaris|Kab/Kota/PT|Individual</v>
      </c>
      <c r="N58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6</v>
      </c>
    </row>
    <row r="581" spans="1:14" ht="14.25" customHeight="1" x14ac:dyDescent="0.35">
      <c r="A581" s="1" t="s">
        <v>2601</v>
      </c>
      <c r="B581" s="1" t="s">
        <v>2602</v>
      </c>
      <c r="C581" s="1" t="s">
        <v>1269</v>
      </c>
      <c r="D581" s="1">
        <v>2022</v>
      </c>
      <c r="E581" s="1" t="s">
        <v>38</v>
      </c>
      <c r="F581" s="1" t="s">
        <v>39</v>
      </c>
      <c r="G581" s="1">
        <v>20231</v>
      </c>
      <c r="H581" s="1" t="s">
        <v>40</v>
      </c>
      <c r="I581" s="1" t="s">
        <v>41</v>
      </c>
      <c r="J581" s="1" t="s">
        <v>25</v>
      </c>
      <c r="L581" s="1" t="str">
        <f>VLOOKUP(Table1[[#This Row],[Status]], rubric[], 2, FALSE)</f>
        <v>Karir Organisasi</v>
      </c>
      <c r="M581" s="1" t="str">
        <f>CLEAN(TRIM(Table1[[#This Row],[Status]] &amp; "|" &amp; Table1[[#This Row],[Level]] &amp; "|" &amp; Table1[[#This Row],[Participant As]]))</f>
        <v>Satu Tingkat Dibawah Pengurus Harian|Kab/Kota/PT|Individual</v>
      </c>
      <c r="N58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582" spans="1:14" ht="14.25" customHeight="1" x14ac:dyDescent="0.35">
      <c r="A582" s="1" t="s">
        <v>2603</v>
      </c>
      <c r="B582" s="1" t="s">
        <v>2604</v>
      </c>
      <c r="C582" s="1" t="s">
        <v>1369</v>
      </c>
      <c r="D582" s="1">
        <v>2022</v>
      </c>
      <c r="E582" s="1" t="s">
        <v>26</v>
      </c>
      <c r="F582" s="1" t="s">
        <v>1149</v>
      </c>
      <c r="G582" s="1">
        <v>20222</v>
      </c>
      <c r="H582" s="1" t="s">
        <v>18</v>
      </c>
      <c r="I582" s="1" t="s">
        <v>19</v>
      </c>
      <c r="J582" s="1" t="s">
        <v>20</v>
      </c>
      <c r="K582" s="1">
        <v>23</v>
      </c>
      <c r="L582" s="1" t="str">
        <f>VLOOKUP(Table1[[#This Row],[Status]], rubric[], 2, FALSE)</f>
        <v>Pemberdayaan atau Aksi Kemanusiaan</v>
      </c>
      <c r="M582" s="1" t="str">
        <f>CLEAN(TRIM(Table1[[#This Row],[Status]] &amp; "|" &amp; Table1[[#This Row],[Level]] &amp; "|" &amp; Table1[[#This Row],[Participant As]]))</f>
        <v>Relawan|External Regional|Team</v>
      </c>
      <c r="N58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83" spans="1:14" ht="14.25" customHeight="1" x14ac:dyDescent="0.35">
      <c r="A583" s="1" t="s">
        <v>2605</v>
      </c>
      <c r="B583" s="1" t="s">
        <v>2606</v>
      </c>
      <c r="C583" s="1" t="s">
        <v>1369</v>
      </c>
      <c r="D583" s="1">
        <v>2022</v>
      </c>
      <c r="E583" s="1" t="s">
        <v>1380</v>
      </c>
      <c r="F583" s="1" t="s">
        <v>1380</v>
      </c>
      <c r="G583" s="1">
        <v>20231</v>
      </c>
      <c r="H583" s="1" t="s">
        <v>91</v>
      </c>
      <c r="I583" s="1" t="s">
        <v>66</v>
      </c>
      <c r="J583" s="1" t="s">
        <v>20</v>
      </c>
      <c r="K583" s="1">
        <v>100</v>
      </c>
      <c r="L583" s="1" t="str">
        <f>VLOOKUP(Table1[[#This Row],[Status]], rubric[], 2, FALSE)</f>
        <v>Pengakuan</v>
      </c>
      <c r="M583" s="1" t="str">
        <f>CLEAN(TRIM(Table1[[#This Row],[Status]] &amp; "|" &amp; Table1[[#This Row],[Level]] &amp; "|" &amp; Table1[[#This Row],[Participant As]]))</f>
        <v>Narasumber/Pembicara|External International|Team</v>
      </c>
      <c r="N58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584" spans="1:14" ht="14.25" customHeight="1" x14ac:dyDescent="0.35">
      <c r="A584" s="1" t="s">
        <v>2607</v>
      </c>
      <c r="B584" s="1" t="s">
        <v>2608</v>
      </c>
      <c r="C584" s="1" t="s">
        <v>1369</v>
      </c>
      <c r="D584" s="1">
        <v>2022</v>
      </c>
      <c r="E584" s="1" t="s">
        <v>2609</v>
      </c>
      <c r="F584" s="1" t="s">
        <v>2609</v>
      </c>
      <c r="G584" s="1">
        <v>20222</v>
      </c>
      <c r="H584" s="1" t="s">
        <v>74</v>
      </c>
      <c r="I584" s="1" t="s">
        <v>19</v>
      </c>
      <c r="J584" s="1" t="s">
        <v>20</v>
      </c>
      <c r="K584" s="1">
        <v>11</v>
      </c>
      <c r="L584" s="1" t="str">
        <f>VLOOKUP(Table1[[#This Row],[Status]], rubric[], 2, FALSE)</f>
        <v>Kompetisi</v>
      </c>
      <c r="M584" s="1" t="str">
        <f>CLEAN(TRIM(Table1[[#This Row],[Status]] &amp; "|" &amp; Table1[[#This Row],[Level]] &amp; "|" &amp; Table1[[#This Row],[Participant As]]))</f>
        <v>Juara 3|External Regional|Team</v>
      </c>
      <c r="N58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85" spans="1:14" ht="14.25" customHeight="1" x14ac:dyDescent="0.35">
      <c r="A585" s="1" t="s">
        <v>2610</v>
      </c>
      <c r="B585" s="1" t="s">
        <v>2611</v>
      </c>
      <c r="C585" s="1" t="s">
        <v>1369</v>
      </c>
      <c r="D585" s="1">
        <v>2022</v>
      </c>
      <c r="E585" s="1" t="s">
        <v>26</v>
      </c>
      <c r="F585" s="1" t="s">
        <v>626</v>
      </c>
      <c r="G585" s="1">
        <v>20222</v>
      </c>
      <c r="H585" s="1" t="s">
        <v>18</v>
      </c>
      <c r="I585" s="1" t="s">
        <v>19</v>
      </c>
      <c r="J585" s="1" t="s">
        <v>25</v>
      </c>
      <c r="K585" s="1">
        <v>30</v>
      </c>
      <c r="L585" s="1" t="str">
        <f>VLOOKUP(Table1[[#This Row],[Status]], rubric[], 2, FALSE)</f>
        <v>Pemberdayaan atau Aksi Kemanusiaan</v>
      </c>
      <c r="M585" s="1" t="str">
        <f>CLEAN(TRIM(Table1[[#This Row],[Status]] &amp; "|" &amp; Table1[[#This Row],[Level]] &amp; "|" &amp; Table1[[#This Row],[Participant As]]))</f>
        <v>Relawan|External Regional|Individual</v>
      </c>
      <c r="N58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86" spans="1:14" ht="14.25" customHeight="1" x14ac:dyDescent="0.35">
      <c r="A586" s="1" t="s">
        <v>2612</v>
      </c>
      <c r="B586" s="1" t="s">
        <v>2613</v>
      </c>
      <c r="C586" s="1" t="s">
        <v>1369</v>
      </c>
      <c r="D586" s="1">
        <v>2022</v>
      </c>
      <c r="E586" s="1" t="s">
        <v>1380</v>
      </c>
      <c r="F586" s="1" t="s">
        <v>1380</v>
      </c>
      <c r="G586" s="1">
        <v>20231</v>
      </c>
      <c r="H586" s="1" t="s">
        <v>91</v>
      </c>
      <c r="I586" s="1" t="s">
        <v>66</v>
      </c>
      <c r="J586" s="1" t="s">
        <v>20</v>
      </c>
      <c r="K586" s="1">
        <v>100</v>
      </c>
      <c r="L586" s="1" t="str">
        <f>VLOOKUP(Table1[[#This Row],[Status]], rubric[], 2, FALSE)</f>
        <v>Pengakuan</v>
      </c>
      <c r="M586" s="1" t="str">
        <f>CLEAN(TRIM(Table1[[#This Row],[Status]] &amp; "|" &amp; Table1[[#This Row],[Level]] &amp; "|" &amp; Table1[[#This Row],[Participant As]]))</f>
        <v>Narasumber/Pembicara|External International|Team</v>
      </c>
      <c r="N58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587" spans="1:14" ht="14.25" customHeight="1" x14ac:dyDescent="0.35">
      <c r="A587" s="1" t="s">
        <v>2614</v>
      </c>
      <c r="B587" s="1" t="s">
        <v>2615</v>
      </c>
      <c r="C587" s="1" t="s">
        <v>1404</v>
      </c>
      <c r="D587" s="1">
        <v>2022</v>
      </c>
      <c r="E587" s="1" t="s">
        <v>38</v>
      </c>
      <c r="F587" s="1" t="s">
        <v>39</v>
      </c>
      <c r="G587" s="1">
        <v>20231</v>
      </c>
      <c r="H587" s="1" t="s">
        <v>40</v>
      </c>
      <c r="I587" s="1" t="s">
        <v>41</v>
      </c>
      <c r="J587" s="1" t="s">
        <v>25</v>
      </c>
      <c r="L587" s="1" t="str">
        <f>VLOOKUP(Table1[[#This Row],[Status]], rubric[], 2, FALSE)</f>
        <v>Karir Organisasi</v>
      </c>
      <c r="M587" s="1" t="str">
        <f>CLEAN(TRIM(Table1[[#This Row],[Status]] &amp; "|" &amp; Table1[[#This Row],[Level]] &amp; "|" &amp; Table1[[#This Row],[Participant As]]))</f>
        <v>Satu Tingkat Dibawah Pengurus Harian|Kab/Kota/PT|Individual</v>
      </c>
      <c r="N58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588" spans="1:14" ht="14.25" customHeight="1" x14ac:dyDescent="0.35">
      <c r="A588" s="1" t="s">
        <v>2614</v>
      </c>
      <c r="B588" s="1" t="s">
        <v>2615</v>
      </c>
      <c r="C588" s="1" t="s">
        <v>1404</v>
      </c>
      <c r="D588" s="1">
        <v>2022</v>
      </c>
      <c r="E588" s="1" t="s">
        <v>2206</v>
      </c>
      <c r="F588" s="1" t="s">
        <v>907</v>
      </c>
      <c r="G588" s="1">
        <v>20231</v>
      </c>
      <c r="H588" s="1" t="s">
        <v>18</v>
      </c>
      <c r="I588" s="1" t="s">
        <v>19</v>
      </c>
      <c r="J588" s="1" t="s">
        <v>20</v>
      </c>
      <c r="K588" s="1">
        <v>24</v>
      </c>
      <c r="L588" s="1" t="str">
        <f>VLOOKUP(Table1[[#This Row],[Status]], rubric[], 2, FALSE)</f>
        <v>Pemberdayaan atau Aksi Kemanusiaan</v>
      </c>
      <c r="M588" s="1" t="str">
        <f>CLEAN(TRIM(Table1[[#This Row],[Status]] &amp; "|" &amp; Table1[[#This Row],[Level]] &amp; "|" &amp; Table1[[#This Row],[Participant As]]))</f>
        <v>Relawan|External Regional|Team</v>
      </c>
      <c r="N58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89" spans="1:14" ht="14.25" customHeight="1" x14ac:dyDescent="0.35">
      <c r="A589" s="1" t="s">
        <v>2616</v>
      </c>
      <c r="B589" s="1" t="s">
        <v>2617</v>
      </c>
      <c r="C589" s="1" t="s">
        <v>1404</v>
      </c>
      <c r="D589" s="1">
        <v>2022</v>
      </c>
      <c r="E589" s="1" t="s">
        <v>2206</v>
      </c>
      <c r="F589" s="1" t="s">
        <v>907</v>
      </c>
      <c r="G589" s="1">
        <v>20231</v>
      </c>
      <c r="H589" s="1" t="s">
        <v>18</v>
      </c>
      <c r="I589" s="1" t="s">
        <v>19</v>
      </c>
      <c r="J589" s="1" t="s">
        <v>20</v>
      </c>
      <c r="K589" s="1">
        <v>67</v>
      </c>
      <c r="L589" s="1" t="str">
        <f>VLOOKUP(Table1[[#This Row],[Status]], rubric[], 2, FALSE)</f>
        <v>Pemberdayaan atau Aksi Kemanusiaan</v>
      </c>
      <c r="M589" s="1" t="str">
        <f>CLEAN(TRIM(Table1[[#This Row],[Status]] &amp; "|" &amp; Table1[[#This Row],[Level]] &amp; "|" &amp; Table1[[#This Row],[Participant As]]))</f>
        <v>Relawan|External Regional|Team</v>
      </c>
      <c r="N58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90" spans="1:14" ht="14.25" customHeight="1" x14ac:dyDescent="0.35">
      <c r="A590" s="1" t="s">
        <v>2618</v>
      </c>
      <c r="B590" s="1" t="s">
        <v>2619</v>
      </c>
      <c r="C590" s="1" t="s">
        <v>1404</v>
      </c>
      <c r="D590" s="1">
        <v>2022</v>
      </c>
      <c r="E590" s="1" t="s">
        <v>211</v>
      </c>
      <c r="F590" s="1" t="s">
        <v>2620</v>
      </c>
      <c r="G590" s="1">
        <v>20222</v>
      </c>
      <c r="H590" s="1" t="s">
        <v>18</v>
      </c>
      <c r="I590" s="1" t="s">
        <v>19</v>
      </c>
      <c r="J590" s="1" t="s">
        <v>20</v>
      </c>
      <c r="K590" s="1">
        <v>40</v>
      </c>
      <c r="L590" s="1" t="str">
        <f>VLOOKUP(Table1[[#This Row],[Status]], rubric[], 2, FALSE)</f>
        <v>Pemberdayaan atau Aksi Kemanusiaan</v>
      </c>
      <c r="M590" s="1" t="str">
        <f>CLEAN(TRIM(Table1[[#This Row],[Status]] &amp; "|" &amp; Table1[[#This Row],[Level]] &amp; "|" &amp; Table1[[#This Row],[Participant As]]))</f>
        <v>Relawan|External Regional|Team</v>
      </c>
      <c r="N59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91" spans="1:14" ht="14.25" customHeight="1" x14ac:dyDescent="0.35">
      <c r="A591" s="1" t="s">
        <v>2621</v>
      </c>
      <c r="B591" s="1" t="s">
        <v>2622</v>
      </c>
      <c r="C591" s="1" t="s">
        <v>1404</v>
      </c>
      <c r="D591" s="1">
        <v>2022</v>
      </c>
      <c r="E591" s="1" t="s">
        <v>211</v>
      </c>
      <c r="F591" s="1" t="s">
        <v>57</v>
      </c>
      <c r="G591" s="1">
        <v>20222</v>
      </c>
      <c r="H591" s="1" t="s">
        <v>18</v>
      </c>
      <c r="I591" s="1" t="s">
        <v>19</v>
      </c>
      <c r="J591" s="1" t="s">
        <v>20</v>
      </c>
      <c r="K591" s="1">
        <v>20</v>
      </c>
      <c r="L591" s="1" t="str">
        <f>VLOOKUP(Table1[[#This Row],[Status]], rubric[], 2, FALSE)</f>
        <v>Pemberdayaan atau Aksi Kemanusiaan</v>
      </c>
      <c r="M591" s="1" t="str">
        <f>CLEAN(TRIM(Table1[[#This Row],[Status]] &amp; "|" &amp; Table1[[#This Row],[Level]] &amp; "|" &amp; Table1[[#This Row],[Participant As]]))</f>
        <v>Relawan|External Regional|Team</v>
      </c>
      <c r="N59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92" spans="1:14" ht="14.25" customHeight="1" x14ac:dyDescent="0.35">
      <c r="A592" s="1" t="s">
        <v>2623</v>
      </c>
      <c r="B592" s="1" t="s">
        <v>2624</v>
      </c>
      <c r="C592" s="1" t="s">
        <v>1404</v>
      </c>
      <c r="D592" s="1">
        <v>2022</v>
      </c>
      <c r="E592" s="1" t="s">
        <v>462</v>
      </c>
      <c r="F592" s="1" t="s">
        <v>462</v>
      </c>
      <c r="G592" s="1">
        <v>20231</v>
      </c>
      <c r="H592" s="1" t="s">
        <v>18</v>
      </c>
      <c r="I592" s="1" t="s">
        <v>19</v>
      </c>
      <c r="J592" s="1" t="s">
        <v>20</v>
      </c>
      <c r="K592" s="1">
        <v>5</v>
      </c>
      <c r="L592" s="1" t="str">
        <f>VLOOKUP(Table1[[#This Row],[Status]], rubric[], 2, FALSE)</f>
        <v>Pemberdayaan atau Aksi Kemanusiaan</v>
      </c>
      <c r="M592" s="1" t="str">
        <f>CLEAN(TRIM(Table1[[#This Row],[Status]] &amp; "|" &amp; Table1[[#This Row],[Level]] &amp; "|" &amp; Table1[[#This Row],[Participant As]]))</f>
        <v>Relawan|External Regional|Team</v>
      </c>
      <c r="N59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93" spans="1:14" ht="14.25" customHeight="1" x14ac:dyDescent="0.35">
      <c r="A593" s="1" t="s">
        <v>2625</v>
      </c>
      <c r="B593" s="1" t="s">
        <v>2626</v>
      </c>
      <c r="C593" s="1" t="s">
        <v>1404</v>
      </c>
      <c r="D593" s="1">
        <v>2022</v>
      </c>
      <c r="E593" s="1" t="s">
        <v>182</v>
      </c>
      <c r="F593" s="1" t="s">
        <v>1412</v>
      </c>
      <c r="G593" s="1">
        <v>20231</v>
      </c>
      <c r="H593" s="1" t="s">
        <v>18</v>
      </c>
      <c r="I593" s="1" t="s">
        <v>19</v>
      </c>
      <c r="J593" s="1" t="s">
        <v>20</v>
      </c>
      <c r="K593" s="1">
        <v>0</v>
      </c>
      <c r="L593" s="1" t="str">
        <f>VLOOKUP(Table1[[#This Row],[Status]], rubric[], 2, FALSE)</f>
        <v>Pemberdayaan atau Aksi Kemanusiaan</v>
      </c>
      <c r="M593" s="1" t="str">
        <f>CLEAN(TRIM(Table1[[#This Row],[Status]] &amp; "|" &amp; Table1[[#This Row],[Level]] &amp; "|" &amp; Table1[[#This Row],[Participant As]]))</f>
        <v>Relawan|External Regional|Team</v>
      </c>
      <c r="N59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94" spans="1:14" ht="14.25" customHeight="1" x14ac:dyDescent="0.35">
      <c r="A594" s="1" t="s">
        <v>2627</v>
      </c>
      <c r="B594" s="1" t="s">
        <v>2628</v>
      </c>
      <c r="C594" s="1" t="s">
        <v>1404</v>
      </c>
      <c r="D594" s="1">
        <v>2022</v>
      </c>
      <c r="E594" s="1" t="s">
        <v>1412</v>
      </c>
      <c r="F594" s="1" t="s">
        <v>606</v>
      </c>
      <c r="G594" s="1">
        <v>20231</v>
      </c>
      <c r="H594" s="1" t="s">
        <v>18</v>
      </c>
      <c r="I594" s="1" t="s">
        <v>19</v>
      </c>
      <c r="J594" s="1" t="s">
        <v>20</v>
      </c>
      <c r="K594" s="1">
        <v>60</v>
      </c>
      <c r="L594" s="1" t="str">
        <f>VLOOKUP(Table1[[#This Row],[Status]], rubric[], 2, FALSE)</f>
        <v>Pemberdayaan atau Aksi Kemanusiaan</v>
      </c>
      <c r="M594" s="1" t="str">
        <f>CLEAN(TRIM(Table1[[#This Row],[Status]] &amp; "|" &amp; Table1[[#This Row],[Level]] &amp; "|" &amp; Table1[[#This Row],[Participant As]]))</f>
        <v>Relawan|External Regional|Team</v>
      </c>
      <c r="N59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95" spans="1:14" ht="14.25" customHeight="1" x14ac:dyDescent="0.35">
      <c r="A595" s="1" t="s">
        <v>2629</v>
      </c>
      <c r="B595" s="1" t="s">
        <v>2630</v>
      </c>
      <c r="C595" s="1" t="s">
        <v>1404</v>
      </c>
      <c r="D595" s="1">
        <v>2022</v>
      </c>
      <c r="E595" s="1" t="s">
        <v>1398</v>
      </c>
      <c r="F595" s="1" t="s">
        <v>1398</v>
      </c>
      <c r="G595" s="1">
        <v>20222</v>
      </c>
      <c r="H595" s="1" t="s">
        <v>91</v>
      </c>
      <c r="I595" s="1" t="s">
        <v>19</v>
      </c>
      <c r="J595" s="1" t="s">
        <v>25</v>
      </c>
      <c r="K595" s="1">
        <v>25</v>
      </c>
      <c r="L595" s="1" t="str">
        <f>VLOOKUP(Table1[[#This Row],[Status]], rubric[], 2, FALSE)</f>
        <v>Pengakuan</v>
      </c>
      <c r="M595" s="1" t="str">
        <f>CLEAN(TRIM(Table1[[#This Row],[Status]] &amp; "|" &amp; Table1[[#This Row],[Level]] &amp; "|" &amp; Table1[[#This Row],[Participant As]]))</f>
        <v>Narasumber/Pembicara|External Regional|Individual</v>
      </c>
      <c r="N59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596" spans="1:14" ht="14.25" customHeight="1" x14ac:dyDescent="0.35">
      <c r="A596" s="1" t="s">
        <v>2631</v>
      </c>
      <c r="B596" s="1" t="s">
        <v>2632</v>
      </c>
      <c r="C596" s="1" t="s">
        <v>1404</v>
      </c>
      <c r="D596" s="1">
        <v>2022</v>
      </c>
      <c r="E596" s="1" t="s">
        <v>264</v>
      </c>
      <c r="F596" s="1" t="s">
        <v>264</v>
      </c>
      <c r="G596" s="1">
        <v>20222</v>
      </c>
      <c r="H596" s="1" t="s">
        <v>18</v>
      </c>
      <c r="I596" s="1" t="s">
        <v>19</v>
      </c>
      <c r="J596" s="1" t="s">
        <v>20</v>
      </c>
      <c r="K596" s="1">
        <v>46</v>
      </c>
      <c r="L596" s="1" t="str">
        <f>VLOOKUP(Table1[[#This Row],[Status]], rubric[], 2, FALSE)</f>
        <v>Pemberdayaan atau Aksi Kemanusiaan</v>
      </c>
      <c r="M596" s="1" t="str">
        <f>CLEAN(TRIM(Table1[[#This Row],[Status]] &amp; "|" &amp; Table1[[#This Row],[Level]] &amp; "|" &amp; Table1[[#This Row],[Participant As]]))</f>
        <v>Relawan|External Regional|Team</v>
      </c>
      <c r="N59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97" spans="1:14" ht="14.25" customHeight="1" x14ac:dyDescent="0.35">
      <c r="A597" s="1" t="s">
        <v>2631</v>
      </c>
      <c r="B597" s="1" t="s">
        <v>2632</v>
      </c>
      <c r="C597" s="1" t="s">
        <v>1404</v>
      </c>
      <c r="D597" s="1">
        <v>2022</v>
      </c>
      <c r="E597" s="1" t="s">
        <v>1002</v>
      </c>
      <c r="F597" s="1" t="s">
        <v>2620</v>
      </c>
      <c r="G597" s="1">
        <v>20231</v>
      </c>
      <c r="H597" s="1" t="s">
        <v>18</v>
      </c>
      <c r="I597" s="1" t="s">
        <v>19</v>
      </c>
      <c r="J597" s="1" t="s">
        <v>20</v>
      </c>
      <c r="K597" s="1">
        <v>40</v>
      </c>
      <c r="L597" s="1" t="str">
        <f>VLOOKUP(Table1[[#This Row],[Status]], rubric[], 2, FALSE)</f>
        <v>Pemberdayaan atau Aksi Kemanusiaan</v>
      </c>
      <c r="M597" s="1" t="str">
        <f>CLEAN(TRIM(Table1[[#This Row],[Status]] &amp; "|" &amp; Table1[[#This Row],[Level]] &amp; "|" &amp; Table1[[#This Row],[Participant As]]))</f>
        <v>Relawan|External Regional|Team</v>
      </c>
      <c r="N59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598" spans="1:14" ht="14.25" customHeight="1" x14ac:dyDescent="0.35">
      <c r="A598" s="1" t="s">
        <v>2631</v>
      </c>
      <c r="B598" s="1" t="s">
        <v>2632</v>
      </c>
      <c r="C598" s="1" t="s">
        <v>1404</v>
      </c>
      <c r="D598" s="1">
        <v>2022</v>
      </c>
      <c r="E598" s="1" t="s">
        <v>805</v>
      </c>
      <c r="F598" s="1" t="s">
        <v>806</v>
      </c>
      <c r="G598" s="1">
        <v>20232</v>
      </c>
      <c r="H598" s="1" t="s">
        <v>32</v>
      </c>
      <c r="I598" s="1" t="s">
        <v>48</v>
      </c>
      <c r="J598" s="1" t="s">
        <v>20</v>
      </c>
      <c r="L598" s="1" t="str">
        <f>VLOOKUP(Table1[[#This Row],[Status]], rubric[], 2, FALSE)</f>
        <v>Kompetisi</v>
      </c>
      <c r="M598" s="1" t="str">
        <f>CLEAN(TRIM(Table1[[#This Row],[Status]] &amp; "|" &amp; Table1[[#This Row],[Level]] &amp; "|" &amp; Table1[[#This Row],[Participant As]]))</f>
        <v>Juara 2|External National|Team</v>
      </c>
      <c r="N59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11</v>
      </c>
    </row>
    <row r="599" spans="1:14" ht="14.25" customHeight="1" x14ac:dyDescent="0.35">
      <c r="A599" s="1" t="s">
        <v>2633</v>
      </c>
      <c r="B599" s="1" t="s">
        <v>2634</v>
      </c>
      <c r="C599" s="1" t="s">
        <v>1404</v>
      </c>
      <c r="D599" s="1">
        <v>2022</v>
      </c>
      <c r="E599" s="1" t="s">
        <v>38</v>
      </c>
      <c r="F599" s="1" t="s">
        <v>39</v>
      </c>
      <c r="G599" s="1">
        <v>20231</v>
      </c>
      <c r="H599" s="1" t="s">
        <v>40</v>
      </c>
      <c r="I599" s="1" t="s">
        <v>41</v>
      </c>
      <c r="J599" s="1" t="s">
        <v>25</v>
      </c>
      <c r="L599" s="1" t="str">
        <f>VLOOKUP(Table1[[#This Row],[Status]], rubric[], 2, FALSE)</f>
        <v>Karir Organisasi</v>
      </c>
      <c r="M599" s="1" t="str">
        <f>CLEAN(TRIM(Table1[[#This Row],[Status]] &amp; "|" &amp; Table1[[#This Row],[Level]] &amp; "|" &amp; Table1[[#This Row],[Participant As]]))</f>
        <v>Satu Tingkat Dibawah Pengurus Harian|Kab/Kota/PT|Individual</v>
      </c>
      <c r="N59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600" spans="1:14" ht="14.25" customHeight="1" x14ac:dyDescent="0.35">
      <c r="A600" s="1" t="s">
        <v>2633</v>
      </c>
      <c r="B600" s="1" t="s">
        <v>2634</v>
      </c>
      <c r="C600" s="1" t="s">
        <v>1404</v>
      </c>
      <c r="D600" s="1">
        <v>2022</v>
      </c>
      <c r="E600" s="1" t="s">
        <v>42</v>
      </c>
      <c r="F600" s="1" t="s">
        <v>43</v>
      </c>
      <c r="G600" s="1">
        <v>20232</v>
      </c>
      <c r="H600" s="1" t="s">
        <v>40</v>
      </c>
      <c r="I600" s="1" t="s">
        <v>41</v>
      </c>
      <c r="J600" s="1" t="s">
        <v>25</v>
      </c>
      <c r="L600" s="1" t="str">
        <f>VLOOKUP(Table1[[#This Row],[Status]], rubric[], 2, FALSE)</f>
        <v>Karir Organisasi</v>
      </c>
      <c r="M600" s="1" t="str">
        <f>CLEAN(TRIM(Table1[[#This Row],[Status]] &amp; "|" &amp; Table1[[#This Row],[Level]] &amp; "|" &amp; Table1[[#This Row],[Participant As]]))</f>
        <v>Satu Tingkat Dibawah Pengurus Harian|Kab/Kota/PT|Individual</v>
      </c>
      <c r="N60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601" spans="1:14" ht="14.25" customHeight="1" x14ac:dyDescent="0.35">
      <c r="A601" s="1" t="s">
        <v>2635</v>
      </c>
      <c r="B601" s="1" t="s">
        <v>2636</v>
      </c>
      <c r="C601" s="1" t="s">
        <v>1404</v>
      </c>
      <c r="D601" s="1">
        <v>2022</v>
      </c>
      <c r="E601" s="1" t="s">
        <v>187</v>
      </c>
      <c r="F601" s="1" t="s">
        <v>138</v>
      </c>
      <c r="G601" s="1">
        <v>20221</v>
      </c>
      <c r="H601" s="1" t="s">
        <v>35</v>
      </c>
      <c r="I601" s="1" t="s">
        <v>19</v>
      </c>
      <c r="J601" s="1" t="s">
        <v>25</v>
      </c>
      <c r="K601" s="1">
        <v>43</v>
      </c>
      <c r="L601" s="1" t="str">
        <f>VLOOKUP(Table1[[#This Row],[Status]], rubric[], 2, FALSE)</f>
        <v>Kompetisi</v>
      </c>
      <c r="M601" s="1" t="str">
        <f>CLEAN(TRIM(Table1[[#This Row],[Status]] &amp; "|" &amp; Table1[[#This Row],[Level]] &amp; "|" &amp; Table1[[#This Row],[Participant As]]))</f>
        <v>Juara 1|External Regional|Individual</v>
      </c>
      <c r="N60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35</v>
      </c>
    </row>
    <row r="602" spans="1:14" ht="14.25" customHeight="1" x14ac:dyDescent="0.35">
      <c r="A602" s="1" t="s">
        <v>2635</v>
      </c>
      <c r="B602" s="1" t="s">
        <v>2636</v>
      </c>
      <c r="C602" s="1" t="s">
        <v>1404</v>
      </c>
      <c r="D602" s="1">
        <v>2022</v>
      </c>
      <c r="E602" s="1" t="s">
        <v>2220</v>
      </c>
      <c r="F602" s="1" t="s">
        <v>1764</v>
      </c>
      <c r="G602" s="1">
        <v>20222</v>
      </c>
      <c r="H602" s="1" t="s">
        <v>74</v>
      </c>
      <c r="I602" s="1" t="s">
        <v>48</v>
      </c>
      <c r="J602" s="1" t="s">
        <v>20</v>
      </c>
      <c r="K602" s="1">
        <v>0</v>
      </c>
      <c r="L602" s="1" t="str">
        <f>VLOOKUP(Table1[[#This Row],[Status]], rubric[], 2, FALSE)</f>
        <v>Kompetisi</v>
      </c>
      <c r="M602" s="1" t="str">
        <f>CLEAN(TRIM(Table1[[#This Row],[Status]] &amp; "|" &amp; Table1[[#This Row],[Level]] &amp; "|" &amp; Table1[[#This Row],[Participant As]]))</f>
        <v>Juara 3|External National|Team</v>
      </c>
      <c r="N60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8</v>
      </c>
    </row>
    <row r="603" spans="1:14" ht="14.25" customHeight="1" x14ac:dyDescent="0.35">
      <c r="A603" s="1" t="s">
        <v>2635</v>
      </c>
      <c r="B603" s="1" t="s">
        <v>2636</v>
      </c>
      <c r="C603" s="1" t="s">
        <v>1404</v>
      </c>
      <c r="D603" s="1">
        <v>2022</v>
      </c>
      <c r="E603" s="1" t="s">
        <v>200</v>
      </c>
      <c r="F603" s="1" t="s">
        <v>200</v>
      </c>
      <c r="G603" s="1">
        <v>20232</v>
      </c>
      <c r="H603" s="1" t="s">
        <v>91</v>
      </c>
      <c r="I603" s="1" t="s">
        <v>19</v>
      </c>
      <c r="J603" s="1" t="s">
        <v>25</v>
      </c>
      <c r="K603" s="1">
        <v>16</v>
      </c>
      <c r="L603" s="1" t="str">
        <f>VLOOKUP(Table1[[#This Row],[Status]], rubric[], 2, FALSE)</f>
        <v>Pengakuan</v>
      </c>
      <c r="M603" s="1" t="str">
        <f>CLEAN(TRIM(Table1[[#This Row],[Status]] &amp; "|" &amp; Table1[[#This Row],[Level]] &amp; "|" &amp; Table1[[#This Row],[Participant As]]))</f>
        <v>Narasumber/Pembicara|External Regional|Individual</v>
      </c>
      <c r="N60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604" spans="1:14" ht="14.25" customHeight="1" x14ac:dyDescent="0.35">
      <c r="A604" s="1" t="s">
        <v>2637</v>
      </c>
      <c r="B604" s="1" t="s">
        <v>2638</v>
      </c>
      <c r="C604" s="1" t="s">
        <v>1404</v>
      </c>
      <c r="D604" s="1">
        <v>2022</v>
      </c>
      <c r="E604" s="1" t="s">
        <v>918</v>
      </c>
      <c r="F604" s="1" t="s">
        <v>1003</v>
      </c>
      <c r="G604" s="1">
        <v>20222</v>
      </c>
      <c r="H604" s="1" t="s">
        <v>18</v>
      </c>
      <c r="I604" s="1" t="s">
        <v>19</v>
      </c>
      <c r="J604" s="1" t="s">
        <v>20</v>
      </c>
      <c r="K604" s="1">
        <v>5</v>
      </c>
      <c r="L604" s="1" t="str">
        <f>VLOOKUP(Table1[[#This Row],[Status]], rubric[], 2, FALSE)</f>
        <v>Pemberdayaan atau Aksi Kemanusiaan</v>
      </c>
      <c r="M604" s="1" t="str">
        <f>CLEAN(TRIM(Table1[[#This Row],[Status]] &amp; "|" &amp; Table1[[#This Row],[Level]] &amp; "|" &amp; Table1[[#This Row],[Participant As]]))</f>
        <v>Relawan|External Regional|Team</v>
      </c>
      <c r="N60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605" spans="1:14" ht="14.25" customHeight="1" x14ac:dyDescent="0.35">
      <c r="A605" s="1" t="s">
        <v>2637</v>
      </c>
      <c r="B605" s="1" t="s">
        <v>2638</v>
      </c>
      <c r="C605" s="1" t="s">
        <v>1404</v>
      </c>
      <c r="D605" s="1">
        <v>2022</v>
      </c>
      <c r="E605" s="1" t="s">
        <v>918</v>
      </c>
      <c r="F605" s="1" t="s">
        <v>1003</v>
      </c>
      <c r="G605" s="1">
        <v>20222</v>
      </c>
      <c r="H605" s="1" t="s">
        <v>18</v>
      </c>
      <c r="I605" s="1" t="s">
        <v>48</v>
      </c>
      <c r="J605" s="1" t="s">
        <v>20</v>
      </c>
      <c r="K605" s="1">
        <v>5</v>
      </c>
      <c r="L605" s="1" t="str">
        <f>VLOOKUP(Table1[[#This Row],[Status]], rubric[], 2, FALSE)</f>
        <v>Pemberdayaan atau Aksi Kemanusiaan</v>
      </c>
      <c r="M605" s="1" t="str">
        <f>CLEAN(TRIM(Table1[[#This Row],[Status]] &amp; "|" &amp; Table1[[#This Row],[Level]] &amp; "|" &amp; Table1[[#This Row],[Participant As]]))</f>
        <v>Relawan|External National|Team</v>
      </c>
      <c r="N60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10</v>
      </c>
    </row>
    <row r="606" spans="1:14" ht="14.25" customHeight="1" x14ac:dyDescent="0.35">
      <c r="A606" s="1" t="s">
        <v>2639</v>
      </c>
      <c r="B606" s="1" t="s">
        <v>2640</v>
      </c>
      <c r="C606" s="1" t="s">
        <v>1404</v>
      </c>
      <c r="D606" s="1">
        <v>2022</v>
      </c>
      <c r="E606" s="1" t="s">
        <v>182</v>
      </c>
      <c r="F606" s="1" t="s">
        <v>182</v>
      </c>
      <c r="G606" s="1">
        <v>20231</v>
      </c>
      <c r="H606" s="1" t="s">
        <v>18</v>
      </c>
      <c r="I606" s="1" t="s">
        <v>19</v>
      </c>
      <c r="J606" s="1" t="s">
        <v>20</v>
      </c>
      <c r="K606" s="1">
        <v>41</v>
      </c>
      <c r="L606" s="1" t="str">
        <f>VLOOKUP(Table1[[#This Row],[Status]], rubric[], 2, FALSE)</f>
        <v>Pemberdayaan atau Aksi Kemanusiaan</v>
      </c>
      <c r="M606" s="1" t="str">
        <f>CLEAN(TRIM(Table1[[#This Row],[Status]] &amp; "|" &amp; Table1[[#This Row],[Level]] &amp; "|" &amp; Table1[[#This Row],[Participant As]]))</f>
        <v>Relawan|External Regional|Team</v>
      </c>
      <c r="N60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607" spans="1:14" ht="14.25" customHeight="1" x14ac:dyDescent="0.35">
      <c r="A607" s="1" t="s">
        <v>2641</v>
      </c>
      <c r="B607" s="1" t="s">
        <v>2642</v>
      </c>
      <c r="C607" s="1" t="s">
        <v>1404</v>
      </c>
      <c r="D607" s="1">
        <v>2022</v>
      </c>
      <c r="E607" s="1" t="s">
        <v>85</v>
      </c>
      <c r="F607" s="1" t="s">
        <v>2643</v>
      </c>
      <c r="G607" s="1">
        <v>20212</v>
      </c>
      <c r="H607" s="1" t="s">
        <v>3446</v>
      </c>
      <c r="I607" s="1" t="s">
        <v>19</v>
      </c>
      <c r="J607" s="1" t="s">
        <v>25</v>
      </c>
      <c r="K607" s="1">
        <v>10</v>
      </c>
      <c r="L607" s="1" t="str">
        <f>VLOOKUP(Table1[[#This Row],[Status]], rubric[], 2, FALSE)</f>
        <v>Pengakuan</v>
      </c>
      <c r="M607" s="1" t="str">
        <f>CLEAN(TRIM(Table1[[#This Row],[Status]] &amp; "|" &amp; Table1[[#This Row],[Level]] &amp; "|" &amp; Table1[[#This Row],[Participant As]]))</f>
        <v>Pelatih/Wasit/Juri Tidak Berlisensi|External Regional|Individual</v>
      </c>
      <c r="N60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608" spans="1:14" ht="14.25" customHeight="1" x14ac:dyDescent="0.35">
      <c r="A608" s="1" t="s">
        <v>2641</v>
      </c>
      <c r="B608" s="1" t="s">
        <v>2642</v>
      </c>
      <c r="C608" s="1" t="s">
        <v>1404</v>
      </c>
      <c r="D608" s="1">
        <v>2022</v>
      </c>
      <c r="E608" s="1" t="s">
        <v>187</v>
      </c>
      <c r="F608" s="1" t="s">
        <v>138</v>
      </c>
      <c r="G608" s="1">
        <v>20221</v>
      </c>
      <c r="H608" s="1" t="s">
        <v>35</v>
      </c>
      <c r="I608" s="1" t="s">
        <v>19</v>
      </c>
      <c r="J608" s="1" t="s">
        <v>25</v>
      </c>
      <c r="K608" s="1">
        <v>43</v>
      </c>
      <c r="L608" s="1" t="str">
        <f>VLOOKUP(Table1[[#This Row],[Status]], rubric[], 2, FALSE)</f>
        <v>Kompetisi</v>
      </c>
      <c r="M608" s="1" t="str">
        <f>CLEAN(TRIM(Table1[[#This Row],[Status]] &amp; "|" &amp; Table1[[#This Row],[Level]] &amp; "|" &amp; Table1[[#This Row],[Participant As]]))</f>
        <v>Juara 1|External Regional|Individual</v>
      </c>
      <c r="N60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35</v>
      </c>
    </row>
    <row r="609" spans="1:14" ht="14.25" customHeight="1" x14ac:dyDescent="0.35">
      <c r="A609" s="1" t="s">
        <v>2641</v>
      </c>
      <c r="B609" s="1" t="s">
        <v>2642</v>
      </c>
      <c r="C609" s="1" t="s">
        <v>1404</v>
      </c>
      <c r="D609" s="1">
        <v>2022</v>
      </c>
      <c r="E609" s="1" t="s">
        <v>2220</v>
      </c>
      <c r="F609" s="1" t="s">
        <v>1764</v>
      </c>
      <c r="G609" s="1">
        <v>20222</v>
      </c>
      <c r="H609" s="1" t="s">
        <v>74</v>
      </c>
      <c r="I609" s="1" t="s">
        <v>48</v>
      </c>
      <c r="J609" s="1" t="s">
        <v>20</v>
      </c>
      <c r="K609" s="1">
        <v>20</v>
      </c>
      <c r="L609" s="1" t="str">
        <f>VLOOKUP(Table1[[#This Row],[Status]], rubric[], 2, FALSE)</f>
        <v>Kompetisi</v>
      </c>
      <c r="M609" s="1" t="str">
        <f>CLEAN(TRIM(Table1[[#This Row],[Status]] &amp; "|" &amp; Table1[[#This Row],[Level]] &amp; "|" &amp; Table1[[#This Row],[Participant As]]))</f>
        <v>Juara 3|External National|Team</v>
      </c>
      <c r="N60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8</v>
      </c>
    </row>
    <row r="610" spans="1:14" ht="14.25" customHeight="1" x14ac:dyDescent="0.35">
      <c r="A610" s="1" t="s">
        <v>2641</v>
      </c>
      <c r="B610" s="1" t="s">
        <v>2642</v>
      </c>
      <c r="C610" s="1" t="s">
        <v>1404</v>
      </c>
      <c r="D610" s="1">
        <v>2022</v>
      </c>
      <c r="E610" s="1" t="s">
        <v>2163</v>
      </c>
      <c r="F610" s="1" t="s">
        <v>2163</v>
      </c>
      <c r="G610" s="1">
        <v>20232</v>
      </c>
      <c r="H610" s="1" t="s">
        <v>32</v>
      </c>
      <c r="I610" s="1" t="s">
        <v>19</v>
      </c>
      <c r="J610" s="1" t="s">
        <v>20</v>
      </c>
      <c r="L610" s="1" t="str">
        <f>VLOOKUP(Table1[[#This Row],[Status]], rubric[], 2, FALSE)</f>
        <v>Kompetisi</v>
      </c>
      <c r="M610" s="1" t="str">
        <f>CLEAN(TRIM(Table1[[#This Row],[Status]] &amp; "|" &amp; Table1[[#This Row],[Level]] &amp; "|" &amp; Table1[[#This Row],[Participant As]]))</f>
        <v>Juara 2|External Regional|Team</v>
      </c>
      <c r="N61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611" spans="1:14" ht="14.25" customHeight="1" x14ac:dyDescent="0.35">
      <c r="A611" s="1" t="s">
        <v>2644</v>
      </c>
      <c r="B611" s="1" t="s">
        <v>2645</v>
      </c>
      <c r="C611" s="1" t="s">
        <v>1404</v>
      </c>
      <c r="D611" s="1">
        <v>2022</v>
      </c>
      <c r="E611" s="1" t="s">
        <v>1412</v>
      </c>
      <c r="F611" s="1" t="s">
        <v>463</v>
      </c>
      <c r="G611" s="1">
        <v>20231</v>
      </c>
      <c r="H611" s="1" t="s">
        <v>18</v>
      </c>
      <c r="I611" s="1" t="s">
        <v>19</v>
      </c>
      <c r="J611" s="1" t="s">
        <v>20</v>
      </c>
      <c r="K611" s="1">
        <v>0</v>
      </c>
      <c r="L611" s="1" t="str">
        <f>VLOOKUP(Table1[[#This Row],[Status]], rubric[], 2, FALSE)</f>
        <v>Pemberdayaan atau Aksi Kemanusiaan</v>
      </c>
      <c r="M611" s="1" t="str">
        <f>CLEAN(TRIM(Table1[[#This Row],[Status]] &amp; "|" &amp; Table1[[#This Row],[Level]] &amp; "|" &amp; Table1[[#This Row],[Participant As]]))</f>
        <v>Relawan|External Regional|Team</v>
      </c>
      <c r="N61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612" spans="1:14" ht="14.25" customHeight="1" x14ac:dyDescent="0.35">
      <c r="A612" s="1" t="s">
        <v>2646</v>
      </c>
      <c r="B612" s="1" t="s">
        <v>2647</v>
      </c>
      <c r="C612" s="1" t="s">
        <v>1404</v>
      </c>
      <c r="D612" s="1">
        <v>2022</v>
      </c>
      <c r="E612" s="1" t="s">
        <v>90</v>
      </c>
      <c r="F612" s="1" t="s">
        <v>1765</v>
      </c>
      <c r="G612" s="1">
        <v>20231</v>
      </c>
      <c r="H612" s="1" t="s">
        <v>18</v>
      </c>
      <c r="I612" s="1" t="s">
        <v>19</v>
      </c>
      <c r="J612" s="1" t="s">
        <v>20</v>
      </c>
      <c r="K612" s="1">
        <v>15</v>
      </c>
      <c r="L612" s="1" t="str">
        <f>VLOOKUP(Table1[[#This Row],[Status]], rubric[], 2, FALSE)</f>
        <v>Pemberdayaan atau Aksi Kemanusiaan</v>
      </c>
      <c r="M612" s="1" t="str">
        <f>CLEAN(TRIM(Table1[[#This Row],[Status]] &amp; "|" &amp; Table1[[#This Row],[Level]] &amp; "|" &amp; Table1[[#This Row],[Participant As]]))</f>
        <v>Relawan|External Regional|Team</v>
      </c>
      <c r="N61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613" spans="1:14" ht="14.25" customHeight="1" x14ac:dyDescent="0.35">
      <c r="A613" s="1" t="s">
        <v>2648</v>
      </c>
      <c r="B613" s="1" t="s">
        <v>2649</v>
      </c>
      <c r="C613" s="1" t="s">
        <v>1404</v>
      </c>
      <c r="D613" s="1">
        <v>2022</v>
      </c>
      <c r="E613" s="1" t="s">
        <v>38</v>
      </c>
      <c r="F613" s="1" t="s">
        <v>39</v>
      </c>
      <c r="G613" s="1">
        <v>20231</v>
      </c>
      <c r="H613" s="1" t="s">
        <v>40</v>
      </c>
      <c r="I613" s="1" t="s">
        <v>41</v>
      </c>
      <c r="J613" s="1" t="s">
        <v>25</v>
      </c>
      <c r="L613" s="1" t="str">
        <f>VLOOKUP(Table1[[#This Row],[Status]], rubric[], 2, FALSE)</f>
        <v>Karir Organisasi</v>
      </c>
      <c r="M613" s="1" t="str">
        <f>CLEAN(TRIM(Table1[[#This Row],[Status]] &amp; "|" &amp; Table1[[#This Row],[Level]] &amp; "|" &amp; Table1[[#This Row],[Participant As]]))</f>
        <v>Satu Tingkat Dibawah Pengurus Harian|Kab/Kota/PT|Individual</v>
      </c>
      <c r="N61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614" spans="1:14" ht="14.25" customHeight="1" x14ac:dyDescent="0.35">
      <c r="A614" s="1" t="s">
        <v>2650</v>
      </c>
      <c r="B614" s="1" t="s">
        <v>2651</v>
      </c>
      <c r="C614" s="1" t="s">
        <v>1404</v>
      </c>
      <c r="D614" s="1">
        <v>2022</v>
      </c>
      <c r="E614" s="1" t="s">
        <v>805</v>
      </c>
      <c r="F614" s="1" t="s">
        <v>806</v>
      </c>
      <c r="G614" s="1">
        <v>20232</v>
      </c>
      <c r="H614" s="1" t="s">
        <v>32</v>
      </c>
      <c r="I614" s="1" t="s">
        <v>48</v>
      </c>
      <c r="J614" s="1" t="s">
        <v>20</v>
      </c>
      <c r="L614" s="1" t="str">
        <f>VLOOKUP(Table1[[#This Row],[Status]], rubric[], 2, FALSE)</f>
        <v>Kompetisi</v>
      </c>
      <c r="M614" s="1" t="str">
        <f>CLEAN(TRIM(Table1[[#This Row],[Status]] &amp; "|" &amp; Table1[[#This Row],[Level]] &amp; "|" &amp; Table1[[#This Row],[Participant As]]))</f>
        <v>Juara 2|External National|Team</v>
      </c>
      <c r="N61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11</v>
      </c>
    </row>
    <row r="615" spans="1:14" ht="14.25" customHeight="1" x14ac:dyDescent="0.35">
      <c r="A615" s="1" t="s">
        <v>2652</v>
      </c>
      <c r="B615" s="1" t="s">
        <v>2653</v>
      </c>
      <c r="C615" s="1" t="s">
        <v>1404</v>
      </c>
      <c r="D615" s="1">
        <v>2022</v>
      </c>
      <c r="E615" s="1" t="s">
        <v>211</v>
      </c>
      <c r="F615" s="1" t="s">
        <v>2620</v>
      </c>
      <c r="G615" s="1">
        <v>20222</v>
      </c>
      <c r="H615" s="1" t="s">
        <v>18</v>
      </c>
      <c r="I615" s="1" t="s">
        <v>19</v>
      </c>
      <c r="J615" s="1" t="s">
        <v>20</v>
      </c>
      <c r="K615" s="1">
        <v>70</v>
      </c>
      <c r="L615" s="1" t="str">
        <f>VLOOKUP(Table1[[#This Row],[Status]], rubric[], 2, FALSE)</f>
        <v>Pemberdayaan atau Aksi Kemanusiaan</v>
      </c>
      <c r="M615" s="1" t="str">
        <f>CLEAN(TRIM(Table1[[#This Row],[Status]] &amp; "|" &amp; Table1[[#This Row],[Level]] &amp; "|" &amp; Table1[[#This Row],[Participant As]]))</f>
        <v>Relawan|External Regional|Team</v>
      </c>
      <c r="N61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616" spans="1:14" ht="14.25" customHeight="1" x14ac:dyDescent="0.35">
      <c r="A616" s="1" t="s">
        <v>2654</v>
      </c>
      <c r="B616" s="1" t="s">
        <v>2655</v>
      </c>
      <c r="C616" s="1" t="s">
        <v>1404</v>
      </c>
      <c r="D616" s="1">
        <v>2022</v>
      </c>
      <c r="E616" s="1" t="s">
        <v>920</v>
      </c>
      <c r="F616" s="1" t="s">
        <v>2656</v>
      </c>
      <c r="G616" s="1">
        <v>20231</v>
      </c>
      <c r="H616" s="1" t="s">
        <v>35</v>
      </c>
      <c r="I616" s="1" t="s">
        <v>48</v>
      </c>
      <c r="J616" s="1" t="s">
        <v>25</v>
      </c>
      <c r="L616" s="1" t="str">
        <f>VLOOKUP(Table1[[#This Row],[Status]], rubric[], 2, FALSE)</f>
        <v>Kompetisi</v>
      </c>
      <c r="M616" s="1" t="str">
        <f>CLEAN(TRIM(Table1[[#This Row],[Status]] &amp; "|" &amp; Table1[[#This Row],[Level]] &amp; "|" &amp; Table1[[#This Row],[Participant As]]))</f>
        <v>Juara 1|External National|Individual</v>
      </c>
      <c r="N61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617" spans="1:14" ht="14.25" customHeight="1" x14ac:dyDescent="0.35">
      <c r="A617" s="1" t="s">
        <v>2657</v>
      </c>
      <c r="B617" s="1" t="s">
        <v>2658</v>
      </c>
      <c r="C617" s="1" t="s">
        <v>1404</v>
      </c>
      <c r="D617" s="1">
        <v>2022</v>
      </c>
      <c r="E617" s="1" t="s">
        <v>182</v>
      </c>
      <c r="F617" s="1" t="s">
        <v>1412</v>
      </c>
      <c r="G617" s="1">
        <v>20231</v>
      </c>
      <c r="H617" s="1" t="s">
        <v>18</v>
      </c>
      <c r="I617" s="1" t="s">
        <v>19</v>
      </c>
      <c r="J617" s="1" t="s">
        <v>20</v>
      </c>
      <c r="K617" s="1">
        <v>0</v>
      </c>
      <c r="L617" s="1" t="str">
        <f>VLOOKUP(Table1[[#This Row],[Status]], rubric[], 2, FALSE)</f>
        <v>Pemberdayaan atau Aksi Kemanusiaan</v>
      </c>
      <c r="M617" s="1" t="str">
        <f>CLEAN(TRIM(Table1[[#This Row],[Status]] &amp; "|" &amp; Table1[[#This Row],[Level]] &amp; "|" &amp; Table1[[#This Row],[Participant As]]))</f>
        <v>Relawan|External Regional|Team</v>
      </c>
      <c r="N61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618" spans="1:14" ht="14.25" customHeight="1" x14ac:dyDescent="0.35">
      <c r="A618" s="1" t="s">
        <v>2659</v>
      </c>
      <c r="B618" s="1" t="s">
        <v>2660</v>
      </c>
      <c r="C618" s="1" t="s">
        <v>1404</v>
      </c>
      <c r="D618" s="1">
        <v>2022</v>
      </c>
      <c r="E618" s="1" t="s">
        <v>182</v>
      </c>
      <c r="F618" s="1" t="s">
        <v>1412</v>
      </c>
      <c r="G618" s="1">
        <v>20231</v>
      </c>
      <c r="H618" s="1" t="s">
        <v>18</v>
      </c>
      <c r="I618" s="1" t="s">
        <v>238</v>
      </c>
      <c r="J618" s="1" t="s">
        <v>20</v>
      </c>
      <c r="K618" s="1">
        <v>41</v>
      </c>
      <c r="L618" s="1" t="str">
        <f>VLOOKUP(Table1[[#This Row],[Status]], rubric[], 2, FALSE)</f>
        <v>Pemberdayaan atau Aksi Kemanusiaan</v>
      </c>
      <c r="M618" s="1" t="str">
        <f>CLEAN(TRIM(Table1[[#This Row],[Status]] &amp; "|" &amp; Table1[[#This Row],[Level]] &amp; "|" &amp; Table1[[#This Row],[Participant As]]))</f>
        <v>Relawan|External Provincial|Team</v>
      </c>
      <c r="N61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5</v>
      </c>
    </row>
    <row r="619" spans="1:14" ht="14.25" customHeight="1" x14ac:dyDescent="0.35">
      <c r="A619" s="1" t="s">
        <v>2661</v>
      </c>
      <c r="B619" s="1" t="s">
        <v>2662</v>
      </c>
      <c r="C619" s="1" t="s">
        <v>1404</v>
      </c>
      <c r="D619" s="1">
        <v>2022</v>
      </c>
      <c r="E619" s="1" t="s">
        <v>1412</v>
      </c>
      <c r="F619" s="1" t="s">
        <v>463</v>
      </c>
      <c r="G619" s="1">
        <v>20231</v>
      </c>
      <c r="H619" s="1" t="s">
        <v>18</v>
      </c>
      <c r="I619" s="1" t="s">
        <v>19</v>
      </c>
      <c r="J619" s="1" t="s">
        <v>20</v>
      </c>
      <c r="K619" s="1">
        <v>0</v>
      </c>
      <c r="L619" s="1" t="str">
        <f>VLOOKUP(Table1[[#This Row],[Status]], rubric[], 2, FALSE)</f>
        <v>Pemberdayaan atau Aksi Kemanusiaan</v>
      </c>
      <c r="M619" s="1" t="str">
        <f>CLEAN(TRIM(Table1[[#This Row],[Status]] &amp; "|" &amp; Table1[[#This Row],[Level]] &amp; "|" &amp; Table1[[#This Row],[Participant As]]))</f>
        <v>Relawan|External Regional|Team</v>
      </c>
      <c r="N61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620" spans="1:14" ht="14.25" customHeight="1" x14ac:dyDescent="0.35">
      <c r="A620" s="1" t="s">
        <v>2663</v>
      </c>
      <c r="B620" s="1" t="s">
        <v>2664</v>
      </c>
      <c r="C620" s="1" t="s">
        <v>1404</v>
      </c>
      <c r="D620" s="1">
        <v>2022</v>
      </c>
      <c r="E620" s="1" t="s">
        <v>2206</v>
      </c>
      <c r="F620" s="1" t="s">
        <v>2206</v>
      </c>
      <c r="G620" s="1">
        <v>20231</v>
      </c>
      <c r="H620" s="1" t="s">
        <v>18</v>
      </c>
      <c r="I620" s="1" t="s">
        <v>19</v>
      </c>
      <c r="J620" s="1" t="s">
        <v>20</v>
      </c>
      <c r="K620" s="1">
        <v>50</v>
      </c>
      <c r="L620" s="1" t="str">
        <f>VLOOKUP(Table1[[#This Row],[Status]], rubric[], 2, FALSE)</f>
        <v>Pemberdayaan atau Aksi Kemanusiaan</v>
      </c>
      <c r="M620" s="1" t="str">
        <f>CLEAN(TRIM(Table1[[#This Row],[Status]] &amp; "|" &amp; Table1[[#This Row],[Level]] &amp; "|" &amp; Table1[[#This Row],[Participant As]]))</f>
        <v>Relawan|External Regional|Team</v>
      </c>
      <c r="N62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621" spans="1:14" ht="14.25" customHeight="1" x14ac:dyDescent="0.35">
      <c r="A621" s="1" t="s">
        <v>2665</v>
      </c>
      <c r="B621" s="1" t="s">
        <v>2666</v>
      </c>
      <c r="C621" s="1" t="s">
        <v>1404</v>
      </c>
      <c r="D621" s="1">
        <v>2022</v>
      </c>
      <c r="E621" s="1" t="s">
        <v>211</v>
      </c>
      <c r="F621" s="1" t="s">
        <v>2620</v>
      </c>
      <c r="G621" s="1">
        <v>20222</v>
      </c>
      <c r="H621" s="1" t="s">
        <v>18</v>
      </c>
      <c r="I621" s="1" t="s">
        <v>19</v>
      </c>
      <c r="J621" s="1" t="s">
        <v>20</v>
      </c>
      <c r="K621" s="1">
        <v>0</v>
      </c>
      <c r="L621" s="1" t="str">
        <f>VLOOKUP(Table1[[#This Row],[Status]], rubric[], 2, FALSE)</f>
        <v>Pemberdayaan atau Aksi Kemanusiaan</v>
      </c>
      <c r="M621" s="1" t="str">
        <f>CLEAN(TRIM(Table1[[#This Row],[Status]] &amp; "|" &amp; Table1[[#This Row],[Level]] &amp; "|" &amp; Table1[[#This Row],[Participant As]]))</f>
        <v>Relawan|External Regional|Team</v>
      </c>
      <c r="N62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622" spans="1:14" ht="14.25" customHeight="1" x14ac:dyDescent="0.35">
      <c r="A622" s="1" t="s">
        <v>2667</v>
      </c>
      <c r="B622" s="1" t="s">
        <v>2668</v>
      </c>
      <c r="C622" s="1" t="s">
        <v>1404</v>
      </c>
      <c r="D622" s="1">
        <v>2022</v>
      </c>
      <c r="E622" s="1" t="s">
        <v>211</v>
      </c>
      <c r="F622" s="1" t="s">
        <v>2620</v>
      </c>
      <c r="G622" s="1">
        <v>20222</v>
      </c>
      <c r="H622" s="1" t="s">
        <v>18</v>
      </c>
      <c r="I622" s="1" t="s">
        <v>19</v>
      </c>
      <c r="J622" s="1" t="s">
        <v>20</v>
      </c>
      <c r="K622" s="1">
        <v>5</v>
      </c>
      <c r="L622" s="1" t="str">
        <f>VLOOKUP(Table1[[#This Row],[Status]], rubric[], 2, FALSE)</f>
        <v>Pemberdayaan atau Aksi Kemanusiaan</v>
      </c>
      <c r="M622" s="1" t="str">
        <f>CLEAN(TRIM(Table1[[#This Row],[Status]] &amp; "|" &amp; Table1[[#This Row],[Level]] &amp; "|" &amp; Table1[[#This Row],[Participant As]]))</f>
        <v>Relawan|External Regional|Team</v>
      </c>
      <c r="N62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623" spans="1:14" ht="14.25" customHeight="1" x14ac:dyDescent="0.35">
      <c r="A623" s="1" t="s">
        <v>2669</v>
      </c>
      <c r="B623" s="1" t="s">
        <v>2670</v>
      </c>
      <c r="C623" s="1" t="s">
        <v>1404</v>
      </c>
      <c r="D623" s="1">
        <v>2022</v>
      </c>
      <c r="E623" s="1" t="s">
        <v>559</v>
      </c>
      <c r="F623" s="1" t="s">
        <v>2563</v>
      </c>
      <c r="G623" s="1">
        <v>20222</v>
      </c>
      <c r="H623" s="1" t="s">
        <v>35</v>
      </c>
      <c r="I623" s="1" t="s">
        <v>48</v>
      </c>
      <c r="J623" s="1" t="s">
        <v>25</v>
      </c>
      <c r="K623" s="1">
        <v>1000</v>
      </c>
      <c r="L623" s="1" t="str">
        <f>VLOOKUP(Table1[[#This Row],[Status]], rubric[], 2, FALSE)</f>
        <v>Kompetisi</v>
      </c>
      <c r="M623" s="1" t="str">
        <f>CLEAN(TRIM(Table1[[#This Row],[Status]] &amp; "|" &amp; Table1[[#This Row],[Level]] &amp; "|" &amp; Table1[[#This Row],[Participant As]]))</f>
        <v>Juara 1|External National|Individual</v>
      </c>
      <c r="N62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624" spans="1:14" ht="14.25" customHeight="1" x14ac:dyDescent="0.35">
      <c r="A624" s="1" t="s">
        <v>2669</v>
      </c>
      <c r="B624" s="1" t="s">
        <v>2670</v>
      </c>
      <c r="C624" s="1" t="s">
        <v>1404</v>
      </c>
      <c r="D624" s="1">
        <v>2022</v>
      </c>
      <c r="E624" s="1" t="s">
        <v>2305</v>
      </c>
      <c r="F624" s="1" t="s">
        <v>1467</v>
      </c>
      <c r="G624" s="1">
        <v>20231</v>
      </c>
      <c r="H624" s="1" t="s">
        <v>32</v>
      </c>
      <c r="I624" s="1" t="s">
        <v>66</v>
      </c>
      <c r="J624" s="1" t="s">
        <v>20</v>
      </c>
      <c r="L624" s="1" t="str">
        <f>VLOOKUP(Table1[[#This Row],[Status]], rubric[], 2, FALSE)</f>
        <v>Kompetisi</v>
      </c>
      <c r="M624" s="1" t="str">
        <f>CLEAN(TRIM(Table1[[#This Row],[Status]] &amp; "|" &amp; Table1[[#This Row],[Level]] &amp; "|" &amp; Table1[[#This Row],[Participant As]]))</f>
        <v>Juara 2|External International|Team</v>
      </c>
      <c r="N62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30</v>
      </c>
    </row>
    <row r="625" spans="1:14" ht="14.25" customHeight="1" x14ac:dyDescent="0.35">
      <c r="A625" s="1" t="s">
        <v>2669</v>
      </c>
      <c r="B625" s="1" t="s">
        <v>2670</v>
      </c>
      <c r="C625" s="1" t="s">
        <v>1404</v>
      </c>
      <c r="D625" s="1">
        <v>2022</v>
      </c>
      <c r="E625" s="1" t="s">
        <v>30</v>
      </c>
      <c r="F625" s="1" t="s">
        <v>31</v>
      </c>
      <c r="G625" s="1">
        <v>20231</v>
      </c>
      <c r="H625" s="1" t="s">
        <v>32</v>
      </c>
      <c r="I625" s="1" t="s">
        <v>19</v>
      </c>
      <c r="J625" s="1" t="s">
        <v>20</v>
      </c>
      <c r="L625" s="1" t="str">
        <f>VLOOKUP(Table1[[#This Row],[Status]], rubric[], 2, FALSE)</f>
        <v>Kompetisi</v>
      </c>
      <c r="M625" s="1" t="str">
        <f>CLEAN(TRIM(Table1[[#This Row],[Status]] &amp; "|" &amp; Table1[[#This Row],[Level]] &amp; "|" &amp; Table1[[#This Row],[Participant As]]))</f>
        <v>Juara 2|External Regional|Team</v>
      </c>
      <c r="N62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626" spans="1:14" ht="14.25" customHeight="1" x14ac:dyDescent="0.35">
      <c r="A626" s="1" t="s">
        <v>2669</v>
      </c>
      <c r="B626" s="1" t="s">
        <v>2670</v>
      </c>
      <c r="C626" s="1" t="s">
        <v>1404</v>
      </c>
      <c r="D626" s="1">
        <v>2022</v>
      </c>
      <c r="E626" s="1" t="s">
        <v>33</v>
      </c>
      <c r="F626" s="1" t="s">
        <v>34</v>
      </c>
      <c r="G626" s="1">
        <v>20231</v>
      </c>
      <c r="H626" s="1" t="s">
        <v>35</v>
      </c>
      <c r="I626" s="1" t="s">
        <v>19</v>
      </c>
      <c r="J626" s="1" t="s">
        <v>20</v>
      </c>
      <c r="L626" s="1" t="str">
        <f>VLOOKUP(Table1[[#This Row],[Status]], rubric[], 2, FALSE)</f>
        <v>Kompetisi</v>
      </c>
      <c r="M626" s="1" t="str">
        <f>CLEAN(TRIM(Table1[[#This Row],[Status]] &amp; "|" &amp; Table1[[#This Row],[Level]] &amp; "|" &amp; Table1[[#This Row],[Participant As]]))</f>
        <v>Juara 1|External Regional|Team</v>
      </c>
      <c r="N62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627" spans="1:14" ht="14.25" customHeight="1" x14ac:dyDescent="0.35">
      <c r="A627" s="1" t="s">
        <v>2671</v>
      </c>
      <c r="B627" s="1" t="s">
        <v>2672</v>
      </c>
      <c r="C627" s="1" t="s">
        <v>1404</v>
      </c>
      <c r="D627" s="1">
        <v>2022</v>
      </c>
      <c r="E627" s="1" t="s">
        <v>38</v>
      </c>
      <c r="F627" s="1" t="s">
        <v>39</v>
      </c>
      <c r="G627" s="1">
        <v>20231</v>
      </c>
      <c r="H627" s="1" t="s">
        <v>102</v>
      </c>
      <c r="I627" s="1" t="s">
        <v>41</v>
      </c>
      <c r="J627" s="1" t="s">
        <v>25</v>
      </c>
      <c r="L627" s="1" t="str">
        <f>VLOOKUP(Table1[[#This Row],[Status]], rubric[], 2, FALSE)</f>
        <v>Karir Organisasi</v>
      </c>
      <c r="M627" s="1" t="str">
        <f>CLEAN(TRIM(Table1[[#This Row],[Status]] &amp; "|" &amp; Table1[[#This Row],[Level]] &amp; "|" &amp; Table1[[#This Row],[Participant As]]))</f>
        <v>Sekretaris|Kab/Kota/PT|Individual</v>
      </c>
      <c r="N62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6</v>
      </c>
    </row>
    <row r="628" spans="1:14" ht="14.25" customHeight="1" x14ac:dyDescent="0.35">
      <c r="A628" s="1" t="s">
        <v>2671</v>
      </c>
      <c r="B628" s="1" t="s">
        <v>2672</v>
      </c>
      <c r="C628" s="1" t="s">
        <v>1404</v>
      </c>
      <c r="D628" s="1">
        <v>2022</v>
      </c>
      <c r="E628" s="1" t="s">
        <v>42</v>
      </c>
      <c r="F628" s="1" t="s">
        <v>43</v>
      </c>
      <c r="G628" s="1">
        <v>20232</v>
      </c>
      <c r="H628" s="1" t="s">
        <v>102</v>
      </c>
      <c r="I628" s="1" t="s">
        <v>41</v>
      </c>
      <c r="J628" s="1" t="s">
        <v>25</v>
      </c>
      <c r="L628" s="1" t="str">
        <f>VLOOKUP(Table1[[#This Row],[Status]], rubric[], 2, FALSE)</f>
        <v>Karir Organisasi</v>
      </c>
      <c r="M628" s="1" t="str">
        <f>CLEAN(TRIM(Table1[[#This Row],[Status]] &amp; "|" &amp; Table1[[#This Row],[Level]] &amp; "|" &amp; Table1[[#This Row],[Participant As]]))</f>
        <v>Sekretaris|Kab/Kota/PT|Individual</v>
      </c>
      <c r="N62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6</v>
      </c>
    </row>
    <row r="629" spans="1:14" ht="14.25" customHeight="1" x14ac:dyDescent="0.35">
      <c r="A629" s="1" t="s">
        <v>2671</v>
      </c>
      <c r="B629" s="1" t="s">
        <v>2672</v>
      </c>
      <c r="C629" s="1" t="s">
        <v>1404</v>
      </c>
      <c r="D629" s="1">
        <v>2022</v>
      </c>
      <c r="E629" s="1" t="s">
        <v>869</v>
      </c>
      <c r="F629" s="1" t="s">
        <v>869</v>
      </c>
      <c r="G629" s="1">
        <v>20232</v>
      </c>
      <c r="H629" s="1" t="s">
        <v>18</v>
      </c>
      <c r="I629" s="1" t="s">
        <v>19</v>
      </c>
      <c r="J629" s="1" t="s">
        <v>20</v>
      </c>
      <c r="K629" s="1">
        <v>8</v>
      </c>
      <c r="L629" s="1" t="str">
        <f>VLOOKUP(Table1[[#This Row],[Status]], rubric[], 2, FALSE)</f>
        <v>Pemberdayaan atau Aksi Kemanusiaan</v>
      </c>
      <c r="M629" s="1" t="str">
        <f>CLEAN(TRIM(Table1[[#This Row],[Status]] &amp; "|" &amp; Table1[[#This Row],[Level]] &amp; "|" &amp; Table1[[#This Row],[Participant As]]))</f>
        <v>Relawan|External Regional|Team</v>
      </c>
      <c r="N62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630" spans="1:14" ht="14.25" customHeight="1" x14ac:dyDescent="0.35">
      <c r="A630" s="1" t="s">
        <v>2673</v>
      </c>
      <c r="B630" s="1" t="s">
        <v>2674</v>
      </c>
      <c r="C630" s="1" t="s">
        <v>1404</v>
      </c>
      <c r="D630" s="1">
        <v>2022</v>
      </c>
      <c r="E630" s="1" t="s">
        <v>1765</v>
      </c>
      <c r="F630" s="1" t="s">
        <v>1765</v>
      </c>
      <c r="G630" s="1">
        <v>20231</v>
      </c>
      <c r="H630" s="1" t="s">
        <v>18</v>
      </c>
      <c r="I630" s="1" t="s">
        <v>19</v>
      </c>
      <c r="J630" s="1" t="s">
        <v>20</v>
      </c>
      <c r="K630" s="1">
        <v>0</v>
      </c>
      <c r="L630" s="1" t="str">
        <f>VLOOKUP(Table1[[#This Row],[Status]], rubric[], 2, FALSE)</f>
        <v>Pemberdayaan atau Aksi Kemanusiaan</v>
      </c>
      <c r="M630" s="1" t="str">
        <f>CLEAN(TRIM(Table1[[#This Row],[Status]] &amp; "|" &amp; Table1[[#This Row],[Level]] &amp; "|" &amp; Table1[[#This Row],[Participant As]]))</f>
        <v>Relawan|External Regional|Team</v>
      </c>
      <c r="N63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631" spans="1:14" ht="14.25" customHeight="1" x14ac:dyDescent="0.35">
      <c r="A631" s="1" t="s">
        <v>2675</v>
      </c>
      <c r="B631" s="1" t="s">
        <v>2676</v>
      </c>
      <c r="C631" s="1" t="s">
        <v>1578</v>
      </c>
      <c r="D631" s="1">
        <v>2022</v>
      </c>
      <c r="E631" s="1" t="s">
        <v>99</v>
      </c>
      <c r="F631" s="1" t="s">
        <v>99</v>
      </c>
      <c r="G631" s="1">
        <v>20221</v>
      </c>
      <c r="H631" s="1" t="s">
        <v>74</v>
      </c>
      <c r="I631" s="1" t="s">
        <v>19</v>
      </c>
      <c r="J631" s="1" t="s">
        <v>20</v>
      </c>
      <c r="K631" s="1">
        <v>60</v>
      </c>
      <c r="L631" s="1" t="str">
        <f>VLOOKUP(Table1[[#This Row],[Status]], rubric[], 2, FALSE)</f>
        <v>Kompetisi</v>
      </c>
      <c r="M631" s="1" t="str">
        <f>CLEAN(TRIM(Table1[[#This Row],[Status]] &amp; "|" &amp; Table1[[#This Row],[Level]] &amp; "|" &amp; Table1[[#This Row],[Participant As]]))</f>
        <v>Juara 3|External Regional|Team</v>
      </c>
      <c r="N63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632" spans="1:14" ht="14.25" customHeight="1" x14ac:dyDescent="0.35">
      <c r="A632" s="1" t="s">
        <v>2675</v>
      </c>
      <c r="B632" s="1" t="s">
        <v>2676</v>
      </c>
      <c r="C632" s="1" t="s">
        <v>1578</v>
      </c>
      <c r="D632" s="1">
        <v>2022</v>
      </c>
      <c r="E632" s="1" t="s">
        <v>69</v>
      </c>
      <c r="F632" s="1" t="s">
        <v>551</v>
      </c>
      <c r="G632" s="1">
        <v>20231</v>
      </c>
      <c r="H632" s="1" t="s">
        <v>18</v>
      </c>
      <c r="I632" s="1" t="s">
        <v>19</v>
      </c>
      <c r="J632" s="1" t="s">
        <v>20</v>
      </c>
      <c r="K632" s="1">
        <v>99</v>
      </c>
      <c r="L632" s="1" t="str">
        <f>VLOOKUP(Table1[[#This Row],[Status]], rubric[], 2, FALSE)</f>
        <v>Pemberdayaan atau Aksi Kemanusiaan</v>
      </c>
      <c r="M632" s="1" t="str">
        <f>CLEAN(TRIM(Table1[[#This Row],[Status]] &amp; "|" &amp; Table1[[#This Row],[Level]] &amp; "|" &amp; Table1[[#This Row],[Participant As]]))</f>
        <v>Relawan|External Regional|Team</v>
      </c>
      <c r="N63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633" spans="1:14" ht="14.25" customHeight="1" x14ac:dyDescent="0.35">
      <c r="A633" s="1" t="s">
        <v>2675</v>
      </c>
      <c r="B633" s="1" t="s">
        <v>2676</v>
      </c>
      <c r="C633" s="1" t="s">
        <v>1578</v>
      </c>
      <c r="D633" s="1">
        <v>2022</v>
      </c>
      <c r="E633" s="1" t="s">
        <v>89</v>
      </c>
      <c r="F633" s="1" t="s">
        <v>90</v>
      </c>
      <c r="G633" s="1">
        <v>20231</v>
      </c>
      <c r="H633" s="1" t="s">
        <v>91</v>
      </c>
      <c r="I633" s="1" t="s">
        <v>66</v>
      </c>
      <c r="J633" s="1" t="s">
        <v>25</v>
      </c>
      <c r="K633" s="1">
        <v>500</v>
      </c>
      <c r="L633" s="1" t="str">
        <f>VLOOKUP(Table1[[#This Row],[Status]], rubric[], 2, FALSE)</f>
        <v>Pengakuan</v>
      </c>
      <c r="M633" s="1" t="str">
        <f>CLEAN(TRIM(Table1[[#This Row],[Status]] &amp; "|" &amp; Table1[[#This Row],[Level]] &amp; "|" &amp; Table1[[#This Row],[Participant As]]))</f>
        <v>Narasumber/Pembicara|External International|Individual</v>
      </c>
      <c r="N63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634" spans="1:14" ht="14.25" customHeight="1" x14ac:dyDescent="0.35">
      <c r="A634" s="1" t="s">
        <v>2675</v>
      </c>
      <c r="B634" s="1" t="s">
        <v>2676</v>
      </c>
      <c r="C634" s="1" t="s">
        <v>1578</v>
      </c>
      <c r="D634" s="1">
        <v>2022</v>
      </c>
      <c r="E634" s="1" t="s">
        <v>2287</v>
      </c>
      <c r="F634" s="1" t="s">
        <v>2677</v>
      </c>
      <c r="G634" s="1">
        <v>20232</v>
      </c>
      <c r="H634" s="1" t="s">
        <v>318</v>
      </c>
      <c r="I634" s="1" t="s">
        <v>48</v>
      </c>
      <c r="J634" s="1" t="s">
        <v>20</v>
      </c>
      <c r="K634" s="1">
        <v>100</v>
      </c>
      <c r="L634" s="1" t="str">
        <f>VLOOKUP(Table1[[#This Row],[Status]], rubric[], 2, FALSE)</f>
        <v>Hasil Karya</v>
      </c>
      <c r="M634" s="1" t="str">
        <f>CLEAN(TRIM(Table1[[#This Row],[Status]] &amp; "|" &amp; Table1[[#This Row],[Level]] &amp; "|" &amp; Table1[[#This Row],[Participant As]]))</f>
        <v>Penulis kedua (bukan korespondensi) dst karya ilmiah di journal yg bereputasi dan diakui|External National|Team</v>
      </c>
      <c r="N63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635" spans="1:14" ht="14.25" customHeight="1" x14ac:dyDescent="0.35">
      <c r="A635" s="1" t="s">
        <v>2675</v>
      </c>
      <c r="B635" s="1" t="s">
        <v>2676</v>
      </c>
      <c r="C635" s="1" t="s">
        <v>1578</v>
      </c>
      <c r="D635" s="1">
        <v>2022</v>
      </c>
      <c r="E635" s="1" t="s">
        <v>2198</v>
      </c>
      <c r="F635" s="1" t="s">
        <v>2198</v>
      </c>
      <c r="G635" s="1">
        <v>20232</v>
      </c>
      <c r="H635" s="1" t="s">
        <v>55</v>
      </c>
      <c r="I635" s="1" t="s">
        <v>48</v>
      </c>
      <c r="J635" s="1" t="s">
        <v>25</v>
      </c>
      <c r="K635" s="1">
        <v>100</v>
      </c>
      <c r="L635" s="1" t="str">
        <f>VLOOKUP(Table1[[#This Row],[Status]], rubric[], 2, FALSE)</f>
        <v>Hasil Karya</v>
      </c>
      <c r="M635" s="1" t="str">
        <f>CLEAN(TRIM(Table1[[#This Row],[Status]] &amp; "|" &amp; Table1[[#This Row],[Level]] &amp; "|" &amp; Table1[[#This Row],[Participant As]]))</f>
        <v>Hak Cipta|External National|Individual</v>
      </c>
      <c r="N63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636" spans="1:14" ht="14.25" customHeight="1" x14ac:dyDescent="0.35">
      <c r="A636" s="1" t="s">
        <v>2675</v>
      </c>
      <c r="B636" s="1" t="s">
        <v>2676</v>
      </c>
      <c r="C636" s="1" t="s">
        <v>1578</v>
      </c>
      <c r="D636" s="1">
        <v>2022</v>
      </c>
      <c r="E636" s="1" t="s">
        <v>2678</v>
      </c>
      <c r="F636" s="1" t="s">
        <v>2678</v>
      </c>
      <c r="G636" s="1">
        <v>20232</v>
      </c>
      <c r="H636" s="1" t="s">
        <v>55</v>
      </c>
      <c r="I636" s="1" t="s">
        <v>48</v>
      </c>
      <c r="J636" s="1" t="s">
        <v>20</v>
      </c>
      <c r="K636" s="1">
        <v>100</v>
      </c>
      <c r="L636" s="1" t="str">
        <f>VLOOKUP(Table1[[#This Row],[Status]], rubric[], 2, FALSE)</f>
        <v>Hasil Karya</v>
      </c>
      <c r="M636" s="1" t="str">
        <f>CLEAN(TRIM(Table1[[#This Row],[Status]] &amp; "|" &amp; Table1[[#This Row],[Level]] &amp; "|" &amp; Table1[[#This Row],[Participant As]]))</f>
        <v>Hak Cipta|External National|Team</v>
      </c>
      <c r="N63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637" spans="1:14" ht="14.25" customHeight="1" x14ac:dyDescent="0.35">
      <c r="A637" s="1" t="s">
        <v>2679</v>
      </c>
      <c r="B637" s="1" t="s">
        <v>2680</v>
      </c>
      <c r="C637" s="1" t="s">
        <v>1578</v>
      </c>
      <c r="D637" s="1">
        <v>2022</v>
      </c>
      <c r="E637" s="1" t="s">
        <v>89</v>
      </c>
      <c r="F637" s="1" t="s">
        <v>90</v>
      </c>
      <c r="G637" s="1">
        <v>20231</v>
      </c>
      <c r="H637" s="1" t="s">
        <v>91</v>
      </c>
      <c r="I637" s="1" t="s">
        <v>66</v>
      </c>
      <c r="J637" s="1" t="s">
        <v>25</v>
      </c>
      <c r="K637" s="1">
        <v>500</v>
      </c>
      <c r="L637" s="1" t="str">
        <f>VLOOKUP(Table1[[#This Row],[Status]], rubric[], 2, FALSE)</f>
        <v>Pengakuan</v>
      </c>
      <c r="M637" s="1" t="str">
        <f>CLEAN(TRIM(Table1[[#This Row],[Status]] &amp; "|" &amp; Table1[[#This Row],[Level]] &amp; "|" &amp; Table1[[#This Row],[Participant As]]))</f>
        <v>Narasumber/Pembicara|External International|Individual</v>
      </c>
      <c r="N63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638" spans="1:14" ht="14.25" customHeight="1" x14ac:dyDescent="0.35">
      <c r="A638" s="1" t="s">
        <v>2681</v>
      </c>
      <c r="B638" s="1" t="s">
        <v>2682</v>
      </c>
      <c r="C638" s="1" t="s">
        <v>1578</v>
      </c>
      <c r="D638" s="1">
        <v>2022</v>
      </c>
      <c r="E638" s="1" t="s">
        <v>2683</v>
      </c>
      <c r="F638" s="1" t="s">
        <v>1557</v>
      </c>
      <c r="G638" s="1">
        <v>20232</v>
      </c>
      <c r="H638" s="1" t="s">
        <v>74</v>
      </c>
      <c r="I638" s="1" t="s">
        <v>48</v>
      </c>
      <c r="J638" s="1" t="s">
        <v>20</v>
      </c>
      <c r="L638" s="1" t="str">
        <f>VLOOKUP(Table1[[#This Row],[Status]], rubric[], 2, FALSE)</f>
        <v>Kompetisi</v>
      </c>
      <c r="M638" s="1" t="str">
        <f>CLEAN(TRIM(Table1[[#This Row],[Status]] &amp; "|" &amp; Table1[[#This Row],[Level]] &amp; "|" &amp; Table1[[#This Row],[Participant As]]))</f>
        <v>Juara 3|External National|Team</v>
      </c>
      <c r="N63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8</v>
      </c>
    </row>
    <row r="639" spans="1:14" ht="14.25" customHeight="1" x14ac:dyDescent="0.35">
      <c r="A639" s="1" t="s">
        <v>2684</v>
      </c>
      <c r="B639" s="1" t="s">
        <v>2685</v>
      </c>
      <c r="C639" s="1" t="s">
        <v>1578</v>
      </c>
      <c r="D639" s="1">
        <v>2022</v>
      </c>
      <c r="E639" s="1" t="s">
        <v>38</v>
      </c>
      <c r="F639" s="1" t="s">
        <v>39</v>
      </c>
      <c r="G639" s="1">
        <v>20231</v>
      </c>
      <c r="H639" s="1" t="s">
        <v>102</v>
      </c>
      <c r="I639" s="1" t="s">
        <v>41</v>
      </c>
      <c r="J639" s="1" t="s">
        <v>25</v>
      </c>
      <c r="L639" s="1" t="str">
        <f>VLOOKUP(Table1[[#This Row],[Status]], rubric[], 2, FALSE)</f>
        <v>Karir Organisasi</v>
      </c>
      <c r="M639" s="1" t="str">
        <f>CLEAN(TRIM(Table1[[#This Row],[Status]] &amp; "|" &amp; Table1[[#This Row],[Level]] &amp; "|" &amp; Table1[[#This Row],[Participant As]]))</f>
        <v>Sekretaris|Kab/Kota/PT|Individual</v>
      </c>
      <c r="N63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6</v>
      </c>
    </row>
    <row r="640" spans="1:14" ht="14.25" customHeight="1" x14ac:dyDescent="0.35">
      <c r="A640" s="1" t="s">
        <v>2684</v>
      </c>
      <c r="B640" s="1" t="s">
        <v>2685</v>
      </c>
      <c r="C640" s="1" t="s">
        <v>1578</v>
      </c>
      <c r="D640" s="1">
        <v>2022</v>
      </c>
      <c r="E640" s="1" t="s">
        <v>42</v>
      </c>
      <c r="F640" s="1" t="s">
        <v>43</v>
      </c>
      <c r="G640" s="1">
        <v>20232</v>
      </c>
      <c r="H640" s="1" t="s">
        <v>102</v>
      </c>
      <c r="I640" s="1" t="s">
        <v>41</v>
      </c>
      <c r="J640" s="1" t="s">
        <v>25</v>
      </c>
      <c r="L640" s="1" t="str">
        <f>VLOOKUP(Table1[[#This Row],[Status]], rubric[], 2, FALSE)</f>
        <v>Karir Organisasi</v>
      </c>
      <c r="M640" s="1" t="str">
        <f>CLEAN(TRIM(Table1[[#This Row],[Status]] &amp; "|" &amp; Table1[[#This Row],[Level]] &amp; "|" &amp; Table1[[#This Row],[Participant As]]))</f>
        <v>Sekretaris|Kab/Kota/PT|Individual</v>
      </c>
      <c r="N64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6</v>
      </c>
    </row>
    <row r="641" spans="1:14" ht="14.25" customHeight="1" x14ac:dyDescent="0.35">
      <c r="A641" s="1" t="s">
        <v>2686</v>
      </c>
      <c r="B641" s="1" t="s">
        <v>2687</v>
      </c>
      <c r="C641" s="1" t="s">
        <v>1578</v>
      </c>
      <c r="D641" s="1">
        <v>2022</v>
      </c>
      <c r="E641" s="1" t="s">
        <v>1611</v>
      </c>
      <c r="F641" s="1" t="s">
        <v>1119</v>
      </c>
      <c r="G641" s="1">
        <v>20222</v>
      </c>
      <c r="H641" s="1" t="s">
        <v>32</v>
      </c>
      <c r="I641" s="1" t="s">
        <v>48</v>
      </c>
      <c r="J641" s="1" t="s">
        <v>20</v>
      </c>
      <c r="K641" s="1">
        <v>111</v>
      </c>
      <c r="L641" s="1" t="str">
        <f>VLOOKUP(Table1[[#This Row],[Status]], rubric[], 2, FALSE)</f>
        <v>Kompetisi</v>
      </c>
      <c r="M641" s="1" t="str">
        <f>CLEAN(TRIM(Table1[[#This Row],[Status]] &amp; "|" &amp; Table1[[#This Row],[Level]] &amp; "|" &amp; Table1[[#This Row],[Participant As]]))</f>
        <v>Juara 2|External National|Team</v>
      </c>
      <c r="N64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11</v>
      </c>
    </row>
    <row r="642" spans="1:14" ht="14.25" customHeight="1" x14ac:dyDescent="0.35">
      <c r="A642" s="1" t="s">
        <v>2688</v>
      </c>
      <c r="B642" s="1" t="s">
        <v>2689</v>
      </c>
      <c r="C642" s="1" t="s">
        <v>1578</v>
      </c>
      <c r="D642" s="1">
        <v>2022</v>
      </c>
      <c r="E642" s="1" t="s">
        <v>2683</v>
      </c>
      <c r="F642" s="1" t="s">
        <v>1557</v>
      </c>
      <c r="G642" s="1">
        <v>20232</v>
      </c>
      <c r="H642" s="1" t="s">
        <v>74</v>
      </c>
      <c r="I642" s="1" t="s">
        <v>48</v>
      </c>
      <c r="J642" s="1" t="s">
        <v>20</v>
      </c>
      <c r="L642" s="1" t="str">
        <f>VLOOKUP(Table1[[#This Row],[Status]], rubric[], 2, FALSE)</f>
        <v>Kompetisi</v>
      </c>
      <c r="M642" s="1" t="str">
        <f>CLEAN(TRIM(Table1[[#This Row],[Status]] &amp; "|" &amp; Table1[[#This Row],[Level]] &amp; "|" &amp; Table1[[#This Row],[Participant As]]))</f>
        <v>Juara 3|External National|Team</v>
      </c>
      <c r="N64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8</v>
      </c>
    </row>
    <row r="643" spans="1:14" ht="14.25" customHeight="1" x14ac:dyDescent="0.35">
      <c r="A643" s="1" t="s">
        <v>2690</v>
      </c>
      <c r="B643" s="1" t="s">
        <v>2691</v>
      </c>
      <c r="C643" s="1" t="s">
        <v>1578</v>
      </c>
      <c r="D643" s="1">
        <v>2022</v>
      </c>
      <c r="E643" s="1" t="s">
        <v>2683</v>
      </c>
      <c r="F643" s="1" t="s">
        <v>1557</v>
      </c>
      <c r="G643" s="1">
        <v>20232</v>
      </c>
      <c r="H643" s="1" t="s">
        <v>74</v>
      </c>
      <c r="I643" s="1" t="s">
        <v>48</v>
      </c>
      <c r="J643" s="1" t="s">
        <v>20</v>
      </c>
      <c r="L643" s="1" t="str">
        <f>VLOOKUP(Table1[[#This Row],[Status]], rubric[], 2, FALSE)</f>
        <v>Kompetisi</v>
      </c>
      <c r="M643" s="1" t="str">
        <f>CLEAN(TRIM(Table1[[#This Row],[Status]] &amp; "|" &amp; Table1[[#This Row],[Level]] &amp; "|" &amp; Table1[[#This Row],[Participant As]]))</f>
        <v>Juara 3|External National|Team</v>
      </c>
      <c r="N64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8</v>
      </c>
    </row>
    <row r="644" spans="1:14" ht="14.25" customHeight="1" x14ac:dyDescent="0.35">
      <c r="A644" s="1" t="s">
        <v>2692</v>
      </c>
      <c r="B644" s="1" t="s">
        <v>2693</v>
      </c>
      <c r="C644" s="1" t="s">
        <v>1578</v>
      </c>
      <c r="D644" s="1">
        <v>2022</v>
      </c>
      <c r="E644" s="1" t="s">
        <v>24</v>
      </c>
      <c r="F644" s="1" t="s">
        <v>907</v>
      </c>
      <c r="G644" s="1">
        <v>20222</v>
      </c>
      <c r="H644" s="1" t="s">
        <v>18</v>
      </c>
      <c r="I644" s="1" t="s">
        <v>48</v>
      </c>
      <c r="J644" s="1" t="s">
        <v>20</v>
      </c>
      <c r="K644" s="1">
        <v>17</v>
      </c>
      <c r="L644" s="1" t="str">
        <f>VLOOKUP(Table1[[#This Row],[Status]], rubric[], 2, FALSE)</f>
        <v>Pemberdayaan atau Aksi Kemanusiaan</v>
      </c>
      <c r="M644" s="1" t="str">
        <f>CLEAN(TRIM(Table1[[#This Row],[Status]] &amp; "|" &amp; Table1[[#This Row],[Level]] &amp; "|" &amp; Table1[[#This Row],[Participant As]]))</f>
        <v>Relawan|External National|Team</v>
      </c>
      <c r="N64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10</v>
      </c>
    </row>
    <row r="645" spans="1:14" ht="14.25" customHeight="1" x14ac:dyDescent="0.35">
      <c r="A645" s="1" t="s">
        <v>2694</v>
      </c>
      <c r="B645" s="1" t="s">
        <v>2695</v>
      </c>
      <c r="C645" s="1" t="s">
        <v>1578</v>
      </c>
      <c r="D645" s="1">
        <v>2022</v>
      </c>
      <c r="E645" s="1" t="s">
        <v>89</v>
      </c>
      <c r="F645" s="1" t="s">
        <v>90</v>
      </c>
      <c r="G645" s="1">
        <v>20231</v>
      </c>
      <c r="H645" s="1" t="s">
        <v>91</v>
      </c>
      <c r="I645" s="1" t="s">
        <v>66</v>
      </c>
      <c r="J645" s="1" t="s">
        <v>25</v>
      </c>
      <c r="K645" s="1">
        <v>500</v>
      </c>
      <c r="L645" s="1" t="str">
        <f>VLOOKUP(Table1[[#This Row],[Status]], rubric[], 2, FALSE)</f>
        <v>Pengakuan</v>
      </c>
      <c r="M645" s="1" t="str">
        <f>CLEAN(TRIM(Table1[[#This Row],[Status]] &amp; "|" &amp; Table1[[#This Row],[Level]] &amp; "|" &amp; Table1[[#This Row],[Participant As]]))</f>
        <v>Narasumber/Pembicara|External International|Individual</v>
      </c>
      <c r="N64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646" spans="1:14" ht="14.25" customHeight="1" x14ac:dyDescent="0.35">
      <c r="A646" s="1" t="s">
        <v>2696</v>
      </c>
      <c r="B646" s="1" t="s">
        <v>2697</v>
      </c>
      <c r="C646" s="1" t="s">
        <v>1578</v>
      </c>
      <c r="D646" s="1">
        <v>2022</v>
      </c>
      <c r="E646" s="1" t="s">
        <v>24</v>
      </c>
      <c r="F646" s="1" t="s">
        <v>907</v>
      </c>
      <c r="G646" s="1">
        <v>20222</v>
      </c>
      <c r="H646" s="1" t="s">
        <v>18</v>
      </c>
      <c r="I646" s="1" t="s">
        <v>48</v>
      </c>
      <c r="J646" s="1" t="s">
        <v>20</v>
      </c>
      <c r="K646" s="1">
        <v>17</v>
      </c>
      <c r="L646" s="1" t="str">
        <f>VLOOKUP(Table1[[#This Row],[Status]], rubric[], 2, FALSE)</f>
        <v>Pemberdayaan atau Aksi Kemanusiaan</v>
      </c>
      <c r="M646" s="1" t="str">
        <f>CLEAN(TRIM(Table1[[#This Row],[Status]] &amp; "|" &amp; Table1[[#This Row],[Level]] &amp; "|" &amp; Table1[[#This Row],[Participant As]]))</f>
        <v>Relawan|External National|Team</v>
      </c>
      <c r="N64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10</v>
      </c>
    </row>
    <row r="647" spans="1:14" ht="14.25" customHeight="1" x14ac:dyDescent="0.35">
      <c r="A647" s="1" t="s">
        <v>2696</v>
      </c>
      <c r="B647" s="1" t="s">
        <v>2697</v>
      </c>
      <c r="C647" s="1" t="s">
        <v>1578</v>
      </c>
      <c r="D647" s="1">
        <v>2022</v>
      </c>
      <c r="E647" s="1" t="s">
        <v>89</v>
      </c>
      <c r="F647" s="1" t="s">
        <v>90</v>
      </c>
      <c r="G647" s="1">
        <v>20231</v>
      </c>
      <c r="H647" s="1" t="s">
        <v>91</v>
      </c>
      <c r="I647" s="1" t="s">
        <v>66</v>
      </c>
      <c r="J647" s="1" t="s">
        <v>25</v>
      </c>
      <c r="K647" s="1">
        <v>500</v>
      </c>
      <c r="L647" s="1" t="str">
        <f>VLOOKUP(Table1[[#This Row],[Status]], rubric[], 2, FALSE)</f>
        <v>Pengakuan</v>
      </c>
      <c r="M647" s="1" t="str">
        <f>CLEAN(TRIM(Table1[[#This Row],[Status]] &amp; "|" &amp; Table1[[#This Row],[Level]] &amp; "|" &amp; Table1[[#This Row],[Participant As]]))</f>
        <v>Narasumber/Pembicara|External International|Individual</v>
      </c>
      <c r="N64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648" spans="1:14" ht="14.25" customHeight="1" x14ac:dyDescent="0.35">
      <c r="A648" s="1" t="s">
        <v>2698</v>
      </c>
      <c r="B648" s="1" t="s">
        <v>2699</v>
      </c>
      <c r="C648" s="1" t="s">
        <v>1578</v>
      </c>
      <c r="D648" s="1">
        <v>2022</v>
      </c>
      <c r="E648" s="1" t="s">
        <v>33</v>
      </c>
      <c r="F648" s="1" t="s">
        <v>33</v>
      </c>
      <c r="G648" s="1">
        <v>20231</v>
      </c>
      <c r="H648" s="1" t="s">
        <v>18</v>
      </c>
      <c r="I648" s="1" t="s">
        <v>19</v>
      </c>
      <c r="J648" s="1" t="s">
        <v>20</v>
      </c>
      <c r="K648" s="1">
        <v>17</v>
      </c>
      <c r="L648" s="1" t="str">
        <f>VLOOKUP(Table1[[#This Row],[Status]], rubric[], 2, FALSE)</f>
        <v>Pemberdayaan atau Aksi Kemanusiaan</v>
      </c>
      <c r="M648" s="1" t="str">
        <f>CLEAN(TRIM(Table1[[#This Row],[Status]] &amp; "|" &amp; Table1[[#This Row],[Level]] &amp; "|" &amp; Table1[[#This Row],[Participant As]]))</f>
        <v>Relawan|External Regional|Team</v>
      </c>
      <c r="N64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649" spans="1:14" ht="14.25" customHeight="1" x14ac:dyDescent="0.35">
      <c r="A649" s="1" t="s">
        <v>2700</v>
      </c>
      <c r="B649" s="1" t="s">
        <v>2701</v>
      </c>
      <c r="C649" s="1" t="s">
        <v>1578</v>
      </c>
      <c r="D649" s="1">
        <v>2022</v>
      </c>
      <c r="E649" s="1" t="s">
        <v>24</v>
      </c>
      <c r="F649" s="1" t="s">
        <v>907</v>
      </c>
      <c r="G649" s="1">
        <v>20222</v>
      </c>
      <c r="H649" s="1" t="s">
        <v>18</v>
      </c>
      <c r="I649" s="1" t="s">
        <v>48</v>
      </c>
      <c r="J649" s="1" t="s">
        <v>20</v>
      </c>
      <c r="K649" s="1">
        <v>17</v>
      </c>
      <c r="L649" s="1" t="str">
        <f>VLOOKUP(Table1[[#This Row],[Status]], rubric[], 2, FALSE)</f>
        <v>Pemberdayaan atau Aksi Kemanusiaan</v>
      </c>
      <c r="M649" s="1" t="str">
        <f>CLEAN(TRIM(Table1[[#This Row],[Status]] &amp; "|" &amp; Table1[[#This Row],[Level]] &amp; "|" &amp; Table1[[#This Row],[Participant As]]))</f>
        <v>Relawan|External National|Team</v>
      </c>
      <c r="N64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10</v>
      </c>
    </row>
    <row r="650" spans="1:14" ht="14.25" customHeight="1" x14ac:dyDescent="0.35">
      <c r="A650" s="1" t="s">
        <v>2702</v>
      </c>
      <c r="B650" s="1" t="s">
        <v>2703</v>
      </c>
      <c r="C650" s="1" t="s">
        <v>1578</v>
      </c>
      <c r="D650" s="1">
        <v>2022</v>
      </c>
      <c r="E650" s="1" t="s">
        <v>89</v>
      </c>
      <c r="F650" s="1" t="s">
        <v>90</v>
      </c>
      <c r="G650" s="1">
        <v>20231</v>
      </c>
      <c r="H650" s="1" t="s">
        <v>91</v>
      </c>
      <c r="I650" s="1" t="s">
        <v>66</v>
      </c>
      <c r="J650" s="1" t="s">
        <v>25</v>
      </c>
      <c r="K650" s="1">
        <v>500</v>
      </c>
      <c r="L650" s="1" t="str">
        <f>VLOOKUP(Table1[[#This Row],[Status]], rubric[], 2, FALSE)</f>
        <v>Pengakuan</v>
      </c>
      <c r="M650" s="1" t="str">
        <f>CLEAN(TRIM(Table1[[#This Row],[Status]] &amp; "|" &amp; Table1[[#This Row],[Level]] &amp; "|" &amp; Table1[[#This Row],[Participant As]]))</f>
        <v>Narasumber/Pembicara|External International|Individual</v>
      </c>
      <c r="N65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651" spans="1:14" ht="14.25" customHeight="1" x14ac:dyDescent="0.35">
      <c r="A651" s="1" t="s">
        <v>2704</v>
      </c>
      <c r="B651" s="1" t="s">
        <v>2705</v>
      </c>
      <c r="C651" s="1" t="s">
        <v>1578</v>
      </c>
      <c r="D651" s="1">
        <v>2022</v>
      </c>
      <c r="E651" s="1" t="s">
        <v>2381</v>
      </c>
      <c r="F651" s="1" t="s">
        <v>1008</v>
      </c>
      <c r="G651" s="1">
        <v>20221</v>
      </c>
      <c r="H651" s="1" t="s">
        <v>18</v>
      </c>
      <c r="I651" s="1" t="s">
        <v>19</v>
      </c>
      <c r="J651" s="1" t="s">
        <v>20</v>
      </c>
      <c r="K651" s="1">
        <v>12</v>
      </c>
      <c r="L651" s="1" t="str">
        <f>VLOOKUP(Table1[[#This Row],[Status]], rubric[], 2, FALSE)</f>
        <v>Pemberdayaan atau Aksi Kemanusiaan</v>
      </c>
      <c r="M651" s="1" t="str">
        <f>CLEAN(TRIM(Table1[[#This Row],[Status]] &amp; "|" &amp; Table1[[#This Row],[Level]] &amp; "|" &amp; Table1[[#This Row],[Participant As]]))</f>
        <v>Relawan|External Regional|Team</v>
      </c>
      <c r="N65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652" spans="1:14" ht="14.25" customHeight="1" x14ac:dyDescent="0.35">
      <c r="A652" s="1" t="s">
        <v>2706</v>
      </c>
      <c r="B652" s="1" t="s">
        <v>2707</v>
      </c>
      <c r="C652" s="1" t="s">
        <v>1578</v>
      </c>
      <c r="D652" s="1">
        <v>2022</v>
      </c>
      <c r="E652" s="1" t="s">
        <v>24</v>
      </c>
      <c r="F652" s="1" t="s">
        <v>907</v>
      </c>
      <c r="G652" s="1">
        <v>20222</v>
      </c>
      <c r="H652" s="1" t="s">
        <v>18</v>
      </c>
      <c r="I652" s="1" t="s">
        <v>19</v>
      </c>
      <c r="J652" s="1" t="s">
        <v>20</v>
      </c>
      <c r="K652" s="1">
        <v>17</v>
      </c>
      <c r="L652" s="1" t="str">
        <f>VLOOKUP(Table1[[#This Row],[Status]], rubric[], 2, FALSE)</f>
        <v>Pemberdayaan atau Aksi Kemanusiaan</v>
      </c>
      <c r="M652" s="1" t="str">
        <f>CLEAN(TRIM(Table1[[#This Row],[Status]] &amp; "|" &amp; Table1[[#This Row],[Level]] &amp; "|" &amp; Table1[[#This Row],[Participant As]]))</f>
        <v>Relawan|External Regional|Team</v>
      </c>
      <c r="N65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653" spans="1:14" ht="14.25" customHeight="1" x14ac:dyDescent="0.35">
      <c r="A653" s="1" t="s">
        <v>2708</v>
      </c>
      <c r="B653" s="1" t="s">
        <v>2709</v>
      </c>
      <c r="C653" s="1" t="s">
        <v>1578</v>
      </c>
      <c r="D653" s="1">
        <v>2022</v>
      </c>
      <c r="E653" s="1" t="s">
        <v>792</v>
      </c>
      <c r="F653" s="1" t="s">
        <v>274</v>
      </c>
      <c r="G653" s="1">
        <v>20212</v>
      </c>
      <c r="H653" s="1" t="s">
        <v>35</v>
      </c>
      <c r="I653" s="1" t="s">
        <v>48</v>
      </c>
      <c r="J653" s="1" t="s">
        <v>25</v>
      </c>
      <c r="K653" s="1">
        <v>72</v>
      </c>
      <c r="L653" s="1" t="str">
        <f>VLOOKUP(Table1[[#This Row],[Status]], rubric[], 2, FALSE)</f>
        <v>Kompetisi</v>
      </c>
      <c r="M653" s="1" t="str">
        <f>CLEAN(TRIM(Table1[[#This Row],[Status]] &amp; "|" &amp; Table1[[#This Row],[Level]] &amp; "|" &amp; Table1[[#This Row],[Participant As]]))</f>
        <v>Juara 1|External National|Individual</v>
      </c>
      <c r="N65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654" spans="1:14" ht="14.25" customHeight="1" x14ac:dyDescent="0.35">
      <c r="A654" s="1" t="s">
        <v>2708</v>
      </c>
      <c r="B654" s="1" t="s">
        <v>2709</v>
      </c>
      <c r="C654" s="1" t="s">
        <v>1578</v>
      </c>
      <c r="D654" s="1">
        <v>2022</v>
      </c>
      <c r="E654" s="1" t="s">
        <v>2381</v>
      </c>
      <c r="F654" s="1" t="s">
        <v>2381</v>
      </c>
      <c r="G654" s="1">
        <v>20221</v>
      </c>
      <c r="H654" s="1" t="s">
        <v>74</v>
      </c>
      <c r="I654" s="1" t="s">
        <v>48</v>
      </c>
      <c r="J654" s="1" t="s">
        <v>20</v>
      </c>
      <c r="K654" s="1">
        <v>40</v>
      </c>
      <c r="L654" s="1" t="str">
        <f>VLOOKUP(Table1[[#This Row],[Status]], rubric[], 2, FALSE)</f>
        <v>Kompetisi</v>
      </c>
      <c r="M654" s="1" t="str">
        <f>CLEAN(TRIM(Table1[[#This Row],[Status]] &amp; "|" &amp; Table1[[#This Row],[Level]] &amp; "|" &amp; Table1[[#This Row],[Participant As]]))</f>
        <v>Juara 3|External National|Team</v>
      </c>
      <c r="N65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8</v>
      </c>
    </row>
    <row r="655" spans="1:14" ht="14.25" customHeight="1" x14ac:dyDescent="0.35">
      <c r="A655" s="1" t="s">
        <v>2708</v>
      </c>
      <c r="B655" s="1" t="s">
        <v>2709</v>
      </c>
      <c r="C655" s="1" t="s">
        <v>1578</v>
      </c>
      <c r="D655" s="1">
        <v>2022</v>
      </c>
      <c r="E655" s="1" t="s">
        <v>2314</v>
      </c>
      <c r="F655" s="1" t="s">
        <v>2314</v>
      </c>
      <c r="G655" s="1">
        <v>20222</v>
      </c>
      <c r="H655" s="1" t="s">
        <v>91</v>
      </c>
      <c r="I655" s="1" t="s">
        <v>48</v>
      </c>
      <c r="J655" s="1" t="s">
        <v>25</v>
      </c>
      <c r="K655" s="1">
        <v>200</v>
      </c>
      <c r="L655" s="1" t="str">
        <f>VLOOKUP(Table1[[#This Row],[Status]], rubric[], 2, FALSE)</f>
        <v>Pengakuan</v>
      </c>
      <c r="M655" s="1" t="str">
        <f>CLEAN(TRIM(Table1[[#This Row],[Status]] &amp; "|" &amp; Table1[[#This Row],[Level]] &amp; "|" &amp; Table1[[#This Row],[Participant As]]))</f>
        <v>Narasumber/Pembicara|External National|Individual</v>
      </c>
      <c r="N65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656" spans="1:14" ht="14.25" customHeight="1" x14ac:dyDescent="0.35">
      <c r="A656" s="1" t="s">
        <v>2708</v>
      </c>
      <c r="B656" s="1" t="s">
        <v>2709</v>
      </c>
      <c r="C656" s="1" t="s">
        <v>1578</v>
      </c>
      <c r="D656" s="1">
        <v>2022</v>
      </c>
      <c r="E656" s="1" t="s">
        <v>89</v>
      </c>
      <c r="F656" s="1" t="s">
        <v>90</v>
      </c>
      <c r="G656" s="1">
        <v>20231</v>
      </c>
      <c r="H656" s="1" t="s">
        <v>91</v>
      </c>
      <c r="I656" s="1" t="s">
        <v>66</v>
      </c>
      <c r="J656" s="1" t="s">
        <v>25</v>
      </c>
      <c r="K656" s="1">
        <v>500</v>
      </c>
      <c r="L656" s="1" t="str">
        <f>VLOOKUP(Table1[[#This Row],[Status]], rubric[], 2, FALSE)</f>
        <v>Pengakuan</v>
      </c>
      <c r="M656" s="1" t="str">
        <f>CLEAN(TRIM(Table1[[#This Row],[Status]] &amp; "|" &amp; Table1[[#This Row],[Level]] &amp; "|" &amp; Table1[[#This Row],[Participant As]]))</f>
        <v>Narasumber/Pembicara|External International|Individual</v>
      </c>
      <c r="N65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657" spans="1:14" ht="14.25" customHeight="1" x14ac:dyDescent="0.35">
      <c r="A657" s="1" t="s">
        <v>2710</v>
      </c>
      <c r="B657" s="1" t="s">
        <v>2711</v>
      </c>
      <c r="C657" s="1" t="s">
        <v>1578</v>
      </c>
      <c r="D657" s="1">
        <v>2022</v>
      </c>
      <c r="E657" s="1" t="s">
        <v>33</v>
      </c>
      <c r="F657" s="1" t="s">
        <v>2656</v>
      </c>
      <c r="G657" s="1">
        <v>20231</v>
      </c>
      <c r="H657" s="1" t="s">
        <v>18</v>
      </c>
      <c r="I657" s="1" t="s">
        <v>19</v>
      </c>
      <c r="J657" s="1" t="s">
        <v>20</v>
      </c>
      <c r="K657" s="1">
        <v>17</v>
      </c>
      <c r="L657" s="1" t="str">
        <f>VLOOKUP(Table1[[#This Row],[Status]], rubric[], 2, FALSE)</f>
        <v>Pemberdayaan atau Aksi Kemanusiaan</v>
      </c>
      <c r="M657" s="1" t="str">
        <f>CLEAN(TRIM(Table1[[#This Row],[Status]] &amp; "|" &amp; Table1[[#This Row],[Level]] &amp; "|" &amp; Table1[[#This Row],[Participant As]]))</f>
        <v>Relawan|External Regional|Team</v>
      </c>
      <c r="N65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658" spans="1:14" ht="14.25" customHeight="1" x14ac:dyDescent="0.35">
      <c r="A658" s="1" t="s">
        <v>2712</v>
      </c>
      <c r="B658" s="1" t="s">
        <v>2713</v>
      </c>
      <c r="C658" s="1" t="s">
        <v>1578</v>
      </c>
      <c r="D658" s="1">
        <v>2022</v>
      </c>
      <c r="E658" s="1" t="s">
        <v>1425</v>
      </c>
      <c r="F658" s="1" t="s">
        <v>1425</v>
      </c>
      <c r="G658" s="1">
        <v>20221</v>
      </c>
      <c r="H658" s="1" t="s">
        <v>35</v>
      </c>
      <c r="I658" s="1" t="s">
        <v>19</v>
      </c>
      <c r="J658" s="1" t="s">
        <v>25</v>
      </c>
      <c r="K658" s="1">
        <v>500</v>
      </c>
      <c r="L658" s="1" t="str">
        <f>VLOOKUP(Table1[[#This Row],[Status]], rubric[], 2, FALSE)</f>
        <v>Kompetisi</v>
      </c>
      <c r="M658" s="1" t="str">
        <f>CLEAN(TRIM(Table1[[#This Row],[Status]] &amp; "|" &amp; Table1[[#This Row],[Level]] &amp; "|" &amp; Table1[[#This Row],[Participant As]]))</f>
        <v>Juara 1|External Regional|Individual</v>
      </c>
      <c r="N65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35</v>
      </c>
    </row>
    <row r="659" spans="1:14" ht="14.25" customHeight="1" x14ac:dyDescent="0.35">
      <c r="A659" s="1" t="s">
        <v>2712</v>
      </c>
      <c r="B659" s="1" t="s">
        <v>2713</v>
      </c>
      <c r="C659" s="1" t="s">
        <v>1578</v>
      </c>
      <c r="D659" s="1">
        <v>2022</v>
      </c>
      <c r="E659" s="1" t="s">
        <v>99</v>
      </c>
      <c r="F659" s="1" t="s">
        <v>99</v>
      </c>
      <c r="G659" s="1">
        <v>20221</v>
      </c>
      <c r="H659" s="1" t="s">
        <v>32</v>
      </c>
      <c r="I659" s="1" t="s">
        <v>19</v>
      </c>
      <c r="J659" s="1" t="s">
        <v>25</v>
      </c>
      <c r="K659" s="1">
        <v>20</v>
      </c>
      <c r="L659" s="1" t="str">
        <f>VLOOKUP(Table1[[#This Row],[Status]], rubric[], 2, FALSE)</f>
        <v>Kompetisi</v>
      </c>
      <c r="M659" s="1" t="str">
        <f>CLEAN(TRIM(Table1[[#This Row],[Status]] &amp; "|" &amp; Table1[[#This Row],[Level]] &amp; "|" &amp; Table1[[#This Row],[Participant As]]))</f>
        <v>Juara 2|External Regional|Individual</v>
      </c>
      <c r="N65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30</v>
      </c>
    </row>
    <row r="660" spans="1:14" ht="14.25" customHeight="1" x14ac:dyDescent="0.35">
      <c r="A660" s="1" t="s">
        <v>2712</v>
      </c>
      <c r="B660" s="1" t="s">
        <v>2713</v>
      </c>
      <c r="C660" s="1" t="s">
        <v>1578</v>
      </c>
      <c r="D660" s="1">
        <v>2022</v>
      </c>
      <c r="E660" s="1" t="s">
        <v>2714</v>
      </c>
      <c r="F660" s="1" t="s">
        <v>2714</v>
      </c>
      <c r="G660" s="1">
        <v>20222</v>
      </c>
      <c r="H660" s="1" t="s">
        <v>3446</v>
      </c>
      <c r="I660" s="1" t="s">
        <v>19</v>
      </c>
      <c r="J660" s="1" t="s">
        <v>25</v>
      </c>
      <c r="K660" s="1">
        <v>16</v>
      </c>
      <c r="L660" s="1" t="str">
        <f>VLOOKUP(Table1[[#This Row],[Status]], rubric[], 2, FALSE)</f>
        <v>Pengakuan</v>
      </c>
      <c r="M660" s="1" t="str">
        <f>CLEAN(TRIM(Table1[[#This Row],[Status]] &amp; "|" &amp; Table1[[#This Row],[Level]] &amp; "|" &amp; Table1[[#This Row],[Participant As]]))</f>
        <v>Pelatih/Wasit/Juri Tidak Berlisensi|External Regional|Individual</v>
      </c>
      <c r="N66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661" spans="1:14" ht="14.25" customHeight="1" x14ac:dyDescent="0.35">
      <c r="A661" s="1" t="s">
        <v>2712</v>
      </c>
      <c r="B661" s="1" t="s">
        <v>2713</v>
      </c>
      <c r="C661" s="1" t="s">
        <v>1578</v>
      </c>
      <c r="D661" s="1">
        <v>2022</v>
      </c>
      <c r="E661" s="1" t="s">
        <v>38</v>
      </c>
      <c r="F661" s="1" t="s">
        <v>39</v>
      </c>
      <c r="G661" s="1">
        <v>20231</v>
      </c>
      <c r="H661" s="1" t="s">
        <v>164</v>
      </c>
      <c r="I661" s="1" t="s">
        <v>41</v>
      </c>
      <c r="J661" s="1" t="s">
        <v>25</v>
      </c>
      <c r="L661" s="1" t="str">
        <f>VLOOKUP(Table1[[#This Row],[Status]], rubric[], 2, FALSE)</f>
        <v>Karir Organisasi</v>
      </c>
      <c r="M661" s="1" t="str">
        <f>CLEAN(TRIM(Table1[[#This Row],[Status]] &amp; "|" &amp; Table1[[#This Row],[Level]] &amp; "|" &amp; Table1[[#This Row],[Participant As]]))</f>
        <v>Wakil Ketua|Kab/Kota/PT|Individual</v>
      </c>
      <c r="N66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8</v>
      </c>
    </row>
    <row r="662" spans="1:14" ht="14.25" customHeight="1" x14ac:dyDescent="0.35">
      <c r="A662" s="1" t="s">
        <v>2712</v>
      </c>
      <c r="B662" s="1" t="s">
        <v>2713</v>
      </c>
      <c r="C662" s="1" t="s">
        <v>1578</v>
      </c>
      <c r="D662" s="1">
        <v>2022</v>
      </c>
      <c r="E662" s="1" t="s">
        <v>90</v>
      </c>
      <c r="F662" s="1" t="s">
        <v>90</v>
      </c>
      <c r="G662" s="1">
        <v>20231</v>
      </c>
      <c r="H662" s="1" t="s">
        <v>3446</v>
      </c>
      <c r="I662" s="1" t="s">
        <v>48</v>
      </c>
      <c r="J662" s="1" t="s">
        <v>25</v>
      </c>
      <c r="K662" s="1">
        <v>112</v>
      </c>
      <c r="L662" s="1" t="str">
        <f>VLOOKUP(Table1[[#This Row],[Status]], rubric[], 2, FALSE)</f>
        <v>Pengakuan</v>
      </c>
      <c r="M662" s="1" t="str">
        <f>CLEAN(TRIM(Table1[[#This Row],[Status]] &amp; "|" &amp; Table1[[#This Row],[Level]] &amp; "|" &amp; Table1[[#This Row],[Participant As]]))</f>
        <v>Pelatih/Wasit/Juri Tidak Berlisensi|External National|Individual</v>
      </c>
      <c r="N66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663" spans="1:14" ht="14.25" customHeight="1" x14ac:dyDescent="0.35">
      <c r="A663" s="1" t="s">
        <v>2712</v>
      </c>
      <c r="B663" s="1" t="s">
        <v>2713</v>
      </c>
      <c r="C663" s="1" t="s">
        <v>1578</v>
      </c>
      <c r="D663" s="1">
        <v>2022</v>
      </c>
      <c r="E663" s="1" t="s">
        <v>42</v>
      </c>
      <c r="F663" s="1" t="s">
        <v>43</v>
      </c>
      <c r="G663" s="1">
        <v>20232</v>
      </c>
      <c r="H663" s="1" t="s">
        <v>164</v>
      </c>
      <c r="I663" s="1" t="s">
        <v>41</v>
      </c>
      <c r="J663" s="1" t="s">
        <v>25</v>
      </c>
      <c r="L663" s="1" t="str">
        <f>VLOOKUP(Table1[[#This Row],[Status]], rubric[], 2, FALSE)</f>
        <v>Karir Organisasi</v>
      </c>
      <c r="M663" s="1" t="str">
        <f>CLEAN(TRIM(Table1[[#This Row],[Status]] &amp; "|" &amp; Table1[[#This Row],[Level]] &amp; "|" &amp; Table1[[#This Row],[Participant As]]))</f>
        <v>Wakil Ketua|Kab/Kota/PT|Individual</v>
      </c>
      <c r="N66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8</v>
      </c>
    </row>
    <row r="664" spans="1:14" ht="14.25" customHeight="1" x14ac:dyDescent="0.35">
      <c r="A664" s="1" t="s">
        <v>2715</v>
      </c>
      <c r="B664" s="1" t="s">
        <v>2716</v>
      </c>
      <c r="C664" s="1" t="s">
        <v>1578</v>
      </c>
      <c r="D664" s="1">
        <v>2022</v>
      </c>
      <c r="E664" s="1" t="s">
        <v>2717</v>
      </c>
      <c r="F664" s="1" t="s">
        <v>1085</v>
      </c>
      <c r="G664" s="1">
        <v>20222</v>
      </c>
      <c r="H664" s="1" t="s">
        <v>18</v>
      </c>
      <c r="I664" s="1" t="s">
        <v>48</v>
      </c>
      <c r="J664" s="1" t="s">
        <v>20</v>
      </c>
      <c r="K664" s="1">
        <v>300</v>
      </c>
      <c r="L664" s="1" t="str">
        <f>VLOOKUP(Table1[[#This Row],[Status]], rubric[], 2, FALSE)</f>
        <v>Pemberdayaan atau Aksi Kemanusiaan</v>
      </c>
      <c r="M664" s="1" t="str">
        <f>CLEAN(TRIM(Table1[[#This Row],[Status]] &amp; "|" &amp; Table1[[#This Row],[Level]] &amp; "|" &amp; Table1[[#This Row],[Participant As]]))</f>
        <v>Relawan|External National|Team</v>
      </c>
      <c r="N66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10</v>
      </c>
    </row>
    <row r="665" spans="1:14" ht="14.25" customHeight="1" x14ac:dyDescent="0.35">
      <c r="A665" s="1" t="s">
        <v>2715</v>
      </c>
      <c r="B665" s="1" t="s">
        <v>2716</v>
      </c>
      <c r="C665" s="1" t="s">
        <v>1578</v>
      </c>
      <c r="D665" s="1">
        <v>2022</v>
      </c>
      <c r="E665" s="1" t="s">
        <v>2466</v>
      </c>
      <c r="F665" s="1" t="s">
        <v>218</v>
      </c>
      <c r="G665" s="1">
        <v>20222</v>
      </c>
      <c r="H665" s="1" t="s">
        <v>32</v>
      </c>
      <c r="I665" s="1" t="s">
        <v>19</v>
      </c>
      <c r="J665" s="1" t="s">
        <v>25</v>
      </c>
      <c r="K665" s="1">
        <v>100</v>
      </c>
      <c r="L665" s="1" t="str">
        <f>VLOOKUP(Table1[[#This Row],[Status]], rubric[], 2, FALSE)</f>
        <v>Kompetisi</v>
      </c>
      <c r="M665" s="1" t="str">
        <f>CLEAN(TRIM(Table1[[#This Row],[Status]] &amp; "|" &amp; Table1[[#This Row],[Level]] &amp; "|" &amp; Table1[[#This Row],[Participant As]]))</f>
        <v>Juara 2|External Regional|Individual</v>
      </c>
      <c r="N66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30</v>
      </c>
    </row>
    <row r="666" spans="1:14" ht="14.25" customHeight="1" x14ac:dyDescent="0.35">
      <c r="A666" s="1" t="s">
        <v>2718</v>
      </c>
      <c r="B666" s="1" t="s">
        <v>2719</v>
      </c>
      <c r="C666" s="1" t="s">
        <v>1578</v>
      </c>
      <c r="D666" s="1">
        <v>2022</v>
      </c>
      <c r="E666" s="1" t="s">
        <v>53</v>
      </c>
      <c r="F666" s="1" t="s">
        <v>53</v>
      </c>
      <c r="G666" s="1">
        <v>20221</v>
      </c>
      <c r="H666" s="1" t="s">
        <v>18</v>
      </c>
      <c r="I666" s="1" t="s">
        <v>238</v>
      </c>
      <c r="J666" s="1" t="s">
        <v>20</v>
      </c>
      <c r="K666" s="1">
        <v>200</v>
      </c>
      <c r="L666" s="1" t="str">
        <f>VLOOKUP(Table1[[#This Row],[Status]], rubric[], 2, FALSE)</f>
        <v>Pemberdayaan atau Aksi Kemanusiaan</v>
      </c>
      <c r="M666" s="1" t="str">
        <f>CLEAN(TRIM(Table1[[#This Row],[Status]] &amp; "|" &amp; Table1[[#This Row],[Level]] &amp; "|" &amp; Table1[[#This Row],[Participant As]]))</f>
        <v>Relawan|External Provincial|Team</v>
      </c>
      <c r="N66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5</v>
      </c>
    </row>
    <row r="667" spans="1:14" ht="14.25" customHeight="1" x14ac:dyDescent="0.35">
      <c r="A667" s="1" t="s">
        <v>2720</v>
      </c>
      <c r="B667" s="1" t="s">
        <v>2721</v>
      </c>
      <c r="C667" s="1" t="s">
        <v>1578</v>
      </c>
      <c r="D667" s="1">
        <v>2022</v>
      </c>
      <c r="E667" s="1" t="s">
        <v>89</v>
      </c>
      <c r="F667" s="1" t="s">
        <v>90</v>
      </c>
      <c r="G667" s="1">
        <v>20231</v>
      </c>
      <c r="H667" s="1" t="s">
        <v>91</v>
      </c>
      <c r="I667" s="1" t="s">
        <v>66</v>
      </c>
      <c r="J667" s="1" t="s">
        <v>25</v>
      </c>
      <c r="K667" s="1">
        <v>500</v>
      </c>
      <c r="L667" s="1" t="str">
        <f>VLOOKUP(Table1[[#This Row],[Status]], rubric[], 2, FALSE)</f>
        <v>Pengakuan</v>
      </c>
      <c r="M667" s="1" t="str">
        <f>CLEAN(TRIM(Table1[[#This Row],[Status]] &amp; "|" &amp; Table1[[#This Row],[Level]] &amp; "|" &amp; Table1[[#This Row],[Participant As]]))</f>
        <v>Narasumber/Pembicara|External International|Individual</v>
      </c>
      <c r="N66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668" spans="1:14" ht="14.25" customHeight="1" x14ac:dyDescent="0.35">
      <c r="A668" s="1" t="s">
        <v>2722</v>
      </c>
      <c r="B668" s="1" t="s">
        <v>2723</v>
      </c>
      <c r="C668" s="1" t="s">
        <v>1578</v>
      </c>
      <c r="D668" s="1">
        <v>2022</v>
      </c>
      <c r="E668" s="1" t="s">
        <v>89</v>
      </c>
      <c r="F668" s="1" t="s">
        <v>90</v>
      </c>
      <c r="G668" s="1">
        <v>20231</v>
      </c>
      <c r="H668" s="1" t="s">
        <v>91</v>
      </c>
      <c r="I668" s="1" t="s">
        <v>66</v>
      </c>
      <c r="J668" s="1" t="s">
        <v>25</v>
      </c>
      <c r="K668" s="1">
        <v>500</v>
      </c>
      <c r="L668" s="1" t="str">
        <f>VLOOKUP(Table1[[#This Row],[Status]], rubric[], 2, FALSE)</f>
        <v>Pengakuan</v>
      </c>
      <c r="M668" s="1" t="str">
        <f>CLEAN(TRIM(Table1[[#This Row],[Status]] &amp; "|" &amp; Table1[[#This Row],[Level]] &amp; "|" &amp; Table1[[#This Row],[Participant As]]))</f>
        <v>Narasumber/Pembicara|External International|Individual</v>
      </c>
      <c r="N66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669" spans="1:14" ht="14.25" customHeight="1" x14ac:dyDescent="0.35">
      <c r="A669" s="1" t="s">
        <v>2724</v>
      </c>
      <c r="B669" s="1" t="s">
        <v>2725</v>
      </c>
      <c r="C669" s="1" t="s">
        <v>1578</v>
      </c>
      <c r="D669" s="1">
        <v>2022</v>
      </c>
      <c r="E669" s="1" t="s">
        <v>124</v>
      </c>
      <c r="F669" s="1" t="s">
        <v>125</v>
      </c>
      <c r="G669" s="1">
        <v>20222</v>
      </c>
      <c r="H669" s="1" t="s">
        <v>40</v>
      </c>
      <c r="I669" s="1" t="s">
        <v>41</v>
      </c>
      <c r="J669" s="1" t="s">
        <v>25</v>
      </c>
      <c r="L669" s="1" t="str">
        <f>VLOOKUP(Table1[[#This Row],[Status]], rubric[], 2, FALSE)</f>
        <v>Karir Organisasi</v>
      </c>
      <c r="M669" s="1" t="str">
        <f>CLEAN(TRIM(Table1[[#This Row],[Status]] &amp; "|" &amp; Table1[[#This Row],[Level]] &amp; "|" &amp; Table1[[#This Row],[Participant As]]))</f>
        <v>Satu Tingkat Dibawah Pengurus Harian|Kab/Kota/PT|Individual</v>
      </c>
      <c r="N66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670" spans="1:14" ht="14.25" customHeight="1" x14ac:dyDescent="0.35">
      <c r="A670" s="1" t="s">
        <v>2724</v>
      </c>
      <c r="B670" s="1" t="s">
        <v>2725</v>
      </c>
      <c r="C670" s="1" t="s">
        <v>1578</v>
      </c>
      <c r="D670" s="1">
        <v>2022</v>
      </c>
      <c r="E670" s="1" t="s">
        <v>38</v>
      </c>
      <c r="F670" s="1" t="s">
        <v>39</v>
      </c>
      <c r="G670" s="1">
        <v>20231</v>
      </c>
      <c r="H670" s="1" t="s">
        <v>164</v>
      </c>
      <c r="I670" s="1" t="s">
        <v>41</v>
      </c>
      <c r="J670" s="1" t="s">
        <v>25</v>
      </c>
      <c r="L670" s="1" t="str">
        <f>VLOOKUP(Table1[[#This Row],[Status]], rubric[], 2, FALSE)</f>
        <v>Karir Organisasi</v>
      </c>
      <c r="M670" s="1" t="str">
        <f>CLEAN(TRIM(Table1[[#This Row],[Status]] &amp; "|" &amp; Table1[[#This Row],[Level]] &amp; "|" &amp; Table1[[#This Row],[Participant As]]))</f>
        <v>Wakil Ketua|Kab/Kota/PT|Individual</v>
      </c>
      <c r="N67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8</v>
      </c>
    </row>
    <row r="671" spans="1:14" ht="14.25" customHeight="1" x14ac:dyDescent="0.35">
      <c r="A671" s="1" t="s">
        <v>2724</v>
      </c>
      <c r="B671" s="1" t="s">
        <v>2725</v>
      </c>
      <c r="C671" s="1" t="s">
        <v>1578</v>
      </c>
      <c r="D671" s="1">
        <v>2022</v>
      </c>
      <c r="E671" s="1" t="s">
        <v>42</v>
      </c>
      <c r="F671" s="1" t="s">
        <v>43</v>
      </c>
      <c r="G671" s="1">
        <v>20232</v>
      </c>
      <c r="H671" s="1" t="s">
        <v>164</v>
      </c>
      <c r="I671" s="1" t="s">
        <v>41</v>
      </c>
      <c r="J671" s="1" t="s">
        <v>25</v>
      </c>
      <c r="L671" s="1" t="str">
        <f>VLOOKUP(Table1[[#This Row],[Status]], rubric[], 2, FALSE)</f>
        <v>Karir Organisasi</v>
      </c>
      <c r="M671" s="1" t="str">
        <f>CLEAN(TRIM(Table1[[#This Row],[Status]] &amp; "|" &amp; Table1[[#This Row],[Level]] &amp; "|" &amp; Table1[[#This Row],[Participant As]]))</f>
        <v>Wakil Ketua|Kab/Kota/PT|Individual</v>
      </c>
      <c r="N67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8</v>
      </c>
    </row>
    <row r="672" spans="1:14" ht="14.25" customHeight="1" x14ac:dyDescent="0.35">
      <c r="A672" s="1" t="s">
        <v>2726</v>
      </c>
      <c r="B672" s="1" t="s">
        <v>2727</v>
      </c>
      <c r="C672" s="1" t="s">
        <v>1578</v>
      </c>
      <c r="D672" s="1">
        <v>2022</v>
      </c>
      <c r="E672" s="1" t="s">
        <v>89</v>
      </c>
      <c r="F672" s="1" t="s">
        <v>90</v>
      </c>
      <c r="G672" s="1">
        <v>20231</v>
      </c>
      <c r="H672" s="1" t="s">
        <v>91</v>
      </c>
      <c r="I672" s="1" t="s">
        <v>66</v>
      </c>
      <c r="J672" s="1" t="s">
        <v>25</v>
      </c>
      <c r="K672" s="1">
        <v>500</v>
      </c>
      <c r="L672" s="1" t="str">
        <f>VLOOKUP(Table1[[#This Row],[Status]], rubric[], 2, FALSE)</f>
        <v>Pengakuan</v>
      </c>
      <c r="M672" s="1" t="str">
        <f>CLEAN(TRIM(Table1[[#This Row],[Status]] &amp; "|" &amp; Table1[[#This Row],[Level]] &amp; "|" &amp; Table1[[#This Row],[Participant As]]))</f>
        <v>Narasumber/Pembicara|External International|Individual</v>
      </c>
      <c r="N67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673" spans="1:14" ht="14.25" customHeight="1" x14ac:dyDescent="0.35">
      <c r="A673" s="1" t="s">
        <v>2728</v>
      </c>
      <c r="B673" s="1" t="s">
        <v>2729</v>
      </c>
      <c r="C673" s="1" t="s">
        <v>2730</v>
      </c>
      <c r="D673" s="1">
        <v>2022</v>
      </c>
      <c r="E673" s="1" t="s">
        <v>1797</v>
      </c>
      <c r="F673" s="1" t="s">
        <v>1797</v>
      </c>
      <c r="G673" s="1">
        <v>20222</v>
      </c>
      <c r="H673" s="1" t="s">
        <v>74</v>
      </c>
      <c r="I673" s="1" t="s">
        <v>19</v>
      </c>
      <c r="J673" s="1" t="s">
        <v>25</v>
      </c>
      <c r="K673" s="1">
        <v>20</v>
      </c>
      <c r="L673" s="1" t="str">
        <f>VLOOKUP(Table1[[#This Row],[Status]], rubric[], 2, FALSE)</f>
        <v>Kompetisi</v>
      </c>
      <c r="M673" s="1" t="str">
        <f>CLEAN(TRIM(Table1[[#This Row],[Status]] &amp; "|" &amp; Table1[[#This Row],[Level]] &amp; "|" &amp; Table1[[#This Row],[Participant As]]))</f>
        <v>Juara 3|External Regional|Individual</v>
      </c>
      <c r="N67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674" spans="1:14" ht="14.25" customHeight="1" x14ac:dyDescent="0.35">
      <c r="A674" s="1" t="s">
        <v>2731</v>
      </c>
      <c r="B674" s="1" t="s">
        <v>2732</v>
      </c>
      <c r="C674" s="1" t="s">
        <v>1630</v>
      </c>
      <c r="D674" s="1">
        <v>2022</v>
      </c>
      <c r="E674" s="1" t="s">
        <v>1594</v>
      </c>
      <c r="F674" s="1" t="s">
        <v>752</v>
      </c>
      <c r="G674" s="1">
        <v>20231</v>
      </c>
      <c r="H674" s="1" t="s">
        <v>18</v>
      </c>
      <c r="I674" s="1" t="s">
        <v>19</v>
      </c>
      <c r="J674" s="1" t="s">
        <v>25</v>
      </c>
      <c r="K674" s="1">
        <v>100</v>
      </c>
      <c r="L674" s="1" t="str">
        <f>VLOOKUP(Table1[[#This Row],[Status]], rubric[], 2, FALSE)</f>
        <v>Pemberdayaan atau Aksi Kemanusiaan</v>
      </c>
      <c r="M674" s="1" t="str">
        <f>CLEAN(TRIM(Table1[[#This Row],[Status]] &amp; "|" &amp; Table1[[#This Row],[Level]] &amp; "|" &amp; Table1[[#This Row],[Participant As]]))</f>
        <v>Relawan|External Regional|Individual</v>
      </c>
      <c r="N67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675" spans="1:14" ht="14.25" customHeight="1" x14ac:dyDescent="0.35">
      <c r="A675" s="1" t="s">
        <v>2731</v>
      </c>
      <c r="B675" s="1" t="s">
        <v>2732</v>
      </c>
      <c r="C675" s="1" t="s">
        <v>1630</v>
      </c>
      <c r="D675" s="1">
        <v>2022</v>
      </c>
      <c r="E675" s="1" t="s">
        <v>182</v>
      </c>
      <c r="F675" s="1" t="s">
        <v>2733</v>
      </c>
      <c r="G675" s="1">
        <v>20231</v>
      </c>
      <c r="H675" s="1" t="s">
        <v>18</v>
      </c>
      <c r="I675" s="1" t="s">
        <v>19</v>
      </c>
      <c r="J675" s="1" t="s">
        <v>25</v>
      </c>
      <c r="K675" s="1">
        <v>180</v>
      </c>
      <c r="L675" s="1" t="str">
        <f>VLOOKUP(Table1[[#This Row],[Status]], rubric[], 2, FALSE)</f>
        <v>Pemberdayaan atau Aksi Kemanusiaan</v>
      </c>
      <c r="M675" s="1" t="str">
        <f>CLEAN(TRIM(Table1[[#This Row],[Status]] &amp; "|" &amp; Table1[[#This Row],[Level]] &amp; "|" &amp; Table1[[#This Row],[Participant As]]))</f>
        <v>Relawan|External Regional|Individual</v>
      </c>
      <c r="N67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676" spans="1:14" ht="14.25" customHeight="1" x14ac:dyDescent="0.35">
      <c r="A676" s="1" t="s">
        <v>2734</v>
      </c>
      <c r="B676" s="1" t="s">
        <v>2735</v>
      </c>
      <c r="C676" s="1" t="s">
        <v>1630</v>
      </c>
      <c r="D676" s="1">
        <v>2022</v>
      </c>
      <c r="E676" s="1" t="s">
        <v>187</v>
      </c>
      <c r="F676" s="1" t="s">
        <v>138</v>
      </c>
      <c r="G676" s="1">
        <v>20221</v>
      </c>
      <c r="H676" s="1" t="s">
        <v>74</v>
      </c>
      <c r="I676" s="1" t="s">
        <v>19</v>
      </c>
      <c r="J676" s="1" t="s">
        <v>25</v>
      </c>
      <c r="K676" s="1">
        <v>43</v>
      </c>
      <c r="L676" s="1" t="str">
        <f>VLOOKUP(Table1[[#This Row],[Status]], rubric[], 2, FALSE)</f>
        <v>Kompetisi</v>
      </c>
      <c r="M676" s="1" t="str">
        <f>CLEAN(TRIM(Table1[[#This Row],[Status]] &amp; "|" &amp; Table1[[#This Row],[Level]] &amp; "|" &amp; Table1[[#This Row],[Participant As]]))</f>
        <v>Juara 3|External Regional|Individual</v>
      </c>
      <c r="N67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677" spans="1:14" ht="14.25" customHeight="1" x14ac:dyDescent="0.35">
      <c r="A677" s="1" t="s">
        <v>2734</v>
      </c>
      <c r="B677" s="1" t="s">
        <v>2735</v>
      </c>
      <c r="C677" s="1" t="s">
        <v>1630</v>
      </c>
      <c r="D677" s="1">
        <v>2022</v>
      </c>
      <c r="E677" s="1" t="s">
        <v>752</v>
      </c>
      <c r="F677" s="1" t="s">
        <v>752</v>
      </c>
      <c r="G677" s="1">
        <v>20231</v>
      </c>
      <c r="H677" s="1" t="s">
        <v>18</v>
      </c>
      <c r="I677" s="1" t="s">
        <v>48</v>
      </c>
      <c r="J677" s="1" t="s">
        <v>25</v>
      </c>
      <c r="K677" s="1">
        <v>0</v>
      </c>
      <c r="L677" s="1" t="str">
        <f>VLOOKUP(Table1[[#This Row],[Status]], rubric[], 2, FALSE)</f>
        <v>Pemberdayaan atau Aksi Kemanusiaan</v>
      </c>
      <c r="M677" s="1" t="str">
        <f>CLEAN(TRIM(Table1[[#This Row],[Status]] &amp; "|" &amp; Table1[[#This Row],[Level]] &amp; "|" &amp; Table1[[#This Row],[Participant As]]))</f>
        <v>Relawan|External National|Individual</v>
      </c>
      <c r="N67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10</v>
      </c>
    </row>
    <row r="678" spans="1:14" ht="14.25" customHeight="1" x14ac:dyDescent="0.35">
      <c r="A678" s="1" t="s">
        <v>2734</v>
      </c>
      <c r="B678" s="1" t="s">
        <v>2735</v>
      </c>
      <c r="C678" s="1" t="s">
        <v>1630</v>
      </c>
      <c r="D678" s="1">
        <v>2022</v>
      </c>
      <c r="E678" s="1" t="s">
        <v>1659</v>
      </c>
      <c r="F678" s="1" t="s">
        <v>1659</v>
      </c>
      <c r="G678" s="1">
        <v>20231</v>
      </c>
      <c r="H678" s="1" t="s">
        <v>35</v>
      </c>
      <c r="I678" s="1" t="s">
        <v>66</v>
      </c>
      <c r="J678" s="1" t="s">
        <v>20</v>
      </c>
      <c r="L678" s="1" t="str">
        <f>VLOOKUP(Table1[[#This Row],[Status]], rubric[], 2, FALSE)</f>
        <v>Kompetisi</v>
      </c>
      <c r="M678" s="1" t="str">
        <f>CLEAN(TRIM(Table1[[#This Row],[Status]] &amp; "|" &amp; Table1[[#This Row],[Level]] &amp; "|" &amp; Table1[[#This Row],[Participant As]]))</f>
        <v>Juara 1|External International|Team</v>
      </c>
      <c r="N67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35</v>
      </c>
    </row>
    <row r="679" spans="1:14" ht="14.25" customHeight="1" x14ac:dyDescent="0.35">
      <c r="A679" s="1" t="s">
        <v>2736</v>
      </c>
      <c r="B679" s="1" t="s">
        <v>2737</v>
      </c>
      <c r="C679" s="1" t="s">
        <v>1630</v>
      </c>
      <c r="D679" s="1">
        <v>2022</v>
      </c>
      <c r="E679" s="1" t="s">
        <v>752</v>
      </c>
      <c r="F679" s="1" t="s">
        <v>752</v>
      </c>
      <c r="G679" s="1">
        <v>20231</v>
      </c>
      <c r="H679" s="1" t="s">
        <v>18</v>
      </c>
      <c r="I679" s="1" t="s">
        <v>238</v>
      </c>
      <c r="J679" s="1" t="s">
        <v>20</v>
      </c>
      <c r="K679" s="1">
        <v>100</v>
      </c>
      <c r="L679" s="1" t="str">
        <f>VLOOKUP(Table1[[#This Row],[Status]], rubric[], 2, FALSE)</f>
        <v>Pemberdayaan atau Aksi Kemanusiaan</v>
      </c>
      <c r="M679" s="1" t="str">
        <f>CLEAN(TRIM(Table1[[#This Row],[Status]] &amp; "|" &amp; Table1[[#This Row],[Level]] &amp; "|" &amp; Table1[[#This Row],[Participant As]]))</f>
        <v>Relawan|External Provincial|Team</v>
      </c>
      <c r="N67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5</v>
      </c>
    </row>
    <row r="680" spans="1:14" ht="14.25" customHeight="1" x14ac:dyDescent="0.35">
      <c r="A680" s="1" t="s">
        <v>2738</v>
      </c>
      <c r="B680" s="1" t="s">
        <v>2739</v>
      </c>
      <c r="C680" s="1" t="s">
        <v>1630</v>
      </c>
      <c r="D680" s="1">
        <v>2022</v>
      </c>
      <c r="E680" s="1" t="s">
        <v>1594</v>
      </c>
      <c r="F680" s="1" t="s">
        <v>1594</v>
      </c>
      <c r="G680" s="1">
        <v>20231</v>
      </c>
      <c r="H680" s="1" t="s">
        <v>18</v>
      </c>
      <c r="I680" s="1" t="s">
        <v>48</v>
      </c>
      <c r="J680" s="1" t="s">
        <v>25</v>
      </c>
      <c r="K680" s="1">
        <v>100</v>
      </c>
      <c r="L680" s="1" t="str">
        <f>VLOOKUP(Table1[[#This Row],[Status]], rubric[], 2, FALSE)</f>
        <v>Pemberdayaan atau Aksi Kemanusiaan</v>
      </c>
      <c r="M680" s="1" t="str">
        <f>CLEAN(TRIM(Table1[[#This Row],[Status]] &amp; "|" &amp; Table1[[#This Row],[Level]] &amp; "|" &amp; Table1[[#This Row],[Participant As]]))</f>
        <v>Relawan|External National|Individual</v>
      </c>
      <c r="N68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10</v>
      </c>
    </row>
    <row r="681" spans="1:14" ht="14.25" customHeight="1" x14ac:dyDescent="0.35">
      <c r="A681" s="1" t="s">
        <v>2740</v>
      </c>
      <c r="B681" s="1" t="s">
        <v>2741</v>
      </c>
      <c r="C681" s="1" t="s">
        <v>1630</v>
      </c>
      <c r="D681" s="1">
        <v>2022</v>
      </c>
      <c r="E681" s="1" t="s">
        <v>187</v>
      </c>
      <c r="F681" s="1" t="s">
        <v>138</v>
      </c>
      <c r="G681" s="1">
        <v>20221</v>
      </c>
      <c r="H681" s="1" t="s">
        <v>32</v>
      </c>
      <c r="I681" s="1" t="s">
        <v>19</v>
      </c>
      <c r="J681" s="1" t="s">
        <v>25</v>
      </c>
      <c r="K681" s="1">
        <v>43</v>
      </c>
      <c r="L681" s="1" t="str">
        <f>VLOOKUP(Table1[[#This Row],[Status]], rubric[], 2, FALSE)</f>
        <v>Kompetisi</v>
      </c>
      <c r="M681" s="1" t="str">
        <f>CLEAN(TRIM(Table1[[#This Row],[Status]] &amp; "|" &amp; Table1[[#This Row],[Level]] &amp; "|" &amp; Table1[[#This Row],[Participant As]]))</f>
        <v>Juara 2|External Regional|Individual</v>
      </c>
      <c r="N68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30</v>
      </c>
    </row>
    <row r="682" spans="1:14" ht="14.25" customHeight="1" x14ac:dyDescent="0.35">
      <c r="A682" s="1" t="s">
        <v>2742</v>
      </c>
      <c r="B682" s="1" t="s">
        <v>2743</v>
      </c>
      <c r="C682" s="1" t="s">
        <v>1630</v>
      </c>
      <c r="D682" s="1">
        <v>2022</v>
      </c>
      <c r="E682" s="1" t="s">
        <v>906</v>
      </c>
      <c r="F682" s="1" t="s">
        <v>906</v>
      </c>
      <c r="G682" s="1">
        <v>20231</v>
      </c>
      <c r="H682" s="1" t="s">
        <v>18</v>
      </c>
      <c r="I682" s="1" t="s">
        <v>19</v>
      </c>
      <c r="J682" s="1" t="s">
        <v>25</v>
      </c>
      <c r="K682" s="1">
        <v>7</v>
      </c>
      <c r="L682" s="1" t="str">
        <f>VLOOKUP(Table1[[#This Row],[Status]], rubric[], 2, FALSE)</f>
        <v>Pemberdayaan atau Aksi Kemanusiaan</v>
      </c>
      <c r="M682" s="1" t="str">
        <f>CLEAN(TRIM(Table1[[#This Row],[Status]] &amp; "|" &amp; Table1[[#This Row],[Level]] &amp; "|" &amp; Table1[[#This Row],[Participant As]]))</f>
        <v>Relawan|External Regional|Individual</v>
      </c>
      <c r="N68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683" spans="1:14" ht="14.25" customHeight="1" x14ac:dyDescent="0.35">
      <c r="A683" s="1" t="s">
        <v>2742</v>
      </c>
      <c r="B683" s="1" t="s">
        <v>2743</v>
      </c>
      <c r="C683" s="1" t="s">
        <v>1630</v>
      </c>
      <c r="D683" s="1">
        <v>2022</v>
      </c>
      <c r="E683" s="1" t="s">
        <v>253</v>
      </c>
      <c r="F683" s="1" t="s">
        <v>253</v>
      </c>
      <c r="G683" s="1">
        <v>20231</v>
      </c>
      <c r="H683" s="1" t="s">
        <v>18</v>
      </c>
      <c r="I683" s="1" t="s">
        <v>19</v>
      </c>
      <c r="J683" s="1" t="s">
        <v>25</v>
      </c>
      <c r="K683" s="1">
        <v>200</v>
      </c>
      <c r="L683" s="1" t="str">
        <f>VLOOKUP(Table1[[#This Row],[Status]], rubric[], 2, FALSE)</f>
        <v>Pemberdayaan atau Aksi Kemanusiaan</v>
      </c>
      <c r="M683" s="1" t="str">
        <f>CLEAN(TRIM(Table1[[#This Row],[Status]] &amp; "|" &amp; Table1[[#This Row],[Level]] &amp; "|" &amp; Table1[[#This Row],[Participant As]]))</f>
        <v>Relawan|External Regional|Individual</v>
      </c>
      <c r="N68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684" spans="1:14" ht="14.25" customHeight="1" x14ac:dyDescent="0.35">
      <c r="A684" s="1" t="s">
        <v>2744</v>
      </c>
      <c r="B684" s="1" t="s">
        <v>2745</v>
      </c>
      <c r="C684" s="1" t="s">
        <v>1630</v>
      </c>
      <c r="D684" s="1">
        <v>2022</v>
      </c>
      <c r="E684" s="1" t="s">
        <v>752</v>
      </c>
      <c r="F684" s="1" t="s">
        <v>518</v>
      </c>
      <c r="G684" s="1">
        <v>20231</v>
      </c>
      <c r="H684" s="1" t="s">
        <v>18</v>
      </c>
      <c r="I684" s="1" t="s">
        <v>238</v>
      </c>
      <c r="J684" s="1" t="s">
        <v>20</v>
      </c>
      <c r="K684" s="1">
        <v>100</v>
      </c>
      <c r="L684" s="1" t="str">
        <f>VLOOKUP(Table1[[#This Row],[Status]], rubric[], 2, FALSE)</f>
        <v>Pemberdayaan atau Aksi Kemanusiaan</v>
      </c>
      <c r="M684" s="1" t="str">
        <f>CLEAN(TRIM(Table1[[#This Row],[Status]] &amp; "|" &amp; Table1[[#This Row],[Level]] &amp; "|" &amp; Table1[[#This Row],[Participant As]]))</f>
        <v>Relawan|External Provincial|Team</v>
      </c>
      <c r="N68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5</v>
      </c>
    </row>
    <row r="685" spans="1:14" ht="14.25" customHeight="1" x14ac:dyDescent="0.35">
      <c r="A685" s="1" t="s">
        <v>2746</v>
      </c>
      <c r="B685" s="1" t="s">
        <v>2747</v>
      </c>
      <c r="C685" s="1" t="s">
        <v>1630</v>
      </c>
      <c r="D685" s="1">
        <v>2022</v>
      </c>
      <c r="E685" s="1" t="s">
        <v>182</v>
      </c>
      <c r="F685" s="1" t="s">
        <v>182</v>
      </c>
      <c r="G685" s="1">
        <v>20231</v>
      </c>
      <c r="H685" s="1" t="s">
        <v>18</v>
      </c>
      <c r="I685" s="1" t="s">
        <v>238</v>
      </c>
      <c r="J685" s="1" t="s">
        <v>20</v>
      </c>
      <c r="K685" s="1">
        <v>200</v>
      </c>
      <c r="L685" s="1" t="str">
        <f>VLOOKUP(Table1[[#This Row],[Status]], rubric[], 2, FALSE)</f>
        <v>Pemberdayaan atau Aksi Kemanusiaan</v>
      </c>
      <c r="M685" s="1" t="str">
        <f>CLEAN(TRIM(Table1[[#This Row],[Status]] &amp; "|" &amp; Table1[[#This Row],[Level]] &amp; "|" &amp; Table1[[#This Row],[Participant As]]))</f>
        <v>Relawan|External Provincial|Team</v>
      </c>
      <c r="N68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5</v>
      </c>
    </row>
    <row r="686" spans="1:14" ht="14.25" customHeight="1" x14ac:dyDescent="0.35">
      <c r="A686" s="1" t="s">
        <v>2748</v>
      </c>
      <c r="B686" s="1" t="s">
        <v>2749</v>
      </c>
      <c r="C686" s="1" t="s">
        <v>1630</v>
      </c>
      <c r="D686" s="1">
        <v>2022</v>
      </c>
      <c r="E686" s="1" t="s">
        <v>187</v>
      </c>
      <c r="F686" s="1" t="s">
        <v>138</v>
      </c>
      <c r="G686" s="1">
        <v>20221</v>
      </c>
      <c r="H686" s="1" t="s">
        <v>32</v>
      </c>
      <c r="I686" s="1" t="s">
        <v>19</v>
      </c>
      <c r="J686" s="1" t="s">
        <v>25</v>
      </c>
      <c r="K686" s="1">
        <v>43</v>
      </c>
      <c r="L686" s="1" t="str">
        <f>VLOOKUP(Table1[[#This Row],[Status]], rubric[], 2, FALSE)</f>
        <v>Kompetisi</v>
      </c>
      <c r="M686" s="1" t="str">
        <f>CLEAN(TRIM(Table1[[#This Row],[Status]] &amp; "|" &amp; Table1[[#This Row],[Level]] &amp; "|" &amp; Table1[[#This Row],[Participant As]]))</f>
        <v>Juara 2|External Regional|Individual</v>
      </c>
      <c r="N68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30</v>
      </c>
    </row>
    <row r="687" spans="1:14" ht="14.25" customHeight="1" x14ac:dyDescent="0.35">
      <c r="A687" s="1" t="s">
        <v>2750</v>
      </c>
      <c r="B687" s="1" t="s">
        <v>2751</v>
      </c>
      <c r="C687" s="1" t="s">
        <v>1630</v>
      </c>
      <c r="D687" s="1">
        <v>2022</v>
      </c>
      <c r="E687" s="1" t="s">
        <v>182</v>
      </c>
      <c r="F687" s="1" t="s">
        <v>182</v>
      </c>
      <c r="G687" s="1">
        <v>20231</v>
      </c>
      <c r="H687" s="1" t="s">
        <v>18</v>
      </c>
      <c r="I687" s="1" t="s">
        <v>238</v>
      </c>
      <c r="J687" s="1" t="s">
        <v>25</v>
      </c>
      <c r="K687" s="1">
        <v>205</v>
      </c>
      <c r="L687" s="1" t="str">
        <f>VLOOKUP(Table1[[#This Row],[Status]], rubric[], 2, FALSE)</f>
        <v>Pemberdayaan atau Aksi Kemanusiaan</v>
      </c>
      <c r="M687" s="1" t="str">
        <f>CLEAN(TRIM(Table1[[#This Row],[Status]] &amp; "|" &amp; Table1[[#This Row],[Level]] &amp; "|" &amp; Table1[[#This Row],[Participant As]]))</f>
        <v>Relawan|External Provincial|Individual</v>
      </c>
      <c r="N68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5</v>
      </c>
    </row>
    <row r="688" spans="1:14" ht="14.25" customHeight="1" x14ac:dyDescent="0.35">
      <c r="A688" s="1" t="s">
        <v>2752</v>
      </c>
      <c r="B688" s="1" t="s">
        <v>2753</v>
      </c>
      <c r="C688" s="1" t="s">
        <v>1630</v>
      </c>
      <c r="D688" s="1">
        <v>2022</v>
      </c>
      <c r="E688" s="1" t="s">
        <v>700</v>
      </c>
      <c r="F688" s="1" t="s">
        <v>2343</v>
      </c>
      <c r="G688" s="1">
        <v>20231</v>
      </c>
      <c r="H688" s="1" t="s">
        <v>18</v>
      </c>
      <c r="I688" s="1" t="s">
        <v>19</v>
      </c>
      <c r="J688" s="1" t="s">
        <v>25</v>
      </c>
      <c r="K688" s="1">
        <v>37</v>
      </c>
      <c r="L688" s="1" t="str">
        <f>VLOOKUP(Table1[[#This Row],[Status]], rubric[], 2, FALSE)</f>
        <v>Pemberdayaan atau Aksi Kemanusiaan</v>
      </c>
      <c r="M688" s="1" t="str">
        <f>CLEAN(TRIM(Table1[[#This Row],[Status]] &amp; "|" &amp; Table1[[#This Row],[Level]] &amp; "|" &amp; Table1[[#This Row],[Participant As]]))</f>
        <v>Relawan|External Regional|Individual</v>
      </c>
      <c r="N68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689" spans="1:14" ht="14.25" customHeight="1" x14ac:dyDescent="0.35">
      <c r="A689" s="1" t="s">
        <v>2754</v>
      </c>
      <c r="B689" s="1" t="s">
        <v>2755</v>
      </c>
      <c r="C689" s="1" t="s">
        <v>1630</v>
      </c>
      <c r="D689" s="1">
        <v>2022</v>
      </c>
      <c r="E689" s="1" t="s">
        <v>371</v>
      </c>
      <c r="F689" s="1" t="s">
        <v>31</v>
      </c>
      <c r="G689" s="1">
        <v>20231</v>
      </c>
      <c r="H689" s="1" t="s">
        <v>74</v>
      </c>
      <c r="I689" s="1" t="s">
        <v>48</v>
      </c>
      <c r="J689" s="1" t="s">
        <v>20</v>
      </c>
      <c r="L689" s="1" t="str">
        <f>VLOOKUP(Table1[[#This Row],[Status]], rubric[], 2, FALSE)</f>
        <v>Kompetisi</v>
      </c>
      <c r="M689" s="1" t="str">
        <f>CLEAN(TRIM(Table1[[#This Row],[Status]] &amp; "|" &amp; Table1[[#This Row],[Level]] &amp; "|" &amp; Table1[[#This Row],[Participant As]]))</f>
        <v>Juara 3|External National|Team</v>
      </c>
      <c r="N68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8</v>
      </c>
    </row>
    <row r="690" spans="1:14" ht="14.25" customHeight="1" x14ac:dyDescent="0.35">
      <c r="A690" s="1" t="s">
        <v>2756</v>
      </c>
      <c r="B690" s="1" t="s">
        <v>2757</v>
      </c>
      <c r="C690" s="1" t="s">
        <v>1630</v>
      </c>
      <c r="D690" s="1">
        <v>2022</v>
      </c>
      <c r="E690" s="1" t="s">
        <v>371</v>
      </c>
      <c r="F690" s="1" t="s">
        <v>31</v>
      </c>
      <c r="G690" s="1">
        <v>20231</v>
      </c>
      <c r="H690" s="1" t="s">
        <v>74</v>
      </c>
      <c r="I690" s="1" t="s">
        <v>48</v>
      </c>
      <c r="J690" s="1" t="s">
        <v>20</v>
      </c>
      <c r="L690" s="1" t="str">
        <f>VLOOKUP(Table1[[#This Row],[Status]], rubric[], 2, FALSE)</f>
        <v>Kompetisi</v>
      </c>
      <c r="M690" s="1" t="str">
        <f>CLEAN(TRIM(Table1[[#This Row],[Status]] &amp; "|" &amp; Table1[[#This Row],[Level]] &amp; "|" &amp; Table1[[#This Row],[Participant As]]))</f>
        <v>Juara 3|External National|Team</v>
      </c>
      <c r="N69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8</v>
      </c>
    </row>
    <row r="691" spans="1:14" ht="14.25" customHeight="1" x14ac:dyDescent="0.35">
      <c r="A691" s="1" t="s">
        <v>2758</v>
      </c>
      <c r="B691" s="1" t="s">
        <v>2759</v>
      </c>
      <c r="C691" s="1" t="s">
        <v>1630</v>
      </c>
      <c r="D691" s="1">
        <v>2022</v>
      </c>
      <c r="E691" s="1" t="s">
        <v>187</v>
      </c>
      <c r="F691" s="1" t="s">
        <v>138</v>
      </c>
      <c r="G691" s="1">
        <v>20221</v>
      </c>
      <c r="H691" s="1" t="s">
        <v>32</v>
      </c>
      <c r="I691" s="1" t="s">
        <v>19</v>
      </c>
      <c r="J691" s="1" t="s">
        <v>25</v>
      </c>
      <c r="K691" s="1">
        <v>43</v>
      </c>
      <c r="L691" s="1" t="str">
        <f>VLOOKUP(Table1[[#This Row],[Status]], rubric[], 2, FALSE)</f>
        <v>Kompetisi</v>
      </c>
      <c r="M691" s="1" t="str">
        <f>CLEAN(TRIM(Table1[[#This Row],[Status]] &amp; "|" &amp; Table1[[#This Row],[Level]] &amp; "|" &amp; Table1[[#This Row],[Participant As]]))</f>
        <v>Juara 2|External Regional|Individual</v>
      </c>
      <c r="N69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30</v>
      </c>
    </row>
    <row r="692" spans="1:14" ht="14.25" customHeight="1" x14ac:dyDescent="0.35">
      <c r="A692" s="1" t="s">
        <v>2758</v>
      </c>
      <c r="B692" s="1" t="s">
        <v>2759</v>
      </c>
      <c r="C692" s="1" t="s">
        <v>1630</v>
      </c>
      <c r="D692" s="1">
        <v>2022</v>
      </c>
      <c r="E692" s="1" t="s">
        <v>2149</v>
      </c>
      <c r="F692" s="1" t="s">
        <v>2149</v>
      </c>
      <c r="G692" s="1">
        <v>20231</v>
      </c>
      <c r="H692" s="1" t="s">
        <v>18</v>
      </c>
      <c r="I692" s="1" t="s">
        <v>19</v>
      </c>
      <c r="J692" s="1" t="s">
        <v>25</v>
      </c>
      <c r="K692" s="1">
        <v>1000</v>
      </c>
      <c r="L692" s="1" t="str">
        <f>VLOOKUP(Table1[[#This Row],[Status]], rubric[], 2, FALSE)</f>
        <v>Pemberdayaan atau Aksi Kemanusiaan</v>
      </c>
      <c r="M692" s="1" t="str">
        <f>CLEAN(TRIM(Table1[[#This Row],[Status]] &amp; "|" &amp; Table1[[#This Row],[Level]] &amp; "|" &amp; Table1[[#This Row],[Participant As]]))</f>
        <v>Relawan|External Regional|Individual</v>
      </c>
      <c r="N69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693" spans="1:14" ht="14.25" customHeight="1" x14ac:dyDescent="0.35">
      <c r="A693" s="1" t="s">
        <v>2760</v>
      </c>
      <c r="B693" s="1" t="s">
        <v>2761</v>
      </c>
      <c r="C693" s="1" t="s">
        <v>1630</v>
      </c>
      <c r="D693" s="1">
        <v>2022</v>
      </c>
      <c r="E693" s="1" t="s">
        <v>752</v>
      </c>
      <c r="F693" s="1" t="s">
        <v>1051</v>
      </c>
      <c r="G693" s="1">
        <v>20231</v>
      </c>
      <c r="H693" s="1" t="s">
        <v>18</v>
      </c>
      <c r="I693" s="1" t="s">
        <v>48</v>
      </c>
      <c r="J693" s="1" t="s">
        <v>20</v>
      </c>
      <c r="K693" s="1">
        <v>0</v>
      </c>
      <c r="L693" s="1" t="str">
        <f>VLOOKUP(Table1[[#This Row],[Status]], rubric[], 2, FALSE)</f>
        <v>Pemberdayaan atau Aksi Kemanusiaan</v>
      </c>
      <c r="M693" s="1" t="str">
        <f>CLEAN(TRIM(Table1[[#This Row],[Status]] &amp; "|" &amp; Table1[[#This Row],[Level]] &amp; "|" &amp; Table1[[#This Row],[Participant As]]))</f>
        <v>Relawan|External National|Team</v>
      </c>
      <c r="N69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10</v>
      </c>
    </row>
    <row r="694" spans="1:14" ht="14.25" customHeight="1" x14ac:dyDescent="0.35">
      <c r="A694" s="1" t="s">
        <v>2762</v>
      </c>
      <c r="B694" s="1" t="s">
        <v>2763</v>
      </c>
      <c r="C694" s="1" t="s">
        <v>1630</v>
      </c>
      <c r="D694" s="1">
        <v>2022</v>
      </c>
      <c r="E694" s="1" t="s">
        <v>371</v>
      </c>
      <c r="F694" s="1" t="s">
        <v>31</v>
      </c>
      <c r="G694" s="1">
        <v>20231</v>
      </c>
      <c r="H694" s="1" t="s">
        <v>74</v>
      </c>
      <c r="I694" s="1" t="s">
        <v>48</v>
      </c>
      <c r="J694" s="1" t="s">
        <v>20</v>
      </c>
      <c r="L694" s="1" t="str">
        <f>VLOOKUP(Table1[[#This Row],[Status]], rubric[], 2, FALSE)</f>
        <v>Kompetisi</v>
      </c>
      <c r="M694" s="1" t="str">
        <f>CLEAN(TRIM(Table1[[#This Row],[Status]] &amp; "|" &amp; Table1[[#This Row],[Level]] &amp; "|" &amp; Table1[[#This Row],[Participant As]]))</f>
        <v>Juara 3|External National|Team</v>
      </c>
      <c r="N69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8</v>
      </c>
    </row>
    <row r="695" spans="1:14" ht="14.25" customHeight="1" x14ac:dyDescent="0.35">
      <c r="A695" s="1" t="s">
        <v>2762</v>
      </c>
      <c r="B695" s="1" t="s">
        <v>2763</v>
      </c>
      <c r="C695" s="1" t="s">
        <v>1630</v>
      </c>
      <c r="D695" s="1">
        <v>2022</v>
      </c>
      <c r="E695" s="1" t="s">
        <v>752</v>
      </c>
      <c r="F695" s="1" t="s">
        <v>752</v>
      </c>
      <c r="G695" s="1">
        <v>20231</v>
      </c>
      <c r="H695" s="1" t="s">
        <v>18</v>
      </c>
      <c r="I695" s="1" t="s">
        <v>48</v>
      </c>
      <c r="J695" s="1" t="s">
        <v>20</v>
      </c>
      <c r="K695" s="1">
        <v>0</v>
      </c>
      <c r="L695" s="1" t="str">
        <f>VLOOKUP(Table1[[#This Row],[Status]], rubric[], 2, FALSE)</f>
        <v>Pemberdayaan atau Aksi Kemanusiaan</v>
      </c>
      <c r="M695" s="1" t="str">
        <f>CLEAN(TRIM(Table1[[#This Row],[Status]] &amp; "|" &amp; Table1[[#This Row],[Level]] &amp; "|" &amp; Table1[[#This Row],[Participant As]]))</f>
        <v>Relawan|External National|Team</v>
      </c>
      <c r="N69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10</v>
      </c>
    </row>
    <row r="696" spans="1:14" ht="14.25" customHeight="1" x14ac:dyDescent="0.35">
      <c r="A696" s="1" t="s">
        <v>2764</v>
      </c>
      <c r="B696" s="1" t="s">
        <v>2765</v>
      </c>
      <c r="C696" s="1" t="s">
        <v>1630</v>
      </c>
      <c r="D696" s="1">
        <v>2022</v>
      </c>
      <c r="E696" s="1" t="s">
        <v>371</v>
      </c>
      <c r="F696" s="1" t="s">
        <v>31</v>
      </c>
      <c r="G696" s="1">
        <v>20231</v>
      </c>
      <c r="H696" s="1" t="s">
        <v>35</v>
      </c>
      <c r="I696" s="1" t="s">
        <v>48</v>
      </c>
      <c r="J696" s="1" t="s">
        <v>20</v>
      </c>
      <c r="L696" s="1" t="str">
        <f>VLOOKUP(Table1[[#This Row],[Status]], rubric[], 2, FALSE)</f>
        <v>Kompetisi</v>
      </c>
      <c r="M696" s="1" t="str">
        <f>CLEAN(TRIM(Table1[[#This Row],[Status]] &amp; "|" &amp; Table1[[#This Row],[Level]] &amp; "|" &amp; Table1[[#This Row],[Participant As]]))</f>
        <v>Juara 1|External National|Team</v>
      </c>
      <c r="N69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697" spans="1:14" ht="14.25" customHeight="1" x14ac:dyDescent="0.35">
      <c r="A697" s="1" t="s">
        <v>2764</v>
      </c>
      <c r="B697" s="1" t="s">
        <v>2765</v>
      </c>
      <c r="C697" s="1" t="s">
        <v>1630</v>
      </c>
      <c r="D697" s="1">
        <v>2022</v>
      </c>
      <c r="E697" s="1" t="s">
        <v>752</v>
      </c>
      <c r="F697" s="1" t="s">
        <v>752</v>
      </c>
      <c r="G697" s="1">
        <v>20231</v>
      </c>
      <c r="H697" s="1" t="s">
        <v>18</v>
      </c>
      <c r="I697" s="1" t="s">
        <v>48</v>
      </c>
      <c r="J697" s="1" t="s">
        <v>20</v>
      </c>
      <c r="K697" s="1">
        <v>0</v>
      </c>
      <c r="L697" s="1" t="str">
        <f>VLOOKUP(Table1[[#This Row],[Status]], rubric[], 2, FALSE)</f>
        <v>Pemberdayaan atau Aksi Kemanusiaan</v>
      </c>
      <c r="M697" s="1" t="str">
        <f>CLEAN(TRIM(Table1[[#This Row],[Status]] &amp; "|" &amp; Table1[[#This Row],[Level]] &amp; "|" &amp; Table1[[#This Row],[Participant As]]))</f>
        <v>Relawan|External National|Team</v>
      </c>
      <c r="N69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10</v>
      </c>
    </row>
    <row r="698" spans="1:14" ht="14.25" customHeight="1" x14ac:dyDescent="0.35">
      <c r="A698" s="1" t="s">
        <v>2766</v>
      </c>
      <c r="B698" s="1" t="s">
        <v>2767</v>
      </c>
      <c r="C698" s="1" t="s">
        <v>1630</v>
      </c>
      <c r="D698" s="1">
        <v>2022</v>
      </c>
      <c r="E698" s="1" t="s">
        <v>371</v>
      </c>
      <c r="F698" s="1" t="s">
        <v>31</v>
      </c>
      <c r="G698" s="1">
        <v>20231</v>
      </c>
      <c r="H698" s="1" t="s">
        <v>35</v>
      </c>
      <c r="I698" s="1" t="s">
        <v>48</v>
      </c>
      <c r="J698" s="1" t="s">
        <v>20</v>
      </c>
      <c r="L698" s="1" t="str">
        <f>VLOOKUP(Table1[[#This Row],[Status]], rubric[], 2, FALSE)</f>
        <v>Kompetisi</v>
      </c>
      <c r="M698" s="1" t="str">
        <f>CLEAN(TRIM(Table1[[#This Row],[Status]] &amp; "|" &amp; Table1[[#This Row],[Level]] &amp; "|" &amp; Table1[[#This Row],[Participant As]]))</f>
        <v>Juara 1|External National|Team</v>
      </c>
      <c r="N69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699" spans="1:14" ht="14.25" customHeight="1" x14ac:dyDescent="0.35">
      <c r="A699" s="1" t="s">
        <v>2768</v>
      </c>
      <c r="B699" s="1" t="s">
        <v>2769</v>
      </c>
      <c r="C699" s="1" t="s">
        <v>1630</v>
      </c>
      <c r="D699" s="1">
        <v>2022</v>
      </c>
      <c r="E699" s="1" t="s">
        <v>1594</v>
      </c>
      <c r="F699" s="1" t="s">
        <v>1594</v>
      </c>
      <c r="G699" s="1">
        <v>20231</v>
      </c>
      <c r="H699" s="1" t="s">
        <v>18</v>
      </c>
      <c r="I699" s="1" t="s">
        <v>48</v>
      </c>
      <c r="J699" s="1" t="s">
        <v>20</v>
      </c>
      <c r="K699" s="1">
        <v>0</v>
      </c>
      <c r="L699" s="1" t="str">
        <f>VLOOKUP(Table1[[#This Row],[Status]], rubric[], 2, FALSE)</f>
        <v>Pemberdayaan atau Aksi Kemanusiaan</v>
      </c>
      <c r="M699" s="1" t="str">
        <f>CLEAN(TRIM(Table1[[#This Row],[Status]] &amp; "|" &amp; Table1[[#This Row],[Level]] &amp; "|" &amp; Table1[[#This Row],[Participant As]]))</f>
        <v>Relawan|External National|Team</v>
      </c>
      <c r="N69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10</v>
      </c>
    </row>
    <row r="700" spans="1:14" ht="14.25" customHeight="1" x14ac:dyDescent="0.35">
      <c r="A700" s="1" t="s">
        <v>2770</v>
      </c>
      <c r="B700" s="1" t="s">
        <v>2771</v>
      </c>
      <c r="C700" s="1" t="s">
        <v>1630</v>
      </c>
      <c r="D700" s="1">
        <v>2022</v>
      </c>
      <c r="E700" s="1" t="s">
        <v>253</v>
      </c>
      <c r="F700" s="1" t="s">
        <v>253</v>
      </c>
      <c r="G700" s="1">
        <v>20231</v>
      </c>
      <c r="H700" s="1" t="s">
        <v>18</v>
      </c>
      <c r="I700" s="1" t="s">
        <v>19</v>
      </c>
      <c r="J700" s="1" t="s">
        <v>25</v>
      </c>
      <c r="K700" s="1">
        <v>60</v>
      </c>
      <c r="L700" s="1" t="str">
        <f>VLOOKUP(Table1[[#This Row],[Status]], rubric[], 2, FALSE)</f>
        <v>Pemberdayaan atau Aksi Kemanusiaan</v>
      </c>
      <c r="M700" s="1" t="str">
        <f>CLEAN(TRIM(Table1[[#This Row],[Status]] &amp; "|" &amp; Table1[[#This Row],[Level]] &amp; "|" &amp; Table1[[#This Row],[Participant As]]))</f>
        <v>Relawan|External Regional|Individual</v>
      </c>
      <c r="N70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701" spans="1:14" ht="14.25" customHeight="1" x14ac:dyDescent="0.35">
      <c r="A701" s="1" t="s">
        <v>2772</v>
      </c>
      <c r="B701" s="1" t="s">
        <v>2773</v>
      </c>
      <c r="C701" s="1" t="s">
        <v>1630</v>
      </c>
      <c r="D701" s="1">
        <v>2022</v>
      </c>
      <c r="E701" s="1" t="s">
        <v>752</v>
      </c>
      <c r="F701" s="1" t="s">
        <v>752</v>
      </c>
      <c r="G701" s="1">
        <v>20231</v>
      </c>
      <c r="H701" s="1" t="s">
        <v>18</v>
      </c>
      <c r="I701" s="1" t="s">
        <v>48</v>
      </c>
      <c r="J701" s="1" t="s">
        <v>20</v>
      </c>
      <c r="K701" s="1">
        <v>0</v>
      </c>
      <c r="L701" s="1" t="str">
        <f>VLOOKUP(Table1[[#This Row],[Status]], rubric[], 2, FALSE)</f>
        <v>Pemberdayaan atau Aksi Kemanusiaan</v>
      </c>
      <c r="M701" s="1" t="str">
        <f>CLEAN(TRIM(Table1[[#This Row],[Status]] &amp; "|" &amp; Table1[[#This Row],[Level]] &amp; "|" &amp; Table1[[#This Row],[Participant As]]))</f>
        <v>Relawan|External National|Team</v>
      </c>
      <c r="N70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10</v>
      </c>
    </row>
    <row r="702" spans="1:14" ht="14.25" customHeight="1" x14ac:dyDescent="0.35">
      <c r="A702" s="1" t="s">
        <v>2772</v>
      </c>
      <c r="B702" s="1" t="s">
        <v>2773</v>
      </c>
      <c r="C702" s="1" t="s">
        <v>1630</v>
      </c>
      <c r="D702" s="1">
        <v>2022</v>
      </c>
      <c r="E702" s="1" t="s">
        <v>253</v>
      </c>
      <c r="F702" s="1" t="s">
        <v>1264</v>
      </c>
      <c r="G702" s="1">
        <v>20231</v>
      </c>
      <c r="H702" s="1" t="s">
        <v>18</v>
      </c>
      <c r="I702" s="1" t="s">
        <v>19</v>
      </c>
      <c r="J702" s="1" t="s">
        <v>20</v>
      </c>
      <c r="K702" s="1">
        <v>30</v>
      </c>
      <c r="L702" s="1" t="str">
        <f>VLOOKUP(Table1[[#This Row],[Status]], rubric[], 2, FALSE)</f>
        <v>Pemberdayaan atau Aksi Kemanusiaan</v>
      </c>
      <c r="M702" s="1" t="str">
        <f>CLEAN(TRIM(Table1[[#This Row],[Status]] &amp; "|" &amp; Table1[[#This Row],[Level]] &amp; "|" &amp; Table1[[#This Row],[Participant As]]))</f>
        <v>Relawan|External Regional|Team</v>
      </c>
      <c r="N70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703" spans="1:14" ht="14.25" customHeight="1" x14ac:dyDescent="0.35">
      <c r="A703" s="1" t="s">
        <v>2774</v>
      </c>
      <c r="B703" s="1" t="s">
        <v>2775</v>
      </c>
      <c r="C703" s="1" t="s">
        <v>1630</v>
      </c>
      <c r="D703" s="1">
        <v>2022</v>
      </c>
      <c r="E703" s="1" t="s">
        <v>877</v>
      </c>
      <c r="F703" s="1" t="s">
        <v>54</v>
      </c>
      <c r="G703" s="1">
        <v>20231</v>
      </c>
      <c r="H703" s="1" t="s">
        <v>74</v>
      </c>
      <c r="I703" s="1" t="s">
        <v>48</v>
      </c>
      <c r="J703" s="1" t="s">
        <v>20</v>
      </c>
      <c r="K703" s="1">
        <v>22</v>
      </c>
      <c r="L703" s="1" t="str">
        <f>VLOOKUP(Table1[[#This Row],[Status]], rubric[], 2, FALSE)</f>
        <v>Kompetisi</v>
      </c>
      <c r="M703" s="1" t="str">
        <f>CLEAN(TRIM(Table1[[#This Row],[Status]] &amp; "|" &amp; Table1[[#This Row],[Level]] &amp; "|" &amp; Table1[[#This Row],[Participant As]]))</f>
        <v>Juara 3|External National|Team</v>
      </c>
      <c r="N70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8</v>
      </c>
    </row>
    <row r="704" spans="1:14" ht="14.25" customHeight="1" x14ac:dyDescent="0.35">
      <c r="A704" s="1" t="s">
        <v>2776</v>
      </c>
      <c r="B704" s="1" t="s">
        <v>2777</v>
      </c>
      <c r="C704" s="1" t="s">
        <v>1630</v>
      </c>
      <c r="D704" s="1">
        <v>2022</v>
      </c>
      <c r="E704" s="1" t="s">
        <v>752</v>
      </c>
      <c r="F704" s="1" t="s">
        <v>752</v>
      </c>
      <c r="G704" s="1">
        <v>20231</v>
      </c>
      <c r="H704" s="1" t="s">
        <v>18</v>
      </c>
      <c r="I704" s="1" t="s">
        <v>48</v>
      </c>
      <c r="J704" s="1" t="s">
        <v>20</v>
      </c>
      <c r="K704" s="1">
        <v>0</v>
      </c>
      <c r="L704" s="1" t="str">
        <f>VLOOKUP(Table1[[#This Row],[Status]], rubric[], 2, FALSE)</f>
        <v>Pemberdayaan atau Aksi Kemanusiaan</v>
      </c>
      <c r="M704" s="1" t="str">
        <f>CLEAN(TRIM(Table1[[#This Row],[Status]] &amp; "|" &amp; Table1[[#This Row],[Level]] &amp; "|" &amp; Table1[[#This Row],[Participant As]]))</f>
        <v>Relawan|External National|Team</v>
      </c>
      <c r="N70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10</v>
      </c>
    </row>
    <row r="705" spans="1:14" ht="14.25" customHeight="1" x14ac:dyDescent="0.35">
      <c r="A705" s="1" t="s">
        <v>2778</v>
      </c>
      <c r="B705" s="1" t="s">
        <v>2779</v>
      </c>
      <c r="C705" s="1" t="s">
        <v>1630</v>
      </c>
      <c r="D705" s="1">
        <v>2022</v>
      </c>
      <c r="E705" s="1" t="s">
        <v>124</v>
      </c>
      <c r="F705" s="1" t="s">
        <v>125</v>
      </c>
      <c r="G705" s="1">
        <v>20222</v>
      </c>
      <c r="H705" s="1" t="s">
        <v>164</v>
      </c>
      <c r="I705" s="1" t="s">
        <v>41</v>
      </c>
      <c r="J705" s="1" t="s">
        <v>25</v>
      </c>
      <c r="L705" s="1" t="str">
        <f>VLOOKUP(Table1[[#This Row],[Status]], rubric[], 2, FALSE)</f>
        <v>Karir Organisasi</v>
      </c>
      <c r="M705" s="1" t="str">
        <f>CLEAN(TRIM(Table1[[#This Row],[Status]] &amp; "|" &amp; Table1[[#This Row],[Level]] &amp; "|" &amp; Table1[[#This Row],[Participant As]]))</f>
        <v>Wakil Ketua|Kab/Kota/PT|Individual</v>
      </c>
      <c r="N70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8</v>
      </c>
    </row>
    <row r="706" spans="1:14" ht="14.25" customHeight="1" x14ac:dyDescent="0.35">
      <c r="A706" s="1" t="s">
        <v>2780</v>
      </c>
      <c r="B706" s="1" t="s">
        <v>2781</v>
      </c>
      <c r="C706" s="1" t="s">
        <v>1630</v>
      </c>
      <c r="D706" s="1">
        <v>2022</v>
      </c>
      <c r="E706" s="1" t="s">
        <v>89</v>
      </c>
      <c r="F706" s="1" t="s">
        <v>90</v>
      </c>
      <c r="G706" s="1">
        <v>20231</v>
      </c>
      <c r="H706" s="1" t="s">
        <v>91</v>
      </c>
      <c r="I706" s="1" t="s">
        <v>66</v>
      </c>
      <c r="J706" s="1" t="s">
        <v>25</v>
      </c>
      <c r="K706" s="1">
        <v>500</v>
      </c>
      <c r="L706" s="1" t="str">
        <f>VLOOKUP(Table1[[#This Row],[Status]], rubric[], 2, FALSE)</f>
        <v>Pengakuan</v>
      </c>
      <c r="M706" s="1" t="str">
        <f>CLEAN(TRIM(Table1[[#This Row],[Status]] &amp; "|" &amp; Table1[[#This Row],[Level]] &amp; "|" &amp; Table1[[#This Row],[Participant As]]))</f>
        <v>Narasumber/Pembicara|External International|Individual</v>
      </c>
      <c r="N70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707" spans="1:14" ht="14.25" customHeight="1" x14ac:dyDescent="0.35">
      <c r="A707" s="1" t="s">
        <v>2782</v>
      </c>
      <c r="B707" s="1" t="s">
        <v>2783</v>
      </c>
      <c r="C707" s="1" t="s">
        <v>1630</v>
      </c>
      <c r="D707" s="1">
        <v>2022</v>
      </c>
      <c r="E707" s="1" t="s">
        <v>89</v>
      </c>
      <c r="F707" s="1" t="s">
        <v>90</v>
      </c>
      <c r="G707" s="1">
        <v>20231</v>
      </c>
      <c r="H707" s="1" t="s">
        <v>91</v>
      </c>
      <c r="I707" s="1" t="s">
        <v>66</v>
      </c>
      <c r="J707" s="1" t="s">
        <v>25</v>
      </c>
      <c r="K707" s="1">
        <v>500</v>
      </c>
      <c r="L707" s="1" t="str">
        <f>VLOOKUP(Table1[[#This Row],[Status]], rubric[], 2, FALSE)</f>
        <v>Pengakuan</v>
      </c>
      <c r="M707" s="1" t="str">
        <f>CLEAN(TRIM(Table1[[#This Row],[Status]] &amp; "|" &amp; Table1[[#This Row],[Level]] &amp; "|" &amp; Table1[[#This Row],[Participant As]]))</f>
        <v>Narasumber/Pembicara|External International|Individual</v>
      </c>
      <c r="N70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708" spans="1:14" ht="14.25" customHeight="1" x14ac:dyDescent="0.35">
      <c r="A708" s="1" t="s">
        <v>2784</v>
      </c>
      <c r="B708" s="1" t="s">
        <v>2785</v>
      </c>
      <c r="C708" s="1" t="s">
        <v>1630</v>
      </c>
      <c r="D708" s="1">
        <v>2022</v>
      </c>
      <c r="E708" s="1" t="s">
        <v>752</v>
      </c>
      <c r="F708" s="1" t="s">
        <v>752</v>
      </c>
      <c r="G708" s="1">
        <v>20231</v>
      </c>
      <c r="H708" s="1" t="s">
        <v>18</v>
      </c>
      <c r="I708" s="1" t="s">
        <v>48</v>
      </c>
      <c r="J708" s="1" t="s">
        <v>20</v>
      </c>
      <c r="K708" s="1">
        <v>100</v>
      </c>
      <c r="L708" s="1" t="str">
        <f>VLOOKUP(Table1[[#This Row],[Status]], rubric[], 2, FALSE)</f>
        <v>Pemberdayaan atau Aksi Kemanusiaan</v>
      </c>
      <c r="M708" s="1" t="str">
        <f>CLEAN(TRIM(Table1[[#This Row],[Status]] &amp; "|" &amp; Table1[[#This Row],[Level]] &amp; "|" &amp; Table1[[#This Row],[Participant As]]))</f>
        <v>Relawan|External National|Team</v>
      </c>
      <c r="N70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10</v>
      </c>
    </row>
    <row r="709" spans="1:14" ht="14.25" customHeight="1" x14ac:dyDescent="0.35">
      <c r="A709" s="1" t="s">
        <v>2786</v>
      </c>
      <c r="B709" s="1" t="s">
        <v>2787</v>
      </c>
      <c r="C709" s="1" t="s">
        <v>1708</v>
      </c>
      <c r="D709" s="1">
        <v>2022</v>
      </c>
      <c r="E709" s="1" t="s">
        <v>1851</v>
      </c>
      <c r="F709" s="1" t="s">
        <v>806</v>
      </c>
      <c r="G709" s="1">
        <v>20232</v>
      </c>
      <c r="H709" s="1" t="s">
        <v>74</v>
      </c>
      <c r="I709" s="1" t="s">
        <v>48</v>
      </c>
      <c r="J709" s="1" t="s">
        <v>20</v>
      </c>
      <c r="L709" s="1" t="str">
        <f>VLOOKUP(Table1[[#This Row],[Status]], rubric[], 2, FALSE)</f>
        <v>Kompetisi</v>
      </c>
      <c r="M709" s="1" t="str">
        <f>CLEAN(TRIM(Table1[[#This Row],[Status]] &amp; "|" &amp; Table1[[#This Row],[Level]] &amp; "|" &amp; Table1[[#This Row],[Participant As]]))</f>
        <v>Juara 3|External National|Team</v>
      </c>
      <c r="N70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8</v>
      </c>
    </row>
    <row r="710" spans="1:14" ht="14.25" customHeight="1" x14ac:dyDescent="0.35">
      <c r="A710" s="1" t="s">
        <v>2786</v>
      </c>
      <c r="B710" s="1" t="s">
        <v>2787</v>
      </c>
      <c r="C710" s="1" t="s">
        <v>1708</v>
      </c>
      <c r="D710" s="1">
        <v>2022</v>
      </c>
      <c r="E710" s="1" t="s">
        <v>1627</v>
      </c>
      <c r="F710" s="1" t="s">
        <v>675</v>
      </c>
      <c r="G710" s="1">
        <v>20232</v>
      </c>
      <c r="H710" s="1" t="s">
        <v>32</v>
      </c>
      <c r="I710" s="1" t="s">
        <v>66</v>
      </c>
      <c r="J710" s="1" t="s">
        <v>20</v>
      </c>
      <c r="L710" s="1" t="str">
        <f>VLOOKUP(Table1[[#This Row],[Status]], rubric[], 2, FALSE)</f>
        <v>Kompetisi</v>
      </c>
      <c r="M710" s="1" t="str">
        <f>CLEAN(TRIM(Table1[[#This Row],[Status]] &amp; "|" &amp; Table1[[#This Row],[Level]] &amp; "|" &amp; Table1[[#This Row],[Participant As]]))</f>
        <v>Juara 2|External International|Team</v>
      </c>
      <c r="N71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30</v>
      </c>
    </row>
    <row r="711" spans="1:14" ht="14.25" customHeight="1" x14ac:dyDescent="0.35">
      <c r="A711" s="1" t="s">
        <v>2788</v>
      </c>
      <c r="B711" s="1" t="s">
        <v>2789</v>
      </c>
      <c r="C711" s="1" t="s">
        <v>1708</v>
      </c>
      <c r="D711" s="1">
        <v>2022</v>
      </c>
      <c r="E711" s="1" t="s">
        <v>1851</v>
      </c>
      <c r="F711" s="1" t="s">
        <v>806</v>
      </c>
      <c r="G711" s="1">
        <v>20232</v>
      </c>
      <c r="H711" s="1" t="s">
        <v>74</v>
      </c>
      <c r="I711" s="1" t="s">
        <v>48</v>
      </c>
      <c r="J711" s="1" t="s">
        <v>20</v>
      </c>
      <c r="L711" s="1" t="str">
        <f>VLOOKUP(Table1[[#This Row],[Status]], rubric[], 2, FALSE)</f>
        <v>Kompetisi</v>
      </c>
      <c r="M711" s="1" t="str">
        <f>CLEAN(TRIM(Table1[[#This Row],[Status]] &amp; "|" &amp; Table1[[#This Row],[Level]] &amp; "|" &amp; Table1[[#This Row],[Participant As]]))</f>
        <v>Juara 3|External National|Team</v>
      </c>
      <c r="N71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8</v>
      </c>
    </row>
    <row r="712" spans="1:14" ht="14.25" customHeight="1" x14ac:dyDescent="0.35">
      <c r="A712" s="1" t="s">
        <v>2788</v>
      </c>
      <c r="B712" s="1" t="s">
        <v>2789</v>
      </c>
      <c r="C712" s="1" t="s">
        <v>1708</v>
      </c>
      <c r="D712" s="1">
        <v>2022</v>
      </c>
      <c r="E712" s="1" t="s">
        <v>1627</v>
      </c>
      <c r="F712" s="1" t="s">
        <v>675</v>
      </c>
      <c r="G712" s="1">
        <v>20232</v>
      </c>
      <c r="H712" s="1" t="s">
        <v>32</v>
      </c>
      <c r="I712" s="1" t="s">
        <v>66</v>
      </c>
      <c r="J712" s="1" t="s">
        <v>20</v>
      </c>
      <c r="L712" s="1" t="str">
        <f>VLOOKUP(Table1[[#This Row],[Status]], rubric[], 2, FALSE)</f>
        <v>Kompetisi</v>
      </c>
      <c r="M712" s="1" t="str">
        <f>CLEAN(TRIM(Table1[[#This Row],[Status]] &amp; "|" &amp; Table1[[#This Row],[Level]] &amp; "|" &amp; Table1[[#This Row],[Participant As]]))</f>
        <v>Juara 2|External International|Team</v>
      </c>
      <c r="N71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30</v>
      </c>
    </row>
    <row r="713" spans="1:14" ht="14.25" customHeight="1" x14ac:dyDescent="0.35">
      <c r="A713" s="1" t="s">
        <v>2790</v>
      </c>
      <c r="B713" s="1" t="s">
        <v>2791</v>
      </c>
      <c r="C713" s="1" t="s">
        <v>1708</v>
      </c>
      <c r="D713" s="1">
        <v>2022</v>
      </c>
      <c r="E713" s="1" t="s">
        <v>1851</v>
      </c>
      <c r="F713" s="1" t="s">
        <v>806</v>
      </c>
      <c r="G713" s="1">
        <v>20232</v>
      </c>
      <c r="H713" s="1" t="s">
        <v>74</v>
      </c>
      <c r="I713" s="1" t="s">
        <v>48</v>
      </c>
      <c r="J713" s="1" t="s">
        <v>20</v>
      </c>
      <c r="L713" s="1" t="str">
        <f>VLOOKUP(Table1[[#This Row],[Status]], rubric[], 2, FALSE)</f>
        <v>Kompetisi</v>
      </c>
      <c r="M713" s="1" t="str">
        <f>CLEAN(TRIM(Table1[[#This Row],[Status]] &amp; "|" &amp; Table1[[#This Row],[Level]] &amp; "|" &amp; Table1[[#This Row],[Participant As]]))</f>
        <v>Juara 3|External National|Team</v>
      </c>
      <c r="N71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8</v>
      </c>
    </row>
    <row r="714" spans="1:14" ht="14.25" customHeight="1" x14ac:dyDescent="0.35">
      <c r="A714" s="1" t="s">
        <v>2790</v>
      </c>
      <c r="B714" s="1" t="s">
        <v>2791</v>
      </c>
      <c r="C714" s="1" t="s">
        <v>1708</v>
      </c>
      <c r="D714" s="1">
        <v>2022</v>
      </c>
      <c r="E714" s="1" t="s">
        <v>1627</v>
      </c>
      <c r="F714" s="1" t="s">
        <v>675</v>
      </c>
      <c r="G714" s="1">
        <v>20232</v>
      </c>
      <c r="H714" s="1" t="s">
        <v>32</v>
      </c>
      <c r="I714" s="1" t="s">
        <v>66</v>
      </c>
      <c r="J714" s="1" t="s">
        <v>20</v>
      </c>
      <c r="L714" s="1" t="str">
        <f>VLOOKUP(Table1[[#This Row],[Status]], rubric[], 2, FALSE)</f>
        <v>Kompetisi</v>
      </c>
      <c r="M714" s="1" t="str">
        <f>CLEAN(TRIM(Table1[[#This Row],[Status]] &amp; "|" &amp; Table1[[#This Row],[Level]] &amp; "|" &amp; Table1[[#This Row],[Participant As]]))</f>
        <v>Juara 2|External International|Team</v>
      </c>
      <c r="N71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30</v>
      </c>
    </row>
    <row r="715" spans="1:14" ht="14.25" customHeight="1" x14ac:dyDescent="0.35">
      <c r="A715" s="1" t="s">
        <v>2792</v>
      </c>
      <c r="B715" s="1" t="s">
        <v>2793</v>
      </c>
      <c r="C715" s="1" t="s">
        <v>1708</v>
      </c>
      <c r="D715" s="1">
        <v>2022</v>
      </c>
      <c r="E715" s="1" t="s">
        <v>89</v>
      </c>
      <c r="F715" s="1" t="s">
        <v>90</v>
      </c>
      <c r="G715" s="1">
        <v>20231</v>
      </c>
      <c r="H715" s="1" t="s">
        <v>91</v>
      </c>
      <c r="I715" s="1" t="s">
        <v>66</v>
      </c>
      <c r="J715" s="1" t="s">
        <v>25</v>
      </c>
      <c r="K715" s="1">
        <v>500</v>
      </c>
      <c r="L715" s="1" t="str">
        <f>VLOOKUP(Table1[[#This Row],[Status]], rubric[], 2, FALSE)</f>
        <v>Pengakuan</v>
      </c>
      <c r="M715" s="1" t="str">
        <f>CLEAN(TRIM(Table1[[#This Row],[Status]] &amp; "|" &amp; Table1[[#This Row],[Level]] &amp; "|" &amp; Table1[[#This Row],[Participant As]]))</f>
        <v>Narasumber/Pembicara|External International|Individual</v>
      </c>
      <c r="N71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716" spans="1:14" ht="14.25" customHeight="1" x14ac:dyDescent="0.35">
      <c r="A716" s="1" t="s">
        <v>2792</v>
      </c>
      <c r="B716" s="1" t="s">
        <v>2793</v>
      </c>
      <c r="C716" s="1" t="s">
        <v>1708</v>
      </c>
      <c r="D716" s="1">
        <v>2022</v>
      </c>
      <c r="E716" s="1" t="s">
        <v>1851</v>
      </c>
      <c r="F716" s="1" t="s">
        <v>806</v>
      </c>
      <c r="G716" s="1">
        <v>20232</v>
      </c>
      <c r="H716" s="1" t="s">
        <v>74</v>
      </c>
      <c r="I716" s="1" t="s">
        <v>48</v>
      </c>
      <c r="J716" s="1" t="s">
        <v>20</v>
      </c>
      <c r="L716" s="1" t="str">
        <f>VLOOKUP(Table1[[#This Row],[Status]], rubric[], 2, FALSE)</f>
        <v>Kompetisi</v>
      </c>
      <c r="M716" s="1" t="str">
        <f>CLEAN(TRIM(Table1[[#This Row],[Status]] &amp; "|" &amp; Table1[[#This Row],[Level]] &amp; "|" &amp; Table1[[#This Row],[Participant As]]))</f>
        <v>Juara 3|External National|Team</v>
      </c>
      <c r="N71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8</v>
      </c>
    </row>
    <row r="717" spans="1:14" ht="14.25" customHeight="1" x14ac:dyDescent="0.35">
      <c r="A717" s="1" t="s">
        <v>2794</v>
      </c>
      <c r="B717" s="1" t="s">
        <v>2795</v>
      </c>
      <c r="C717" s="1" t="s">
        <v>1708</v>
      </c>
      <c r="D717" s="1">
        <v>2022</v>
      </c>
      <c r="E717" s="1" t="s">
        <v>187</v>
      </c>
      <c r="F717" s="1" t="s">
        <v>138</v>
      </c>
      <c r="G717" s="1">
        <v>20221</v>
      </c>
      <c r="H717" s="1" t="s">
        <v>32</v>
      </c>
      <c r="I717" s="1" t="s">
        <v>19</v>
      </c>
      <c r="J717" s="1" t="s">
        <v>25</v>
      </c>
      <c r="K717" s="1">
        <v>43</v>
      </c>
      <c r="L717" s="1" t="str">
        <f>VLOOKUP(Table1[[#This Row],[Status]], rubric[], 2, FALSE)</f>
        <v>Kompetisi</v>
      </c>
      <c r="M717" s="1" t="str">
        <f>CLEAN(TRIM(Table1[[#This Row],[Status]] &amp; "|" &amp; Table1[[#This Row],[Level]] &amp; "|" &amp; Table1[[#This Row],[Participant As]]))</f>
        <v>Juara 2|External Regional|Individual</v>
      </c>
      <c r="N71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30</v>
      </c>
    </row>
    <row r="718" spans="1:14" ht="14.25" customHeight="1" x14ac:dyDescent="0.35">
      <c r="A718" s="1" t="s">
        <v>2794</v>
      </c>
      <c r="B718" s="1" t="s">
        <v>2795</v>
      </c>
      <c r="C718" s="1" t="s">
        <v>1708</v>
      </c>
      <c r="D718" s="1">
        <v>2022</v>
      </c>
      <c r="E718" s="1" t="s">
        <v>69</v>
      </c>
      <c r="F718" s="1" t="s">
        <v>1149</v>
      </c>
      <c r="G718" s="1">
        <v>20231</v>
      </c>
      <c r="H718" s="1" t="s">
        <v>18</v>
      </c>
      <c r="I718" s="1" t="s">
        <v>48</v>
      </c>
      <c r="J718" s="1" t="s">
        <v>25</v>
      </c>
      <c r="K718" s="1">
        <v>55</v>
      </c>
      <c r="L718" s="1" t="str">
        <f>VLOOKUP(Table1[[#This Row],[Status]], rubric[], 2, FALSE)</f>
        <v>Pemberdayaan atau Aksi Kemanusiaan</v>
      </c>
      <c r="M718" s="1" t="str">
        <f>CLEAN(TRIM(Table1[[#This Row],[Status]] &amp; "|" &amp; Table1[[#This Row],[Level]] &amp; "|" &amp; Table1[[#This Row],[Participant As]]))</f>
        <v>Relawan|External National|Individual</v>
      </c>
      <c r="N71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10</v>
      </c>
    </row>
    <row r="719" spans="1:14" ht="14.25" customHeight="1" x14ac:dyDescent="0.35">
      <c r="A719" s="1" t="s">
        <v>2796</v>
      </c>
      <c r="B719" s="1" t="s">
        <v>2797</v>
      </c>
      <c r="C719" s="1" t="s">
        <v>1708</v>
      </c>
      <c r="D719" s="1">
        <v>2022</v>
      </c>
      <c r="E719" s="1" t="s">
        <v>38</v>
      </c>
      <c r="F719" s="1" t="s">
        <v>2798</v>
      </c>
      <c r="G719" s="1">
        <v>20231</v>
      </c>
      <c r="H719" s="1" t="s">
        <v>18</v>
      </c>
      <c r="I719" s="1" t="s">
        <v>19</v>
      </c>
      <c r="J719" s="1" t="s">
        <v>25</v>
      </c>
      <c r="K719" s="1">
        <v>6</v>
      </c>
      <c r="L719" s="1" t="str">
        <f>VLOOKUP(Table1[[#This Row],[Status]], rubric[], 2, FALSE)</f>
        <v>Pemberdayaan atau Aksi Kemanusiaan</v>
      </c>
      <c r="M719" s="1" t="str">
        <f>CLEAN(TRIM(Table1[[#This Row],[Status]] &amp; "|" &amp; Table1[[#This Row],[Level]] &amp; "|" &amp; Table1[[#This Row],[Participant As]]))</f>
        <v>Relawan|External Regional|Individual</v>
      </c>
      <c r="N71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720" spans="1:14" ht="14.25" customHeight="1" x14ac:dyDescent="0.35">
      <c r="A720" s="1" t="s">
        <v>2799</v>
      </c>
      <c r="B720" s="1" t="s">
        <v>2800</v>
      </c>
      <c r="C720" s="1" t="s">
        <v>1708</v>
      </c>
      <c r="D720" s="1">
        <v>2022</v>
      </c>
      <c r="E720" s="1" t="s">
        <v>38</v>
      </c>
      <c r="F720" s="1" t="s">
        <v>39</v>
      </c>
      <c r="G720" s="1">
        <v>20231</v>
      </c>
      <c r="H720" s="1" t="s">
        <v>40</v>
      </c>
      <c r="I720" s="1" t="s">
        <v>41</v>
      </c>
      <c r="J720" s="1" t="s">
        <v>25</v>
      </c>
      <c r="L720" s="1" t="str">
        <f>VLOOKUP(Table1[[#This Row],[Status]], rubric[], 2, FALSE)</f>
        <v>Karir Organisasi</v>
      </c>
      <c r="M720" s="1" t="str">
        <f>CLEAN(TRIM(Table1[[#This Row],[Status]] &amp; "|" &amp; Table1[[#This Row],[Level]] &amp; "|" &amp; Table1[[#This Row],[Participant As]]))</f>
        <v>Satu Tingkat Dibawah Pengurus Harian|Kab/Kota/PT|Individual</v>
      </c>
      <c r="N72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721" spans="1:14" ht="14.25" customHeight="1" x14ac:dyDescent="0.35">
      <c r="A721" s="1" t="s">
        <v>2801</v>
      </c>
      <c r="B721" s="1" t="s">
        <v>2802</v>
      </c>
      <c r="C721" s="1" t="s">
        <v>1708</v>
      </c>
      <c r="D721" s="1">
        <v>2022</v>
      </c>
      <c r="E721" s="1" t="s">
        <v>457</v>
      </c>
      <c r="F721" s="1" t="s">
        <v>457</v>
      </c>
      <c r="G721" s="1">
        <v>20222</v>
      </c>
      <c r="H721" s="1" t="s">
        <v>91</v>
      </c>
      <c r="I721" s="1" t="s">
        <v>48</v>
      </c>
      <c r="J721" s="1" t="s">
        <v>25</v>
      </c>
      <c r="K721" s="1">
        <v>0</v>
      </c>
      <c r="L721" s="1" t="str">
        <f>VLOOKUP(Table1[[#This Row],[Status]], rubric[], 2, FALSE)</f>
        <v>Pengakuan</v>
      </c>
      <c r="M721" s="1" t="str">
        <f>CLEAN(TRIM(Table1[[#This Row],[Status]] &amp; "|" &amp; Table1[[#This Row],[Level]] &amp; "|" &amp; Table1[[#This Row],[Participant As]]))</f>
        <v>Narasumber/Pembicara|External National|Individual</v>
      </c>
      <c r="N72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722" spans="1:14" ht="14.25" customHeight="1" x14ac:dyDescent="0.35">
      <c r="A722" s="1" t="s">
        <v>2803</v>
      </c>
      <c r="B722" s="1" t="s">
        <v>2804</v>
      </c>
      <c r="C722" s="1" t="s">
        <v>1708</v>
      </c>
      <c r="D722" s="1">
        <v>2022</v>
      </c>
      <c r="E722" s="1" t="s">
        <v>559</v>
      </c>
      <c r="F722" s="1" t="s">
        <v>2563</v>
      </c>
      <c r="G722" s="1">
        <v>20222</v>
      </c>
      <c r="H722" s="1" t="s">
        <v>35</v>
      </c>
      <c r="I722" s="1" t="s">
        <v>48</v>
      </c>
      <c r="J722" s="1" t="s">
        <v>25</v>
      </c>
      <c r="K722" s="1">
        <v>1000</v>
      </c>
      <c r="L722" s="1" t="str">
        <f>VLOOKUP(Table1[[#This Row],[Status]], rubric[], 2, FALSE)</f>
        <v>Kompetisi</v>
      </c>
      <c r="M722" s="1" t="str">
        <f>CLEAN(TRIM(Table1[[#This Row],[Status]] &amp; "|" &amp; Table1[[#This Row],[Level]] &amp; "|" &amp; Table1[[#This Row],[Participant As]]))</f>
        <v>Juara 1|External National|Individual</v>
      </c>
      <c r="N72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723" spans="1:14" ht="14.25" customHeight="1" x14ac:dyDescent="0.35">
      <c r="A723" s="1" t="s">
        <v>2803</v>
      </c>
      <c r="B723" s="1" t="s">
        <v>2804</v>
      </c>
      <c r="C723" s="1" t="s">
        <v>1708</v>
      </c>
      <c r="D723" s="1">
        <v>2022</v>
      </c>
      <c r="E723" s="1" t="s">
        <v>2305</v>
      </c>
      <c r="F723" s="1" t="s">
        <v>1467</v>
      </c>
      <c r="G723" s="1">
        <v>20231</v>
      </c>
      <c r="H723" s="1" t="s">
        <v>32</v>
      </c>
      <c r="I723" s="1" t="s">
        <v>66</v>
      </c>
      <c r="J723" s="1" t="s">
        <v>20</v>
      </c>
      <c r="L723" s="1" t="str">
        <f>VLOOKUP(Table1[[#This Row],[Status]], rubric[], 2, FALSE)</f>
        <v>Kompetisi</v>
      </c>
      <c r="M723" s="1" t="str">
        <f>CLEAN(TRIM(Table1[[#This Row],[Status]] &amp; "|" &amp; Table1[[#This Row],[Level]] &amp; "|" &amp; Table1[[#This Row],[Participant As]]))</f>
        <v>Juara 2|External International|Team</v>
      </c>
      <c r="N72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30</v>
      </c>
    </row>
    <row r="724" spans="1:14" ht="14.25" customHeight="1" x14ac:dyDescent="0.35">
      <c r="A724" s="1" t="s">
        <v>2803</v>
      </c>
      <c r="B724" s="1" t="s">
        <v>2804</v>
      </c>
      <c r="C724" s="1" t="s">
        <v>1708</v>
      </c>
      <c r="D724" s="1">
        <v>2022</v>
      </c>
      <c r="E724" s="1" t="s">
        <v>30</v>
      </c>
      <c r="F724" s="1" t="s">
        <v>31</v>
      </c>
      <c r="G724" s="1">
        <v>20231</v>
      </c>
      <c r="H724" s="1" t="s">
        <v>32</v>
      </c>
      <c r="I724" s="1" t="s">
        <v>19</v>
      </c>
      <c r="J724" s="1" t="s">
        <v>20</v>
      </c>
      <c r="L724" s="1" t="str">
        <f>VLOOKUP(Table1[[#This Row],[Status]], rubric[], 2, FALSE)</f>
        <v>Kompetisi</v>
      </c>
      <c r="M724" s="1" t="str">
        <f>CLEAN(TRIM(Table1[[#This Row],[Status]] &amp; "|" &amp; Table1[[#This Row],[Level]] &amp; "|" &amp; Table1[[#This Row],[Participant As]]))</f>
        <v>Juara 2|External Regional|Team</v>
      </c>
      <c r="N72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725" spans="1:14" ht="14.25" customHeight="1" x14ac:dyDescent="0.35">
      <c r="A725" s="1" t="s">
        <v>2803</v>
      </c>
      <c r="B725" s="1" t="s">
        <v>2804</v>
      </c>
      <c r="C725" s="1" t="s">
        <v>1708</v>
      </c>
      <c r="D725" s="1">
        <v>2022</v>
      </c>
      <c r="E725" s="1" t="s">
        <v>33</v>
      </c>
      <c r="F725" s="1" t="s">
        <v>34</v>
      </c>
      <c r="G725" s="1">
        <v>20231</v>
      </c>
      <c r="H725" s="1" t="s">
        <v>35</v>
      </c>
      <c r="I725" s="1" t="s">
        <v>19</v>
      </c>
      <c r="J725" s="1" t="s">
        <v>20</v>
      </c>
      <c r="L725" s="1" t="str">
        <f>VLOOKUP(Table1[[#This Row],[Status]], rubric[], 2, FALSE)</f>
        <v>Kompetisi</v>
      </c>
      <c r="M725" s="1" t="str">
        <f>CLEAN(TRIM(Table1[[#This Row],[Status]] &amp; "|" &amp; Table1[[#This Row],[Level]] &amp; "|" &amp; Table1[[#This Row],[Participant As]]))</f>
        <v>Juara 1|External Regional|Team</v>
      </c>
      <c r="N72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726" spans="1:14" ht="14.25" customHeight="1" x14ac:dyDescent="0.35">
      <c r="A726" s="1" t="s">
        <v>2805</v>
      </c>
      <c r="B726" s="1" t="s">
        <v>2806</v>
      </c>
      <c r="C726" s="1" t="s">
        <v>1708</v>
      </c>
      <c r="D726" s="1">
        <v>2022</v>
      </c>
      <c r="E726" s="1" t="s">
        <v>1192</v>
      </c>
      <c r="F726" s="1" t="s">
        <v>1192</v>
      </c>
      <c r="G726" s="1">
        <v>20222</v>
      </c>
      <c r="H726" s="1" t="s">
        <v>18</v>
      </c>
      <c r="I726" s="1" t="s">
        <v>19</v>
      </c>
      <c r="J726" s="1" t="s">
        <v>20</v>
      </c>
      <c r="K726" s="1">
        <v>42</v>
      </c>
      <c r="L726" s="1" t="str">
        <f>VLOOKUP(Table1[[#This Row],[Status]], rubric[], 2, FALSE)</f>
        <v>Pemberdayaan atau Aksi Kemanusiaan</v>
      </c>
      <c r="M726" s="1" t="str">
        <f>CLEAN(TRIM(Table1[[#This Row],[Status]] &amp; "|" &amp; Table1[[#This Row],[Level]] &amp; "|" &amp; Table1[[#This Row],[Participant As]]))</f>
        <v>Relawan|External Regional|Team</v>
      </c>
      <c r="N72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727" spans="1:14" ht="14.25" customHeight="1" x14ac:dyDescent="0.35">
      <c r="A727" s="1" t="s">
        <v>2807</v>
      </c>
      <c r="B727" s="1" t="s">
        <v>2808</v>
      </c>
      <c r="C727" s="1" t="s">
        <v>1708</v>
      </c>
      <c r="D727" s="1">
        <v>2022</v>
      </c>
      <c r="E727" s="1" t="s">
        <v>559</v>
      </c>
      <c r="F727" s="1" t="s">
        <v>2563</v>
      </c>
      <c r="G727" s="1">
        <v>20222</v>
      </c>
      <c r="H727" s="1" t="s">
        <v>35</v>
      </c>
      <c r="I727" s="1" t="s">
        <v>48</v>
      </c>
      <c r="J727" s="1" t="s">
        <v>25</v>
      </c>
      <c r="K727" s="1">
        <v>1000</v>
      </c>
      <c r="L727" s="1" t="str">
        <f>VLOOKUP(Table1[[#This Row],[Status]], rubric[], 2, FALSE)</f>
        <v>Kompetisi</v>
      </c>
      <c r="M727" s="1" t="str">
        <f>CLEAN(TRIM(Table1[[#This Row],[Status]] &amp; "|" &amp; Table1[[#This Row],[Level]] &amp; "|" &amp; Table1[[#This Row],[Participant As]]))</f>
        <v>Juara 1|External National|Individual</v>
      </c>
      <c r="N72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728" spans="1:14" ht="14.25" customHeight="1" x14ac:dyDescent="0.35">
      <c r="A728" s="1" t="s">
        <v>2807</v>
      </c>
      <c r="B728" s="1" t="s">
        <v>2808</v>
      </c>
      <c r="C728" s="1" t="s">
        <v>1708</v>
      </c>
      <c r="D728" s="1">
        <v>2022</v>
      </c>
      <c r="E728" s="1" t="s">
        <v>2305</v>
      </c>
      <c r="F728" s="1" t="s">
        <v>1467</v>
      </c>
      <c r="G728" s="1">
        <v>20231</v>
      </c>
      <c r="H728" s="1" t="s">
        <v>32</v>
      </c>
      <c r="I728" s="1" t="s">
        <v>66</v>
      </c>
      <c r="J728" s="1" t="s">
        <v>20</v>
      </c>
      <c r="L728" s="1" t="str">
        <f>VLOOKUP(Table1[[#This Row],[Status]], rubric[], 2, FALSE)</f>
        <v>Kompetisi</v>
      </c>
      <c r="M728" s="1" t="str">
        <f>CLEAN(TRIM(Table1[[#This Row],[Status]] &amp; "|" &amp; Table1[[#This Row],[Level]] &amp; "|" &amp; Table1[[#This Row],[Participant As]]))</f>
        <v>Juara 2|External International|Team</v>
      </c>
      <c r="N72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30</v>
      </c>
    </row>
    <row r="729" spans="1:14" ht="14.25" customHeight="1" x14ac:dyDescent="0.35">
      <c r="A729" s="1" t="s">
        <v>2807</v>
      </c>
      <c r="B729" s="1" t="s">
        <v>2808</v>
      </c>
      <c r="C729" s="1" t="s">
        <v>1708</v>
      </c>
      <c r="D729" s="1">
        <v>2022</v>
      </c>
      <c r="E729" s="1" t="s">
        <v>30</v>
      </c>
      <c r="F729" s="1" t="s">
        <v>31</v>
      </c>
      <c r="G729" s="1">
        <v>20231</v>
      </c>
      <c r="H729" s="1" t="s">
        <v>32</v>
      </c>
      <c r="I729" s="1" t="s">
        <v>19</v>
      </c>
      <c r="J729" s="1" t="s">
        <v>20</v>
      </c>
      <c r="L729" s="1" t="str">
        <f>VLOOKUP(Table1[[#This Row],[Status]], rubric[], 2, FALSE)</f>
        <v>Kompetisi</v>
      </c>
      <c r="M729" s="1" t="str">
        <f>CLEAN(TRIM(Table1[[#This Row],[Status]] &amp; "|" &amp; Table1[[#This Row],[Level]] &amp; "|" &amp; Table1[[#This Row],[Participant As]]))</f>
        <v>Juara 2|External Regional|Team</v>
      </c>
      <c r="N72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730" spans="1:14" ht="14.25" customHeight="1" x14ac:dyDescent="0.35">
      <c r="A730" s="1" t="s">
        <v>2807</v>
      </c>
      <c r="B730" s="1" t="s">
        <v>2808</v>
      </c>
      <c r="C730" s="1" t="s">
        <v>1708</v>
      </c>
      <c r="D730" s="1">
        <v>2022</v>
      </c>
      <c r="E730" s="1" t="s">
        <v>33</v>
      </c>
      <c r="F730" s="1" t="s">
        <v>34</v>
      </c>
      <c r="G730" s="1">
        <v>20231</v>
      </c>
      <c r="H730" s="1" t="s">
        <v>35</v>
      </c>
      <c r="I730" s="1" t="s">
        <v>19</v>
      </c>
      <c r="J730" s="1" t="s">
        <v>20</v>
      </c>
      <c r="L730" s="1" t="str">
        <f>VLOOKUP(Table1[[#This Row],[Status]], rubric[], 2, FALSE)</f>
        <v>Kompetisi</v>
      </c>
      <c r="M730" s="1" t="str">
        <f>CLEAN(TRIM(Table1[[#This Row],[Status]] &amp; "|" &amp; Table1[[#This Row],[Level]] &amp; "|" &amp; Table1[[#This Row],[Participant As]]))</f>
        <v>Juara 1|External Regional|Team</v>
      </c>
      <c r="N73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731" spans="1:14" ht="14.25" customHeight="1" x14ac:dyDescent="0.35">
      <c r="A731" s="1" t="s">
        <v>2809</v>
      </c>
      <c r="B731" s="1" t="s">
        <v>2810</v>
      </c>
      <c r="C731" s="1" t="s">
        <v>1708</v>
      </c>
      <c r="D731" s="1">
        <v>2022</v>
      </c>
      <c r="E731" s="1" t="s">
        <v>1506</v>
      </c>
      <c r="F731" s="1" t="s">
        <v>2811</v>
      </c>
      <c r="G731" s="1">
        <v>20221</v>
      </c>
      <c r="H731" s="1" t="s">
        <v>318</v>
      </c>
      <c r="I731" s="1" t="s">
        <v>48</v>
      </c>
      <c r="J731" s="1" t="s">
        <v>20</v>
      </c>
      <c r="K731" s="1">
        <v>4</v>
      </c>
      <c r="L731" s="1" t="str">
        <f>VLOOKUP(Table1[[#This Row],[Status]], rubric[], 2, FALSE)</f>
        <v>Hasil Karya</v>
      </c>
      <c r="M731" s="1" t="str">
        <f>CLEAN(TRIM(Table1[[#This Row],[Status]] &amp; "|" &amp; Table1[[#This Row],[Level]] &amp; "|" &amp; Table1[[#This Row],[Participant As]]))</f>
        <v>Penulis kedua (bukan korespondensi) dst karya ilmiah di journal yg bereputasi dan diakui|External National|Team</v>
      </c>
      <c r="N73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732" spans="1:14" ht="14.25" customHeight="1" x14ac:dyDescent="0.35">
      <c r="A732" s="1" t="s">
        <v>2812</v>
      </c>
      <c r="B732" s="1" t="s">
        <v>2813</v>
      </c>
      <c r="C732" s="1" t="s">
        <v>1708</v>
      </c>
      <c r="D732" s="1">
        <v>2022</v>
      </c>
      <c r="E732" s="1" t="s">
        <v>165</v>
      </c>
      <c r="F732" s="1" t="s">
        <v>907</v>
      </c>
      <c r="G732" s="1">
        <v>20221</v>
      </c>
      <c r="H732" s="1" t="s">
        <v>318</v>
      </c>
      <c r="I732" s="1" t="s">
        <v>48</v>
      </c>
      <c r="J732" s="1" t="s">
        <v>20</v>
      </c>
      <c r="K732" s="1">
        <v>4</v>
      </c>
      <c r="L732" s="1" t="str">
        <f>VLOOKUP(Table1[[#This Row],[Status]], rubric[], 2, FALSE)</f>
        <v>Hasil Karya</v>
      </c>
      <c r="M732" s="1" t="str">
        <f>CLEAN(TRIM(Table1[[#This Row],[Status]] &amp; "|" &amp; Table1[[#This Row],[Level]] &amp; "|" &amp; Table1[[#This Row],[Participant As]]))</f>
        <v>Penulis kedua (bukan korespondensi) dst karya ilmiah di journal yg bereputasi dan diakui|External National|Team</v>
      </c>
      <c r="N73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733" spans="1:14" ht="14.25" customHeight="1" x14ac:dyDescent="0.35">
      <c r="A733" s="1" t="s">
        <v>2814</v>
      </c>
      <c r="B733" s="1" t="s">
        <v>2815</v>
      </c>
      <c r="C733" s="1" t="s">
        <v>1708</v>
      </c>
      <c r="D733" s="1">
        <v>2022</v>
      </c>
      <c r="E733" s="1" t="s">
        <v>159</v>
      </c>
      <c r="F733" s="1" t="s">
        <v>159</v>
      </c>
      <c r="G733" s="1">
        <v>20231</v>
      </c>
      <c r="H733" s="1" t="s">
        <v>35</v>
      </c>
      <c r="I733" s="1" t="s">
        <v>19</v>
      </c>
      <c r="J733" s="1" t="s">
        <v>25</v>
      </c>
      <c r="L733" s="1" t="str">
        <f>VLOOKUP(Table1[[#This Row],[Status]], rubric[], 2, FALSE)</f>
        <v>Kompetisi</v>
      </c>
      <c r="M733" s="1" t="str">
        <f>CLEAN(TRIM(Table1[[#This Row],[Status]] &amp; "|" &amp; Table1[[#This Row],[Level]] &amp; "|" &amp; Table1[[#This Row],[Participant As]]))</f>
        <v>Juara 1|External Regional|Individual</v>
      </c>
      <c r="N73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35</v>
      </c>
    </row>
    <row r="734" spans="1:14" ht="14.25" customHeight="1" x14ac:dyDescent="0.35">
      <c r="A734" s="1" t="s">
        <v>2816</v>
      </c>
      <c r="B734" s="1" t="s">
        <v>2817</v>
      </c>
      <c r="C734" s="1" t="s">
        <v>1708</v>
      </c>
      <c r="D734" s="1">
        <v>2022</v>
      </c>
      <c r="E734" s="1" t="s">
        <v>187</v>
      </c>
      <c r="F734" s="1" t="s">
        <v>1428</v>
      </c>
      <c r="G734" s="1">
        <v>20221</v>
      </c>
      <c r="H734" s="1" t="s">
        <v>35</v>
      </c>
      <c r="I734" s="1" t="s">
        <v>19</v>
      </c>
      <c r="J734" s="1" t="s">
        <v>25</v>
      </c>
      <c r="K734" s="1">
        <v>4</v>
      </c>
      <c r="L734" s="1" t="str">
        <f>VLOOKUP(Table1[[#This Row],[Status]], rubric[], 2, FALSE)</f>
        <v>Kompetisi</v>
      </c>
      <c r="M734" s="1" t="str">
        <f>CLEAN(TRIM(Table1[[#This Row],[Status]] &amp; "|" &amp; Table1[[#This Row],[Level]] &amp; "|" &amp; Table1[[#This Row],[Participant As]]))</f>
        <v>Juara 1|External Regional|Individual</v>
      </c>
      <c r="N73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35</v>
      </c>
    </row>
    <row r="735" spans="1:14" ht="14.25" customHeight="1" x14ac:dyDescent="0.35">
      <c r="A735" s="1" t="s">
        <v>2816</v>
      </c>
      <c r="B735" s="1" t="s">
        <v>2817</v>
      </c>
      <c r="C735" s="1" t="s">
        <v>1708</v>
      </c>
      <c r="D735" s="1">
        <v>2022</v>
      </c>
      <c r="E735" s="1" t="s">
        <v>187</v>
      </c>
      <c r="F735" s="1" t="s">
        <v>1428</v>
      </c>
      <c r="G735" s="1">
        <v>20221</v>
      </c>
      <c r="H735" s="1" t="s">
        <v>35</v>
      </c>
      <c r="I735" s="1" t="s">
        <v>19</v>
      </c>
      <c r="J735" s="1" t="s">
        <v>20</v>
      </c>
      <c r="K735" s="1">
        <v>2</v>
      </c>
      <c r="L735" s="1" t="str">
        <f>VLOOKUP(Table1[[#This Row],[Status]], rubric[], 2, FALSE)</f>
        <v>Kompetisi</v>
      </c>
      <c r="M735" s="1" t="str">
        <f>CLEAN(TRIM(Table1[[#This Row],[Status]] &amp; "|" &amp; Table1[[#This Row],[Level]] &amp; "|" &amp; Table1[[#This Row],[Participant As]]))</f>
        <v>Juara 1|External Regional|Team</v>
      </c>
      <c r="N73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736" spans="1:14" ht="14.25" customHeight="1" x14ac:dyDescent="0.35">
      <c r="A736" s="1" t="s">
        <v>2816</v>
      </c>
      <c r="B736" s="1" t="s">
        <v>2817</v>
      </c>
      <c r="C736" s="1" t="s">
        <v>1708</v>
      </c>
      <c r="D736" s="1">
        <v>2022</v>
      </c>
      <c r="E736" s="1" t="s">
        <v>2818</v>
      </c>
      <c r="F736" s="1" t="s">
        <v>457</v>
      </c>
      <c r="G736" s="1">
        <v>20222</v>
      </c>
      <c r="H736" s="1" t="s">
        <v>35</v>
      </c>
      <c r="I736" s="1" t="s">
        <v>19</v>
      </c>
      <c r="J736" s="1" t="s">
        <v>25</v>
      </c>
      <c r="K736" s="1">
        <v>5</v>
      </c>
      <c r="L736" s="1" t="str">
        <f>VLOOKUP(Table1[[#This Row],[Status]], rubric[], 2, FALSE)</f>
        <v>Kompetisi</v>
      </c>
      <c r="M736" s="1" t="str">
        <f>CLEAN(TRIM(Table1[[#This Row],[Status]] &amp; "|" &amp; Table1[[#This Row],[Level]] &amp; "|" &amp; Table1[[#This Row],[Participant As]]))</f>
        <v>Juara 1|External Regional|Individual</v>
      </c>
      <c r="N73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35</v>
      </c>
    </row>
    <row r="737" spans="1:14" ht="14.25" customHeight="1" x14ac:dyDescent="0.35">
      <c r="A737" s="1" t="s">
        <v>2816</v>
      </c>
      <c r="B737" s="1" t="s">
        <v>2817</v>
      </c>
      <c r="C737" s="1" t="s">
        <v>1708</v>
      </c>
      <c r="D737" s="1">
        <v>2022</v>
      </c>
      <c r="E737" s="1" t="s">
        <v>1556</v>
      </c>
      <c r="F737" s="1" t="s">
        <v>108</v>
      </c>
      <c r="G737" s="1">
        <v>20222</v>
      </c>
      <c r="H737" s="1" t="s">
        <v>32</v>
      </c>
      <c r="I737" s="1" t="s">
        <v>48</v>
      </c>
      <c r="J737" s="1" t="s">
        <v>25</v>
      </c>
      <c r="K737" s="1">
        <v>8</v>
      </c>
      <c r="L737" s="1" t="str">
        <f>VLOOKUP(Table1[[#This Row],[Status]], rubric[], 2, FALSE)</f>
        <v>Kompetisi</v>
      </c>
      <c r="M737" s="1" t="str">
        <f>CLEAN(TRIM(Table1[[#This Row],[Status]] &amp; "|" &amp; Table1[[#This Row],[Level]] &amp; "|" &amp; Table1[[#This Row],[Participant As]]))</f>
        <v>Juara 2|External National|Individual</v>
      </c>
      <c r="N73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738" spans="1:14" ht="14.25" customHeight="1" x14ac:dyDescent="0.35">
      <c r="A738" s="1" t="s">
        <v>2819</v>
      </c>
      <c r="B738" s="1" t="s">
        <v>2820</v>
      </c>
      <c r="C738" s="1" t="s">
        <v>1708</v>
      </c>
      <c r="D738" s="1">
        <v>2022</v>
      </c>
      <c r="E738" s="1" t="s">
        <v>559</v>
      </c>
      <c r="F738" s="1" t="s">
        <v>2563</v>
      </c>
      <c r="G738" s="1">
        <v>20222</v>
      </c>
      <c r="H738" s="1" t="s">
        <v>35</v>
      </c>
      <c r="I738" s="1" t="s">
        <v>48</v>
      </c>
      <c r="J738" s="1" t="s">
        <v>25</v>
      </c>
      <c r="K738" s="1">
        <v>1000</v>
      </c>
      <c r="L738" s="1" t="str">
        <f>VLOOKUP(Table1[[#This Row],[Status]], rubric[], 2, FALSE)</f>
        <v>Kompetisi</v>
      </c>
      <c r="M738" s="1" t="str">
        <f>CLEAN(TRIM(Table1[[#This Row],[Status]] &amp; "|" &amp; Table1[[#This Row],[Level]] &amp; "|" &amp; Table1[[#This Row],[Participant As]]))</f>
        <v>Juara 1|External National|Individual</v>
      </c>
      <c r="N73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739" spans="1:14" ht="14.25" customHeight="1" x14ac:dyDescent="0.35">
      <c r="A739" s="1" t="s">
        <v>2819</v>
      </c>
      <c r="B739" s="1" t="s">
        <v>2820</v>
      </c>
      <c r="C739" s="1" t="s">
        <v>1708</v>
      </c>
      <c r="D739" s="1">
        <v>2022</v>
      </c>
      <c r="E739" s="1" t="s">
        <v>2305</v>
      </c>
      <c r="F739" s="1" t="s">
        <v>1467</v>
      </c>
      <c r="G739" s="1">
        <v>20231</v>
      </c>
      <c r="H739" s="1" t="s">
        <v>32</v>
      </c>
      <c r="I739" s="1" t="s">
        <v>66</v>
      </c>
      <c r="J739" s="1" t="s">
        <v>20</v>
      </c>
      <c r="L739" s="1" t="str">
        <f>VLOOKUP(Table1[[#This Row],[Status]], rubric[], 2, FALSE)</f>
        <v>Kompetisi</v>
      </c>
      <c r="M739" s="1" t="str">
        <f>CLEAN(TRIM(Table1[[#This Row],[Status]] &amp; "|" &amp; Table1[[#This Row],[Level]] &amp; "|" &amp; Table1[[#This Row],[Participant As]]))</f>
        <v>Juara 2|External International|Team</v>
      </c>
      <c r="N73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30</v>
      </c>
    </row>
    <row r="740" spans="1:14" ht="14.25" customHeight="1" x14ac:dyDescent="0.35">
      <c r="A740" s="1" t="s">
        <v>2819</v>
      </c>
      <c r="B740" s="1" t="s">
        <v>2820</v>
      </c>
      <c r="C740" s="1" t="s">
        <v>1708</v>
      </c>
      <c r="D740" s="1">
        <v>2022</v>
      </c>
      <c r="E740" s="1" t="s">
        <v>30</v>
      </c>
      <c r="F740" s="1" t="s">
        <v>31</v>
      </c>
      <c r="G740" s="1">
        <v>20231</v>
      </c>
      <c r="H740" s="1" t="s">
        <v>32</v>
      </c>
      <c r="I740" s="1" t="s">
        <v>19</v>
      </c>
      <c r="J740" s="1" t="s">
        <v>20</v>
      </c>
      <c r="L740" s="1" t="str">
        <f>VLOOKUP(Table1[[#This Row],[Status]], rubric[], 2, FALSE)</f>
        <v>Kompetisi</v>
      </c>
      <c r="M740" s="1" t="str">
        <f>CLEAN(TRIM(Table1[[#This Row],[Status]] &amp; "|" &amp; Table1[[#This Row],[Level]] &amp; "|" &amp; Table1[[#This Row],[Participant As]]))</f>
        <v>Juara 2|External Regional|Team</v>
      </c>
      <c r="N740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741" spans="1:14" ht="14.25" customHeight="1" x14ac:dyDescent="0.35">
      <c r="A741" s="1" t="s">
        <v>2819</v>
      </c>
      <c r="B741" s="1" t="s">
        <v>2820</v>
      </c>
      <c r="C741" s="1" t="s">
        <v>1708</v>
      </c>
      <c r="D741" s="1">
        <v>2022</v>
      </c>
      <c r="E741" s="1" t="s">
        <v>33</v>
      </c>
      <c r="F741" s="1" t="s">
        <v>34</v>
      </c>
      <c r="G741" s="1">
        <v>20231</v>
      </c>
      <c r="H741" s="1" t="s">
        <v>35</v>
      </c>
      <c r="I741" s="1" t="s">
        <v>19</v>
      </c>
      <c r="J741" s="1" t="s">
        <v>20</v>
      </c>
      <c r="L741" s="1" t="str">
        <f>VLOOKUP(Table1[[#This Row],[Status]], rubric[], 2, FALSE)</f>
        <v>Kompetisi</v>
      </c>
      <c r="M741" s="1" t="str">
        <f>CLEAN(TRIM(Table1[[#This Row],[Status]] &amp; "|" &amp; Table1[[#This Row],[Level]] &amp; "|" &amp; Table1[[#This Row],[Participant As]]))</f>
        <v>Juara 1|External Regional|Team</v>
      </c>
      <c r="N741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742" spans="1:14" ht="14.25" customHeight="1" x14ac:dyDescent="0.35">
      <c r="A742" s="1" t="s">
        <v>2821</v>
      </c>
      <c r="B742" s="1" t="s">
        <v>2822</v>
      </c>
      <c r="C742" s="1" t="s">
        <v>1708</v>
      </c>
      <c r="D742" s="1">
        <v>2022</v>
      </c>
      <c r="E742" s="1" t="s">
        <v>559</v>
      </c>
      <c r="F742" s="1" t="s">
        <v>2563</v>
      </c>
      <c r="G742" s="1">
        <v>20222</v>
      </c>
      <c r="H742" s="1" t="s">
        <v>35</v>
      </c>
      <c r="I742" s="1" t="s">
        <v>48</v>
      </c>
      <c r="J742" s="1" t="s">
        <v>25</v>
      </c>
      <c r="K742" s="1">
        <v>1000</v>
      </c>
      <c r="L742" s="1" t="str">
        <f>VLOOKUP(Table1[[#This Row],[Status]], rubric[], 2, FALSE)</f>
        <v>Kompetisi</v>
      </c>
      <c r="M742" s="1" t="str">
        <f>CLEAN(TRIM(Table1[[#This Row],[Status]] &amp; "|" &amp; Table1[[#This Row],[Level]] &amp; "|" &amp; Table1[[#This Row],[Participant As]]))</f>
        <v>Juara 1|External National|Individual</v>
      </c>
      <c r="N742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743" spans="1:14" ht="14.25" customHeight="1" x14ac:dyDescent="0.35">
      <c r="A743" s="1" t="s">
        <v>2821</v>
      </c>
      <c r="B743" s="1" t="s">
        <v>2822</v>
      </c>
      <c r="C743" s="1" t="s">
        <v>1708</v>
      </c>
      <c r="D743" s="1">
        <v>2022</v>
      </c>
      <c r="E743" s="1" t="s">
        <v>2305</v>
      </c>
      <c r="F743" s="1" t="s">
        <v>1467</v>
      </c>
      <c r="G743" s="1">
        <v>20231</v>
      </c>
      <c r="H743" s="1" t="s">
        <v>32</v>
      </c>
      <c r="I743" s="1" t="s">
        <v>66</v>
      </c>
      <c r="J743" s="1" t="s">
        <v>20</v>
      </c>
      <c r="L743" s="1" t="str">
        <f>VLOOKUP(Table1[[#This Row],[Status]], rubric[], 2, FALSE)</f>
        <v>Kompetisi</v>
      </c>
      <c r="M743" s="1" t="str">
        <f>CLEAN(TRIM(Table1[[#This Row],[Status]] &amp; "|" &amp; Table1[[#This Row],[Level]] &amp; "|" &amp; Table1[[#This Row],[Participant As]]))</f>
        <v>Juara 2|External International|Team</v>
      </c>
      <c r="N743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30</v>
      </c>
    </row>
    <row r="744" spans="1:14" ht="14.25" customHeight="1" x14ac:dyDescent="0.35">
      <c r="A744" s="1" t="s">
        <v>2821</v>
      </c>
      <c r="B744" s="1" t="s">
        <v>2822</v>
      </c>
      <c r="C744" s="1" t="s">
        <v>1708</v>
      </c>
      <c r="D744" s="1">
        <v>2022</v>
      </c>
      <c r="E744" s="1" t="s">
        <v>30</v>
      </c>
      <c r="F744" s="1" t="s">
        <v>31</v>
      </c>
      <c r="G744" s="1">
        <v>20231</v>
      </c>
      <c r="H744" s="1" t="s">
        <v>32</v>
      </c>
      <c r="I744" s="1" t="s">
        <v>19</v>
      </c>
      <c r="J744" s="1" t="s">
        <v>20</v>
      </c>
      <c r="L744" s="1" t="str">
        <f>VLOOKUP(Table1[[#This Row],[Status]], rubric[], 2, FALSE)</f>
        <v>Kompetisi</v>
      </c>
      <c r="M744" s="1" t="str">
        <f>CLEAN(TRIM(Table1[[#This Row],[Status]] &amp; "|" &amp; Table1[[#This Row],[Level]] &amp; "|" &amp; Table1[[#This Row],[Participant As]]))</f>
        <v>Juara 2|External Regional|Team</v>
      </c>
      <c r="N744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745" spans="1:14" ht="14.25" customHeight="1" x14ac:dyDescent="0.35">
      <c r="A745" s="1" t="s">
        <v>2821</v>
      </c>
      <c r="B745" s="1" t="s">
        <v>2822</v>
      </c>
      <c r="C745" s="1" t="s">
        <v>1708</v>
      </c>
      <c r="D745" s="1">
        <v>2022</v>
      </c>
      <c r="E745" s="1" t="s">
        <v>33</v>
      </c>
      <c r="F745" s="1" t="s">
        <v>34</v>
      </c>
      <c r="G745" s="1">
        <v>20231</v>
      </c>
      <c r="H745" s="1" t="s">
        <v>35</v>
      </c>
      <c r="I745" s="1" t="s">
        <v>19</v>
      </c>
      <c r="J745" s="1" t="s">
        <v>20</v>
      </c>
      <c r="L745" s="1" t="str">
        <f>VLOOKUP(Table1[[#This Row],[Status]], rubric[], 2, FALSE)</f>
        <v>Kompetisi</v>
      </c>
      <c r="M745" s="1" t="str">
        <f>CLEAN(TRIM(Table1[[#This Row],[Status]] &amp; "|" &amp; Table1[[#This Row],[Level]] &amp; "|" &amp; Table1[[#This Row],[Participant As]]))</f>
        <v>Juara 1|External Regional|Team</v>
      </c>
      <c r="N745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25</v>
      </c>
    </row>
    <row r="746" spans="1:14" ht="14.25" customHeight="1" x14ac:dyDescent="0.35">
      <c r="A746" s="1" t="s">
        <v>2821</v>
      </c>
      <c r="B746" s="1" t="s">
        <v>2822</v>
      </c>
      <c r="C746" s="1" t="s">
        <v>1708</v>
      </c>
      <c r="D746" s="1">
        <v>2022</v>
      </c>
      <c r="E746" s="1" t="s">
        <v>200</v>
      </c>
      <c r="F746" s="1" t="s">
        <v>200</v>
      </c>
      <c r="G746" s="1">
        <v>20232</v>
      </c>
      <c r="H746" s="1" t="s">
        <v>91</v>
      </c>
      <c r="I746" s="1" t="s">
        <v>19</v>
      </c>
      <c r="J746" s="1" t="s">
        <v>25</v>
      </c>
      <c r="K746" s="1">
        <v>16</v>
      </c>
      <c r="L746" s="1" t="str">
        <f>VLOOKUP(Table1[[#This Row],[Status]], rubric[], 2, FALSE)</f>
        <v>Pengakuan</v>
      </c>
      <c r="M746" s="1" t="str">
        <f>CLEAN(TRIM(Table1[[#This Row],[Status]] &amp; "|" &amp; Table1[[#This Row],[Level]] &amp; "|" &amp; Table1[[#This Row],[Participant As]]))</f>
        <v>Narasumber/Pembicara|External Regional|Individual</v>
      </c>
      <c r="N746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20</v>
      </c>
    </row>
    <row r="747" spans="1:14" ht="14.25" customHeight="1" x14ac:dyDescent="0.35">
      <c r="A747" s="1" t="s">
        <v>2823</v>
      </c>
      <c r="B747" s="1" t="s">
        <v>2824</v>
      </c>
      <c r="C747" s="1" t="s">
        <v>1708</v>
      </c>
      <c r="D747" s="1">
        <v>2022</v>
      </c>
      <c r="E747" s="1" t="s">
        <v>264</v>
      </c>
      <c r="F747" s="1" t="s">
        <v>264</v>
      </c>
      <c r="G747" s="1">
        <v>20222</v>
      </c>
      <c r="H747" s="1" t="s">
        <v>18</v>
      </c>
      <c r="I747" s="1" t="s">
        <v>19</v>
      </c>
      <c r="J747" s="1" t="s">
        <v>25</v>
      </c>
      <c r="K747" s="1">
        <v>42</v>
      </c>
      <c r="L747" s="1" t="str">
        <f>VLOOKUP(Table1[[#This Row],[Status]], rubric[], 2, FALSE)</f>
        <v>Pemberdayaan atau Aksi Kemanusiaan</v>
      </c>
      <c r="M747" s="1" t="str">
        <f>CLEAN(TRIM(Table1[[#This Row],[Status]] &amp; "|" &amp; Table1[[#This Row],[Level]] &amp; "|" &amp; Table1[[#This Row],[Participant As]]))</f>
        <v>Relawan|External Regional|Individual</v>
      </c>
      <c r="N747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15</v>
      </c>
    </row>
    <row r="748" spans="1:14" ht="14.25" customHeight="1" x14ac:dyDescent="0.35">
      <c r="A748" s="1" t="s">
        <v>2823</v>
      </c>
      <c r="B748" s="1" t="s">
        <v>2824</v>
      </c>
      <c r="C748" s="1" t="s">
        <v>1708</v>
      </c>
      <c r="D748" s="1">
        <v>2022</v>
      </c>
      <c r="E748" s="1" t="s">
        <v>38</v>
      </c>
      <c r="F748" s="1" t="s">
        <v>39</v>
      </c>
      <c r="G748" s="1">
        <v>20231</v>
      </c>
      <c r="H748" s="1" t="s">
        <v>40</v>
      </c>
      <c r="I748" s="1" t="s">
        <v>41</v>
      </c>
      <c r="J748" s="1" t="s">
        <v>25</v>
      </c>
      <c r="L748" s="1" t="str">
        <f>VLOOKUP(Table1[[#This Row],[Status]], rubric[], 2, FALSE)</f>
        <v>Karir Organisasi</v>
      </c>
      <c r="M748" s="1" t="str">
        <f>CLEAN(TRIM(Table1[[#This Row],[Status]] &amp; "|" &amp; Table1[[#This Row],[Level]] &amp; "|" &amp; Table1[[#This Row],[Participant As]]))</f>
        <v>Satu Tingkat Dibawah Pengurus Harian|Kab/Kota/PT|Individual</v>
      </c>
      <c r="N748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  <row r="749" spans="1:14" ht="14.25" customHeight="1" x14ac:dyDescent="0.35">
      <c r="A749" s="1" t="s">
        <v>2823</v>
      </c>
      <c r="B749" s="1" t="s">
        <v>2824</v>
      </c>
      <c r="C749" s="1" t="s">
        <v>1708</v>
      </c>
      <c r="D749" s="1">
        <v>2022</v>
      </c>
      <c r="E749" s="1" t="s">
        <v>42</v>
      </c>
      <c r="F749" s="1" t="s">
        <v>43</v>
      </c>
      <c r="G749" s="1">
        <v>20232</v>
      </c>
      <c r="H749" s="1" t="s">
        <v>40</v>
      </c>
      <c r="I749" s="1" t="s">
        <v>41</v>
      </c>
      <c r="J749" s="1" t="s">
        <v>25</v>
      </c>
      <c r="L749" s="1" t="str">
        <f>VLOOKUP(Table1[[#This Row],[Status]], rubric[], 2, FALSE)</f>
        <v>Karir Organisasi</v>
      </c>
      <c r="M749" s="1" t="str">
        <f>CLEAN(TRIM(Table1[[#This Row],[Status]] &amp; "|" &amp; Table1[[#This Row],[Level]] &amp; "|" &amp; Table1[[#This Row],[Participant As]]))</f>
        <v>Satu Tingkat Dibawah Pengurus Harian|Kab/Kota/PT|Individual</v>
      </c>
      <c r="N749" s="1">
        <f>IF(Table1[[#This Row],[Status]] = "Penulis kedua (bukan korespondensi) dst karya ilmiah di journal yg bereputasi dan diakui|External National|Team", IFERROR((INDEX(rubric[Score], MATCH(Table1[[#This Row],[Criteria]], rubric[Criteria], 0)))/Table1[[#This Row],[Total Participant]], 0), IFERROR(INDEX(rubric[Score], MATCH(Table1[[#This Row],[Criteria]], rubric[Criteria], 0)), 0))</f>
        <v>2</v>
      </c>
    </row>
  </sheetData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D6256-1154-4795-907D-9AA2B01226F8}">
  <dimension ref="A1:N882"/>
  <sheetViews>
    <sheetView tabSelected="1" topLeftCell="A157" workbookViewId="0">
      <selection activeCell="B166" sqref="B166"/>
    </sheetView>
  </sheetViews>
  <sheetFormatPr defaultColWidth="14.453125" defaultRowHeight="15" customHeight="1" x14ac:dyDescent="0.35"/>
  <cols>
    <col min="1" max="3" width="8.7265625" customWidth="1"/>
    <col min="4" max="4" width="13.6328125" customWidth="1"/>
    <col min="5" max="5" width="11.36328125" customWidth="1"/>
    <col min="6" max="6" width="10.453125" customWidth="1"/>
    <col min="7" max="7" width="8.7265625" customWidth="1"/>
    <col min="8" max="8" width="55" bestFit="1" customWidth="1"/>
    <col min="9" max="9" width="25.54296875" bestFit="1" customWidth="1"/>
    <col min="10" max="10" width="14.453125" customWidth="1"/>
    <col min="11" max="11" width="18.54296875" bestFit="1" customWidth="1"/>
    <col min="12" max="12" width="17.08984375" bestFit="1" customWidth="1"/>
    <col min="13" max="13" width="90.08984375" bestFit="1" customWidth="1"/>
    <col min="14" max="14" width="7.6328125" bestFit="1" customWidth="1"/>
    <col min="15" max="16" width="8.7265625" customWidth="1"/>
  </cols>
  <sheetData>
    <row r="1" spans="1:14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1800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ht="14.25" customHeight="1" x14ac:dyDescent="0.35">
      <c r="A2" s="1" t="s">
        <v>2826</v>
      </c>
      <c r="B2" s="1" t="s">
        <v>2827</v>
      </c>
      <c r="C2" s="1" t="s">
        <v>15</v>
      </c>
      <c r="D2" s="1">
        <v>2023</v>
      </c>
      <c r="E2" s="1" t="s">
        <v>79</v>
      </c>
      <c r="F2" s="1" t="s">
        <v>80</v>
      </c>
      <c r="G2" s="1">
        <v>20222</v>
      </c>
      <c r="H2" s="1" t="s">
        <v>18</v>
      </c>
      <c r="I2" s="1" t="s">
        <v>19</v>
      </c>
      <c r="J2" s="1" t="str">
        <f>VLOOKUP(Table4[[#This Row],[Status]], rubric[], 2, FALSE)</f>
        <v>Pemberdayaan atau Aksi Kemanusiaan</v>
      </c>
      <c r="K2" s="1" t="s">
        <v>25</v>
      </c>
      <c r="L2" s="1">
        <v>50</v>
      </c>
      <c r="M2" s="1" t="str">
        <f>CLEAN(TRIM(Table4[[#This Row],[Status]] &amp; "|" &amp; Table4[[#This Row],[Level]] &amp; "|" &amp; Table4[[#This Row],[Participant As]]))</f>
        <v>Relawan|External Regional|Individual</v>
      </c>
      <c r="N2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3" spans="1:14" ht="14.25" customHeight="1" x14ac:dyDescent="0.35">
      <c r="A3" s="1" t="s">
        <v>2826</v>
      </c>
      <c r="B3" s="1" t="s">
        <v>2827</v>
      </c>
      <c r="C3" s="1" t="s">
        <v>15</v>
      </c>
      <c r="D3" s="1">
        <v>2023</v>
      </c>
      <c r="E3" s="1" t="s">
        <v>89</v>
      </c>
      <c r="F3" s="1" t="s">
        <v>90</v>
      </c>
      <c r="G3" s="1">
        <v>20231</v>
      </c>
      <c r="H3" s="1" t="s">
        <v>91</v>
      </c>
      <c r="I3" s="1" t="s">
        <v>66</v>
      </c>
      <c r="J3" s="1" t="str">
        <f>VLOOKUP(Table4[[#This Row],[Status]], rubric[], 2, FALSE)</f>
        <v>Pengakuan</v>
      </c>
      <c r="K3" s="1" t="s">
        <v>25</v>
      </c>
      <c r="L3" s="1">
        <v>500</v>
      </c>
      <c r="M3" s="1" t="str">
        <f>CLEAN(TRIM(Table4[[#This Row],[Status]] &amp; "|" &amp; Table4[[#This Row],[Level]] &amp; "|" &amp; Table4[[#This Row],[Participant As]]))</f>
        <v>Narasumber/Pembicara|External International|Individual</v>
      </c>
      <c r="N3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4" spans="1:14" ht="14.25" customHeight="1" x14ac:dyDescent="0.35">
      <c r="A4" s="1" t="s">
        <v>2828</v>
      </c>
      <c r="B4" s="1" t="s">
        <v>2829</v>
      </c>
      <c r="C4" s="1" t="s">
        <v>15</v>
      </c>
      <c r="D4" s="1">
        <v>2023</v>
      </c>
      <c r="E4" s="1" t="s">
        <v>150</v>
      </c>
      <c r="F4" s="1" t="s">
        <v>150</v>
      </c>
      <c r="G4" s="1">
        <v>20232</v>
      </c>
      <c r="H4" s="1" t="s">
        <v>32</v>
      </c>
      <c r="I4" s="1" t="s">
        <v>48</v>
      </c>
      <c r="J4" s="1" t="str">
        <f>VLOOKUP(Table4[[#This Row],[Status]], rubric[], 2, FALSE)</f>
        <v>Kompetisi</v>
      </c>
      <c r="K4" s="1" t="s">
        <v>20</v>
      </c>
      <c r="M4" s="1" t="str">
        <f>CLEAN(TRIM(Table4[[#This Row],[Status]] &amp; "|" &amp; Table4[[#This Row],[Level]] &amp; "|" &amp; Table4[[#This Row],[Participant As]]))</f>
        <v>Juara 2|External National|Team</v>
      </c>
      <c r="N4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11</v>
      </c>
    </row>
    <row r="5" spans="1:14" ht="14.25" customHeight="1" x14ac:dyDescent="0.35">
      <c r="A5" s="1" t="s">
        <v>2830</v>
      </c>
      <c r="B5" s="1" t="s">
        <v>2831</v>
      </c>
      <c r="C5" s="1" t="s">
        <v>15</v>
      </c>
      <c r="D5" s="1">
        <v>2023</v>
      </c>
      <c r="E5" s="1" t="s">
        <v>26</v>
      </c>
      <c r="F5" s="1" t="s">
        <v>2149</v>
      </c>
      <c r="G5" s="1">
        <v>20222</v>
      </c>
      <c r="H5" s="1" t="s">
        <v>18</v>
      </c>
      <c r="I5" s="1" t="s">
        <v>41</v>
      </c>
      <c r="J5" s="1" t="str">
        <f>VLOOKUP(Table4[[#This Row],[Status]], rubric[], 2, FALSE)</f>
        <v>Pemberdayaan atau Aksi Kemanusiaan</v>
      </c>
      <c r="K5" s="1" t="s">
        <v>25</v>
      </c>
      <c r="L5" s="1">
        <v>250</v>
      </c>
      <c r="M5" s="1" t="str">
        <f>CLEAN(TRIM(Table4[[#This Row],[Status]] &amp; "|" &amp; Table4[[#This Row],[Level]] &amp; "|" &amp; Table4[[#This Row],[Participant As]]))</f>
        <v>Relawan|Kab/Kota/PT|Individual</v>
      </c>
      <c r="N5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3</v>
      </c>
    </row>
    <row r="6" spans="1:14" ht="14.25" customHeight="1" x14ac:dyDescent="0.35">
      <c r="A6" s="1" t="s">
        <v>2832</v>
      </c>
      <c r="B6" s="1" t="s">
        <v>2833</v>
      </c>
      <c r="C6" s="1" t="s">
        <v>15</v>
      </c>
      <c r="D6" s="1">
        <v>2023</v>
      </c>
      <c r="E6" s="1" t="s">
        <v>89</v>
      </c>
      <c r="F6" s="1" t="s">
        <v>90</v>
      </c>
      <c r="G6" s="1">
        <v>20231</v>
      </c>
      <c r="H6" s="1" t="s">
        <v>91</v>
      </c>
      <c r="I6" s="1" t="s">
        <v>66</v>
      </c>
      <c r="J6" s="1" t="str">
        <f>VLOOKUP(Table4[[#This Row],[Status]], rubric[], 2, FALSE)</f>
        <v>Pengakuan</v>
      </c>
      <c r="K6" s="1" t="s">
        <v>25</v>
      </c>
      <c r="L6" s="1">
        <v>500</v>
      </c>
      <c r="M6" s="1" t="str">
        <f>CLEAN(TRIM(Table4[[#This Row],[Status]] &amp; "|" &amp; Table4[[#This Row],[Level]] &amp; "|" &amp; Table4[[#This Row],[Participant As]]))</f>
        <v>Narasumber/Pembicara|External International|Individual</v>
      </c>
      <c r="N6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7" spans="1:14" ht="14.25" customHeight="1" x14ac:dyDescent="0.35">
      <c r="A7" s="1" t="s">
        <v>2832</v>
      </c>
      <c r="B7" s="1" t="s">
        <v>2833</v>
      </c>
      <c r="C7" s="1" t="s">
        <v>15</v>
      </c>
      <c r="D7" s="1">
        <v>2023</v>
      </c>
      <c r="E7" s="1" t="s">
        <v>986</v>
      </c>
      <c r="F7" s="1" t="s">
        <v>2620</v>
      </c>
      <c r="G7" s="1">
        <v>20231</v>
      </c>
      <c r="H7" s="1" t="s">
        <v>74</v>
      </c>
      <c r="I7" s="1" t="s">
        <v>48</v>
      </c>
      <c r="J7" s="1" t="str">
        <f>VLOOKUP(Table4[[#This Row],[Status]], rubric[], 2, FALSE)</f>
        <v>Kompetisi</v>
      </c>
      <c r="K7" s="1" t="s">
        <v>20</v>
      </c>
      <c r="M7" s="1" t="str">
        <f>CLEAN(TRIM(Table4[[#This Row],[Status]] &amp; "|" &amp; Table4[[#This Row],[Level]] &amp; "|" &amp; Table4[[#This Row],[Participant As]]))</f>
        <v>Juara 3|External National|Team</v>
      </c>
      <c r="N7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8</v>
      </c>
    </row>
    <row r="8" spans="1:14" ht="14.25" customHeight="1" x14ac:dyDescent="0.35">
      <c r="A8" s="1" t="s">
        <v>2834</v>
      </c>
      <c r="B8" s="1" t="s">
        <v>2835</v>
      </c>
      <c r="C8" s="1" t="s">
        <v>15</v>
      </c>
      <c r="D8" s="1">
        <v>2023</v>
      </c>
      <c r="E8" s="1" t="s">
        <v>2836</v>
      </c>
      <c r="F8" s="1" t="s">
        <v>2836</v>
      </c>
      <c r="G8" s="1">
        <v>20231</v>
      </c>
      <c r="H8" s="1" t="s">
        <v>91</v>
      </c>
      <c r="I8" s="1" t="s">
        <v>41</v>
      </c>
      <c r="J8" s="1" t="str">
        <f>VLOOKUP(Table4[[#This Row],[Status]], rubric[], 2, FALSE)</f>
        <v>Pengakuan</v>
      </c>
      <c r="K8" s="1" t="s">
        <v>25</v>
      </c>
      <c r="L8" s="1">
        <v>60</v>
      </c>
      <c r="M8" s="1" t="str">
        <f>CLEAN(TRIM(Table4[[#This Row],[Status]] &amp; "|" &amp; Table4[[#This Row],[Level]] &amp; "|" &amp; Table4[[#This Row],[Participant As]]))</f>
        <v>Narasumber/Pembicara|Kab/Kota/PT|Individual</v>
      </c>
      <c r="N8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0</v>
      </c>
    </row>
    <row r="9" spans="1:14" ht="14.25" customHeight="1" x14ac:dyDescent="0.35">
      <c r="A9" s="1" t="s">
        <v>2837</v>
      </c>
      <c r="B9" s="1" t="s">
        <v>2838</v>
      </c>
      <c r="C9" s="1" t="s">
        <v>15</v>
      </c>
      <c r="D9" s="1">
        <v>2023</v>
      </c>
      <c r="E9" s="1" t="s">
        <v>79</v>
      </c>
      <c r="F9" s="1" t="s">
        <v>80</v>
      </c>
      <c r="G9" s="1">
        <v>20222</v>
      </c>
      <c r="H9" s="1" t="s">
        <v>18</v>
      </c>
      <c r="I9" s="1" t="s">
        <v>19</v>
      </c>
      <c r="J9" s="1" t="str">
        <f>VLOOKUP(Table4[[#This Row],[Status]], rubric[], 2, FALSE)</f>
        <v>Pemberdayaan atau Aksi Kemanusiaan</v>
      </c>
      <c r="K9" s="1" t="s">
        <v>25</v>
      </c>
      <c r="L9" s="1">
        <v>50</v>
      </c>
      <c r="M9" s="1" t="str">
        <f>CLEAN(TRIM(Table4[[#This Row],[Status]] &amp; "|" &amp; Table4[[#This Row],[Level]] &amp; "|" &amp; Table4[[#This Row],[Participant As]]))</f>
        <v>Relawan|External Regional|Individual</v>
      </c>
      <c r="N9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10" spans="1:14" ht="14.25" customHeight="1" x14ac:dyDescent="0.35">
      <c r="A10" s="1" t="s">
        <v>2837</v>
      </c>
      <c r="B10" s="1" t="s">
        <v>2838</v>
      </c>
      <c r="C10" s="1" t="s">
        <v>15</v>
      </c>
      <c r="D10" s="1">
        <v>2023</v>
      </c>
      <c r="E10" s="1" t="s">
        <v>89</v>
      </c>
      <c r="F10" s="1" t="s">
        <v>90</v>
      </c>
      <c r="G10" s="1">
        <v>20231</v>
      </c>
      <c r="H10" s="1" t="s">
        <v>91</v>
      </c>
      <c r="I10" s="1" t="s">
        <v>66</v>
      </c>
      <c r="J10" s="1" t="str">
        <f>VLOOKUP(Table4[[#This Row],[Status]], rubric[], 2, FALSE)</f>
        <v>Pengakuan</v>
      </c>
      <c r="K10" s="1" t="s">
        <v>25</v>
      </c>
      <c r="L10" s="1">
        <v>500</v>
      </c>
      <c r="M10" s="1" t="str">
        <f>CLEAN(TRIM(Table4[[#This Row],[Status]] &amp; "|" &amp; Table4[[#This Row],[Level]] &amp; "|" &amp; Table4[[#This Row],[Participant As]]))</f>
        <v>Narasumber/Pembicara|External International|Individual</v>
      </c>
      <c r="N10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11" spans="1:14" ht="14.25" customHeight="1" x14ac:dyDescent="0.35">
      <c r="A11" s="1" t="s">
        <v>2839</v>
      </c>
      <c r="B11" s="1" t="s">
        <v>2840</v>
      </c>
      <c r="C11" s="1" t="s">
        <v>15</v>
      </c>
      <c r="D11" s="1">
        <v>2023</v>
      </c>
      <c r="E11" s="1" t="s">
        <v>581</v>
      </c>
      <c r="F11" s="1" t="s">
        <v>1422</v>
      </c>
      <c r="G11" s="1">
        <v>20231</v>
      </c>
      <c r="H11" s="1" t="s">
        <v>18</v>
      </c>
      <c r="I11" s="1" t="s">
        <v>19</v>
      </c>
      <c r="J11" s="1" t="str">
        <f>VLOOKUP(Table4[[#This Row],[Status]], rubric[], 2, FALSE)</f>
        <v>Pemberdayaan atau Aksi Kemanusiaan</v>
      </c>
      <c r="K11" s="1" t="s">
        <v>20</v>
      </c>
      <c r="L11" s="1">
        <v>25</v>
      </c>
      <c r="M11" s="1" t="str">
        <f>CLEAN(TRIM(Table4[[#This Row],[Status]] &amp; "|" &amp; Table4[[#This Row],[Level]] &amp; "|" &amp; Table4[[#This Row],[Participant As]]))</f>
        <v>Relawan|External Regional|Team</v>
      </c>
      <c r="N11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12" spans="1:14" ht="14.25" customHeight="1" x14ac:dyDescent="0.35">
      <c r="A12" s="1" t="s">
        <v>2841</v>
      </c>
      <c r="B12" s="1" t="s">
        <v>2842</v>
      </c>
      <c r="C12" s="1" t="s">
        <v>15</v>
      </c>
      <c r="D12" s="1">
        <v>2023</v>
      </c>
      <c r="E12" s="1" t="s">
        <v>89</v>
      </c>
      <c r="F12" s="1" t="s">
        <v>90</v>
      </c>
      <c r="G12" s="1">
        <v>20231</v>
      </c>
      <c r="H12" s="1" t="s">
        <v>91</v>
      </c>
      <c r="I12" s="1" t="s">
        <v>66</v>
      </c>
      <c r="J12" s="1" t="str">
        <f>VLOOKUP(Table4[[#This Row],[Status]], rubric[], 2, FALSE)</f>
        <v>Pengakuan</v>
      </c>
      <c r="K12" s="1" t="s">
        <v>25</v>
      </c>
      <c r="L12" s="1">
        <v>500</v>
      </c>
      <c r="M12" s="1" t="str">
        <f>CLEAN(TRIM(Table4[[#This Row],[Status]] &amp; "|" &amp; Table4[[#This Row],[Level]] &amp; "|" &amp; Table4[[#This Row],[Participant As]]))</f>
        <v>Narasumber/Pembicara|External International|Individual</v>
      </c>
      <c r="N12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13" spans="1:14" ht="14.25" customHeight="1" x14ac:dyDescent="0.35">
      <c r="A13" s="1" t="s">
        <v>2843</v>
      </c>
      <c r="B13" s="1" t="s">
        <v>2844</v>
      </c>
      <c r="C13" s="1" t="s">
        <v>15</v>
      </c>
      <c r="D13" s="1">
        <v>2023</v>
      </c>
      <c r="E13" s="1" t="s">
        <v>89</v>
      </c>
      <c r="F13" s="1" t="s">
        <v>90</v>
      </c>
      <c r="G13" s="1">
        <v>20231</v>
      </c>
      <c r="H13" s="1" t="s">
        <v>91</v>
      </c>
      <c r="I13" s="1" t="s">
        <v>66</v>
      </c>
      <c r="J13" s="1" t="str">
        <f>VLOOKUP(Table4[[#This Row],[Status]], rubric[], 2, FALSE)</f>
        <v>Pengakuan</v>
      </c>
      <c r="K13" s="1" t="s">
        <v>25</v>
      </c>
      <c r="L13" s="1">
        <v>500</v>
      </c>
      <c r="M13" s="1" t="str">
        <f>CLEAN(TRIM(Table4[[#This Row],[Status]] &amp; "|" &amp; Table4[[#This Row],[Level]] &amp; "|" &amp; Table4[[#This Row],[Participant As]]))</f>
        <v>Narasumber/Pembicara|External International|Individual</v>
      </c>
      <c r="N13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14" spans="1:14" ht="14.25" customHeight="1" x14ac:dyDescent="0.35">
      <c r="A14" s="1" t="s">
        <v>2845</v>
      </c>
      <c r="B14" s="1" t="s">
        <v>2846</v>
      </c>
      <c r="C14" s="1" t="s">
        <v>15</v>
      </c>
      <c r="D14" s="1">
        <v>2023</v>
      </c>
      <c r="E14" s="1" t="s">
        <v>89</v>
      </c>
      <c r="F14" s="1" t="s">
        <v>90</v>
      </c>
      <c r="G14" s="1">
        <v>20231</v>
      </c>
      <c r="H14" s="1" t="s">
        <v>91</v>
      </c>
      <c r="I14" s="1" t="s">
        <v>66</v>
      </c>
      <c r="J14" s="1" t="str">
        <f>VLOOKUP(Table4[[#This Row],[Status]], rubric[], 2, FALSE)</f>
        <v>Pengakuan</v>
      </c>
      <c r="K14" s="1" t="s">
        <v>25</v>
      </c>
      <c r="L14" s="1">
        <v>500</v>
      </c>
      <c r="M14" s="1" t="str">
        <f>CLEAN(TRIM(Table4[[#This Row],[Status]] &amp; "|" &amp; Table4[[#This Row],[Level]] &amp; "|" &amp; Table4[[#This Row],[Participant As]]))</f>
        <v>Narasumber/Pembicara|External International|Individual</v>
      </c>
      <c r="N14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15" spans="1:14" ht="14.25" customHeight="1" x14ac:dyDescent="0.35">
      <c r="A15" s="1" t="s">
        <v>2847</v>
      </c>
      <c r="B15" s="1" t="s">
        <v>2848</v>
      </c>
      <c r="C15" s="1" t="s">
        <v>15</v>
      </c>
      <c r="D15" s="1">
        <v>2023</v>
      </c>
      <c r="E15" s="1" t="s">
        <v>89</v>
      </c>
      <c r="F15" s="1" t="s">
        <v>90</v>
      </c>
      <c r="G15" s="1">
        <v>20231</v>
      </c>
      <c r="H15" s="1" t="s">
        <v>91</v>
      </c>
      <c r="I15" s="1" t="s">
        <v>66</v>
      </c>
      <c r="J15" s="1" t="str">
        <f>VLOOKUP(Table4[[#This Row],[Status]], rubric[], 2, FALSE)</f>
        <v>Pengakuan</v>
      </c>
      <c r="K15" s="1" t="s">
        <v>25</v>
      </c>
      <c r="L15" s="1">
        <v>500</v>
      </c>
      <c r="M15" s="1" t="str">
        <f>CLEAN(TRIM(Table4[[#This Row],[Status]] &amp; "|" &amp; Table4[[#This Row],[Level]] &amp; "|" &amp; Table4[[#This Row],[Participant As]]))</f>
        <v>Narasumber/Pembicara|External International|Individual</v>
      </c>
      <c r="N15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16" spans="1:14" ht="14.25" customHeight="1" x14ac:dyDescent="0.35">
      <c r="A16" s="1" t="s">
        <v>2849</v>
      </c>
      <c r="B16" s="1" t="s">
        <v>2850</v>
      </c>
      <c r="C16" s="1" t="s">
        <v>15</v>
      </c>
      <c r="D16" s="1">
        <v>2023</v>
      </c>
      <c r="E16" s="1" t="s">
        <v>1540</v>
      </c>
      <c r="F16" s="1" t="s">
        <v>1005</v>
      </c>
      <c r="G16" s="1">
        <v>20231</v>
      </c>
      <c r="H16" s="1" t="s">
        <v>18</v>
      </c>
      <c r="I16" s="1" t="s">
        <v>19</v>
      </c>
      <c r="J16" s="1" t="str">
        <f>VLOOKUP(Table4[[#This Row],[Status]], rubric[], 2, FALSE)</f>
        <v>Pemberdayaan atau Aksi Kemanusiaan</v>
      </c>
      <c r="K16" s="1" t="s">
        <v>25</v>
      </c>
      <c r="L16" s="1">
        <v>65</v>
      </c>
      <c r="M16" s="1" t="str">
        <f>CLEAN(TRIM(Table4[[#This Row],[Status]] &amp; "|" &amp; Table4[[#This Row],[Level]] &amp; "|" &amp; Table4[[#This Row],[Participant As]]))</f>
        <v>Relawan|External Regional|Individual</v>
      </c>
      <c r="N16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17" spans="1:14" ht="14.25" customHeight="1" x14ac:dyDescent="0.35">
      <c r="A17" s="1" t="s">
        <v>2849</v>
      </c>
      <c r="B17" s="1" t="s">
        <v>2850</v>
      </c>
      <c r="C17" s="1" t="s">
        <v>15</v>
      </c>
      <c r="D17" s="1">
        <v>2023</v>
      </c>
      <c r="E17" s="1" t="s">
        <v>89</v>
      </c>
      <c r="F17" s="1" t="s">
        <v>90</v>
      </c>
      <c r="G17" s="1">
        <v>20231</v>
      </c>
      <c r="H17" s="1" t="s">
        <v>91</v>
      </c>
      <c r="I17" s="1" t="s">
        <v>66</v>
      </c>
      <c r="J17" s="1" t="str">
        <f>VLOOKUP(Table4[[#This Row],[Status]], rubric[], 2, FALSE)</f>
        <v>Pengakuan</v>
      </c>
      <c r="K17" s="1" t="s">
        <v>25</v>
      </c>
      <c r="L17" s="1">
        <v>500</v>
      </c>
      <c r="M17" s="1" t="str">
        <f>CLEAN(TRIM(Table4[[#This Row],[Status]] &amp; "|" &amp; Table4[[#This Row],[Level]] &amp; "|" &amp; Table4[[#This Row],[Participant As]]))</f>
        <v>Narasumber/Pembicara|External International|Individual</v>
      </c>
      <c r="N17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18" spans="1:14" ht="14.25" customHeight="1" x14ac:dyDescent="0.35">
      <c r="A18" s="1" t="s">
        <v>2851</v>
      </c>
      <c r="B18" s="1" t="s">
        <v>2852</v>
      </c>
      <c r="C18" s="1" t="s">
        <v>15</v>
      </c>
      <c r="D18" s="1">
        <v>2023</v>
      </c>
      <c r="E18" s="1" t="s">
        <v>89</v>
      </c>
      <c r="F18" s="1" t="s">
        <v>90</v>
      </c>
      <c r="G18" s="1">
        <v>20231</v>
      </c>
      <c r="H18" s="1" t="s">
        <v>91</v>
      </c>
      <c r="I18" s="1" t="s">
        <v>66</v>
      </c>
      <c r="J18" s="1" t="str">
        <f>VLOOKUP(Table4[[#This Row],[Status]], rubric[], 2, FALSE)</f>
        <v>Pengakuan</v>
      </c>
      <c r="K18" s="1" t="s">
        <v>25</v>
      </c>
      <c r="L18" s="1">
        <v>500</v>
      </c>
      <c r="M18" s="1" t="str">
        <f>CLEAN(TRIM(Table4[[#This Row],[Status]] &amp; "|" &amp; Table4[[#This Row],[Level]] &amp; "|" &amp; Table4[[#This Row],[Participant As]]))</f>
        <v>Narasumber/Pembicara|External International|Individual</v>
      </c>
      <c r="N18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19" spans="1:14" ht="14.25" customHeight="1" x14ac:dyDescent="0.35">
      <c r="A19" s="1" t="s">
        <v>2853</v>
      </c>
      <c r="B19" s="1" t="s">
        <v>2854</v>
      </c>
      <c r="C19" s="1" t="s">
        <v>15</v>
      </c>
      <c r="D19" s="1">
        <v>2023</v>
      </c>
      <c r="E19" s="1" t="s">
        <v>580</v>
      </c>
      <c r="F19" s="1" t="s">
        <v>2855</v>
      </c>
      <c r="G19" s="1">
        <v>20231</v>
      </c>
      <c r="H19" s="1" t="s">
        <v>18</v>
      </c>
      <c r="I19" s="1" t="s">
        <v>19</v>
      </c>
      <c r="J19" s="1" t="str">
        <f>VLOOKUP(Table4[[#This Row],[Status]], rubric[], 2, FALSE)</f>
        <v>Pemberdayaan atau Aksi Kemanusiaan</v>
      </c>
      <c r="K19" s="1" t="s">
        <v>25</v>
      </c>
      <c r="L19" s="1">
        <v>6</v>
      </c>
      <c r="M19" s="1" t="str">
        <f>CLEAN(TRIM(Table4[[#This Row],[Status]] &amp; "|" &amp; Table4[[#This Row],[Level]] &amp; "|" &amp; Table4[[#This Row],[Participant As]]))</f>
        <v>Relawan|External Regional|Individual</v>
      </c>
      <c r="N19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0" spans="1:14" ht="14.25" customHeight="1" x14ac:dyDescent="0.35">
      <c r="A20" s="1" t="s">
        <v>2856</v>
      </c>
      <c r="B20" s="1" t="s">
        <v>2857</v>
      </c>
      <c r="C20" s="1" t="s">
        <v>15</v>
      </c>
      <c r="D20" s="1">
        <v>2023</v>
      </c>
      <c r="E20" s="1" t="s">
        <v>89</v>
      </c>
      <c r="F20" s="1" t="s">
        <v>90</v>
      </c>
      <c r="G20" s="1">
        <v>20231</v>
      </c>
      <c r="H20" s="1" t="s">
        <v>91</v>
      </c>
      <c r="I20" s="1" t="s">
        <v>66</v>
      </c>
      <c r="J20" s="1" t="str">
        <f>VLOOKUP(Table4[[#This Row],[Status]], rubric[], 2, FALSE)</f>
        <v>Pengakuan</v>
      </c>
      <c r="K20" s="1" t="s">
        <v>25</v>
      </c>
      <c r="L20" s="1">
        <v>500</v>
      </c>
      <c r="M20" s="1" t="str">
        <f>CLEAN(TRIM(Table4[[#This Row],[Status]] &amp; "|" &amp; Table4[[#This Row],[Level]] &amp; "|" &amp; Table4[[#This Row],[Participant As]]))</f>
        <v>Narasumber/Pembicara|External International|Individual</v>
      </c>
      <c r="N20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21" spans="1:14" ht="14.25" customHeight="1" x14ac:dyDescent="0.35">
      <c r="A21" s="1" t="s">
        <v>2858</v>
      </c>
      <c r="B21" s="1" t="s">
        <v>2859</v>
      </c>
      <c r="C21" s="1" t="s">
        <v>15</v>
      </c>
      <c r="D21" s="1">
        <v>2023</v>
      </c>
      <c r="E21" s="1" t="s">
        <v>89</v>
      </c>
      <c r="F21" s="1" t="s">
        <v>90</v>
      </c>
      <c r="G21" s="1">
        <v>20231</v>
      </c>
      <c r="H21" s="1" t="s">
        <v>91</v>
      </c>
      <c r="I21" s="1" t="s">
        <v>66</v>
      </c>
      <c r="J21" s="1" t="str">
        <f>VLOOKUP(Table4[[#This Row],[Status]], rubric[], 2, FALSE)</f>
        <v>Pengakuan</v>
      </c>
      <c r="K21" s="1" t="s">
        <v>25</v>
      </c>
      <c r="L21" s="1">
        <v>500</v>
      </c>
      <c r="M21" s="1" t="str">
        <f>CLEAN(TRIM(Table4[[#This Row],[Status]] &amp; "|" &amp; Table4[[#This Row],[Level]] &amp; "|" &amp; Table4[[#This Row],[Participant As]]))</f>
        <v>Narasumber/Pembicara|External International|Individual</v>
      </c>
      <c r="N21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22" spans="1:14" ht="14.25" customHeight="1" x14ac:dyDescent="0.35">
      <c r="A22" s="1" t="s">
        <v>2860</v>
      </c>
      <c r="B22" s="1" t="s">
        <v>2861</v>
      </c>
      <c r="C22" s="1" t="s">
        <v>15</v>
      </c>
      <c r="D22" s="1">
        <v>2023</v>
      </c>
      <c r="E22" s="1" t="s">
        <v>89</v>
      </c>
      <c r="F22" s="1" t="s">
        <v>90</v>
      </c>
      <c r="G22" s="1">
        <v>20231</v>
      </c>
      <c r="H22" s="1" t="s">
        <v>91</v>
      </c>
      <c r="I22" s="1" t="s">
        <v>66</v>
      </c>
      <c r="J22" s="1" t="str">
        <f>VLOOKUP(Table4[[#This Row],[Status]], rubric[], 2, FALSE)</f>
        <v>Pengakuan</v>
      </c>
      <c r="K22" s="1" t="s">
        <v>25</v>
      </c>
      <c r="L22" s="1">
        <v>500</v>
      </c>
      <c r="M22" s="1" t="str">
        <f>CLEAN(TRIM(Table4[[#This Row],[Status]] &amp; "|" &amp; Table4[[#This Row],[Level]] &amp; "|" &amp; Table4[[#This Row],[Participant As]]))</f>
        <v>Narasumber/Pembicara|External International|Individual</v>
      </c>
      <c r="N22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23" spans="1:14" ht="14.25" customHeight="1" x14ac:dyDescent="0.35">
      <c r="A23" s="1" t="s">
        <v>2862</v>
      </c>
      <c r="B23" s="1" t="s">
        <v>2863</v>
      </c>
      <c r="C23" s="1" t="s">
        <v>15</v>
      </c>
      <c r="D23" s="1">
        <v>2023</v>
      </c>
      <c r="E23" s="1" t="s">
        <v>42</v>
      </c>
      <c r="F23" s="1" t="s">
        <v>43</v>
      </c>
      <c r="G23" s="1">
        <v>20232</v>
      </c>
      <c r="H23" s="1" t="s">
        <v>40</v>
      </c>
      <c r="I23" s="1" t="s">
        <v>41</v>
      </c>
      <c r="J23" s="1" t="str">
        <f>VLOOKUP(Table4[[#This Row],[Status]], rubric[], 2, FALSE)</f>
        <v>Karir Organisasi</v>
      </c>
      <c r="K23" s="1" t="s">
        <v>25</v>
      </c>
      <c r="M23" s="1" t="str">
        <f>CLEAN(TRIM(Table4[[#This Row],[Status]] &amp; "|" &amp; Table4[[#This Row],[Level]] &amp; "|" &amp; Table4[[#This Row],[Participant As]]))</f>
        <v>Satu Tingkat Dibawah Pengurus Harian|Kab/Kota/PT|Individual</v>
      </c>
      <c r="N23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</v>
      </c>
    </row>
    <row r="24" spans="1:14" ht="14.25" customHeight="1" x14ac:dyDescent="0.35">
      <c r="A24" s="1" t="s">
        <v>2864</v>
      </c>
      <c r="B24" s="1" t="s">
        <v>2865</v>
      </c>
      <c r="C24" s="1" t="s">
        <v>15</v>
      </c>
      <c r="D24" s="1">
        <v>2023</v>
      </c>
      <c r="E24" s="1" t="s">
        <v>89</v>
      </c>
      <c r="F24" s="1" t="s">
        <v>90</v>
      </c>
      <c r="G24" s="1">
        <v>20231</v>
      </c>
      <c r="H24" s="1" t="s">
        <v>91</v>
      </c>
      <c r="I24" s="1" t="s">
        <v>66</v>
      </c>
      <c r="J24" s="1" t="str">
        <f>VLOOKUP(Table4[[#This Row],[Status]], rubric[], 2, FALSE)</f>
        <v>Pengakuan</v>
      </c>
      <c r="K24" s="1" t="s">
        <v>25</v>
      </c>
      <c r="L24" s="1">
        <v>500</v>
      </c>
      <c r="M24" s="1" t="str">
        <f>CLEAN(TRIM(Table4[[#This Row],[Status]] &amp; "|" &amp; Table4[[#This Row],[Level]] &amp; "|" &amp; Table4[[#This Row],[Participant As]]))</f>
        <v>Narasumber/Pembicara|External International|Individual</v>
      </c>
      <c r="N24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25" spans="1:14" ht="14.25" customHeight="1" x14ac:dyDescent="0.35">
      <c r="A25" s="1" t="s">
        <v>2866</v>
      </c>
      <c r="B25" s="1" t="s">
        <v>2867</v>
      </c>
      <c r="C25" s="1" t="s">
        <v>15</v>
      </c>
      <c r="D25" s="1">
        <v>2023</v>
      </c>
      <c r="E25" s="1" t="s">
        <v>89</v>
      </c>
      <c r="F25" s="1" t="s">
        <v>90</v>
      </c>
      <c r="G25" s="1">
        <v>20231</v>
      </c>
      <c r="H25" s="1" t="s">
        <v>91</v>
      </c>
      <c r="I25" s="1" t="s">
        <v>66</v>
      </c>
      <c r="J25" s="1" t="str">
        <f>VLOOKUP(Table4[[#This Row],[Status]], rubric[], 2, FALSE)</f>
        <v>Pengakuan</v>
      </c>
      <c r="K25" s="1" t="s">
        <v>25</v>
      </c>
      <c r="L25" s="1">
        <v>500</v>
      </c>
      <c r="M25" s="1" t="str">
        <f>CLEAN(TRIM(Table4[[#This Row],[Status]] &amp; "|" &amp; Table4[[#This Row],[Level]] &amp; "|" &amp; Table4[[#This Row],[Participant As]]))</f>
        <v>Narasumber/Pembicara|External International|Individual</v>
      </c>
      <c r="N25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26" spans="1:14" ht="14.25" customHeight="1" x14ac:dyDescent="0.35">
      <c r="A26" s="1" t="s">
        <v>2868</v>
      </c>
      <c r="B26" s="1" t="s">
        <v>2869</v>
      </c>
      <c r="C26" s="1" t="s">
        <v>15</v>
      </c>
      <c r="D26" s="1">
        <v>2023</v>
      </c>
      <c r="E26" s="1" t="s">
        <v>42</v>
      </c>
      <c r="F26" s="1" t="s">
        <v>43</v>
      </c>
      <c r="G26" s="1">
        <v>20232</v>
      </c>
      <c r="H26" s="1" t="s">
        <v>40</v>
      </c>
      <c r="I26" s="1" t="s">
        <v>41</v>
      </c>
      <c r="J26" s="1" t="str">
        <f>VLOOKUP(Table4[[#This Row],[Status]], rubric[], 2, FALSE)</f>
        <v>Karir Organisasi</v>
      </c>
      <c r="K26" s="1" t="s">
        <v>25</v>
      </c>
      <c r="M26" s="1" t="str">
        <f>CLEAN(TRIM(Table4[[#This Row],[Status]] &amp; "|" &amp; Table4[[#This Row],[Level]] &amp; "|" &amp; Table4[[#This Row],[Participant As]]))</f>
        <v>Satu Tingkat Dibawah Pengurus Harian|Kab/Kota/PT|Individual</v>
      </c>
      <c r="N26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</v>
      </c>
    </row>
    <row r="27" spans="1:14" ht="14.25" customHeight="1" x14ac:dyDescent="0.35">
      <c r="A27" s="1" t="s">
        <v>2870</v>
      </c>
      <c r="B27" s="1" t="s">
        <v>2871</v>
      </c>
      <c r="C27" s="1" t="s">
        <v>15</v>
      </c>
      <c r="D27" s="1">
        <v>2023</v>
      </c>
      <c r="E27" s="1" t="s">
        <v>89</v>
      </c>
      <c r="F27" s="1" t="s">
        <v>90</v>
      </c>
      <c r="G27" s="1">
        <v>20231</v>
      </c>
      <c r="H27" s="1" t="s">
        <v>91</v>
      </c>
      <c r="I27" s="1" t="s">
        <v>66</v>
      </c>
      <c r="J27" s="1" t="str">
        <f>VLOOKUP(Table4[[#This Row],[Status]], rubric[], 2, FALSE)</f>
        <v>Pengakuan</v>
      </c>
      <c r="K27" s="1" t="s">
        <v>25</v>
      </c>
      <c r="L27" s="1">
        <v>500</v>
      </c>
      <c r="M27" s="1" t="str">
        <f>CLEAN(TRIM(Table4[[#This Row],[Status]] &amp; "|" &amp; Table4[[#This Row],[Level]] &amp; "|" &amp; Table4[[#This Row],[Participant As]]))</f>
        <v>Narasumber/Pembicara|External International|Individual</v>
      </c>
      <c r="N27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28" spans="1:14" ht="14.25" customHeight="1" x14ac:dyDescent="0.35">
      <c r="A28" s="1" t="s">
        <v>2872</v>
      </c>
      <c r="B28" s="1" t="s">
        <v>2873</v>
      </c>
      <c r="C28" s="1" t="s">
        <v>15</v>
      </c>
      <c r="D28" s="1">
        <v>2023</v>
      </c>
      <c r="E28" s="1" t="s">
        <v>89</v>
      </c>
      <c r="F28" s="1" t="s">
        <v>90</v>
      </c>
      <c r="G28" s="1">
        <v>20231</v>
      </c>
      <c r="H28" s="1" t="s">
        <v>91</v>
      </c>
      <c r="I28" s="1" t="s">
        <v>66</v>
      </c>
      <c r="J28" s="1" t="str">
        <f>VLOOKUP(Table4[[#This Row],[Status]], rubric[], 2, FALSE)</f>
        <v>Pengakuan</v>
      </c>
      <c r="K28" s="1" t="s">
        <v>25</v>
      </c>
      <c r="L28" s="1">
        <v>500</v>
      </c>
      <c r="M28" s="1" t="str">
        <f>CLEAN(TRIM(Table4[[#This Row],[Status]] &amp; "|" &amp; Table4[[#This Row],[Level]] &amp; "|" &amp; Table4[[#This Row],[Participant As]]))</f>
        <v>Narasumber/Pembicara|External International|Individual</v>
      </c>
      <c r="N28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29" spans="1:14" ht="14.25" customHeight="1" x14ac:dyDescent="0.35">
      <c r="A29" s="1" t="s">
        <v>2874</v>
      </c>
      <c r="B29" s="1" t="s">
        <v>2875</v>
      </c>
      <c r="C29" s="1" t="s">
        <v>15</v>
      </c>
      <c r="D29" s="1">
        <v>2023</v>
      </c>
      <c r="E29" s="1" t="s">
        <v>462</v>
      </c>
      <c r="F29" s="1" t="s">
        <v>463</v>
      </c>
      <c r="G29" s="1">
        <v>20231</v>
      </c>
      <c r="H29" s="1" t="s">
        <v>74</v>
      </c>
      <c r="I29" s="1" t="s">
        <v>48</v>
      </c>
      <c r="J29" s="1" t="str">
        <f>VLOOKUP(Table4[[#This Row],[Status]], rubric[], 2, FALSE)</f>
        <v>Kompetisi</v>
      </c>
      <c r="K29" s="1" t="s">
        <v>20</v>
      </c>
      <c r="M29" s="1" t="str">
        <f>CLEAN(TRIM(Table4[[#This Row],[Status]] &amp; "|" &amp; Table4[[#This Row],[Level]] &amp; "|" &amp; Table4[[#This Row],[Participant As]]))</f>
        <v>Juara 3|External National|Team</v>
      </c>
      <c r="N29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8</v>
      </c>
    </row>
    <row r="30" spans="1:14" ht="14.25" customHeight="1" x14ac:dyDescent="0.35">
      <c r="A30" s="1" t="s">
        <v>2876</v>
      </c>
      <c r="B30" s="1" t="s">
        <v>2877</v>
      </c>
      <c r="C30" s="1" t="s">
        <v>15</v>
      </c>
      <c r="D30" s="1">
        <v>2023</v>
      </c>
      <c r="E30" s="1" t="s">
        <v>89</v>
      </c>
      <c r="F30" s="1" t="s">
        <v>90</v>
      </c>
      <c r="G30" s="1">
        <v>20231</v>
      </c>
      <c r="H30" s="1" t="s">
        <v>91</v>
      </c>
      <c r="I30" s="1" t="s">
        <v>66</v>
      </c>
      <c r="J30" s="1" t="str">
        <f>VLOOKUP(Table4[[#This Row],[Status]], rubric[], 2, FALSE)</f>
        <v>Pengakuan</v>
      </c>
      <c r="K30" s="1" t="s">
        <v>25</v>
      </c>
      <c r="L30" s="1">
        <v>500</v>
      </c>
      <c r="M30" s="1" t="str">
        <f>CLEAN(TRIM(Table4[[#This Row],[Status]] &amp; "|" &amp; Table4[[#This Row],[Level]] &amp; "|" &amp; Table4[[#This Row],[Participant As]]))</f>
        <v>Narasumber/Pembicara|External International|Individual</v>
      </c>
      <c r="N30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31" spans="1:14" ht="14.25" customHeight="1" x14ac:dyDescent="0.35">
      <c r="A31" s="1" t="s">
        <v>2878</v>
      </c>
      <c r="B31" s="1" t="s">
        <v>2879</v>
      </c>
      <c r="C31" s="1" t="s">
        <v>15</v>
      </c>
      <c r="D31" s="1">
        <v>2023</v>
      </c>
      <c r="E31" s="1" t="s">
        <v>150</v>
      </c>
      <c r="F31" s="1" t="s">
        <v>150</v>
      </c>
      <c r="G31" s="1">
        <v>20232</v>
      </c>
      <c r="H31" s="1" t="s">
        <v>32</v>
      </c>
      <c r="I31" s="1" t="s">
        <v>48</v>
      </c>
      <c r="J31" s="1" t="str">
        <f>VLOOKUP(Table4[[#This Row],[Status]], rubric[], 2, FALSE)</f>
        <v>Kompetisi</v>
      </c>
      <c r="K31" s="1" t="s">
        <v>20</v>
      </c>
      <c r="M31" s="1" t="str">
        <f>CLEAN(TRIM(Table4[[#This Row],[Status]] &amp; "|" &amp; Table4[[#This Row],[Level]] &amp; "|" &amp; Table4[[#This Row],[Participant As]]))</f>
        <v>Juara 2|External National|Team</v>
      </c>
      <c r="N31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11</v>
      </c>
    </row>
    <row r="32" spans="1:14" ht="14.25" customHeight="1" x14ac:dyDescent="0.35">
      <c r="A32" s="1" t="s">
        <v>2880</v>
      </c>
      <c r="B32" s="1" t="s">
        <v>2881</v>
      </c>
      <c r="C32" s="1" t="s">
        <v>15</v>
      </c>
      <c r="D32" s="1">
        <v>2023</v>
      </c>
      <c r="E32" s="1" t="s">
        <v>1019</v>
      </c>
      <c r="F32" s="1" t="s">
        <v>1019</v>
      </c>
      <c r="G32" s="1">
        <v>20232</v>
      </c>
      <c r="H32" s="1" t="s">
        <v>35</v>
      </c>
      <c r="I32" s="1" t="s">
        <v>48</v>
      </c>
      <c r="J32" s="1" t="str">
        <f>VLOOKUP(Table4[[#This Row],[Status]], rubric[], 2, FALSE)</f>
        <v>Kompetisi</v>
      </c>
      <c r="K32" s="1" t="s">
        <v>25</v>
      </c>
      <c r="M32" s="1" t="str">
        <f>CLEAN(TRIM(Table4[[#This Row],[Status]] &amp; "|" &amp; Table4[[#This Row],[Level]] &amp; "|" &amp; Table4[[#This Row],[Participant As]]))</f>
        <v>Juara 1|External National|Individual</v>
      </c>
      <c r="N32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33" spans="1:14" ht="14.25" customHeight="1" x14ac:dyDescent="0.35">
      <c r="A33" s="1" t="s">
        <v>2882</v>
      </c>
      <c r="B33" s="1" t="s">
        <v>2883</v>
      </c>
      <c r="C33" s="1" t="s">
        <v>15</v>
      </c>
      <c r="D33" s="1">
        <v>2023</v>
      </c>
      <c r="E33" s="1" t="s">
        <v>89</v>
      </c>
      <c r="F33" s="1" t="s">
        <v>90</v>
      </c>
      <c r="G33" s="1">
        <v>20231</v>
      </c>
      <c r="H33" s="1" t="s">
        <v>91</v>
      </c>
      <c r="I33" s="1" t="s">
        <v>66</v>
      </c>
      <c r="J33" s="1" t="str">
        <f>VLOOKUP(Table4[[#This Row],[Status]], rubric[], 2, FALSE)</f>
        <v>Pengakuan</v>
      </c>
      <c r="K33" s="1" t="s">
        <v>25</v>
      </c>
      <c r="L33" s="1">
        <v>500</v>
      </c>
      <c r="M33" s="1" t="str">
        <f>CLEAN(TRIM(Table4[[#This Row],[Status]] &amp; "|" &amp; Table4[[#This Row],[Level]] &amp; "|" &amp; Table4[[#This Row],[Participant As]]))</f>
        <v>Narasumber/Pembicara|External International|Individual</v>
      </c>
      <c r="N33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34" spans="1:14" ht="14.25" customHeight="1" x14ac:dyDescent="0.35">
      <c r="A34" s="1" t="s">
        <v>2884</v>
      </c>
      <c r="B34" s="1" t="s">
        <v>2885</v>
      </c>
      <c r="C34" s="1" t="s">
        <v>15</v>
      </c>
      <c r="D34" s="1">
        <v>2023</v>
      </c>
      <c r="E34" s="1" t="s">
        <v>89</v>
      </c>
      <c r="F34" s="1" t="s">
        <v>90</v>
      </c>
      <c r="G34" s="1">
        <v>20231</v>
      </c>
      <c r="H34" s="1" t="s">
        <v>91</v>
      </c>
      <c r="I34" s="1" t="s">
        <v>66</v>
      </c>
      <c r="J34" s="1" t="str">
        <f>VLOOKUP(Table4[[#This Row],[Status]], rubric[], 2, FALSE)</f>
        <v>Pengakuan</v>
      </c>
      <c r="K34" s="1" t="s">
        <v>25</v>
      </c>
      <c r="L34" s="1">
        <v>500</v>
      </c>
      <c r="M34" s="1" t="str">
        <f>CLEAN(TRIM(Table4[[#This Row],[Status]] &amp; "|" &amp; Table4[[#This Row],[Level]] &amp; "|" &amp; Table4[[#This Row],[Participant As]]))</f>
        <v>Narasumber/Pembicara|External International|Individual</v>
      </c>
      <c r="N34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35" spans="1:14" ht="14.25" customHeight="1" x14ac:dyDescent="0.35">
      <c r="A35" s="1" t="s">
        <v>2886</v>
      </c>
      <c r="B35" s="1" t="s">
        <v>2887</v>
      </c>
      <c r="C35" s="1" t="s">
        <v>15</v>
      </c>
      <c r="D35" s="1">
        <v>2023</v>
      </c>
      <c r="E35" s="1" t="s">
        <v>1540</v>
      </c>
      <c r="F35" s="1" t="s">
        <v>1005</v>
      </c>
      <c r="G35" s="1">
        <v>20231</v>
      </c>
      <c r="H35" s="1" t="s">
        <v>18</v>
      </c>
      <c r="I35" s="1" t="s">
        <v>19</v>
      </c>
      <c r="J35" s="1" t="str">
        <f>VLOOKUP(Table4[[#This Row],[Status]], rubric[], 2, FALSE)</f>
        <v>Pemberdayaan atau Aksi Kemanusiaan</v>
      </c>
      <c r="K35" s="1" t="s">
        <v>25</v>
      </c>
      <c r="L35" s="1">
        <v>65</v>
      </c>
      <c r="M35" s="1" t="str">
        <f>CLEAN(TRIM(Table4[[#This Row],[Status]] &amp; "|" &amp; Table4[[#This Row],[Level]] &amp; "|" &amp; Table4[[#This Row],[Participant As]]))</f>
        <v>Relawan|External Regional|Individual</v>
      </c>
      <c r="N35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36" spans="1:14" ht="14.25" customHeight="1" x14ac:dyDescent="0.35">
      <c r="A36" s="1" t="s">
        <v>2888</v>
      </c>
      <c r="B36" s="1" t="s">
        <v>2889</v>
      </c>
      <c r="C36" s="1" t="s">
        <v>15</v>
      </c>
      <c r="D36" s="1">
        <v>2023</v>
      </c>
      <c r="E36" s="1" t="s">
        <v>1540</v>
      </c>
      <c r="F36" s="1" t="s">
        <v>1005</v>
      </c>
      <c r="G36" s="1">
        <v>20231</v>
      </c>
      <c r="H36" s="1" t="s">
        <v>18</v>
      </c>
      <c r="I36" s="1" t="s">
        <v>19</v>
      </c>
      <c r="J36" s="1" t="str">
        <f>VLOOKUP(Table4[[#This Row],[Status]], rubric[], 2, FALSE)</f>
        <v>Pemberdayaan atau Aksi Kemanusiaan</v>
      </c>
      <c r="K36" s="1" t="s">
        <v>25</v>
      </c>
      <c r="L36" s="1">
        <v>65</v>
      </c>
      <c r="M36" s="1" t="str">
        <f>CLEAN(TRIM(Table4[[#This Row],[Status]] &amp; "|" &amp; Table4[[#This Row],[Level]] &amp; "|" &amp; Table4[[#This Row],[Participant As]]))</f>
        <v>Relawan|External Regional|Individual</v>
      </c>
      <c r="N36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37" spans="1:14" ht="14.25" customHeight="1" x14ac:dyDescent="0.35">
      <c r="A37" s="1" t="s">
        <v>2888</v>
      </c>
      <c r="B37" s="1" t="s">
        <v>2889</v>
      </c>
      <c r="C37" s="1" t="s">
        <v>15</v>
      </c>
      <c r="D37" s="1">
        <v>2023</v>
      </c>
      <c r="E37" s="1" t="s">
        <v>89</v>
      </c>
      <c r="F37" s="1" t="s">
        <v>90</v>
      </c>
      <c r="G37" s="1">
        <v>20231</v>
      </c>
      <c r="H37" s="1" t="s">
        <v>91</v>
      </c>
      <c r="I37" s="1" t="s">
        <v>66</v>
      </c>
      <c r="J37" s="1" t="str">
        <f>VLOOKUP(Table4[[#This Row],[Status]], rubric[], 2, FALSE)</f>
        <v>Pengakuan</v>
      </c>
      <c r="K37" s="1" t="s">
        <v>25</v>
      </c>
      <c r="L37" s="1">
        <v>500</v>
      </c>
      <c r="M37" s="1" t="str">
        <f>CLEAN(TRIM(Table4[[#This Row],[Status]] &amp; "|" &amp; Table4[[#This Row],[Level]] &amp; "|" &amp; Table4[[#This Row],[Participant As]]))</f>
        <v>Narasumber/Pembicara|External International|Individual</v>
      </c>
      <c r="N37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38" spans="1:14" ht="14.25" customHeight="1" x14ac:dyDescent="0.35">
      <c r="A38" s="1" t="s">
        <v>2890</v>
      </c>
      <c r="B38" s="1" t="s">
        <v>2891</v>
      </c>
      <c r="C38" s="1" t="s">
        <v>15</v>
      </c>
      <c r="D38" s="1">
        <v>2023</v>
      </c>
      <c r="E38" s="1" t="s">
        <v>89</v>
      </c>
      <c r="F38" s="1" t="s">
        <v>90</v>
      </c>
      <c r="G38" s="1">
        <v>20231</v>
      </c>
      <c r="H38" s="1" t="s">
        <v>91</v>
      </c>
      <c r="I38" s="1" t="s">
        <v>66</v>
      </c>
      <c r="J38" s="1" t="str">
        <f>VLOOKUP(Table4[[#This Row],[Status]], rubric[], 2, FALSE)</f>
        <v>Pengakuan</v>
      </c>
      <c r="K38" s="1" t="s">
        <v>25</v>
      </c>
      <c r="L38" s="1">
        <v>500</v>
      </c>
      <c r="M38" s="1" t="str">
        <f>CLEAN(TRIM(Table4[[#This Row],[Status]] &amp; "|" &amp; Table4[[#This Row],[Level]] &amp; "|" &amp; Table4[[#This Row],[Participant As]]))</f>
        <v>Narasumber/Pembicara|External International|Individual</v>
      </c>
      <c r="N38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39" spans="1:14" ht="14.25" customHeight="1" x14ac:dyDescent="0.35">
      <c r="A39" s="1" t="s">
        <v>2892</v>
      </c>
      <c r="B39" s="1" t="s">
        <v>2893</v>
      </c>
      <c r="C39" s="1" t="s">
        <v>15</v>
      </c>
      <c r="D39" s="1">
        <v>2023</v>
      </c>
      <c r="E39" s="1" t="s">
        <v>89</v>
      </c>
      <c r="F39" s="1" t="s">
        <v>90</v>
      </c>
      <c r="G39" s="1">
        <v>20231</v>
      </c>
      <c r="H39" s="1" t="s">
        <v>91</v>
      </c>
      <c r="I39" s="1" t="s">
        <v>66</v>
      </c>
      <c r="J39" s="1" t="str">
        <f>VLOOKUP(Table4[[#This Row],[Status]], rubric[], 2, FALSE)</f>
        <v>Pengakuan</v>
      </c>
      <c r="K39" s="1" t="s">
        <v>25</v>
      </c>
      <c r="L39" s="1">
        <v>500</v>
      </c>
      <c r="M39" s="1" t="str">
        <f>CLEAN(TRIM(Table4[[#This Row],[Status]] &amp; "|" &amp; Table4[[#This Row],[Level]] &amp; "|" &amp; Table4[[#This Row],[Participant As]]))</f>
        <v>Narasumber/Pembicara|External International|Individual</v>
      </c>
      <c r="N39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40" spans="1:14" ht="14.25" customHeight="1" x14ac:dyDescent="0.35">
      <c r="A40" s="1" t="s">
        <v>2894</v>
      </c>
      <c r="B40" s="1" t="s">
        <v>2895</v>
      </c>
      <c r="C40" s="1" t="s">
        <v>15</v>
      </c>
      <c r="D40" s="1">
        <v>2023</v>
      </c>
      <c r="E40" s="1" t="s">
        <v>89</v>
      </c>
      <c r="F40" s="1" t="s">
        <v>90</v>
      </c>
      <c r="G40" s="1">
        <v>20231</v>
      </c>
      <c r="H40" s="1" t="s">
        <v>91</v>
      </c>
      <c r="I40" s="1" t="s">
        <v>66</v>
      </c>
      <c r="J40" s="1" t="str">
        <f>VLOOKUP(Table4[[#This Row],[Status]], rubric[], 2, FALSE)</f>
        <v>Pengakuan</v>
      </c>
      <c r="K40" s="1" t="s">
        <v>25</v>
      </c>
      <c r="L40" s="1">
        <v>500</v>
      </c>
      <c r="M40" s="1" t="str">
        <f>CLEAN(TRIM(Table4[[#This Row],[Status]] &amp; "|" &amp; Table4[[#This Row],[Level]] &amp; "|" &amp; Table4[[#This Row],[Participant As]]))</f>
        <v>Narasumber/Pembicara|External International|Individual</v>
      </c>
      <c r="N40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41" spans="1:14" ht="14.25" customHeight="1" x14ac:dyDescent="0.35">
      <c r="A41" s="1" t="s">
        <v>2896</v>
      </c>
      <c r="B41" s="1" t="s">
        <v>2897</v>
      </c>
      <c r="C41" s="1" t="s">
        <v>15</v>
      </c>
      <c r="D41" s="1">
        <v>2023</v>
      </c>
      <c r="E41" s="1" t="s">
        <v>89</v>
      </c>
      <c r="F41" s="1" t="s">
        <v>90</v>
      </c>
      <c r="G41" s="1">
        <v>20231</v>
      </c>
      <c r="H41" s="1" t="s">
        <v>91</v>
      </c>
      <c r="I41" s="1" t="s">
        <v>66</v>
      </c>
      <c r="J41" s="1" t="str">
        <f>VLOOKUP(Table4[[#This Row],[Status]], rubric[], 2, FALSE)</f>
        <v>Pengakuan</v>
      </c>
      <c r="K41" s="1" t="s">
        <v>25</v>
      </c>
      <c r="L41" s="1">
        <v>500</v>
      </c>
      <c r="M41" s="1" t="str">
        <f>CLEAN(TRIM(Table4[[#This Row],[Status]] &amp; "|" &amp; Table4[[#This Row],[Level]] &amp; "|" &amp; Table4[[#This Row],[Participant As]]))</f>
        <v>Narasumber/Pembicara|External International|Individual</v>
      </c>
      <c r="N41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42" spans="1:14" ht="14.25" customHeight="1" x14ac:dyDescent="0.35">
      <c r="A42" s="1" t="s">
        <v>2898</v>
      </c>
      <c r="B42" s="1" t="s">
        <v>2899</v>
      </c>
      <c r="C42" s="1" t="s">
        <v>15</v>
      </c>
      <c r="D42" s="1">
        <v>2023</v>
      </c>
      <c r="E42" s="1" t="s">
        <v>89</v>
      </c>
      <c r="F42" s="1" t="s">
        <v>90</v>
      </c>
      <c r="G42" s="1">
        <v>20231</v>
      </c>
      <c r="H42" s="1" t="s">
        <v>91</v>
      </c>
      <c r="I42" s="1" t="s">
        <v>66</v>
      </c>
      <c r="J42" s="1" t="str">
        <f>VLOOKUP(Table4[[#This Row],[Status]], rubric[], 2, FALSE)</f>
        <v>Pengakuan</v>
      </c>
      <c r="K42" s="1" t="s">
        <v>25</v>
      </c>
      <c r="L42" s="1">
        <v>500</v>
      </c>
      <c r="M42" s="1" t="str">
        <f>CLEAN(TRIM(Table4[[#This Row],[Status]] &amp; "|" &amp; Table4[[#This Row],[Level]] &amp; "|" &amp; Table4[[#This Row],[Participant As]]))</f>
        <v>Narasumber/Pembicara|External International|Individual</v>
      </c>
      <c r="N42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43" spans="1:14" ht="14.25" customHeight="1" x14ac:dyDescent="0.35">
      <c r="A43" s="1" t="s">
        <v>2900</v>
      </c>
      <c r="B43" s="1" t="s">
        <v>2901</v>
      </c>
      <c r="C43" s="1" t="s">
        <v>15</v>
      </c>
      <c r="D43" s="1">
        <v>2023</v>
      </c>
      <c r="E43" s="1" t="s">
        <v>89</v>
      </c>
      <c r="F43" s="1" t="s">
        <v>90</v>
      </c>
      <c r="G43" s="1">
        <v>20231</v>
      </c>
      <c r="H43" s="1" t="s">
        <v>91</v>
      </c>
      <c r="I43" s="1" t="s">
        <v>66</v>
      </c>
      <c r="J43" s="1" t="str">
        <f>VLOOKUP(Table4[[#This Row],[Status]], rubric[], 2, FALSE)</f>
        <v>Pengakuan</v>
      </c>
      <c r="K43" s="1" t="s">
        <v>25</v>
      </c>
      <c r="L43" s="1">
        <v>500</v>
      </c>
      <c r="M43" s="1" t="str">
        <f>CLEAN(TRIM(Table4[[#This Row],[Status]] &amp; "|" &amp; Table4[[#This Row],[Level]] &amp; "|" &amp; Table4[[#This Row],[Participant As]]))</f>
        <v>Narasumber/Pembicara|External International|Individual</v>
      </c>
      <c r="N43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44" spans="1:14" ht="14.25" customHeight="1" x14ac:dyDescent="0.35">
      <c r="A44" s="1" t="s">
        <v>2902</v>
      </c>
      <c r="B44" s="1" t="s">
        <v>2903</v>
      </c>
      <c r="C44" s="1" t="s">
        <v>15</v>
      </c>
      <c r="D44" s="1">
        <v>2023</v>
      </c>
      <c r="E44" s="1" t="s">
        <v>89</v>
      </c>
      <c r="F44" s="1" t="s">
        <v>90</v>
      </c>
      <c r="G44" s="1">
        <v>20231</v>
      </c>
      <c r="H44" s="1" t="s">
        <v>91</v>
      </c>
      <c r="I44" s="1" t="s">
        <v>66</v>
      </c>
      <c r="J44" s="1" t="str">
        <f>VLOOKUP(Table4[[#This Row],[Status]], rubric[], 2, FALSE)</f>
        <v>Pengakuan</v>
      </c>
      <c r="K44" s="1" t="s">
        <v>25</v>
      </c>
      <c r="L44" s="1">
        <v>500</v>
      </c>
      <c r="M44" s="1" t="str">
        <f>CLEAN(TRIM(Table4[[#This Row],[Status]] &amp; "|" &amp; Table4[[#This Row],[Level]] &amp; "|" &amp; Table4[[#This Row],[Participant As]]))</f>
        <v>Narasumber/Pembicara|External International|Individual</v>
      </c>
      <c r="N44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45" spans="1:14" ht="14.25" customHeight="1" x14ac:dyDescent="0.35">
      <c r="A45" s="1" t="s">
        <v>2904</v>
      </c>
      <c r="B45" s="1" t="s">
        <v>2905</v>
      </c>
      <c r="C45" s="1" t="s">
        <v>15</v>
      </c>
      <c r="D45" s="1">
        <v>2023</v>
      </c>
      <c r="E45" s="1" t="s">
        <v>89</v>
      </c>
      <c r="F45" s="1" t="s">
        <v>90</v>
      </c>
      <c r="G45" s="1">
        <v>20231</v>
      </c>
      <c r="H45" s="1" t="s">
        <v>91</v>
      </c>
      <c r="I45" s="1" t="s">
        <v>66</v>
      </c>
      <c r="J45" s="1" t="str">
        <f>VLOOKUP(Table4[[#This Row],[Status]], rubric[], 2, FALSE)</f>
        <v>Pengakuan</v>
      </c>
      <c r="K45" s="1" t="s">
        <v>25</v>
      </c>
      <c r="L45" s="1">
        <v>500</v>
      </c>
      <c r="M45" s="1" t="str">
        <f>CLEAN(TRIM(Table4[[#This Row],[Status]] &amp; "|" &amp; Table4[[#This Row],[Level]] &amp; "|" &amp; Table4[[#This Row],[Participant As]]))</f>
        <v>Narasumber/Pembicara|External International|Individual</v>
      </c>
      <c r="N45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46" spans="1:14" ht="14.25" customHeight="1" x14ac:dyDescent="0.35">
      <c r="A46" s="1" t="s">
        <v>2906</v>
      </c>
      <c r="B46" s="1" t="s">
        <v>2907</v>
      </c>
      <c r="C46" s="1" t="s">
        <v>15</v>
      </c>
      <c r="D46" s="1">
        <v>2023</v>
      </c>
      <c r="E46" s="1" t="s">
        <v>89</v>
      </c>
      <c r="F46" s="1" t="s">
        <v>90</v>
      </c>
      <c r="G46" s="1">
        <v>20231</v>
      </c>
      <c r="H46" s="1" t="s">
        <v>91</v>
      </c>
      <c r="I46" s="1" t="s">
        <v>66</v>
      </c>
      <c r="J46" s="1" t="str">
        <f>VLOOKUP(Table4[[#This Row],[Status]], rubric[], 2, FALSE)</f>
        <v>Pengakuan</v>
      </c>
      <c r="K46" s="1" t="s">
        <v>25</v>
      </c>
      <c r="L46" s="1">
        <v>500</v>
      </c>
      <c r="M46" s="1" t="str">
        <f>CLEAN(TRIM(Table4[[#This Row],[Status]] &amp; "|" &amp; Table4[[#This Row],[Level]] &amp; "|" &amp; Table4[[#This Row],[Participant As]]))</f>
        <v>Narasumber/Pembicara|External International|Individual</v>
      </c>
      <c r="N46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47" spans="1:14" ht="14.25" customHeight="1" x14ac:dyDescent="0.35">
      <c r="A47" s="1" t="s">
        <v>2908</v>
      </c>
      <c r="B47" s="1" t="s">
        <v>2909</v>
      </c>
      <c r="C47" s="1" t="s">
        <v>15</v>
      </c>
      <c r="D47" s="1">
        <v>2023</v>
      </c>
      <c r="E47" s="1" t="s">
        <v>89</v>
      </c>
      <c r="F47" s="1" t="s">
        <v>90</v>
      </c>
      <c r="G47" s="1">
        <v>20231</v>
      </c>
      <c r="H47" s="1" t="s">
        <v>91</v>
      </c>
      <c r="I47" s="1" t="s">
        <v>66</v>
      </c>
      <c r="J47" s="1" t="str">
        <f>VLOOKUP(Table4[[#This Row],[Status]], rubric[], 2, FALSE)</f>
        <v>Pengakuan</v>
      </c>
      <c r="K47" s="1" t="s">
        <v>25</v>
      </c>
      <c r="L47" s="1">
        <v>500</v>
      </c>
      <c r="M47" s="1" t="str">
        <f>CLEAN(TRIM(Table4[[#This Row],[Status]] &amp; "|" &amp; Table4[[#This Row],[Level]] &amp; "|" &amp; Table4[[#This Row],[Participant As]]))</f>
        <v>Narasumber/Pembicara|External International|Individual</v>
      </c>
      <c r="N47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48" spans="1:14" ht="14.25" customHeight="1" x14ac:dyDescent="0.35">
      <c r="A48" s="1" t="s">
        <v>2910</v>
      </c>
      <c r="B48" s="1" t="s">
        <v>2911</v>
      </c>
      <c r="C48" s="1" t="s">
        <v>15</v>
      </c>
      <c r="D48" s="1">
        <v>2023</v>
      </c>
      <c r="E48" s="1" t="s">
        <v>89</v>
      </c>
      <c r="F48" s="1" t="s">
        <v>90</v>
      </c>
      <c r="G48" s="1">
        <v>20231</v>
      </c>
      <c r="H48" s="1" t="s">
        <v>91</v>
      </c>
      <c r="I48" s="1" t="s">
        <v>66</v>
      </c>
      <c r="J48" s="1" t="str">
        <f>VLOOKUP(Table4[[#This Row],[Status]], rubric[], 2, FALSE)</f>
        <v>Pengakuan</v>
      </c>
      <c r="K48" s="1" t="s">
        <v>25</v>
      </c>
      <c r="L48" s="1">
        <v>500</v>
      </c>
      <c r="M48" s="1" t="str">
        <f>CLEAN(TRIM(Table4[[#This Row],[Status]] &amp; "|" &amp; Table4[[#This Row],[Level]] &amp; "|" &amp; Table4[[#This Row],[Participant As]]))</f>
        <v>Narasumber/Pembicara|External International|Individual</v>
      </c>
      <c r="N48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49" spans="1:14" ht="14.25" customHeight="1" x14ac:dyDescent="0.35">
      <c r="A49" s="1" t="s">
        <v>2910</v>
      </c>
      <c r="B49" s="1" t="s">
        <v>2911</v>
      </c>
      <c r="C49" s="1" t="s">
        <v>15</v>
      </c>
      <c r="D49" s="1">
        <v>2023</v>
      </c>
      <c r="E49" s="1" t="s">
        <v>42</v>
      </c>
      <c r="F49" s="1" t="s">
        <v>42</v>
      </c>
      <c r="G49" s="1">
        <v>20232</v>
      </c>
      <c r="H49" s="1" t="s">
        <v>32</v>
      </c>
      <c r="I49" s="1" t="s">
        <v>19</v>
      </c>
      <c r="J49" s="1" t="str">
        <f>VLOOKUP(Table4[[#This Row],[Status]], rubric[], 2, FALSE)</f>
        <v>Kompetisi</v>
      </c>
      <c r="K49" s="1" t="s">
        <v>25</v>
      </c>
      <c r="M49" s="1" t="str">
        <f>CLEAN(TRIM(Table4[[#This Row],[Status]] &amp; "|" &amp; Table4[[#This Row],[Level]] &amp; "|" &amp; Table4[[#This Row],[Participant As]]))</f>
        <v>Juara 2|External Regional|Individual</v>
      </c>
      <c r="N49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30</v>
      </c>
    </row>
    <row r="50" spans="1:14" ht="14.25" customHeight="1" x14ac:dyDescent="0.35">
      <c r="A50" s="1" t="s">
        <v>2912</v>
      </c>
      <c r="B50" s="1" t="s">
        <v>2913</v>
      </c>
      <c r="C50" s="1" t="s">
        <v>15</v>
      </c>
      <c r="D50" s="1">
        <v>2023</v>
      </c>
      <c r="E50" s="1" t="s">
        <v>26</v>
      </c>
      <c r="F50" s="1" t="s">
        <v>2149</v>
      </c>
      <c r="G50" s="1">
        <v>20222</v>
      </c>
      <c r="H50" s="1" t="s">
        <v>18</v>
      </c>
      <c r="I50" s="1" t="s">
        <v>41</v>
      </c>
      <c r="J50" s="1" t="str">
        <f>VLOOKUP(Table4[[#This Row],[Status]], rubric[], 2, FALSE)</f>
        <v>Pemberdayaan atau Aksi Kemanusiaan</v>
      </c>
      <c r="K50" s="1" t="s">
        <v>25</v>
      </c>
      <c r="L50" s="1">
        <v>250</v>
      </c>
      <c r="M50" s="1" t="str">
        <f>CLEAN(TRIM(Table4[[#This Row],[Status]] &amp; "|" &amp; Table4[[#This Row],[Level]] &amp; "|" &amp; Table4[[#This Row],[Participant As]]))</f>
        <v>Relawan|Kab/Kota/PT|Individual</v>
      </c>
      <c r="N50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3</v>
      </c>
    </row>
    <row r="51" spans="1:14" ht="14.25" customHeight="1" x14ac:dyDescent="0.35">
      <c r="A51" s="1" t="s">
        <v>2914</v>
      </c>
      <c r="B51" s="1" t="s">
        <v>2915</v>
      </c>
      <c r="C51" s="1" t="s">
        <v>15</v>
      </c>
      <c r="D51" s="1">
        <v>2023</v>
      </c>
      <c r="E51" s="1" t="s">
        <v>89</v>
      </c>
      <c r="F51" s="1" t="s">
        <v>90</v>
      </c>
      <c r="G51" s="1">
        <v>20231</v>
      </c>
      <c r="H51" s="1" t="s">
        <v>91</v>
      </c>
      <c r="I51" s="1" t="s">
        <v>66</v>
      </c>
      <c r="J51" s="1" t="str">
        <f>VLOOKUP(Table4[[#This Row],[Status]], rubric[], 2, FALSE)</f>
        <v>Pengakuan</v>
      </c>
      <c r="K51" s="1" t="s">
        <v>25</v>
      </c>
      <c r="L51" s="1">
        <v>500</v>
      </c>
      <c r="M51" s="1" t="str">
        <f>CLEAN(TRIM(Table4[[#This Row],[Status]] &amp; "|" &amp; Table4[[#This Row],[Level]] &amp; "|" &amp; Table4[[#This Row],[Participant As]]))</f>
        <v>Narasumber/Pembicara|External International|Individual</v>
      </c>
      <c r="N51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52" spans="1:14" ht="14.25" customHeight="1" x14ac:dyDescent="0.35">
      <c r="A52" s="1" t="s">
        <v>2916</v>
      </c>
      <c r="B52" s="1" t="s">
        <v>2917</v>
      </c>
      <c r="C52" s="1" t="s">
        <v>15</v>
      </c>
      <c r="D52" s="1">
        <v>2023</v>
      </c>
      <c r="E52" s="1" t="s">
        <v>89</v>
      </c>
      <c r="F52" s="1" t="s">
        <v>90</v>
      </c>
      <c r="G52" s="1">
        <v>20231</v>
      </c>
      <c r="H52" s="1" t="s">
        <v>91</v>
      </c>
      <c r="I52" s="1" t="s">
        <v>66</v>
      </c>
      <c r="J52" s="1" t="str">
        <f>VLOOKUP(Table4[[#This Row],[Status]], rubric[], 2, FALSE)</f>
        <v>Pengakuan</v>
      </c>
      <c r="K52" s="1" t="s">
        <v>25</v>
      </c>
      <c r="L52" s="1">
        <v>500</v>
      </c>
      <c r="M52" s="1" t="str">
        <f>CLEAN(TRIM(Table4[[#This Row],[Status]] &amp; "|" &amp; Table4[[#This Row],[Level]] &amp; "|" &amp; Table4[[#This Row],[Participant As]]))</f>
        <v>Narasumber/Pembicara|External International|Individual</v>
      </c>
      <c r="N52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53" spans="1:14" ht="14.25" customHeight="1" x14ac:dyDescent="0.35">
      <c r="A53" s="1" t="s">
        <v>2918</v>
      </c>
      <c r="B53" s="1" t="s">
        <v>2919</v>
      </c>
      <c r="C53" s="1" t="s">
        <v>15</v>
      </c>
      <c r="D53" s="1">
        <v>2023</v>
      </c>
      <c r="E53" s="1" t="s">
        <v>89</v>
      </c>
      <c r="F53" s="1" t="s">
        <v>90</v>
      </c>
      <c r="G53" s="1">
        <v>20231</v>
      </c>
      <c r="H53" s="1" t="s">
        <v>91</v>
      </c>
      <c r="I53" s="1" t="s">
        <v>66</v>
      </c>
      <c r="J53" s="1" t="str">
        <f>VLOOKUP(Table4[[#This Row],[Status]], rubric[], 2, FALSE)</f>
        <v>Pengakuan</v>
      </c>
      <c r="K53" s="1" t="s">
        <v>25</v>
      </c>
      <c r="L53" s="1">
        <v>500</v>
      </c>
      <c r="M53" s="1" t="str">
        <f>CLEAN(TRIM(Table4[[#This Row],[Status]] &amp; "|" &amp; Table4[[#This Row],[Level]] &amp; "|" &amp; Table4[[#This Row],[Participant As]]))</f>
        <v>Narasumber/Pembicara|External International|Individual</v>
      </c>
      <c r="N53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54" spans="1:14" ht="14.25" customHeight="1" x14ac:dyDescent="0.35">
      <c r="A54" s="1" t="s">
        <v>2920</v>
      </c>
      <c r="B54" s="1" t="s">
        <v>2921</v>
      </c>
      <c r="C54" s="1" t="s">
        <v>15</v>
      </c>
      <c r="D54" s="1">
        <v>2023</v>
      </c>
      <c r="E54" s="1" t="s">
        <v>79</v>
      </c>
      <c r="F54" s="1" t="s">
        <v>1149</v>
      </c>
      <c r="G54" s="1">
        <v>20222</v>
      </c>
      <c r="H54" s="1" t="s">
        <v>18</v>
      </c>
      <c r="I54" s="1" t="s">
        <v>19</v>
      </c>
      <c r="J54" s="1" t="str">
        <f>VLOOKUP(Table4[[#This Row],[Status]], rubric[], 2, FALSE)</f>
        <v>Pemberdayaan atau Aksi Kemanusiaan</v>
      </c>
      <c r="K54" s="1" t="s">
        <v>25</v>
      </c>
      <c r="L54" s="1">
        <v>50</v>
      </c>
      <c r="M54" s="1" t="str">
        <f>CLEAN(TRIM(Table4[[#This Row],[Status]] &amp; "|" &amp; Table4[[#This Row],[Level]] &amp; "|" &amp; Table4[[#This Row],[Participant As]]))</f>
        <v>Relawan|External Regional|Individual</v>
      </c>
      <c r="N54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55" spans="1:14" ht="14.25" customHeight="1" x14ac:dyDescent="0.35">
      <c r="A55" s="1" t="s">
        <v>2920</v>
      </c>
      <c r="B55" s="1" t="s">
        <v>2921</v>
      </c>
      <c r="C55" s="1" t="s">
        <v>15</v>
      </c>
      <c r="D55" s="1">
        <v>2023</v>
      </c>
      <c r="E55" s="1" t="s">
        <v>89</v>
      </c>
      <c r="F55" s="1" t="s">
        <v>90</v>
      </c>
      <c r="G55" s="1">
        <v>20231</v>
      </c>
      <c r="H55" s="1" t="s">
        <v>91</v>
      </c>
      <c r="I55" s="1" t="s">
        <v>66</v>
      </c>
      <c r="J55" s="1" t="str">
        <f>VLOOKUP(Table4[[#This Row],[Status]], rubric[], 2, FALSE)</f>
        <v>Pengakuan</v>
      </c>
      <c r="K55" s="1" t="s">
        <v>25</v>
      </c>
      <c r="L55" s="1">
        <v>500</v>
      </c>
      <c r="M55" s="1" t="str">
        <f>CLEAN(TRIM(Table4[[#This Row],[Status]] &amp; "|" &amp; Table4[[#This Row],[Level]] &amp; "|" &amp; Table4[[#This Row],[Participant As]]))</f>
        <v>Narasumber/Pembicara|External International|Individual</v>
      </c>
      <c r="N55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56" spans="1:14" ht="14.25" customHeight="1" x14ac:dyDescent="0.35">
      <c r="A56" s="1" t="s">
        <v>2922</v>
      </c>
      <c r="B56" s="1" t="s">
        <v>2923</v>
      </c>
      <c r="C56" s="1" t="s">
        <v>15</v>
      </c>
      <c r="D56" s="1">
        <v>2023</v>
      </c>
      <c r="E56" s="1" t="s">
        <v>89</v>
      </c>
      <c r="F56" s="1" t="s">
        <v>90</v>
      </c>
      <c r="G56" s="1">
        <v>20231</v>
      </c>
      <c r="H56" s="1" t="s">
        <v>91</v>
      </c>
      <c r="I56" s="1" t="s">
        <v>66</v>
      </c>
      <c r="J56" s="1" t="str">
        <f>VLOOKUP(Table4[[#This Row],[Status]], rubric[], 2, FALSE)</f>
        <v>Pengakuan</v>
      </c>
      <c r="K56" s="1" t="s">
        <v>25</v>
      </c>
      <c r="L56" s="1">
        <v>500</v>
      </c>
      <c r="M56" s="1" t="str">
        <f>CLEAN(TRIM(Table4[[#This Row],[Status]] &amp; "|" &amp; Table4[[#This Row],[Level]] &amp; "|" &amp; Table4[[#This Row],[Participant As]]))</f>
        <v>Narasumber/Pembicara|External International|Individual</v>
      </c>
      <c r="N56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57" spans="1:14" ht="14.25" customHeight="1" x14ac:dyDescent="0.35">
      <c r="A57" s="1" t="s">
        <v>2924</v>
      </c>
      <c r="B57" s="1" t="s">
        <v>2925</v>
      </c>
      <c r="C57" s="1" t="s">
        <v>15</v>
      </c>
      <c r="D57" s="1">
        <v>2023</v>
      </c>
      <c r="E57" s="1" t="s">
        <v>89</v>
      </c>
      <c r="F57" s="1" t="s">
        <v>90</v>
      </c>
      <c r="G57" s="1">
        <v>20231</v>
      </c>
      <c r="H57" s="1" t="s">
        <v>91</v>
      </c>
      <c r="I57" s="1" t="s">
        <v>66</v>
      </c>
      <c r="J57" s="1" t="str">
        <f>VLOOKUP(Table4[[#This Row],[Status]], rubric[], 2, FALSE)</f>
        <v>Pengakuan</v>
      </c>
      <c r="K57" s="1" t="s">
        <v>25</v>
      </c>
      <c r="L57" s="1">
        <v>500</v>
      </c>
      <c r="M57" s="1" t="str">
        <f>CLEAN(TRIM(Table4[[#This Row],[Status]] &amp; "|" &amp; Table4[[#This Row],[Level]] &amp; "|" &amp; Table4[[#This Row],[Participant As]]))</f>
        <v>Narasumber/Pembicara|External International|Individual</v>
      </c>
      <c r="N57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58" spans="1:14" ht="14.25" customHeight="1" x14ac:dyDescent="0.35">
      <c r="A58" s="1" t="s">
        <v>2926</v>
      </c>
      <c r="B58" s="1" t="s">
        <v>2927</v>
      </c>
      <c r="C58" s="1" t="s">
        <v>15</v>
      </c>
      <c r="D58" s="1">
        <v>2023</v>
      </c>
      <c r="E58" s="1" t="s">
        <v>89</v>
      </c>
      <c r="F58" s="1" t="s">
        <v>31</v>
      </c>
      <c r="G58" s="1">
        <v>20231</v>
      </c>
      <c r="H58" s="1" t="s">
        <v>32</v>
      </c>
      <c r="I58" s="1" t="s">
        <v>19</v>
      </c>
      <c r="J58" s="1" t="str">
        <f>VLOOKUP(Table4[[#This Row],[Status]], rubric[], 2, FALSE)</f>
        <v>Kompetisi</v>
      </c>
      <c r="K58" s="1" t="s">
        <v>20</v>
      </c>
      <c r="M58" s="1" t="str">
        <f>CLEAN(TRIM(Table4[[#This Row],[Status]] &amp; "|" &amp; Table4[[#This Row],[Level]] &amp; "|" &amp; Table4[[#This Row],[Participant As]]))</f>
        <v>Juara 2|External Regional|Team</v>
      </c>
      <c r="N58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20</v>
      </c>
    </row>
    <row r="59" spans="1:14" ht="14.25" customHeight="1" x14ac:dyDescent="0.35">
      <c r="A59" s="1" t="s">
        <v>2926</v>
      </c>
      <c r="B59" s="1" t="s">
        <v>2927</v>
      </c>
      <c r="C59" s="1" t="s">
        <v>15</v>
      </c>
      <c r="D59" s="1">
        <v>2023</v>
      </c>
      <c r="E59" s="1" t="s">
        <v>89</v>
      </c>
      <c r="F59" s="1" t="s">
        <v>90</v>
      </c>
      <c r="G59" s="1">
        <v>20231</v>
      </c>
      <c r="H59" s="1" t="s">
        <v>91</v>
      </c>
      <c r="I59" s="1" t="s">
        <v>66</v>
      </c>
      <c r="J59" s="1" t="str">
        <f>VLOOKUP(Table4[[#This Row],[Status]], rubric[], 2, FALSE)</f>
        <v>Pengakuan</v>
      </c>
      <c r="K59" s="1" t="s">
        <v>25</v>
      </c>
      <c r="L59" s="1">
        <v>500</v>
      </c>
      <c r="M59" s="1" t="str">
        <f>CLEAN(TRIM(Table4[[#This Row],[Status]] &amp; "|" &amp; Table4[[#This Row],[Level]] &amp; "|" &amp; Table4[[#This Row],[Participant As]]))</f>
        <v>Narasumber/Pembicara|External International|Individual</v>
      </c>
      <c r="N59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60" spans="1:14" ht="14.25" customHeight="1" x14ac:dyDescent="0.35">
      <c r="A60" s="1" t="s">
        <v>2926</v>
      </c>
      <c r="B60" s="1" t="s">
        <v>2927</v>
      </c>
      <c r="C60" s="1" t="s">
        <v>15</v>
      </c>
      <c r="D60" s="1">
        <v>2023</v>
      </c>
      <c r="E60" s="1" t="s">
        <v>180</v>
      </c>
      <c r="F60" s="1" t="s">
        <v>678</v>
      </c>
      <c r="G60" s="1">
        <v>20231</v>
      </c>
      <c r="H60" s="1" t="s">
        <v>74</v>
      </c>
      <c r="I60" s="1" t="s">
        <v>48</v>
      </c>
      <c r="J60" s="1" t="str">
        <f>VLOOKUP(Table4[[#This Row],[Status]], rubric[], 2, FALSE)</f>
        <v>Kompetisi</v>
      </c>
      <c r="K60" s="1" t="s">
        <v>20</v>
      </c>
      <c r="M60" s="1" t="str">
        <f>CLEAN(TRIM(Table4[[#This Row],[Status]] &amp; "|" &amp; Table4[[#This Row],[Level]] &amp; "|" &amp; Table4[[#This Row],[Participant As]]))</f>
        <v>Juara 3|External National|Team</v>
      </c>
      <c r="N60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8</v>
      </c>
    </row>
    <row r="61" spans="1:14" ht="14.25" customHeight="1" x14ac:dyDescent="0.35">
      <c r="A61" s="1" t="s">
        <v>2928</v>
      </c>
      <c r="B61" s="1" t="s">
        <v>2929</v>
      </c>
      <c r="C61" s="1" t="s">
        <v>15</v>
      </c>
      <c r="D61" s="1">
        <v>2023</v>
      </c>
      <c r="E61" s="1" t="s">
        <v>581</v>
      </c>
      <c r="F61" s="1" t="s">
        <v>1422</v>
      </c>
      <c r="G61" s="1">
        <v>20231</v>
      </c>
      <c r="H61" s="1" t="s">
        <v>18</v>
      </c>
      <c r="I61" s="1" t="s">
        <v>19</v>
      </c>
      <c r="J61" s="1" t="str">
        <f>VLOOKUP(Table4[[#This Row],[Status]], rubric[], 2, FALSE)</f>
        <v>Pemberdayaan atau Aksi Kemanusiaan</v>
      </c>
      <c r="K61" s="1" t="s">
        <v>25</v>
      </c>
      <c r="L61" s="1">
        <v>25</v>
      </c>
      <c r="M61" s="1" t="str">
        <f>CLEAN(TRIM(Table4[[#This Row],[Status]] &amp; "|" &amp; Table4[[#This Row],[Level]] &amp; "|" &amp; Table4[[#This Row],[Participant As]]))</f>
        <v>Relawan|External Regional|Individual</v>
      </c>
      <c r="N61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62" spans="1:14" ht="14.25" customHeight="1" x14ac:dyDescent="0.35">
      <c r="A62" s="1" t="s">
        <v>2930</v>
      </c>
      <c r="B62" s="1" t="s">
        <v>2931</v>
      </c>
      <c r="C62" s="1" t="s">
        <v>15</v>
      </c>
      <c r="D62" s="1">
        <v>2023</v>
      </c>
      <c r="E62" s="1" t="s">
        <v>89</v>
      </c>
      <c r="F62" s="1" t="s">
        <v>90</v>
      </c>
      <c r="G62" s="1">
        <v>20231</v>
      </c>
      <c r="H62" s="1" t="s">
        <v>91</v>
      </c>
      <c r="I62" s="1" t="s">
        <v>66</v>
      </c>
      <c r="J62" s="1" t="str">
        <f>VLOOKUP(Table4[[#This Row],[Status]], rubric[], 2, FALSE)</f>
        <v>Pengakuan</v>
      </c>
      <c r="K62" s="1" t="s">
        <v>25</v>
      </c>
      <c r="L62" s="1">
        <v>500</v>
      </c>
      <c r="M62" s="1" t="str">
        <f>CLEAN(TRIM(Table4[[#This Row],[Status]] &amp; "|" &amp; Table4[[#This Row],[Level]] &amp; "|" &amp; Table4[[#This Row],[Participant As]]))</f>
        <v>Narasumber/Pembicara|External International|Individual</v>
      </c>
      <c r="N62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63" spans="1:14" ht="14.25" customHeight="1" x14ac:dyDescent="0.35">
      <c r="A63" s="1" t="s">
        <v>2932</v>
      </c>
      <c r="B63" s="1" t="s">
        <v>2933</v>
      </c>
      <c r="C63" s="1" t="s">
        <v>15</v>
      </c>
      <c r="D63" s="1">
        <v>2023</v>
      </c>
      <c r="E63" s="1" t="s">
        <v>26</v>
      </c>
      <c r="F63" s="1" t="s">
        <v>2149</v>
      </c>
      <c r="G63" s="1">
        <v>20222</v>
      </c>
      <c r="H63" s="1" t="s">
        <v>18</v>
      </c>
      <c r="I63" s="1" t="s">
        <v>41</v>
      </c>
      <c r="J63" s="1" t="str">
        <f>VLOOKUP(Table4[[#This Row],[Status]], rubric[], 2, FALSE)</f>
        <v>Pemberdayaan atau Aksi Kemanusiaan</v>
      </c>
      <c r="K63" s="1" t="s">
        <v>25</v>
      </c>
      <c r="L63" s="1">
        <v>250</v>
      </c>
      <c r="M63" s="1" t="str">
        <f>CLEAN(TRIM(Table4[[#This Row],[Status]] &amp; "|" &amp; Table4[[#This Row],[Level]] &amp; "|" &amp; Table4[[#This Row],[Participant As]]))</f>
        <v>Relawan|Kab/Kota/PT|Individual</v>
      </c>
      <c r="N63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3</v>
      </c>
    </row>
    <row r="64" spans="1:14" ht="14.25" customHeight="1" x14ac:dyDescent="0.35">
      <c r="A64" s="1" t="s">
        <v>2934</v>
      </c>
      <c r="B64" s="1" t="s">
        <v>2935</v>
      </c>
      <c r="C64" s="1" t="s">
        <v>15</v>
      </c>
      <c r="D64" s="1">
        <v>2023</v>
      </c>
      <c r="E64" s="1" t="s">
        <v>89</v>
      </c>
      <c r="F64" s="1" t="s">
        <v>90</v>
      </c>
      <c r="G64" s="1">
        <v>20231</v>
      </c>
      <c r="H64" s="1" t="s">
        <v>91</v>
      </c>
      <c r="I64" s="1" t="s">
        <v>66</v>
      </c>
      <c r="J64" s="1" t="str">
        <f>VLOOKUP(Table4[[#This Row],[Status]], rubric[], 2, FALSE)</f>
        <v>Pengakuan</v>
      </c>
      <c r="K64" s="1" t="s">
        <v>25</v>
      </c>
      <c r="L64" s="1">
        <v>500</v>
      </c>
      <c r="M64" s="1" t="str">
        <f>CLEAN(TRIM(Table4[[#This Row],[Status]] &amp; "|" &amp; Table4[[#This Row],[Level]] &amp; "|" &amp; Table4[[#This Row],[Participant As]]))</f>
        <v>Narasumber/Pembicara|External International|Individual</v>
      </c>
      <c r="N64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65" spans="1:14" ht="14.25" customHeight="1" x14ac:dyDescent="0.35">
      <c r="A65" s="1" t="s">
        <v>2936</v>
      </c>
      <c r="B65" s="1" t="s">
        <v>2937</v>
      </c>
      <c r="C65" s="1" t="s">
        <v>15</v>
      </c>
      <c r="D65" s="1">
        <v>2023</v>
      </c>
      <c r="E65" s="1" t="s">
        <v>89</v>
      </c>
      <c r="F65" s="1" t="s">
        <v>90</v>
      </c>
      <c r="G65" s="1">
        <v>20231</v>
      </c>
      <c r="H65" s="1" t="s">
        <v>91</v>
      </c>
      <c r="I65" s="1" t="s">
        <v>66</v>
      </c>
      <c r="J65" s="1" t="str">
        <f>VLOOKUP(Table4[[#This Row],[Status]], rubric[], 2, FALSE)</f>
        <v>Pengakuan</v>
      </c>
      <c r="K65" s="1" t="s">
        <v>25</v>
      </c>
      <c r="L65" s="1">
        <v>500</v>
      </c>
      <c r="M65" s="1" t="str">
        <f>CLEAN(TRIM(Table4[[#This Row],[Status]] &amp; "|" &amp; Table4[[#This Row],[Level]] &amp; "|" &amp; Table4[[#This Row],[Participant As]]))</f>
        <v>Narasumber/Pembicara|External International|Individual</v>
      </c>
      <c r="N65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66" spans="1:14" ht="14.25" customHeight="1" x14ac:dyDescent="0.35">
      <c r="A66" s="1" t="s">
        <v>2938</v>
      </c>
      <c r="B66" s="1" t="s">
        <v>2939</v>
      </c>
      <c r="C66" s="1" t="s">
        <v>15</v>
      </c>
      <c r="D66" s="1">
        <v>2023</v>
      </c>
      <c r="E66" s="1" t="s">
        <v>89</v>
      </c>
      <c r="F66" s="1" t="s">
        <v>90</v>
      </c>
      <c r="G66" s="1">
        <v>20231</v>
      </c>
      <c r="H66" s="1" t="s">
        <v>91</v>
      </c>
      <c r="I66" s="1" t="s">
        <v>66</v>
      </c>
      <c r="J66" s="1" t="str">
        <f>VLOOKUP(Table4[[#This Row],[Status]], rubric[], 2, FALSE)</f>
        <v>Pengakuan</v>
      </c>
      <c r="K66" s="1" t="s">
        <v>25</v>
      </c>
      <c r="L66" s="1">
        <v>500</v>
      </c>
      <c r="M66" s="1" t="str">
        <f>CLEAN(TRIM(Table4[[#This Row],[Status]] &amp; "|" &amp; Table4[[#This Row],[Level]] &amp; "|" &amp; Table4[[#This Row],[Participant As]]))</f>
        <v>Narasumber/Pembicara|External International|Individual</v>
      </c>
      <c r="N66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67" spans="1:14" ht="14.25" customHeight="1" x14ac:dyDescent="0.35">
      <c r="A67" s="1" t="s">
        <v>2940</v>
      </c>
      <c r="B67" s="1" t="s">
        <v>2941</v>
      </c>
      <c r="C67" s="1" t="s">
        <v>15</v>
      </c>
      <c r="D67" s="1">
        <v>2023</v>
      </c>
      <c r="E67" s="1" t="s">
        <v>89</v>
      </c>
      <c r="F67" s="1" t="s">
        <v>90</v>
      </c>
      <c r="G67" s="1">
        <v>20231</v>
      </c>
      <c r="H67" s="1" t="s">
        <v>91</v>
      </c>
      <c r="I67" s="1" t="s">
        <v>66</v>
      </c>
      <c r="J67" s="1" t="str">
        <f>VLOOKUP(Table4[[#This Row],[Status]], rubric[], 2, FALSE)</f>
        <v>Pengakuan</v>
      </c>
      <c r="K67" s="1" t="s">
        <v>25</v>
      </c>
      <c r="L67" s="1">
        <v>500</v>
      </c>
      <c r="M67" s="1" t="str">
        <f>CLEAN(TRIM(Table4[[#This Row],[Status]] &amp; "|" &amp; Table4[[#This Row],[Level]] &amp; "|" &amp; Table4[[#This Row],[Participant As]]))</f>
        <v>Narasumber/Pembicara|External International|Individual</v>
      </c>
      <c r="N67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68" spans="1:14" ht="14.25" customHeight="1" x14ac:dyDescent="0.35">
      <c r="A68" s="1" t="s">
        <v>2942</v>
      </c>
      <c r="B68" s="1" t="s">
        <v>2943</v>
      </c>
      <c r="C68" s="1" t="s">
        <v>15</v>
      </c>
      <c r="D68" s="1">
        <v>2023</v>
      </c>
      <c r="E68" s="1" t="s">
        <v>26</v>
      </c>
      <c r="F68" s="1" t="s">
        <v>2149</v>
      </c>
      <c r="G68" s="1">
        <v>20222</v>
      </c>
      <c r="H68" s="1" t="s">
        <v>18</v>
      </c>
      <c r="I68" s="1" t="s">
        <v>41</v>
      </c>
      <c r="J68" s="1" t="str">
        <f>VLOOKUP(Table4[[#This Row],[Status]], rubric[], 2, FALSE)</f>
        <v>Pemberdayaan atau Aksi Kemanusiaan</v>
      </c>
      <c r="K68" s="1" t="s">
        <v>25</v>
      </c>
      <c r="L68" s="1">
        <v>250</v>
      </c>
      <c r="M68" s="1" t="str">
        <f>CLEAN(TRIM(Table4[[#This Row],[Status]] &amp; "|" &amp; Table4[[#This Row],[Level]] &amp; "|" &amp; Table4[[#This Row],[Participant As]]))</f>
        <v>Relawan|Kab/Kota/PT|Individual</v>
      </c>
      <c r="N68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3</v>
      </c>
    </row>
    <row r="69" spans="1:14" ht="14.25" customHeight="1" x14ac:dyDescent="0.35">
      <c r="A69" s="1" t="s">
        <v>2942</v>
      </c>
      <c r="B69" s="1" t="s">
        <v>2943</v>
      </c>
      <c r="C69" s="1" t="s">
        <v>15</v>
      </c>
      <c r="D69" s="1">
        <v>2023</v>
      </c>
      <c r="E69" s="1" t="s">
        <v>89</v>
      </c>
      <c r="F69" s="1" t="s">
        <v>90</v>
      </c>
      <c r="G69" s="1">
        <v>20231</v>
      </c>
      <c r="H69" s="1" t="s">
        <v>91</v>
      </c>
      <c r="I69" s="1" t="s">
        <v>66</v>
      </c>
      <c r="J69" s="1" t="str">
        <f>VLOOKUP(Table4[[#This Row],[Status]], rubric[], 2, FALSE)</f>
        <v>Pengakuan</v>
      </c>
      <c r="K69" s="1" t="s">
        <v>25</v>
      </c>
      <c r="L69" s="1">
        <v>500</v>
      </c>
      <c r="M69" s="1" t="str">
        <f>CLEAN(TRIM(Table4[[#This Row],[Status]] &amp; "|" &amp; Table4[[#This Row],[Level]] &amp; "|" &amp; Table4[[#This Row],[Participant As]]))</f>
        <v>Narasumber/Pembicara|External International|Individual</v>
      </c>
      <c r="N69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70" spans="1:14" ht="14.25" customHeight="1" x14ac:dyDescent="0.35">
      <c r="A70" s="1" t="s">
        <v>2944</v>
      </c>
      <c r="B70" s="1" t="s">
        <v>2945</v>
      </c>
      <c r="C70" s="1" t="s">
        <v>15</v>
      </c>
      <c r="D70" s="1">
        <v>2023</v>
      </c>
      <c r="E70" s="1" t="s">
        <v>89</v>
      </c>
      <c r="F70" s="1" t="s">
        <v>90</v>
      </c>
      <c r="G70" s="1">
        <v>20231</v>
      </c>
      <c r="H70" s="1" t="s">
        <v>91</v>
      </c>
      <c r="I70" s="1" t="s">
        <v>66</v>
      </c>
      <c r="J70" s="1" t="str">
        <f>VLOOKUP(Table4[[#This Row],[Status]], rubric[], 2, FALSE)</f>
        <v>Pengakuan</v>
      </c>
      <c r="K70" s="1" t="s">
        <v>25</v>
      </c>
      <c r="L70" s="1">
        <v>500</v>
      </c>
      <c r="M70" s="1" t="str">
        <f>CLEAN(TRIM(Table4[[#This Row],[Status]] &amp; "|" &amp; Table4[[#This Row],[Level]] &amp; "|" &amp; Table4[[#This Row],[Participant As]]))</f>
        <v>Narasumber/Pembicara|External International|Individual</v>
      </c>
      <c r="N70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71" spans="1:14" ht="14.25" customHeight="1" x14ac:dyDescent="0.35">
      <c r="A71" s="1" t="s">
        <v>2946</v>
      </c>
      <c r="B71" s="1" t="s">
        <v>2947</v>
      </c>
      <c r="C71" s="1" t="s">
        <v>15</v>
      </c>
      <c r="D71" s="1">
        <v>2023</v>
      </c>
      <c r="E71" s="1" t="s">
        <v>89</v>
      </c>
      <c r="F71" s="1" t="s">
        <v>90</v>
      </c>
      <c r="G71" s="1">
        <v>20231</v>
      </c>
      <c r="H71" s="1" t="s">
        <v>91</v>
      </c>
      <c r="I71" s="1" t="s">
        <v>66</v>
      </c>
      <c r="J71" s="1" t="str">
        <f>VLOOKUP(Table4[[#This Row],[Status]], rubric[], 2, FALSE)</f>
        <v>Pengakuan</v>
      </c>
      <c r="K71" s="1" t="s">
        <v>25</v>
      </c>
      <c r="L71" s="1">
        <v>500</v>
      </c>
      <c r="M71" s="1" t="str">
        <f>CLEAN(TRIM(Table4[[#This Row],[Status]] &amp; "|" &amp; Table4[[#This Row],[Level]] &amp; "|" &amp; Table4[[#This Row],[Participant As]]))</f>
        <v>Narasumber/Pembicara|External International|Individual</v>
      </c>
      <c r="N71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72" spans="1:14" ht="14.25" customHeight="1" x14ac:dyDescent="0.35">
      <c r="A72" s="1" t="s">
        <v>2948</v>
      </c>
      <c r="B72" s="1" t="s">
        <v>2949</v>
      </c>
      <c r="C72" s="1" t="s">
        <v>15</v>
      </c>
      <c r="D72" s="1">
        <v>2023</v>
      </c>
      <c r="E72" s="1" t="s">
        <v>89</v>
      </c>
      <c r="F72" s="1" t="s">
        <v>90</v>
      </c>
      <c r="G72" s="1">
        <v>20231</v>
      </c>
      <c r="H72" s="1" t="s">
        <v>91</v>
      </c>
      <c r="I72" s="1" t="s">
        <v>66</v>
      </c>
      <c r="J72" s="1" t="str">
        <f>VLOOKUP(Table4[[#This Row],[Status]], rubric[], 2, FALSE)</f>
        <v>Pengakuan</v>
      </c>
      <c r="K72" s="1" t="s">
        <v>25</v>
      </c>
      <c r="L72" s="1">
        <v>500</v>
      </c>
      <c r="M72" s="1" t="str">
        <f>CLEAN(TRIM(Table4[[#This Row],[Status]] &amp; "|" &amp; Table4[[#This Row],[Level]] &amp; "|" &amp; Table4[[#This Row],[Participant As]]))</f>
        <v>Narasumber/Pembicara|External International|Individual</v>
      </c>
      <c r="N72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73" spans="1:14" ht="14.25" customHeight="1" x14ac:dyDescent="0.35">
      <c r="A73" s="1" t="s">
        <v>2950</v>
      </c>
      <c r="B73" s="1" t="s">
        <v>2951</v>
      </c>
      <c r="C73" s="1" t="s">
        <v>15</v>
      </c>
      <c r="D73" s="1">
        <v>2023</v>
      </c>
      <c r="E73" s="1" t="s">
        <v>89</v>
      </c>
      <c r="F73" s="1" t="s">
        <v>90</v>
      </c>
      <c r="G73" s="1">
        <v>20231</v>
      </c>
      <c r="H73" s="1" t="s">
        <v>91</v>
      </c>
      <c r="I73" s="1" t="s">
        <v>66</v>
      </c>
      <c r="J73" s="1" t="str">
        <f>VLOOKUP(Table4[[#This Row],[Status]], rubric[], 2, FALSE)</f>
        <v>Pengakuan</v>
      </c>
      <c r="K73" s="1" t="s">
        <v>25</v>
      </c>
      <c r="L73" s="1">
        <v>500</v>
      </c>
      <c r="M73" s="1" t="str">
        <f>CLEAN(TRIM(Table4[[#This Row],[Status]] &amp; "|" &amp; Table4[[#This Row],[Level]] &amp; "|" &amp; Table4[[#This Row],[Participant As]]))</f>
        <v>Narasumber/Pembicara|External International|Individual</v>
      </c>
      <c r="N73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74" spans="1:14" ht="14.25" customHeight="1" x14ac:dyDescent="0.35">
      <c r="A74" s="1" t="s">
        <v>2952</v>
      </c>
      <c r="B74" s="1" t="s">
        <v>2953</v>
      </c>
      <c r="C74" s="1" t="s">
        <v>15</v>
      </c>
      <c r="D74" s="1">
        <v>2023</v>
      </c>
      <c r="E74" s="1" t="s">
        <v>89</v>
      </c>
      <c r="F74" s="1" t="s">
        <v>90</v>
      </c>
      <c r="G74" s="1">
        <v>20231</v>
      </c>
      <c r="H74" s="1" t="s">
        <v>91</v>
      </c>
      <c r="I74" s="1" t="s">
        <v>66</v>
      </c>
      <c r="J74" s="1" t="str">
        <f>VLOOKUP(Table4[[#This Row],[Status]], rubric[], 2, FALSE)</f>
        <v>Pengakuan</v>
      </c>
      <c r="K74" s="1" t="s">
        <v>25</v>
      </c>
      <c r="L74" s="1">
        <v>500</v>
      </c>
      <c r="M74" s="1" t="str">
        <f>CLEAN(TRIM(Table4[[#This Row],[Status]] &amp; "|" &amp; Table4[[#This Row],[Level]] &amp; "|" &amp; Table4[[#This Row],[Participant As]]))</f>
        <v>Narasumber/Pembicara|External International|Individual</v>
      </c>
      <c r="N74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75" spans="1:14" ht="14.25" customHeight="1" x14ac:dyDescent="0.35">
      <c r="A75" s="1" t="s">
        <v>2954</v>
      </c>
      <c r="B75" s="1" t="s">
        <v>2955</v>
      </c>
      <c r="C75" s="1" t="s">
        <v>15</v>
      </c>
      <c r="D75" s="1">
        <v>2023</v>
      </c>
      <c r="E75" s="1" t="s">
        <v>2956</v>
      </c>
      <c r="F75" s="1" t="s">
        <v>2956</v>
      </c>
      <c r="G75" s="1">
        <v>20232</v>
      </c>
      <c r="H75" s="1" t="s">
        <v>18</v>
      </c>
      <c r="I75" s="1" t="s">
        <v>19</v>
      </c>
      <c r="J75" s="1" t="str">
        <f>VLOOKUP(Table4[[#This Row],[Status]], rubric[], 2, FALSE)</f>
        <v>Pemberdayaan atau Aksi Kemanusiaan</v>
      </c>
      <c r="K75" s="1" t="s">
        <v>20</v>
      </c>
      <c r="L75" s="1">
        <v>198</v>
      </c>
      <c r="M75" s="1" t="str">
        <f>CLEAN(TRIM(Table4[[#This Row],[Status]] &amp; "|" &amp; Table4[[#This Row],[Level]] &amp; "|" &amp; Table4[[#This Row],[Participant As]]))</f>
        <v>Relawan|External Regional|Team</v>
      </c>
      <c r="N75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76" spans="1:14" ht="14.25" customHeight="1" x14ac:dyDescent="0.35">
      <c r="A76" s="1" t="s">
        <v>2957</v>
      </c>
      <c r="B76" s="1" t="s">
        <v>2958</v>
      </c>
      <c r="C76" s="1" t="s">
        <v>15</v>
      </c>
      <c r="D76" s="1">
        <v>2023</v>
      </c>
      <c r="E76" s="1" t="s">
        <v>89</v>
      </c>
      <c r="F76" s="1" t="s">
        <v>90</v>
      </c>
      <c r="G76" s="1">
        <v>20231</v>
      </c>
      <c r="H76" s="1" t="s">
        <v>91</v>
      </c>
      <c r="I76" s="1" t="s">
        <v>66</v>
      </c>
      <c r="J76" s="1" t="str">
        <f>VLOOKUP(Table4[[#This Row],[Status]], rubric[], 2, FALSE)</f>
        <v>Pengakuan</v>
      </c>
      <c r="K76" s="1" t="s">
        <v>25</v>
      </c>
      <c r="L76" s="1">
        <v>500</v>
      </c>
      <c r="M76" s="1" t="str">
        <f>CLEAN(TRIM(Table4[[#This Row],[Status]] &amp; "|" &amp; Table4[[#This Row],[Level]] &amp; "|" &amp; Table4[[#This Row],[Participant As]]))</f>
        <v>Narasumber/Pembicara|External International|Individual</v>
      </c>
      <c r="N76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77" spans="1:14" ht="14.25" customHeight="1" x14ac:dyDescent="0.35">
      <c r="A77" s="1" t="s">
        <v>2959</v>
      </c>
      <c r="B77" s="1" t="s">
        <v>2960</v>
      </c>
      <c r="C77" s="1" t="s">
        <v>15</v>
      </c>
      <c r="D77" s="1">
        <v>2023</v>
      </c>
      <c r="E77" s="1" t="s">
        <v>26</v>
      </c>
      <c r="F77" s="1" t="s">
        <v>2149</v>
      </c>
      <c r="G77" s="1">
        <v>20222</v>
      </c>
      <c r="H77" s="1" t="s">
        <v>18</v>
      </c>
      <c r="I77" s="1" t="s">
        <v>41</v>
      </c>
      <c r="J77" s="1" t="str">
        <f>VLOOKUP(Table4[[#This Row],[Status]], rubric[], 2, FALSE)</f>
        <v>Pemberdayaan atau Aksi Kemanusiaan</v>
      </c>
      <c r="K77" s="1" t="s">
        <v>25</v>
      </c>
      <c r="L77" s="1">
        <v>250</v>
      </c>
      <c r="M77" s="1" t="str">
        <f>CLEAN(TRIM(Table4[[#This Row],[Status]] &amp; "|" &amp; Table4[[#This Row],[Level]] &amp; "|" &amp; Table4[[#This Row],[Participant As]]))</f>
        <v>Relawan|Kab/Kota/PT|Individual</v>
      </c>
      <c r="N77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3</v>
      </c>
    </row>
    <row r="78" spans="1:14" ht="14.25" customHeight="1" x14ac:dyDescent="0.35">
      <c r="A78" s="1" t="s">
        <v>2961</v>
      </c>
      <c r="B78" s="1" t="s">
        <v>2962</v>
      </c>
      <c r="C78" s="1" t="s">
        <v>15</v>
      </c>
      <c r="D78" s="1">
        <v>2023</v>
      </c>
      <c r="E78" s="1" t="s">
        <v>371</v>
      </c>
      <c r="F78" s="1" t="s">
        <v>31</v>
      </c>
      <c r="G78" s="1">
        <v>20231</v>
      </c>
      <c r="H78" s="1" t="s">
        <v>74</v>
      </c>
      <c r="I78" s="1" t="s">
        <v>48</v>
      </c>
      <c r="J78" s="1" t="str">
        <f>VLOOKUP(Table4[[#This Row],[Status]], rubric[], 2, FALSE)</f>
        <v>Kompetisi</v>
      </c>
      <c r="K78" s="1" t="s">
        <v>20</v>
      </c>
      <c r="M78" s="1" t="str">
        <f>CLEAN(TRIM(Table4[[#This Row],[Status]] &amp; "|" &amp; Table4[[#This Row],[Level]] &amp; "|" &amp; Table4[[#This Row],[Participant As]]))</f>
        <v>Juara 3|External National|Team</v>
      </c>
      <c r="N78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8</v>
      </c>
    </row>
    <row r="79" spans="1:14" ht="14.25" customHeight="1" x14ac:dyDescent="0.35">
      <c r="A79" s="1" t="s">
        <v>2961</v>
      </c>
      <c r="B79" s="1" t="s">
        <v>2962</v>
      </c>
      <c r="C79" s="1" t="s">
        <v>15</v>
      </c>
      <c r="D79" s="1">
        <v>2023</v>
      </c>
      <c r="E79" s="1" t="s">
        <v>2163</v>
      </c>
      <c r="F79" s="1" t="s">
        <v>1283</v>
      </c>
      <c r="G79" s="1">
        <v>20232</v>
      </c>
      <c r="H79" s="1" t="s">
        <v>32</v>
      </c>
      <c r="I79" s="1" t="s">
        <v>48</v>
      </c>
      <c r="J79" s="1" t="str">
        <f>VLOOKUP(Table4[[#This Row],[Status]], rubric[], 2, FALSE)</f>
        <v>Kompetisi</v>
      </c>
      <c r="K79" s="1" t="s">
        <v>20</v>
      </c>
      <c r="M79" s="1" t="str">
        <f>CLEAN(TRIM(Table4[[#This Row],[Status]] &amp; "|" &amp; Table4[[#This Row],[Level]] &amp; "|" &amp; Table4[[#This Row],[Participant As]]))</f>
        <v>Juara 2|External National|Team</v>
      </c>
      <c r="N79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11</v>
      </c>
    </row>
    <row r="80" spans="1:14" ht="14.25" customHeight="1" x14ac:dyDescent="0.35">
      <c r="A80" s="1" t="s">
        <v>2963</v>
      </c>
      <c r="B80" s="1" t="s">
        <v>2964</v>
      </c>
      <c r="C80" s="1" t="s">
        <v>15</v>
      </c>
      <c r="D80" s="1">
        <v>2023</v>
      </c>
      <c r="E80" s="1" t="s">
        <v>89</v>
      </c>
      <c r="F80" s="1" t="s">
        <v>90</v>
      </c>
      <c r="G80" s="1">
        <v>20231</v>
      </c>
      <c r="H80" s="1" t="s">
        <v>91</v>
      </c>
      <c r="I80" s="1" t="s">
        <v>66</v>
      </c>
      <c r="J80" s="1" t="str">
        <f>VLOOKUP(Table4[[#This Row],[Status]], rubric[], 2, FALSE)</f>
        <v>Pengakuan</v>
      </c>
      <c r="K80" s="1" t="s">
        <v>25</v>
      </c>
      <c r="L80" s="1">
        <v>500</v>
      </c>
      <c r="M80" s="1" t="str">
        <f>CLEAN(TRIM(Table4[[#This Row],[Status]] &amp; "|" &amp; Table4[[#This Row],[Level]] &amp; "|" &amp; Table4[[#This Row],[Participant As]]))</f>
        <v>Narasumber/Pembicara|External International|Individual</v>
      </c>
      <c r="N80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81" spans="1:14" ht="14.25" customHeight="1" x14ac:dyDescent="0.35">
      <c r="A81" s="1" t="s">
        <v>2963</v>
      </c>
      <c r="B81" s="1" t="s">
        <v>2964</v>
      </c>
      <c r="C81" s="1" t="s">
        <v>15</v>
      </c>
      <c r="D81" s="1">
        <v>2023</v>
      </c>
      <c r="E81" s="1" t="s">
        <v>2163</v>
      </c>
      <c r="F81" s="1" t="s">
        <v>1283</v>
      </c>
      <c r="G81" s="1">
        <v>20232</v>
      </c>
      <c r="H81" s="1" t="s">
        <v>32</v>
      </c>
      <c r="I81" s="1" t="s">
        <v>48</v>
      </c>
      <c r="J81" s="1" t="str">
        <f>VLOOKUP(Table4[[#This Row],[Status]], rubric[], 2, FALSE)</f>
        <v>Kompetisi</v>
      </c>
      <c r="K81" s="1" t="s">
        <v>20</v>
      </c>
      <c r="M81" s="1" t="str">
        <f>CLEAN(TRIM(Table4[[#This Row],[Status]] &amp; "|" &amp; Table4[[#This Row],[Level]] &amp; "|" &amp; Table4[[#This Row],[Participant As]]))</f>
        <v>Juara 2|External National|Team</v>
      </c>
      <c r="N81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11</v>
      </c>
    </row>
    <row r="82" spans="1:14" ht="14.25" customHeight="1" x14ac:dyDescent="0.35">
      <c r="A82" s="1" t="s">
        <v>2965</v>
      </c>
      <c r="B82" s="1" t="s">
        <v>2966</v>
      </c>
      <c r="C82" s="1" t="s">
        <v>15</v>
      </c>
      <c r="D82" s="1">
        <v>2023</v>
      </c>
      <c r="E82" s="1" t="s">
        <v>26</v>
      </c>
      <c r="F82" s="1" t="s">
        <v>2149</v>
      </c>
      <c r="G82" s="1">
        <v>20222</v>
      </c>
      <c r="H82" s="1" t="s">
        <v>18</v>
      </c>
      <c r="I82" s="1" t="s">
        <v>41</v>
      </c>
      <c r="J82" s="1" t="str">
        <f>VLOOKUP(Table4[[#This Row],[Status]], rubric[], 2, FALSE)</f>
        <v>Pemberdayaan atau Aksi Kemanusiaan</v>
      </c>
      <c r="K82" s="1" t="s">
        <v>25</v>
      </c>
      <c r="L82" s="1">
        <v>250</v>
      </c>
      <c r="M82" s="1" t="str">
        <f>CLEAN(TRIM(Table4[[#This Row],[Status]] &amp; "|" &amp; Table4[[#This Row],[Level]] &amp; "|" &amp; Table4[[#This Row],[Participant As]]))</f>
        <v>Relawan|Kab/Kota/PT|Individual</v>
      </c>
      <c r="N82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3</v>
      </c>
    </row>
    <row r="83" spans="1:14" ht="14.25" customHeight="1" x14ac:dyDescent="0.35">
      <c r="A83" s="1" t="s">
        <v>2967</v>
      </c>
      <c r="B83" s="1" t="s">
        <v>2968</v>
      </c>
      <c r="C83" s="1" t="s">
        <v>15</v>
      </c>
      <c r="D83" s="1">
        <v>2023</v>
      </c>
      <c r="E83" s="1" t="s">
        <v>89</v>
      </c>
      <c r="F83" s="1" t="s">
        <v>90</v>
      </c>
      <c r="G83" s="1">
        <v>20231</v>
      </c>
      <c r="H83" s="1" t="s">
        <v>91</v>
      </c>
      <c r="I83" s="1" t="s">
        <v>66</v>
      </c>
      <c r="J83" s="1" t="str">
        <f>VLOOKUP(Table4[[#This Row],[Status]], rubric[], 2, FALSE)</f>
        <v>Pengakuan</v>
      </c>
      <c r="K83" s="1" t="s">
        <v>25</v>
      </c>
      <c r="L83" s="1">
        <v>500</v>
      </c>
      <c r="M83" s="1" t="str">
        <f>CLEAN(TRIM(Table4[[#This Row],[Status]] &amp; "|" &amp; Table4[[#This Row],[Level]] &amp; "|" &amp; Table4[[#This Row],[Participant As]]))</f>
        <v>Narasumber/Pembicara|External International|Individual</v>
      </c>
      <c r="N83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84" spans="1:14" ht="14.25" customHeight="1" x14ac:dyDescent="0.35">
      <c r="A84" s="1" t="s">
        <v>2969</v>
      </c>
      <c r="B84" s="1" t="s">
        <v>2970</v>
      </c>
      <c r="C84" s="1" t="s">
        <v>15</v>
      </c>
      <c r="D84" s="1">
        <v>2023</v>
      </c>
      <c r="E84" s="1" t="s">
        <v>371</v>
      </c>
      <c r="F84" s="1" t="s">
        <v>31</v>
      </c>
      <c r="G84" s="1">
        <v>20231</v>
      </c>
      <c r="H84" s="1" t="s">
        <v>74</v>
      </c>
      <c r="I84" s="1" t="s">
        <v>48</v>
      </c>
      <c r="J84" s="1" t="str">
        <f>VLOOKUP(Table4[[#This Row],[Status]], rubric[], 2, FALSE)</f>
        <v>Kompetisi</v>
      </c>
      <c r="K84" s="1" t="s">
        <v>20</v>
      </c>
      <c r="M84" s="1" t="str">
        <f>CLEAN(TRIM(Table4[[#This Row],[Status]] &amp; "|" &amp; Table4[[#This Row],[Level]] &amp; "|" &amp; Table4[[#This Row],[Participant As]]))</f>
        <v>Juara 3|External National|Team</v>
      </c>
      <c r="N84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8</v>
      </c>
    </row>
    <row r="85" spans="1:14" ht="14.25" customHeight="1" x14ac:dyDescent="0.35">
      <c r="A85" s="1" t="s">
        <v>2969</v>
      </c>
      <c r="B85" s="1" t="s">
        <v>2970</v>
      </c>
      <c r="C85" s="1" t="s">
        <v>15</v>
      </c>
      <c r="D85" s="1">
        <v>2023</v>
      </c>
      <c r="E85" s="1" t="s">
        <v>2163</v>
      </c>
      <c r="F85" s="1" t="s">
        <v>1283</v>
      </c>
      <c r="G85" s="1">
        <v>20232</v>
      </c>
      <c r="H85" s="1" t="s">
        <v>32</v>
      </c>
      <c r="I85" s="1" t="s">
        <v>48</v>
      </c>
      <c r="J85" s="1" t="str">
        <f>VLOOKUP(Table4[[#This Row],[Status]], rubric[], 2, FALSE)</f>
        <v>Kompetisi</v>
      </c>
      <c r="K85" s="1" t="s">
        <v>20</v>
      </c>
      <c r="M85" s="1" t="str">
        <f>CLEAN(TRIM(Table4[[#This Row],[Status]] &amp; "|" &amp; Table4[[#This Row],[Level]] &amp; "|" &amp; Table4[[#This Row],[Participant As]]))</f>
        <v>Juara 2|External National|Team</v>
      </c>
      <c r="N85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11</v>
      </c>
    </row>
    <row r="86" spans="1:14" ht="14.25" customHeight="1" x14ac:dyDescent="0.35">
      <c r="A86" s="1" t="s">
        <v>2971</v>
      </c>
      <c r="B86" s="1" t="s">
        <v>2972</v>
      </c>
      <c r="C86" s="1" t="s">
        <v>15</v>
      </c>
      <c r="D86" s="1">
        <v>2023</v>
      </c>
      <c r="E86" s="1" t="s">
        <v>371</v>
      </c>
      <c r="F86" s="1" t="s">
        <v>31</v>
      </c>
      <c r="G86" s="1">
        <v>20231</v>
      </c>
      <c r="H86" s="1" t="s">
        <v>74</v>
      </c>
      <c r="I86" s="1" t="s">
        <v>48</v>
      </c>
      <c r="J86" s="1" t="str">
        <f>VLOOKUP(Table4[[#This Row],[Status]], rubric[], 2, FALSE)</f>
        <v>Kompetisi</v>
      </c>
      <c r="K86" s="1" t="s">
        <v>20</v>
      </c>
      <c r="M86" s="1" t="str">
        <f>CLEAN(TRIM(Table4[[#This Row],[Status]] &amp; "|" &amp; Table4[[#This Row],[Level]] &amp; "|" &amp; Table4[[#This Row],[Participant As]]))</f>
        <v>Juara 3|External National|Team</v>
      </c>
      <c r="N86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8</v>
      </c>
    </row>
    <row r="87" spans="1:14" ht="14.25" customHeight="1" x14ac:dyDescent="0.35">
      <c r="A87" s="1" t="s">
        <v>2971</v>
      </c>
      <c r="B87" s="1" t="s">
        <v>2972</v>
      </c>
      <c r="C87" s="1" t="s">
        <v>15</v>
      </c>
      <c r="D87" s="1">
        <v>2023</v>
      </c>
      <c r="E87" s="1" t="s">
        <v>1540</v>
      </c>
      <c r="F87" s="1" t="s">
        <v>1005</v>
      </c>
      <c r="G87" s="1">
        <v>20231</v>
      </c>
      <c r="H87" s="1" t="s">
        <v>18</v>
      </c>
      <c r="I87" s="1" t="s">
        <v>19</v>
      </c>
      <c r="J87" s="1" t="str">
        <f>VLOOKUP(Table4[[#This Row],[Status]], rubric[], 2, FALSE)</f>
        <v>Pemberdayaan atau Aksi Kemanusiaan</v>
      </c>
      <c r="K87" s="1" t="s">
        <v>25</v>
      </c>
      <c r="L87" s="1">
        <v>65</v>
      </c>
      <c r="M87" s="1" t="str">
        <f>CLEAN(TRIM(Table4[[#This Row],[Status]] &amp; "|" &amp; Table4[[#This Row],[Level]] &amp; "|" &amp; Table4[[#This Row],[Participant As]]))</f>
        <v>Relawan|External Regional|Individual</v>
      </c>
      <c r="N87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88" spans="1:14" ht="14.25" customHeight="1" x14ac:dyDescent="0.35">
      <c r="A88" s="1" t="s">
        <v>2973</v>
      </c>
      <c r="B88" s="1" t="s">
        <v>2974</v>
      </c>
      <c r="C88" s="1" t="s">
        <v>15</v>
      </c>
      <c r="D88" s="1">
        <v>2023</v>
      </c>
      <c r="E88" s="1" t="s">
        <v>89</v>
      </c>
      <c r="F88" s="1" t="s">
        <v>90</v>
      </c>
      <c r="G88" s="1">
        <v>20231</v>
      </c>
      <c r="H88" s="1" t="s">
        <v>91</v>
      </c>
      <c r="I88" s="1" t="s">
        <v>66</v>
      </c>
      <c r="J88" s="1" t="str">
        <f>VLOOKUP(Table4[[#This Row],[Status]], rubric[], 2, FALSE)</f>
        <v>Pengakuan</v>
      </c>
      <c r="K88" s="1" t="s">
        <v>25</v>
      </c>
      <c r="L88" s="1">
        <v>500</v>
      </c>
      <c r="M88" s="1" t="str">
        <f>CLEAN(TRIM(Table4[[#This Row],[Status]] &amp; "|" &amp; Table4[[#This Row],[Level]] &amp; "|" &amp; Table4[[#This Row],[Participant As]]))</f>
        <v>Narasumber/Pembicara|External International|Individual</v>
      </c>
      <c r="N88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89" spans="1:14" ht="14.25" customHeight="1" x14ac:dyDescent="0.35">
      <c r="A89" s="1" t="s">
        <v>2975</v>
      </c>
      <c r="B89" s="1" t="s">
        <v>2976</v>
      </c>
      <c r="C89" s="1" t="s">
        <v>15</v>
      </c>
      <c r="D89" s="1">
        <v>2023</v>
      </c>
      <c r="E89" s="1" t="s">
        <v>26</v>
      </c>
      <c r="F89" s="1" t="s">
        <v>2149</v>
      </c>
      <c r="G89" s="1">
        <v>20222</v>
      </c>
      <c r="H89" s="1" t="s">
        <v>18</v>
      </c>
      <c r="I89" s="1" t="s">
        <v>41</v>
      </c>
      <c r="J89" s="1" t="str">
        <f>VLOOKUP(Table4[[#This Row],[Status]], rubric[], 2, FALSE)</f>
        <v>Pemberdayaan atau Aksi Kemanusiaan</v>
      </c>
      <c r="K89" s="1" t="s">
        <v>25</v>
      </c>
      <c r="L89" s="1">
        <v>250</v>
      </c>
      <c r="M89" s="1" t="str">
        <f>CLEAN(TRIM(Table4[[#This Row],[Status]] &amp; "|" &amp; Table4[[#This Row],[Level]] &amp; "|" &amp; Table4[[#This Row],[Participant As]]))</f>
        <v>Relawan|Kab/Kota/PT|Individual</v>
      </c>
      <c r="N89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3</v>
      </c>
    </row>
    <row r="90" spans="1:14" ht="14.25" customHeight="1" x14ac:dyDescent="0.35">
      <c r="A90" s="1" t="s">
        <v>2977</v>
      </c>
      <c r="B90" s="1" t="s">
        <v>2978</v>
      </c>
      <c r="C90" s="1" t="s">
        <v>15</v>
      </c>
      <c r="D90" s="1">
        <v>2023</v>
      </c>
      <c r="E90" s="1" t="s">
        <v>89</v>
      </c>
      <c r="F90" s="1" t="s">
        <v>90</v>
      </c>
      <c r="G90" s="1">
        <v>20231</v>
      </c>
      <c r="H90" s="1" t="s">
        <v>91</v>
      </c>
      <c r="I90" s="1" t="s">
        <v>66</v>
      </c>
      <c r="J90" s="1" t="str">
        <f>VLOOKUP(Table4[[#This Row],[Status]], rubric[], 2, FALSE)</f>
        <v>Pengakuan</v>
      </c>
      <c r="K90" s="1" t="s">
        <v>25</v>
      </c>
      <c r="L90" s="1">
        <v>500</v>
      </c>
      <c r="M90" s="1" t="str">
        <f>CLEAN(TRIM(Table4[[#This Row],[Status]] &amp; "|" &amp; Table4[[#This Row],[Level]] &amp; "|" &amp; Table4[[#This Row],[Participant As]]))</f>
        <v>Narasumber/Pembicara|External International|Individual</v>
      </c>
      <c r="N90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91" spans="1:14" ht="14.25" customHeight="1" x14ac:dyDescent="0.35">
      <c r="A91" s="1" t="s">
        <v>2979</v>
      </c>
      <c r="B91" s="1" t="s">
        <v>2980</v>
      </c>
      <c r="C91" s="1" t="s">
        <v>15</v>
      </c>
      <c r="D91" s="1">
        <v>2023</v>
      </c>
      <c r="E91" s="1" t="s">
        <v>89</v>
      </c>
      <c r="F91" s="1" t="s">
        <v>90</v>
      </c>
      <c r="G91" s="1">
        <v>20231</v>
      </c>
      <c r="H91" s="1" t="s">
        <v>91</v>
      </c>
      <c r="I91" s="1" t="s">
        <v>66</v>
      </c>
      <c r="J91" s="1" t="str">
        <f>VLOOKUP(Table4[[#This Row],[Status]], rubric[], 2, FALSE)</f>
        <v>Pengakuan</v>
      </c>
      <c r="K91" s="1" t="s">
        <v>25</v>
      </c>
      <c r="L91" s="1">
        <v>500</v>
      </c>
      <c r="M91" s="1" t="str">
        <f>CLEAN(TRIM(Table4[[#This Row],[Status]] &amp; "|" &amp; Table4[[#This Row],[Level]] &amp; "|" &amp; Table4[[#This Row],[Participant As]]))</f>
        <v>Narasumber/Pembicara|External International|Individual</v>
      </c>
      <c r="N91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92" spans="1:14" ht="14.25" customHeight="1" x14ac:dyDescent="0.35">
      <c r="A92" s="1" t="s">
        <v>2981</v>
      </c>
      <c r="B92" s="1" t="s">
        <v>2982</v>
      </c>
      <c r="C92" s="1" t="s">
        <v>15</v>
      </c>
      <c r="D92" s="1">
        <v>2023</v>
      </c>
      <c r="E92" s="1" t="s">
        <v>89</v>
      </c>
      <c r="F92" s="1" t="s">
        <v>90</v>
      </c>
      <c r="G92" s="1">
        <v>20231</v>
      </c>
      <c r="H92" s="1" t="s">
        <v>91</v>
      </c>
      <c r="I92" s="1" t="s">
        <v>66</v>
      </c>
      <c r="J92" s="1" t="str">
        <f>VLOOKUP(Table4[[#This Row],[Status]], rubric[], 2, FALSE)</f>
        <v>Pengakuan</v>
      </c>
      <c r="K92" s="1" t="s">
        <v>25</v>
      </c>
      <c r="L92" s="1">
        <v>500</v>
      </c>
      <c r="M92" s="1" t="str">
        <f>CLEAN(TRIM(Table4[[#This Row],[Status]] &amp; "|" &amp; Table4[[#This Row],[Level]] &amp; "|" &amp; Table4[[#This Row],[Participant As]]))</f>
        <v>Narasumber/Pembicara|External International|Individual</v>
      </c>
      <c r="N92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93" spans="1:14" ht="14.25" customHeight="1" x14ac:dyDescent="0.35">
      <c r="A93" s="1" t="s">
        <v>2983</v>
      </c>
      <c r="B93" s="1" t="s">
        <v>2984</v>
      </c>
      <c r="C93" s="1" t="s">
        <v>15</v>
      </c>
      <c r="D93" s="1">
        <v>2023</v>
      </c>
      <c r="E93" s="1" t="s">
        <v>89</v>
      </c>
      <c r="F93" s="1" t="s">
        <v>90</v>
      </c>
      <c r="G93" s="1">
        <v>20231</v>
      </c>
      <c r="H93" s="1" t="s">
        <v>91</v>
      </c>
      <c r="I93" s="1" t="s">
        <v>66</v>
      </c>
      <c r="J93" s="1" t="str">
        <f>VLOOKUP(Table4[[#This Row],[Status]], rubric[], 2, FALSE)</f>
        <v>Pengakuan</v>
      </c>
      <c r="K93" s="1" t="s">
        <v>25</v>
      </c>
      <c r="L93" s="1">
        <v>500</v>
      </c>
      <c r="M93" s="1" t="str">
        <f>CLEAN(TRIM(Table4[[#This Row],[Status]] &amp; "|" &amp; Table4[[#This Row],[Level]] &amp; "|" &amp; Table4[[#This Row],[Participant As]]))</f>
        <v>Narasumber/Pembicara|External International|Individual</v>
      </c>
      <c r="N93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94" spans="1:14" ht="14.25" customHeight="1" x14ac:dyDescent="0.35">
      <c r="A94" s="1" t="s">
        <v>2985</v>
      </c>
      <c r="B94" s="1" t="s">
        <v>2986</v>
      </c>
      <c r="C94" s="1" t="s">
        <v>15</v>
      </c>
      <c r="D94" s="1">
        <v>2023</v>
      </c>
      <c r="E94" s="1" t="s">
        <v>1540</v>
      </c>
      <c r="F94" s="1" t="s">
        <v>1005</v>
      </c>
      <c r="G94" s="1">
        <v>20231</v>
      </c>
      <c r="H94" s="1" t="s">
        <v>18</v>
      </c>
      <c r="I94" s="1" t="s">
        <v>19</v>
      </c>
      <c r="J94" s="1" t="str">
        <f>VLOOKUP(Table4[[#This Row],[Status]], rubric[], 2, FALSE)</f>
        <v>Pemberdayaan atau Aksi Kemanusiaan</v>
      </c>
      <c r="K94" s="1" t="s">
        <v>25</v>
      </c>
      <c r="L94" s="1">
        <v>65</v>
      </c>
      <c r="M94" s="1" t="str">
        <f>CLEAN(TRIM(Table4[[#This Row],[Status]] &amp; "|" &amp; Table4[[#This Row],[Level]] &amp; "|" &amp; Table4[[#This Row],[Participant As]]))</f>
        <v>Relawan|External Regional|Individual</v>
      </c>
      <c r="N94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95" spans="1:14" ht="14.25" customHeight="1" x14ac:dyDescent="0.35">
      <c r="A95" s="1" t="s">
        <v>2987</v>
      </c>
      <c r="B95" s="1" t="s">
        <v>2988</v>
      </c>
      <c r="C95" s="1" t="s">
        <v>15</v>
      </c>
      <c r="D95" s="1">
        <v>2023</v>
      </c>
      <c r="E95" s="1" t="s">
        <v>26</v>
      </c>
      <c r="F95" s="1" t="s">
        <v>2149</v>
      </c>
      <c r="G95" s="1">
        <v>20222</v>
      </c>
      <c r="H95" s="1" t="s">
        <v>18</v>
      </c>
      <c r="I95" s="1" t="s">
        <v>41</v>
      </c>
      <c r="J95" s="1" t="str">
        <f>VLOOKUP(Table4[[#This Row],[Status]], rubric[], 2, FALSE)</f>
        <v>Pemberdayaan atau Aksi Kemanusiaan</v>
      </c>
      <c r="K95" s="1" t="s">
        <v>25</v>
      </c>
      <c r="L95" s="1">
        <v>250</v>
      </c>
      <c r="M95" s="1" t="str">
        <f>CLEAN(TRIM(Table4[[#This Row],[Status]] &amp; "|" &amp; Table4[[#This Row],[Level]] &amp; "|" &amp; Table4[[#This Row],[Participant As]]))</f>
        <v>Relawan|Kab/Kota/PT|Individual</v>
      </c>
      <c r="N95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3</v>
      </c>
    </row>
    <row r="96" spans="1:14" ht="14.25" customHeight="1" x14ac:dyDescent="0.35">
      <c r="A96" s="1" t="s">
        <v>2987</v>
      </c>
      <c r="B96" s="1" t="s">
        <v>2988</v>
      </c>
      <c r="C96" s="1" t="s">
        <v>15</v>
      </c>
      <c r="D96" s="1">
        <v>2023</v>
      </c>
      <c r="E96" s="1" t="s">
        <v>89</v>
      </c>
      <c r="F96" s="1" t="s">
        <v>90</v>
      </c>
      <c r="G96" s="1">
        <v>20231</v>
      </c>
      <c r="H96" s="1" t="s">
        <v>91</v>
      </c>
      <c r="I96" s="1" t="s">
        <v>66</v>
      </c>
      <c r="J96" s="1" t="str">
        <f>VLOOKUP(Table4[[#This Row],[Status]], rubric[], 2, FALSE)</f>
        <v>Pengakuan</v>
      </c>
      <c r="K96" s="1" t="s">
        <v>25</v>
      </c>
      <c r="L96" s="1">
        <v>500</v>
      </c>
      <c r="M96" s="1" t="str">
        <f>CLEAN(TRIM(Table4[[#This Row],[Status]] &amp; "|" &amp; Table4[[#This Row],[Level]] &amp; "|" &amp; Table4[[#This Row],[Participant As]]))</f>
        <v>Narasumber/Pembicara|External International|Individual</v>
      </c>
      <c r="N96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97" spans="1:14" ht="14.25" customHeight="1" x14ac:dyDescent="0.35">
      <c r="A97" s="1" t="s">
        <v>2989</v>
      </c>
      <c r="B97" s="1" t="s">
        <v>2990</v>
      </c>
      <c r="C97" s="1" t="s">
        <v>15</v>
      </c>
      <c r="D97" s="1">
        <v>2023</v>
      </c>
      <c r="E97" s="1" t="s">
        <v>89</v>
      </c>
      <c r="F97" s="1" t="s">
        <v>90</v>
      </c>
      <c r="G97" s="1">
        <v>20231</v>
      </c>
      <c r="H97" s="1" t="s">
        <v>91</v>
      </c>
      <c r="I97" s="1" t="s">
        <v>66</v>
      </c>
      <c r="J97" s="1" t="str">
        <f>VLOOKUP(Table4[[#This Row],[Status]], rubric[], 2, FALSE)</f>
        <v>Pengakuan</v>
      </c>
      <c r="K97" s="1" t="s">
        <v>25</v>
      </c>
      <c r="L97" s="1">
        <v>500</v>
      </c>
      <c r="M97" s="1" t="str">
        <f>CLEAN(TRIM(Table4[[#This Row],[Status]] &amp; "|" &amp; Table4[[#This Row],[Level]] &amp; "|" &amp; Table4[[#This Row],[Participant As]]))</f>
        <v>Narasumber/Pembicara|External International|Individual</v>
      </c>
      <c r="N97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98" spans="1:14" ht="14.25" customHeight="1" x14ac:dyDescent="0.35">
      <c r="A98" s="1" t="s">
        <v>2991</v>
      </c>
      <c r="B98" s="1" t="s">
        <v>2992</v>
      </c>
      <c r="C98" s="1" t="s">
        <v>15</v>
      </c>
      <c r="D98" s="1">
        <v>2023</v>
      </c>
      <c r="E98" s="1" t="s">
        <v>89</v>
      </c>
      <c r="F98" s="1" t="s">
        <v>90</v>
      </c>
      <c r="G98" s="1">
        <v>20231</v>
      </c>
      <c r="H98" s="1" t="s">
        <v>91</v>
      </c>
      <c r="I98" s="1" t="s">
        <v>66</v>
      </c>
      <c r="J98" s="1" t="str">
        <f>VLOOKUP(Table4[[#This Row],[Status]], rubric[], 2, FALSE)</f>
        <v>Pengakuan</v>
      </c>
      <c r="K98" s="1" t="s">
        <v>25</v>
      </c>
      <c r="L98" s="1">
        <v>500</v>
      </c>
      <c r="M98" s="1" t="str">
        <f>CLEAN(TRIM(Table4[[#This Row],[Status]] &amp; "|" &amp; Table4[[#This Row],[Level]] &amp; "|" &amp; Table4[[#This Row],[Participant As]]))</f>
        <v>Narasumber/Pembicara|External International|Individual</v>
      </c>
      <c r="N98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99" spans="1:14" ht="14.25" customHeight="1" x14ac:dyDescent="0.35">
      <c r="A99" s="1" t="s">
        <v>2993</v>
      </c>
      <c r="B99" s="1" t="s">
        <v>2994</v>
      </c>
      <c r="C99" s="1" t="s">
        <v>15</v>
      </c>
      <c r="D99" s="1">
        <v>2023</v>
      </c>
      <c r="E99" s="1" t="s">
        <v>89</v>
      </c>
      <c r="F99" s="1" t="s">
        <v>90</v>
      </c>
      <c r="G99" s="1">
        <v>20231</v>
      </c>
      <c r="H99" s="1" t="s">
        <v>91</v>
      </c>
      <c r="I99" s="1" t="s">
        <v>66</v>
      </c>
      <c r="J99" s="1" t="str">
        <f>VLOOKUP(Table4[[#This Row],[Status]], rubric[], 2, FALSE)</f>
        <v>Pengakuan</v>
      </c>
      <c r="K99" s="1" t="s">
        <v>25</v>
      </c>
      <c r="L99" s="1">
        <v>500</v>
      </c>
      <c r="M99" s="1" t="str">
        <f>CLEAN(TRIM(Table4[[#This Row],[Status]] &amp; "|" &amp; Table4[[#This Row],[Level]] &amp; "|" &amp; Table4[[#This Row],[Participant As]]))</f>
        <v>Narasumber/Pembicara|External International|Individual</v>
      </c>
      <c r="N99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100" spans="1:14" ht="14.25" customHeight="1" x14ac:dyDescent="0.35">
      <c r="A100" s="1" t="s">
        <v>2995</v>
      </c>
      <c r="B100" s="1" t="s">
        <v>2996</v>
      </c>
      <c r="C100" s="1" t="s">
        <v>15</v>
      </c>
      <c r="D100" s="1">
        <v>2023</v>
      </c>
      <c r="E100" s="1" t="s">
        <v>89</v>
      </c>
      <c r="F100" s="1" t="s">
        <v>90</v>
      </c>
      <c r="G100" s="1">
        <v>20231</v>
      </c>
      <c r="H100" s="1" t="s">
        <v>91</v>
      </c>
      <c r="I100" s="1" t="s">
        <v>66</v>
      </c>
      <c r="J100" s="1" t="str">
        <f>VLOOKUP(Table4[[#This Row],[Status]], rubric[], 2, FALSE)</f>
        <v>Pengakuan</v>
      </c>
      <c r="K100" s="1" t="s">
        <v>25</v>
      </c>
      <c r="L100" s="1">
        <v>500</v>
      </c>
      <c r="M100" s="1" t="str">
        <f>CLEAN(TRIM(Table4[[#This Row],[Status]] &amp; "|" &amp; Table4[[#This Row],[Level]] &amp; "|" &amp; Table4[[#This Row],[Participant As]]))</f>
        <v>Narasumber/Pembicara|External International|Individual</v>
      </c>
      <c r="N100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101" spans="1:14" ht="14.25" customHeight="1" x14ac:dyDescent="0.35">
      <c r="A101" s="1" t="s">
        <v>2997</v>
      </c>
      <c r="B101" s="1" t="s">
        <v>2998</v>
      </c>
      <c r="C101" s="1" t="s">
        <v>15</v>
      </c>
      <c r="D101" s="1">
        <v>2023</v>
      </c>
      <c r="E101" s="1" t="s">
        <v>89</v>
      </c>
      <c r="F101" s="1" t="s">
        <v>90</v>
      </c>
      <c r="G101" s="1">
        <v>20231</v>
      </c>
      <c r="H101" s="1" t="s">
        <v>91</v>
      </c>
      <c r="I101" s="1" t="s">
        <v>66</v>
      </c>
      <c r="J101" s="1" t="str">
        <f>VLOOKUP(Table4[[#This Row],[Status]], rubric[], 2, FALSE)</f>
        <v>Pengakuan</v>
      </c>
      <c r="K101" s="1" t="s">
        <v>25</v>
      </c>
      <c r="L101" s="1">
        <v>500</v>
      </c>
      <c r="M101" s="1" t="str">
        <f>CLEAN(TRIM(Table4[[#This Row],[Status]] &amp; "|" &amp; Table4[[#This Row],[Level]] &amp; "|" &amp; Table4[[#This Row],[Participant As]]))</f>
        <v>Narasumber/Pembicara|External International|Individual</v>
      </c>
      <c r="N101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102" spans="1:14" ht="14.25" customHeight="1" x14ac:dyDescent="0.35">
      <c r="A102" s="1" t="s">
        <v>2999</v>
      </c>
      <c r="B102" s="1" t="s">
        <v>3000</v>
      </c>
      <c r="C102" s="1" t="s">
        <v>15</v>
      </c>
      <c r="D102" s="1">
        <v>2023</v>
      </c>
      <c r="E102" s="1" t="s">
        <v>89</v>
      </c>
      <c r="F102" s="1" t="s">
        <v>90</v>
      </c>
      <c r="G102" s="1">
        <v>20231</v>
      </c>
      <c r="H102" s="1" t="s">
        <v>91</v>
      </c>
      <c r="I102" s="1" t="s">
        <v>66</v>
      </c>
      <c r="J102" s="1" t="str">
        <f>VLOOKUP(Table4[[#This Row],[Status]], rubric[], 2, FALSE)</f>
        <v>Pengakuan</v>
      </c>
      <c r="K102" s="1" t="s">
        <v>25</v>
      </c>
      <c r="L102" s="1">
        <v>500</v>
      </c>
      <c r="M102" s="1" t="str">
        <f>CLEAN(TRIM(Table4[[#This Row],[Status]] &amp; "|" &amp; Table4[[#This Row],[Level]] &amp; "|" &amp; Table4[[#This Row],[Participant As]]))</f>
        <v>Narasumber/Pembicara|External International|Individual</v>
      </c>
      <c r="N102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103" spans="1:14" ht="14.25" customHeight="1" x14ac:dyDescent="0.35">
      <c r="A103" s="1" t="s">
        <v>3001</v>
      </c>
      <c r="B103" s="1" t="s">
        <v>3002</v>
      </c>
      <c r="C103" s="1" t="s">
        <v>15</v>
      </c>
      <c r="D103" s="1">
        <v>2023</v>
      </c>
      <c r="E103" s="1" t="s">
        <v>1046</v>
      </c>
      <c r="F103" s="1" t="s">
        <v>630</v>
      </c>
      <c r="G103" s="1">
        <v>20231</v>
      </c>
      <c r="H103" s="1" t="s">
        <v>32</v>
      </c>
      <c r="I103" s="1" t="s">
        <v>48</v>
      </c>
      <c r="J103" s="1" t="str">
        <f>VLOOKUP(Table4[[#This Row],[Status]], rubric[], 2, FALSE)</f>
        <v>Kompetisi</v>
      </c>
      <c r="K103" s="1" t="s">
        <v>25</v>
      </c>
      <c r="M103" s="1" t="str">
        <f>CLEAN(TRIM(Table4[[#This Row],[Status]] &amp; "|" &amp; Table4[[#This Row],[Level]] &amp; "|" &amp; Table4[[#This Row],[Participant As]]))</f>
        <v>Juara 2|External National|Individual</v>
      </c>
      <c r="N103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20</v>
      </c>
    </row>
    <row r="104" spans="1:14" ht="14.25" customHeight="1" x14ac:dyDescent="0.35">
      <c r="A104" s="1" t="s">
        <v>3003</v>
      </c>
      <c r="B104" s="1" t="s">
        <v>3004</v>
      </c>
      <c r="C104" s="1" t="s">
        <v>15</v>
      </c>
      <c r="D104" s="1">
        <v>2023</v>
      </c>
      <c r="E104" s="1" t="s">
        <v>1540</v>
      </c>
      <c r="F104" s="1" t="s">
        <v>1005</v>
      </c>
      <c r="G104" s="1">
        <v>20231</v>
      </c>
      <c r="H104" s="1" t="s">
        <v>18</v>
      </c>
      <c r="I104" s="1" t="s">
        <v>19</v>
      </c>
      <c r="J104" s="1" t="str">
        <f>VLOOKUP(Table4[[#This Row],[Status]], rubric[], 2, FALSE)</f>
        <v>Pemberdayaan atau Aksi Kemanusiaan</v>
      </c>
      <c r="K104" s="1" t="s">
        <v>25</v>
      </c>
      <c r="L104" s="1">
        <v>65</v>
      </c>
      <c r="M104" s="1" t="str">
        <f>CLEAN(TRIM(Table4[[#This Row],[Status]] &amp; "|" &amp; Table4[[#This Row],[Level]] &amp; "|" &amp; Table4[[#This Row],[Participant As]]))</f>
        <v>Relawan|External Regional|Individual</v>
      </c>
      <c r="N104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105" spans="1:14" ht="14.25" customHeight="1" x14ac:dyDescent="0.35">
      <c r="A105" s="1" t="s">
        <v>3005</v>
      </c>
      <c r="B105" s="1" t="s">
        <v>3006</v>
      </c>
      <c r="C105" s="1" t="s">
        <v>15</v>
      </c>
      <c r="D105" s="1">
        <v>2023</v>
      </c>
      <c r="E105" s="1" t="s">
        <v>89</v>
      </c>
      <c r="F105" s="1" t="s">
        <v>90</v>
      </c>
      <c r="G105" s="1">
        <v>20231</v>
      </c>
      <c r="H105" s="1" t="s">
        <v>91</v>
      </c>
      <c r="I105" s="1" t="s">
        <v>66</v>
      </c>
      <c r="J105" s="1" t="str">
        <f>VLOOKUP(Table4[[#This Row],[Status]], rubric[], 2, FALSE)</f>
        <v>Pengakuan</v>
      </c>
      <c r="K105" s="1" t="s">
        <v>25</v>
      </c>
      <c r="L105" s="1">
        <v>500</v>
      </c>
      <c r="M105" s="1" t="str">
        <f>CLEAN(TRIM(Table4[[#This Row],[Status]] &amp; "|" &amp; Table4[[#This Row],[Level]] &amp; "|" &amp; Table4[[#This Row],[Participant As]]))</f>
        <v>Narasumber/Pembicara|External International|Individual</v>
      </c>
      <c r="N105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106" spans="1:14" ht="14.25" customHeight="1" x14ac:dyDescent="0.35">
      <c r="A106" s="1" t="s">
        <v>3007</v>
      </c>
      <c r="B106" s="1" t="s">
        <v>3008</v>
      </c>
      <c r="C106" s="1" t="s">
        <v>15</v>
      </c>
      <c r="D106" s="1">
        <v>2023</v>
      </c>
      <c r="E106" s="1" t="s">
        <v>371</v>
      </c>
      <c r="F106" s="1" t="s">
        <v>31</v>
      </c>
      <c r="G106" s="1">
        <v>20231</v>
      </c>
      <c r="H106" s="1" t="s">
        <v>74</v>
      </c>
      <c r="I106" s="1" t="s">
        <v>48</v>
      </c>
      <c r="J106" s="1" t="str">
        <f>VLOOKUP(Table4[[#This Row],[Status]], rubric[], 2, FALSE)</f>
        <v>Kompetisi</v>
      </c>
      <c r="K106" s="1" t="s">
        <v>20</v>
      </c>
      <c r="M106" s="1" t="str">
        <f>CLEAN(TRIM(Table4[[#This Row],[Status]] &amp; "|" &amp; Table4[[#This Row],[Level]] &amp; "|" &amp; Table4[[#This Row],[Participant As]]))</f>
        <v>Juara 3|External National|Team</v>
      </c>
      <c r="N106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8</v>
      </c>
    </row>
    <row r="107" spans="1:14" ht="14.25" customHeight="1" x14ac:dyDescent="0.35">
      <c r="A107" s="1" t="s">
        <v>3007</v>
      </c>
      <c r="B107" s="1" t="s">
        <v>3008</v>
      </c>
      <c r="C107" s="1" t="s">
        <v>15</v>
      </c>
      <c r="D107" s="1">
        <v>2023</v>
      </c>
      <c r="E107" s="1" t="s">
        <v>1540</v>
      </c>
      <c r="F107" s="1" t="s">
        <v>1005</v>
      </c>
      <c r="G107" s="1">
        <v>20231</v>
      </c>
      <c r="H107" s="1" t="s">
        <v>18</v>
      </c>
      <c r="I107" s="1" t="s">
        <v>19</v>
      </c>
      <c r="J107" s="1" t="str">
        <f>VLOOKUP(Table4[[#This Row],[Status]], rubric[], 2, FALSE)</f>
        <v>Pemberdayaan atau Aksi Kemanusiaan</v>
      </c>
      <c r="K107" s="1" t="s">
        <v>25</v>
      </c>
      <c r="L107" s="1">
        <v>65</v>
      </c>
      <c r="M107" s="1" t="str">
        <f>CLEAN(TRIM(Table4[[#This Row],[Status]] &amp; "|" &amp; Table4[[#This Row],[Level]] &amp; "|" &amp; Table4[[#This Row],[Participant As]]))</f>
        <v>Relawan|External Regional|Individual</v>
      </c>
      <c r="N107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108" spans="1:14" ht="14.25" customHeight="1" x14ac:dyDescent="0.35">
      <c r="A108" s="1" t="s">
        <v>3009</v>
      </c>
      <c r="B108" s="1" t="s">
        <v>3010</v>
      </c>
      <c r="C108" s="1" t="s">
        <v>15</v>
      </c>
      <c r="D108" s="1">
        <v>2023</v>
      </c>
      <c r="E108" s="1" t="s">
        <v>89</v>
      </c>
      <c r="F108" s="1" t="s">
        <v>90</v>
      </c>
      <c r="G108" s="1">
        <v>20231</v>
      </c>
      <c r="H108" s="1" t="s">
        <v>91</v>
      </c>
      <c r="I108" s="1" t="s">
        <v>66</v>
      </c>
      <c r="J108" s="1" t="str">
        <f>VLOOKUP(Table4[[#This Row],[Status]], rubric[], 2, FALSE)</f>
        <v>Pengakuan</v>
      </c>
      <c r="K108" s="1" t="s">
        <v>25</v>
      </c>
      <c r="L108" s="1">
        <v>500</v>
      </c>
      <c r="M108" s="1" t="str">
        <f>CLEAN(TRIM(Table4[[#This Row],[Status]] &amp; "|" &amp; Table4[[#This Row],[Level]] &amp; "|" &amp; Table4[[#This Row],[Participant As]]))</f>
        <v>Narasumber/Pembicara|External International|Individual</v>
      </c>
      <c r="N108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109" spans="1:14" ht="14.25" customHeight="1" x14ac:dyDescent="0.35">
      <c r="A109" s="1" t="s">
        <v>3011</v>
      </c>
      <c r="B109" s="1" t="s">
        <v>3012</v>
      </c>
      <c r="C109" s="1" t="s">
        <v>15</v>
      </c>
      <c r="D109" s="1">
        <v>2023</v>
      </c>
      <c r="E109" s="1" t="s">
        <v>79</v>
      </c>
      <c r="F109" s="1" t="s">
        <v>80</v>
      </c>
      <c r="G109" s="1">
        <v>20222</v>
      </c>
      <c r="H109" s="1" t="s">
        <v>18</v>
      </c>
      <c r="I109" s="1" t="s">
        <v>19</v>
      </c>
      <c r="J109" s="1" t="str">
        <f>VLOOKUP(Table4[[#This Row],[Status]], rubric[], 2, FALSE)</f>
        <v>Pemberdayaan atau Aksi Kemanusiaan</v>
      </c>
      <c r="K109" s="1" t="s">
        <v>25</v>
      </c>
      <c r="L109" s="1">
        <v>50</v>
      </c>
      <c r="M109" s="1" t="str">
        <f>CLEAN(TRIM(Table4[[#This Row],[Status]] &amp; "|" &amp; Table4[[#This Row],[Level]] &amp; "|" &amp; Table4[[#This Row],[Participant As]]))</f>
        <v>Relawan|External Regional|Individual</v>
      </c>
      <c r="N109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110" spans="1:14" ht="14.25" customHeight="1" x14ac:dyDescent="0.35">
      <c r="A110" s="1" t="s">
        <v>3011</v>
      </c>
      <c r="B110" s="1" t="s">
        <v>3012</v>
      </c>
      <c r="C110" s="1" t="s">
        <v>15</v>
      </c>
      <c r="D110" s="1">
        <v>2023</v>
      </c>
      <c r="E110" s="1" t="s">
        <v>89</v>
      </c>
      <c r="F110" s="1" t="s">
        <v>90</v>
      </c>
      <c r="G110" s="1">
        <v>20231</v>
      </c>
      <c r="H110" s="1" t="s">
        <v>91</v>
      </c>
      <c r="I110" s="1" t="s">
        <v>66</v>
      </c>
      <c r="J110" s="1" t="str">
        <f>VLOOKUP(Table4[[#This Row],[Status]], rubric[], 2, FALSE)</f>
        <v>Pengakuan</v>
      </c>
      <c r="K110" s="1" t="s">
        <v>25</v>
      </c>
      <c r="L110" s="1">
        <v>500</v>
      </c>
      <c r="M110" s="1" t="str">
        <f>CLEAN(TRIM(Table4[[#This Row],[Status]] &amp; "|" &amp; Table4[[#This Row],[Level]] &amp; "|" &amp; Table4[[#This Row],[Participant As]]))</f>
        <v>Narasumber/Pembicara|External International|Individual</v>
      </c>
      <c r="N110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111" spans="1:14" ht="14.25" customHeight="1" x14ac:dyDescent="0.35">
      <c r="A111" s="1" t="s">
        <v>3013</v>
      </c>
      <c r="B111" s="1" t="s">
        <v>3014</v>
      </c>
      <c r="C111" s="1" t="s">
        <v>15</v>
      </c>
      <c r="D111" s="1">
        <v>2023</v>
      </c>
      <c r="E111" s="1" t="s">
        <v>79</v>
      </c>
      <c r="F111" s="1" t="s">
        <v>80</v>
      </c>
      <c r="G111" s="1">
        <v>20222</v>
      </c>
      <c r="H111" s="1" t="s">
        <v>18</v>
      </c>
      <c r="I111" s="1" t="s">
        <v>19</v>
      </c>
      <c r="J111" s="1" t="str">
        <f>VLOOKUP(Table4[[#This Row],[Status]], rubric[], 2, FALSE)</f>
        <v>Pemberdayaan atau Aksi Kemanusiaan</v>
      </c>
      <c r="K111" s="1" t="s">
        <v>25</v>
      </c>
      <c r="L111" s="1">
        <v>50</v>
      </c>
      <c r="M111" s="1" t="str">
        <f>CLEAN(TRIM(Table4[[#This Row],[Status]] &amp; "|" &amp; Table4[[#This Row],[Level]] &amp; "|" &amp; Table4[[#This Row],[Participant As]]))</f>
        <v>Relawan|External Regional|Individual</v>
      </c>
      <c r="N111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112" spans="1:14" ht="14.25" customHeight="1" x14ac:dyDescent="0.35">
      <c r="A112" s="1" t="s">
        <v>3015</v>
      </c>
      <c r="B112" s="1" t="s">
        <v>3016</v>
      </c>
      <c r="C112" s="1" t="s">
        <v>15</v>
      </c>
      <c r="D112" s="1">
        <v>2023</v>
      </c>
      <c r="E112" s="1" t="s">
        <v>89</v>
      </c>
      <c r="F112" s="1" t="s">
        <v>90</v>
      </c>
      <c r="G112" s="1">
        <v>20231</v>
      </c>
      <c r="H112" s="1" t="s">
        <v>91</v>
      </c>
      <c r="I112" s="1" t="s">
        <v>66</v>
      </c>
      <c r="J112" s="1" t="str">
        <f>VLOOKUP(Table4[[#This Row],[Status]], rubric[], 2, FALSE)</f>
        <v>Pengakuan</v>
      </c>
      <c r="K112" s="1" t="s">
        <v>25</v>
      </c>
      <c r="L112" s="1">
        <v>500</v>
      </c>
      <c r="M112" s="1" t="str">
        <f>CLEAN(TRIM(Table4[[#This Row],[Status]] &amp; "|" &amp; Table4[[#This Row],[Level]] &amp; "|" &amp; Table4[[#This Row],[Participant As]]))</f>
        <v>Narasumber/Pembicara|External International|Individual</v>
      </c>
      <c r="N112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113" spans="1:14" ht="14.25" customHeight="1" x14ac:dyDescent="0.35">
      <c r="A113" s="1" t="s">
        <v>3017</v>
      </c>
      <c r="B113" s="1" t="s">
        <v>3018</v>
      </c>
      <c r="C113" s="1" t="s">
        <v>15</v>
      </c>
      <c r="D113" s="1">
        <v>2023</v>
      </c>
      <c r="E113" s="1" t="s">
        <v>89</v>
      </c>
      <c r="F113" s="1" t="s">
        <v>90</v>
      </c>
      <c r="G113" s="1">
        <v>20231</v>
      </c>
      <c r="H113" s="1" t="s">
        <v>91</v>
      </c>
      <c r="I113" s="1" t="s">
        <v>66</v>
      </c>
      <c r="J113" s="1" t="str">
        <f>VLOOKUP(Table4[[#This Row],[Status]], rubric[], 2, FALSE)</f>
        <v>Pengakuan</v>
      </c>
      <c r="K113" s="1" t="s">
        <v>25</v>
      </c>
      <c r="L113" s="1">
        <v>500</v>
      </c>
      <c r="M113" s="1" t="str">
        <f>CLEAN(TRIM(Table4[[#This Row],[Status]] &amp; "|" &amp; Table4[[#This Row],[Level]] &amp; "|" &amp; Table4[[#This Row],[Participant As]]))</f>
        <v>Narasumber/Pembicara|External International|Individual</v>
      </c>
      <c r="N113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114" spans="1:14" ht="14.25" customHeight="1" x14ac:dyDescent="0.35">
      <c r="A114" s="1" t="s">
        <v>3019</v>
      </c>
      <c r="B114" s="1" t="s">
        <v>3020</v>
      </c>
      <c r="C114" s="1" t="s">
        <v>15</v>
      </c>
      <c r="D114" s="1">
        <v>2023</v>
      </c>
      <c r="E114" s="1" t="s">
        <v>1540</v>
      </c>
      <c r="F114" s="1" t="s">
        <v>1005</v>
      </c>
      <c r="G114" s="1">
        <v>20231</v>
      </c>
      <c r="H114" s="1" t="s">
        <v>18</v>
      </c>
      <c r="I114" s="1" t="s">
        <v>19</v>
      </c>
      <c r="J114" s="1" t="str">
        <f>VLOOKUP(Table4[[#This Row],[Status]], rubric[], 2, FALSE)</f>
        <v>Pemberdayaan atau Aksi Kemanusiaan</v>
      </c>
      <c r="K114" s="1" t="s">
        <v>25</v>
      </c>
      <c r="L114" s="1">
        <v>65</v>
      </c>
      <c r="M114" s="1" t="str">
        <f>CLEAN(TRIM(Table4[[#This Row],[Status]] &amp; "|" &amp; Table4[[#This Row],[Level]] &amp; "|" &amp; Table4[[#This Row],[Participant As]]))</f>
        <v>Relawan|External Regional|Individual</v>
      </c>
      <c r="N114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115" spans="1:14" ht="14.25" customHeight="1" x14ac:dyDescent="0.35">
      <c r="A115" s="1" t="s">
        <v>3021</v>
      </c>
      <c r="B115" s="1" t="s">
        <v>3022</v>
      </c>
      <c r="C115" s="1" t="s">
        <v>15</v>
      </c>
      <c r="D115" s="1">
        <v>2023</v>
      </c>
      <c r="E115" s="1" t="s">
        <v>79</v>
      </c>
      <c r="F115" s="1" t="s">
        <v>80</v>
      </c>
      <c r="G115" s="1">
        <v>20222</v>
      </c>
      <c r="H115" s="1" t="s">
        <v>18</v>
      </c>
      <c r="I115" s="1" t="s">
        <v>19</v>
      </c>
      <c r="J115" s="1" t="str">
        <f>VLOOKUP(Table4[[#This Row],[Status]], rubric[], 2, FALSE)</f>
        <v>Pemberdayaan atau Aksi Kemanusiaan</v>
      </c>
      <c r="K115" s="1" t="s">
        <v>25</v>
      </c>
      <c r="L115" s="1">
        <v>50</v>
      </c>
      <c r="M115" s="1" t="str">
        <f>CLEAN(TRIM(Table4[[#This Row],[Status]] &amp; "|" &amp; Table4[[#This Row],[Level]] &amp; "|" &amp; Table4[[#This Row],[Participant As]]))</f>
        <v>Relawan|External Regional|Individual</v>
      </c>
      <c r="N115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116" spans="1:14" ht="14.25" customHeight="1" x14ac:dyDescent="0.35">
      <c r="A116" s="1" t="s">
        <v>3023</v>
      </c>
      <c r="B116" s="1" t="s">
        <v>3024</v>
      </c>
      <c r="C116" s="1" t="s">
        <v>15</v>
      </c>
      <c r="D116" s="1">
        <v>2023</v>
      </c>
      <c r="E116" s="1" t="s">
        <v>89</v>
      </c>
      <c r="F116" s="1" t="s">
        <v>90</v>
      </c>
      <c r="G116" s="1">
        <v>20231</v>
      </c>
      <c r="H116" s="1" t="s">
        <v>91</v>
      </c>
      <c r="I116" s="1" t="s">
        <v>66</v>
      </c>
      <c r="J116" s="1" t="str">
        <f>VLOOKUP(Table4[[#This Row],[Status]], rubric[], 2, FALSE)</f>
        <v>Pengakuan</v>
      </c>
      <c r="K116" s="1" t="s">
        <v>25</v>
      </c>
      <c r="L116" s="1">
        <v>500</v>
      </c>
      <c r="M116" s="1" t="str">
        <f>CLEAN(TRIM(Table4[[#This Row],[Status]] &amp; "|" &amp; Table4[[#This Row],[Level]] &amp; "|" &amp; Table4[[#This Row],[Participant As]]))</f>
        <v>Narasumber/Pembicara|External International|Individual</v>
      </c>
      <c r="N116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117" spans="1:14" ht="14.25" customHeight="1" x14ac:dyDescent="0.35">
      <c r="A117" s="1" t="s">
        <v>3025</v>
      </c>
      <c r="B117" s="1" t="s">
        <v>3026</v>
      </c>
      <c r="C117" s="1" t="s">
        <v>15</v>
      </c>
      <c r="D117" s="1">
        <v>2023</v>
      </c>
      <c r="E117" s="1" t="s">
        <v>89</v>
      </c>
      <c r="F117" s="1" t="s">
        <v>90</v>
      </c>
      <c r="G117" s="1">
        <v>20231</v>
      </c>
      <c r="H117" s="1" t="s">
        <v>91</v>
      </c>
      <c r="I117" s="1" t="s">
        <v>66</v>
      </c>
      <c r="J117" s="1" t="str">
        <f>VLOOKUP(Table4[[#This Row],[Status]], rubric[], 2, FALSE)</f>
        <v>Pengakuan</v>
      </c>
      <c r="K117" s="1" t="s">
        <v>25</v>
      </c>
      <c r="L117" s="1">
        <v>500</v>
      </c>
      <c r="M117" s="1" t="str">
        <f>CLEAN(TRIM(Table4[[#This Row],[Status]] &amp; "|" &amp; Table4[[#This Row],[Level]] &amp; "|" &amp; Table4[[#This Row],[Participant As]]))</f>
        <v>Narasumber/Pembicara|External International|Individual</v>
      </c>
      <c r="N117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118" spans="1:14" ht="14.25" customHeight="1" x14ac:dyDescent="0.35">
      <c r="A118" s="1" t="s">
        <v>3027</v>
      </c>
      <c r="B118" s="1" t="s">
        <v>3028</v>
      </c>
      <c r="C118" s="1" t="s">
        <v>15</v>
      </c>
      <c r="D118" s="1">
        <v>2023</v>
      </c>
      <c r="E118" s="1" t="s">
        <v>1540</v>
      </c>
      <c r="F118" s="1" t="s">
        <v>1005</v>
      </c>
      <c r="G118" s="1">
        <v>20231</v>
      </c>
      <c r="H118" s="1" t="s">
        <v>18</v>
      </c>
      <c r="I118" s="1" t="s">
        <v>19</v>
      </c>
      <c r="J118" s="1" t="str">
        <f>VLOOKUP(Table4[[#This Row],[Status]], rubric[], 2, FALSE)</f>
        <v>Pemberdayaan atau Aksi Kemanusiaan</v>
      </c>
      <c r="K118" s="1" t="s">
        <v>25</v>
      </c>
      <c r="L118" s="1">
        <v>65</v>
      </c>
      <c r="M118" s="1" t="str">
        <f>CLEAN(TRIM(Table4[[#This Row],[Status]] &amp; "|" &amp; Table4[[#This Row],[Level]] &amp; "|" &amp; Table4[[#This Row],[Participant As]]))</f>
        <v>Relawan|External Regional|Individual</v>
      </c>
      <c r="N118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119" spans="1:14" ht="14.25" customHeight="1" x14ac:dyDescent="0.35">
      <c r="A119" s="1" t="s">
        <v>3029</v>
      </c>
      <c r="B119" s="1" t="s">
        <v>3030</v>
      </c>
      <c r="C119" s="1" t="s">
        <v>15</v>
      </c>
      <c r="D119" s="1">
        <v>2023</v>
      </c>
      <c r="E119" s="1" t="s">
        <v>89</v>
      </c>
      <c r="F119" s="1" t="s">
        <v>90</v>
      </c>
      <c r="G119" s="1">
        <v>20231</v>
      </c>
      <c r="H119" s="1" t="s">
        <v>91</v>
      </c>
      <c r="I119" s="1" t="s">
        <v>66</v>
      </c>
      <c r="J119" s="1" t="str">
        <f>VLOOKUP(Table4[[#This Row],[Status]], rubric[], 2, FALSE)</f>
        <v>Pengakuan</v>
      </c>
      <c r="K119" s="1" t="s">
        <v>25</v>
      </c>
      <c r="L119" s="1">
        <v>500</v>
      </c>
      <c r="M119" s="1" t="str">
        <f>CLEAN(TRIM(Table4[[#This Row],[Status]] &amp; "|" &amp; Table4[[#This Row],[Level]] &amp; "|" &amp; Table4[[#This Row],[Participant As]]))</f>
        <v>Narasumber/Pembicara|External International|Individual</v>
      </c>
      <c r="N119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120" spans="1:14" ht="14.25" customHeight="1" x14ac:dyDescent="0.35">
      <c r="A120" s="1" t="s">
        <v>3031</v>
      </c>
      <c r="B120" s="1" t="s">
        <v>3032</v>
      </c>
      <c r="C120" s="1" t="s">
        <v>15</v>
      </c>
      <c r="D120" s="1">
        <v>2023</v>
      </c>
      <c r="E120" s="1" t="s">
        <v>89</v>
      </c>
      <c r="F120" s="1" t="s">
        <v>90</v>
      </c>
      <c r="G120" s="1">
        <v>20231</v>
      </c>
      <c r="H120" s="1" t="s">
        <v>91</v>
      </c>
      <c r="I120" s="1" t="s">
        <v>66</v>
      </c>
      <c r="J120" s="1" t="str">
        <f>VLOOKUP(Table4[[#This Row],[Status]], rubric[], 2, FALSE)</f>
        <v>Pengakuan</v>
      </c>
      <c r="K120" s="1" t="s">
        <v>25</v>
      </c>
      <c r="L120" s="1">
        <v>500</v>
      </c>
      <c r="M120" s="1" t="str">
        <f>CLEAN(TRIM(Table4[[#This Row],[Status]] &amp; "|" &amp; Table4[[#This Row],[Level]] &amp; "|" &amp; Table4[[#This Row],[Participant As]]))</f>
        <v>Narasumber/Pembicara|External International|Individual</v>
      </c>
      <c r="N120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121" spans="1:14" ht="14.25" customHeight="1" x14ac:dyDescent="0.35">
      <c r="A121" s="1" t="s">
        <v>3033</v>
      </c>
      <c r="B121" s="1" t="s">
        <v>3034</v>
      </c>
      <c r="C121" s="1" t="s">
        <v>15</v>
      </c>
      <c r="D121" s="1">
        <v>2023</v>
      </c>
      <c r="E121" s="1" t="s">
        <v>89</v>
      </c>
      <c r="F121" s="1" t="s">
        <v>90</v>
      </c>
      <c r="G121" s="1">
        <v>20231</v>
      </c>
      <c r="H121" s="1" t="s">
        <v>91</v>
      </c>
      <c r="I121" s="1" t="s">
        <v>66</v>
      </c>
      <c r="J121" s="1" t="str">
        <f>VLOOKUP(Table4[[#This Row],[Status]], rubric[], 2, FALSE)</f>
        <v>Pengakuan</v>
      </c>
      <c r="K121" s="1" t="s">
        <v>25</v>
      </c>
      <c r="L121" s="1">
        <v>500</v>
      </c>
      <c r="M121" s="1" t="str">
        <f>CLEAN(TRIM(Table4[[#This Row],[Status]] &amp; "|" &amp; Table4[[#This Row],[Level]] &amp; "|" &amp; Table4[[#This Row],[Participant As]]))</f>
        <v>Narasumber/Pembicara|External International|Individual</v>
      </c>
      <c r="N121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122" spans="1:14" ht="14.25" customHeight="1" x14ac:dyDescent="0.35">
      <c r="A122" s="1" t="s">
        <v>3035</v>
      </c>
      <c r="B122" s="1" t="s">
        <v>3036</v>
      </c>
      <c r="C122" s="1" t="s">
        <v>15</v>
      </c>
      <c r="D122" s="1">
        <v>2023</v>
      </c>
      <c r="E122" s="1" t="s">
        <v>79</v>
      </c>
      <c r="F122" s="1" t="s">
        <v>80</v>
      </c>
      <c r="G122" s="1">
        <v>20222</v>
      </c>
      <c r="H122" s="1" t="s">
        <v>18</v>
      </c>
      <c r="I122" s="1" t="s">
        <v>19</v>
      </c>
      <c r="J122" s="1" t="str">
        <f>VLOOKUP(Table4[[#This Row],[Status]], rubric[], 2, FALSE)</f>
        <v>Pemberdayaan atau Aksi Kemanusiaan</v>
      </c>
      <c r="K122" s="1" t="s">
        <v>25</v>
      </c>
      <c r="L122" s="1">
        <v>50</v>
      </c>
      <c r="M122" s="1" t="str">
        <f>CLEAN(TRIM(Table4[[#This Row],[Status]] &amp; "|" &amp; Table4[[#This Row],[Level]] &amp; "|" &amp; Table4[[#This Row],[Participant As]]))</f>
        <v>Relawan|External Regional|Individual</v>
      </c>
      <c r="N122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123" spans="1:14" ht="14.25" customHeight="1" x14ac:dyDescent="0.35">
      <c r="A123" s="1" t="s">
        <v>3035</v>
      </c>
      <c r="B123" s="1" t="s">
        <v>3036</v>
      </c>
      <c r="C123" s="1" t="s">
        <v>15</v>
      </c>
      <c r="D123" s="1">
        <v>2023</v>
      </c>
      <c r="E123" s="1" t="s">
        <v>1743</v>
      </c>
      <c r="F123" s="1" t="s">
        <v>1422</v>
      </c>
      <c r="G123" s="1">
        <v>20232</v>
      </c>
      <c r="H123" s="1" t="s">
        <v>18</v>
      </c>
      <c r="I123" s="1" t="s">
        <v>19</v>
      </c>
      <c r="J123" s="1" t="str">
        <f>VLOOKUP(Table4[[#This Row],[Status]], rubric[], 2, FALSE)</f>
        <v>Pemberdayaan atau Aksi Kemanusiaan</v>
      </c>
      <c r="K123" s="1" t="s">
        <v>25</v>
      </c>
      <c r="L123" s="1">
        <v>50</v>
      </c>
      <c r="M123" s="1" t="str">
        <f>CLEAN(TRIM(Table4[[#This Row],[Status]] &amp; "|" &amp; Table4[[#This Row],[Level]] &amp; "|" &amp; Table4[[#This Row],[Participant As]]))</f>
        <v>Relawan|External Regional|Individual</v>
      </c>
      <c r="N123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124" spans="1:14" ht="14.25" customHeight="1" x14ac:dyDescent="0.35">
      <c r="A124" s="1" t="s">
        <v>3037</v>
      </c>
      <c r="B124" s="1" t="s">
        <v>3038</v>
      </c>
      <c r="C124" s="1" t="s">
        <v>15</v>
      </c>
      <c r="D124" s="1">
        <v>2023</v>
      </c>
      <c r="E124" s="1" t="s">
        <v>89</v>
      </c>
      <c r="F124" s="1" t="s">
        <v>90</v>
      </c>
      <c r="G124" s="1">
        <v>20231</v>
      </c>
      <c r="H124" s="1" t="s">
        <v>91</v>
      </c>
      <c r="I124" s="1" t="s">
        <v>66</v>
      </c>
      <c r="J124" s="1" t="str">
        <f>VLOOKUP(Table4[[#This Row],[Status]], rubric[], 2, FALSE)</f>
        <v>Pengakuan</v>
      </c>
      <c r="K124" s="1" t="s">
        <v>25</v>
      </c>
      <c r="L124" s="1">
        <v>500</v>
      </c>
      <c r="M124" s="1" t="str">
        <f>CLEAN(TRIM(Table4[[#This Row],[Status]] &amp; "|" &amp; Table4[[#This Row],[Level]] &amp; "|" &amp; Table4[[#This Row],[Participant As]]))</f>
        <v>Narasumber/Pembicara|External International|Individual</v>
      </c>
      <c r="N124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125" spans="1:14" ht="14.25" customHeight="1" x14ac:dyDescent="0.35">
      <c r="A125" s="1" t="s">
        <v>3037</v>
      </c>
      <c r="B125" s="1" t="s">
        <v>3038</v>
      </c>
      <c r="C125" s="1" t="s">
        <v>15</v>
      </c>
      <c r="D125" s="1">
        <v>2023</v>
      </c>
      <c r="E125" s="1" t="s">
        <v>626</v>
      </c>
      <c r="F125" s="1" t="s">
        <v>31</v>
      </c>
      <c r="G125" s="1">
        <v>20231</v>
      </c>
      <c r="H125" s="1" t="s">
        <v>32</v>
      </c>
      <c r="I125" s="1" t="s">
        <v>19</v>
      </c>
      <c r="J125" s="1" t="str">
        <f>VLOOKUP(Table4[[#This Row],[Status]], rubric[], 2, FALSE)</f>
        <v>Kompetisi</v>
      </c>
      <c r="K125" s="1" t="s">
        <v>20</v>
      </c>
      <c r="M125" s="1" t="str">
        <f>CLEAN(TRIM(Table4[[#This Row],[Status]] &amp; "|" &amp; Table4[[#This Row],[Level]] &amp; "|" &amp; Table4[[#This Row],[Participant As]]))</f>
        <v>Juara 2|External Regional|Team</v>
      </c>
      <c r="N125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20</v>
      </c>
    </row>
    <row r="126" spans="1:14" ht="14.25" customHeight="1" x14ac:dyDescent="0.35">
      <c r="A126" s="1" t="s">
        <v>3037</v>
      </c>
      <c r="B126" s="1" t="s">
        <v>3038</v>
      </c>
      <c r="C126" s="1" t="s">
        <v>15</v>
      </c>
      <c r="D126" s="1">
        <v>2023</v>
      </c>
      <c r="E126" s="1" t="s">
        <v>158</v>
      </c>
      <c r="F126" s="1" t="s">
        <v>159</v>
      </c>
      <c r="G126" s="1">
        <v>20231</v>
      </c>
      <c r="H126" s="1" t="s">
        <v>32</v>
      </c>
      <c r="I126" s="1" t="s">
        <v>19</v>
      </c>
      <c r="J126" s="1" t="str">
        <f>VLOOKUP(Table4[[#This Row],[Status]], rubric[], 2, FALSE)</f>
        <v>Kompetisi</v>
      </c>
      <c r="K126" s="1" t="s">
        <v>20</v>
      </c>
      <c r="M126" s="1" t="str">
        <f>CLEAN(TRIM(Table4[[#This Row],[Status]] &amp; "|" &amp; Table4[[#This Row],[Level]] &amp; "|" &amp; Table4[[#This Row],[Participant As]]))</f>
        <v>Juara 2|External Regional|Team</v>
      </c>
      <c r="N126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20</v>
      </c>
    </row>
    <row r="127" spans="1:14" ht="14.25" customHeight="1" x14ac:dyDescent="0.35">
      <c r="A127" s="1" t="s">
        <v>3039</v>
      </c>
      <c r="B127" s="1" t="s">
        <v>3040</v>
      </c>
      <c r="C127" s="1" t="s">
        <v>15</v>
      </c>
      <c r="D127" s="1">
        <v>2023</v>
      </c>
      <c r="E127" s="1" t="s">
        <v>89</v>
      </c>
      <c r="F127" s="1" t="s">
        <v>90</v>
      </c>
      <c r="G127" s="1">
        <v>20231</v>
      </c>
      <c r="H127" s="1" t="s">
        <v>91</v>
      </c>
      <c r="I127" s="1" t="s">
        <v>66</v>
      </c>
      <c r="J127" s="1" t="str">
        <f>VLOOKUP(Table4[[#This Row],[Status]], rubric[], 2, FALSE)</f>
        <v>Pengakuan</v>
      </c>
      <c r="K127" s="1" t="s">
        <v>25</v>
      </c>
      <c r="L127" s="1">
        <v>500</v>
      </c>
      <c r="M127" s="1" t="str">
        <f>CLEAN(TRIM(Table4[[#This Row],[Status]] &amp; "|" &amp; Table4[[#This Row],[Level]] &amp; "|" &amp; Table4[[#This Row],[Participant As]]))</f>
        <v>Narasumber/Pembicara|External International|Individual</v>
      </c>
      <c r="N127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128" spans="1:14" ht="14.25" customHeight="1" x14ac:dyDescent="0.35">
      <c r="A128" s="1" t="s">
        <v>3041</v>
      </c>
      <c r="B128" s="1" t="s">
        <v>3042</v>
      </c>
      <c r="C128" s="1" t="s">
        <v>15</v>
      </c>
      <c r="D128" s="1">
        <v>2023</v>
      </c>
      <c r="E128" s="1" t="s">
        <v>89</v>
      </c>
      <c r="F128" s="1" t="s">
        <v>90</v>
      </c>
      <c r="G128" s="1">
        <v>20231</v>
      </c>
      <c r="H128" s="1" t="s">
        <v>91</v>
      </c>
      <c r="I128" s="1" t="s">
        <v>66</v>
      </c>
      <c r="J128" s="1" t="str">
        <f>VLOOKUP(Table4[[#This Row],[Status]], rubric[], 2, FALSE)</f>
        <v>Pengakuan</v>
      </c>
      <c r="K128" s="1" t="s">
        <v>25</v>
      </c>
      <c r="L128" s="1">
        <v>500</v>
      </c>
      <c r="M128" s="1" t="str">
        <f>CLEAN(TRIM(Table4[[#This Row],[Status]] &amp; "|" &amp; Table4[[#This Row],[Level]] &amp; "|" &amp; Table4[[#This Row],[Participant As]]))</f>
        <v>Narasumber/Pembicara|External International|Individual</v>
      </c>
      <c r="N128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129" spans="1:14" ht="14.25" customHeight="1" x14ac:dyDescent="0.35">
      <c r="A129" s="1" t="s">
        <v>3043</v>
      </c>
      <c r="B129" s="1" t="s">
        <v>3044</v>
      </c>
      <c r="C129" s="1" t="s">
        <v>15</v>
      </c>
      <c r="D129" s="1">
        <v>2023</v>
      </c>
      <c r="E129" s="1" t="s">
        <v>79</v>
      </c>
      <c r="F129" s="1" t="s">
        <v>80</v>
      </c>
      <c r="G129" s="1">
        <v>20222</v>
      </c>
      <c r="H129" s="1" t="s">
        <v>18</v>
      </c>
      <c r="I129" s="1" t="s">
        <v>19</v>
      </c>
      <c r="J129" s="1" t="str">
        <f>VLOOKUP(Table4[[#This Row],[Status]], rubric[], 2, FALSE)</f>
        <v>Pemberdayaan atau Aksi Kemanusiaan</v>
      </c>
      <c r="K129" s="1" t="s">
        <v>25</v>
      </c>
      <c r="L129" s="1">
        <v>50</v>
      </c>
      <c r="M129" s="1" t="str">
        <f>CLEAN(TRIM(Table4[[#This Row],[Status]] &amp; "|" &amp; Table4[[#This Row],[Level]] &amp; "|" &amp; Table4[[#This Row],[Participant As]]))</f>
        <v>Relawan|External Regional|Individual</v>
      </c>
      <c r="N129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130" spans="1:14" ht="14.25" customHeight="1" x14ac:dyDescent="0.35">
      <c r="A130" s="1" t="s">
        <v>3045</v>
      </c>
      <c r="B130" s="1" t="s">
        <v>3046</v>
      </c>
      <c r="C130" s="1" t="s">
        <v>15</v>
      </c>
      <c r="D130" s="1">
        <v>2023</v>
      </c>
      <c r="E130" s="1" t="s">
        <v>1540</v>
      </c>
      <c r="F130" s="1" t="s">
        <v>1540</v>
      </c>
      <c r="G130" s="1">
        <v>20231</v>
      </c>
      <c r="H130" s="1" t="s">
        <v>32</v>
      </c>
      <c r="I130" s="1" t="s">
        <v>19</v>
      </c>
      <c r="J130" s="1" t="str">
        <f>VLOOKUP(Table4[[#This Row],[Status]], rubric[], 2, FALSE)</f>
        <v>Kompetisi</v>
      </c>
      <c r="K130" s="1" t="s">
        <v>20</v>
      </c>
      <c r="L130" s="1">
        <v>6</v>
      </c>
      <c r="M130" s="1" t="str">
        <f>CLEAN(TRIM(Table4[[#This Row],[Status]] &amp; "|" &amp; Table4[[#This Row],[Level]] &amp; "|" &amp; Table4[[#This Row],[Participant As]]))</f>
        <v>Juara 2|External Regional|Team</v>
      </c>
      <c r="N130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20</v>
      </c>
    </row>
    <row r="131" spans="1:14" ht="14.25" customHeight="1" x14ac:dyDescent="0.35">
      <c r="A131" s="1" t="s">
        <v>3045</v>
      </c>
      <c r="B131" s="1" t="s">
        <v>3046</v>
      </c>
      <c r="C131" s="1" t="s">
        <v>15</v>
      </c>
      <c r="D131" s="1">
        <v>2023</v>
      </c>
      <c r="E131" s="1" t="s">
        <v>180</v>
      </c>
      <c r="F131" s="1" t="s">
        <v>678</v>
      </c>
      <c r="G131" s="1">
        <v>20231</v>
      </c>
      <c r="H131" s="1" t="s">
        <v>74</v>
      </c>
      <c r="I131" s="1" t="s">
        <v>48</v>
      </c>
      <c r="J131" s="1" t="str">
        <f>VLOOKUP(Table4[[#This Row],[Status]], rubric[], 2, FALSE)</f>
        <v>Kompetisi</v>
      </c>
      <c r="K131" s="1" t="s">
        <v>20</v>
      </c>
      <c r="M131" s="1" t="str">
        <f>CLEAN(TRIM(Table4[[#This Row],[Status]] &amp; "|" &amp; Table4[[#This Row],[Level]] &amp; "|" &amp; Table4[[#This Row],[Participant As]]))</f>
        <v>Juara 3|External National|Team</v>
      </c>
      <c r="N131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8</v>
      </c>
    </row>
    <row r="132" spans="1:14" ht="14.25" customHeight="1" x14ac:dyDescent="0.35">
      <c r="A132" s="1" t="s">
        <v>3045</v>
      </c>
      <c r="B132" s="1" t="s">
        <v>3046</v>
      </c>
      <c r="C132" s="1" t="s">
        <v>15</v>
      </c>
      <c r="D132" s="1">
        <v>2023</v>
      </c>
      <c r="E132" s="1" t="s">
        <v>679</v>
      </c>
      <c r="F132" s="1" t="s">
        <v>679</v>
      </c>
      <c r="G132" s="1">
        <v>20232</v>
      </c>
      <c r="H132" s="1" t="s">
        <v>35</v>
      </c>
      <c r="I132" s="1" t="s">
        <v>19</v>
      </c>
      <c r="J132" s="1" t="str">
        <f>VLOOKUP(Table4[[#This Row],[Status]], rubric[], 2, FALSE)</f>
        <v>Kompetisi</v>
      </c>
      <c r="K132" s="1" t="s">
        <v>20</v>
      </c>
      <c r="M132" s="1" t="str">
        <f>CLEAN(TRIM(Table4[[#This Row],[Status]] &amp; "|" &amp; Table4[[#This Row],[Level]] &amp; "|" &amp; Table4[[#This Row],[Participant As]]))</f>
        <v>Juara 1|External Regional|Team</v>
      </c>
      <c r="N132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133" spans="1:14" ht="14.25" customHeight="1" x14ac:dyDescent="0.35">
      <c r="A133" s="1" t="s">
        <v>3047</v>
      </c>
      <c r="B133" s="1" t="s">
        <v>3048</v>
      </c>
      <c r="C133" s="1" t="s">
        <v>15</v>
      </c>
      <c r="D133" s="1">
        <v>2023</v>
      </c>
      <c r="E133" s="1" t="s">
        <v>89</v>
      </c>
      <c r="F133" s="1" t="s">
        <v>90</v>
      </c>
      <c r="G133" s="1">
        <v>20231</v>
      </c>
      <c r="H133" s="1" t="s">
        <v>91</v>
      </c>
      <c r="I133" s="1" t="s">
        <v>66</v>
      </c>
      <c r="J133" s="1" t="str">
        <f>VLOOKUP(Table4[[#This Row],[Status]], rubric[], 2, FALSE)</f>
        <v>Pengakuan</v>
      </c>
      <c r="K133" s="1" t="s">
        <v>25</v>
      </c>
      <c r="L133" s="1">
        <v>500</v>
      </c>
      <c r="M133" s="1" t="str">
        <f>CLEAN(TRIM(Table4[[#This Row],[Status]] &amp; "|" &amp; Table4[[#This Row],[Level]] &amp; "|" &amp; Table4[[#This Row],[Participant As]]))</f>
        <v>Narasumber/Pembicara|External International|Individual</v>
      </c>
      <c r="N133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134" spans="1:14" ht="14.25" customHeight="1" x14ac:dyDescent="0.35">
      <c r="A134" s="1" t="s">
        <v>3049</v>
      </c>
      <c r="B134" s="1" t="s">
        <v>3050</v>
      </c>
      <c r="C134" s="1" t="s">
        <v>15</v>
      </c>
      <c r="D134" s="1">
        <v>2023</v>
      </c>
      <c r="E134" s="1" t="s">
        <v>89</v>
      </c>
      <c r="F134" s="1" t="s">
        <v>90</v>
      </c>
      <c r="G134" s="1">
        <v>20231</v>
      </c>
      <c r="H134" s="1" t="s">
        <v>91</v>
      </c>
      <c r="I134" s="1" t="s">
        <v>66</v>
      </c>
      <c r="J134" s="1" t="str">
        <f>VLOOKUP(Table4[[#This Row],[Status]], rubric[], 2, FALSE)</f>
        <v>Pengakuan</v>
      </c>
      <c r="K134" s="1" t="s">
        <v>25</v>
      </c>
      <c r="L134" s="1">
        <v>500</v>
      </c>
      <c r="M134" s="1" t="str">
        <f>CLEAN(TRIM(Table4[[#This Row],[Status]] &amp; "|" &amp; Table4[[#This Row],[Level]] &amp; "|" &amp; Table4[[#This Row],[Participant As]]))</f>
        <v>Narasumber/Pembicara|External International|Individual</v>
      </c>
      <c r="N134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135" spans="1:14" ht="14.25" customHeight="1" x14ac:dyDescent="0.35">
      <c r="A135" s="1" t="s">
        <v>3051</v>
      </c>
      <c r="B135" s="1" t="s">
        <v>3052</v>
      </c>
      <c r="C135" s="1" t="s">
        <v>15</v>
      </c>
      <c r="D135" s="1">
        <v>2023</v>
      </c>
      <c r="E135" s="1" t="s">
        <v>89</v>
      </c>
      <c r="F135" s="1" t="s">
        <v>90</v>
      </c>
      <c r="G135" s="1">
        <v>20231</v>
      </c>
      <c r="H135" s="1" t="s">
        <v>91</v>
      </c>
      <c r="I135" s="1" t="s">
        <v>66</v>
      </c>
      <c r="J135" s="1" t="str">
        <f>VLOOKUP(Table4[[#This Row],[Status]], rubric[], 2, FALSE)</f>
        <v>Pengakuan</v>
      </c>
      <c r="K135" s="1" t="s">
        <v>25</v>
      </c>
      <c r="L135" s="1">
        <v>500</v>
      </c>
      <c r="M135" s="1" t="str">
        <f>CLEAN(TRIM(Table4[[#This Row],[Status]] &amp; "|" &amp; Table4[[#This Row],[Level]] &amp; "|" &amp; Table4[[#This Row],[Participant As]]))</f>
        <v>Narasumber/Pembicara|External International|Individual</v>
      </c>
      <c r="N135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136" spans="1:14" ht="14.25" customHeight="1" x14ac:dyDescent="0.35">
      <c r="A136" s="1" t="s">
        <v>3053</v>
      </c>
      <c r="B136" s="1" t="s">
        <v>3054</v>
      </c>
      <c r="C136" s="1" t="s">
        <v>15</v>
      </c>
      <c r="D136" s="1">
        <v>2023</v>
      </c>
      <c r="E136" s="1" t="s">
        <v>89</v>
      </c>
      <c r="F136" s="1" t="s">
        <v>90</v>
      </c>
      <c r="G136" s="1">
        <v>20231</v>
      </c>
      <c r="H136" s="1" t="s">
        <v>91</v>
      </c>
      <c r="I136" s="1" t="s">
        <v>66</v>
      </c>
      <c r="J136" s="1" t="str">
        <f>VLOOKUP(Table4[[#This Row],[Status]], rubric[], 2, FALSE)</f>
        <v>Pengakuan</v>
      </c>
      <c r="K136" s="1" t="s">
        <v>25</v>
      </c>
      <c r="L136" s="1">
        <v>500</v>
      </c>
      <c r="M136" s="1" t="str">
        <f>CLEAN(TRIM(Table4[[#This Row],[Status]] &amp; "|" &amp; Table4[[#This Row],[Level]] &amp; "|" &amp; Table4[[#This Row],[Participant As]]))</f>
        <v>Narasumber/Pembicara|External International|Individual</v>
      </c>
      <c r="N136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137" spans="1:14" ht="14.25" customHeight="1" x14ac:dyDescent="0.35">
      <c r="A137" s="1" t="s">
        <v>3055</v>
      </c>
      <c r="B137" s="1" t="s">
        <v>3056</v>
      </c>
      <c r="C137" s="1" t="s">
        <v>15</v>
      </c>
      <c r="D137" s="1">
        <v>2023</v>
      </c>
      <c r="E137" s="1" t="s">
        <v>89</v>
      </c>
      <c r="F137" s="1" t="s">
        <v>90</v>
      </c>
      <c r="G137" s="1">
        <v>20231</v>
      </c>
      <c r="H137" s="1" t="s">
        <v>91</v>
      </c>
      <c r="I137" s="1" t="s">
        <v>66</v>
      </c>
      <c r="J137" s="1" t="str">
        <f>VLOOKUP(Table4[[#This Row],[Status]], rubric[], 2, FALSE)</f>
        <v>Pengakuan</v>
      </c>
      <c r="K137" s="1" t="s">
        <v>25</v>
      </c>
      <c r="L137" s="1">
        <v>500</v>
      </c>
      <c r="M137" s="1" t="str">
        <f>CLEAN(TRIM(Table4[[#This Row],[Status]] &amp; "|" &amp; Table4[[#This Row],[Level]] &amp; "|" &amp; Table4[[#This Row],[Participant As]]))</f>
        <v>Narasumber/Pembicara|External International|Individual</v>
      </c>
      <c r="N137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138" spans="1:14" ht="14.25" customHeight="1" x14ac:dyDescent="0.35">
      <c r="A138" s="1" t="s">
        <v>3057</v>
      </c>
      <c r="B138" s="1" t="s">
        <v>3058</v>
      </c>
      <c r="C138" s="1" t="s">
        <v>15</v>
      </c>
      <c r="D138" s="1">
        <v>2023</v>
      </c>
      <c r="E138" s="1" t="s">
        <v>79</v>
      </c>
      <c r="F138" s="1" t="s">
        <v>80</v>
      </c>
      <c r="G138" s="1">
        <v>20222</v>
      </c>
      <c r="H138" s="1" t="s">
        <v>18</v>
      </c>
      <c r="I138" s="1" t="s">
        <v>19</v>
      </c>
      <c r="J138" s="1" t="str">
        <f>VLOOKUP(Table4[[#This Row],[Status]], rubric[], 2, FALSE)</f>
        <v>Pemberdayaan atau Aksi Kemanusiaan</v>
      </c>
      <c r="K138" s="1" t="s">
        <v>25</v>
      </c>
      <c r="L138" s="1">
        <v>50</v>
      </c>
      <c r="M138" s="1" t="str">
        <f>CLEAN(TRIM(Table4[[#This Row],[Status]] &amp; "|" &amp; Table4[[#This Row],[Level]] &amp; "|" &amp; Table4[[#This Row],[Participant As]]))</f>
        <v>Relawan|External Regional|Individual</v>
      </c>
      <c r="N138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139" spans="1:14" ht="14.25" customHeight="1" x14ac:dyDescent="0.35">
      <c r="A139" s="1" t="s">
        <v>3059</v>
      </c>
      <c r="B139" s="1" t="s">
        <v>3060</v>
      </c>
      <c r="C139" s="1" t="s">
        <v>15</v>
      </c>
      <c r="D139" s="1">
        <v>2023</v>
      </c>
      <c r="E139" s="1" t="s">
        <v>89</v>
      </c>
      <c r="F139" s="1" t="s">
        <v>90</v>
      </c>
      <c r="G139" s="1">
        <v>20231</v>
      </c>
      <c r="H139" s="1" t="s">
        <v>91</v>
      </c>
      <c r="I139" s="1" t="s">
        <v>66</v>
      </c>
      <c r="J139" s="1" t="str">
        <f>VLOOKUP(Table4[[#This Row],[Status]], rubric[], 2, FALSE)</f>
        <v>Pengakuan</v>
      </c>
      <c r="K139" s="1" t="s">
        <v>25</v>
      </c>
      <c r="L139" s="1">
        <v>500</v>
      </c>
      <c r="M139" s="1" t="str">
        <f>CLEAN(TRIM(Table4[[#This Row],[Status]] &amp; "|" &amp; Table4[[#This Row],[Level]] &amp; "|" &amp; Table4[[#This Row],[Participant As]]))</f>
        <v>Narasumber/Pembicara|External International|Individual</v>
      </c>
      <c r="N139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140" spans="1:14" ht="14.25" customHeight="1" x14ac:dyDescent="0.35">
      <c r="A140" s="1" t="s">
        <v>3061</v>
      </c>
      <c r="B140" s="1" t="s">
        <v>3062</v>
      </c>
      <c r="C140" s="1" t="s">
        <v>15</v>
      </c>
      <c r="D140" s="1">
        <v>2023</v>
      </c>
      <c r="E140" s="1" t="s">
        <v>89</v>
      </c>
      <c r="F140" s="1" t="s">
        <v>90</v>
      </c>
      <c r="G140" s="1">
        <v>20231</v>
      </c>
      <c r="H140" s="1" t="s">
        <v>91</v>
      </c>
      <c r="I140" s="1" t="s">
        <v>66</v>
      </c>
      <c r="J140" s="1" t="str">
        <f>VLOOKUP(Table4[[#This Row],[Status]], rubric[], 2, FALSE)</f>
        <v>Pengakuan</v>
      </c>
      <c r="K140" s="1" t="s">
        <v>25</v>
      </c>
      <c r="L140" s="1">
        <v>500</v>
      </c>
      <c r="M140" s="1" t="str">
        <f>CLEAN(TRIM(Table4[[#This Row],[Status]] &amp; "|" &amp; Table4[[#This Row],[Level]] &amp; "|" &amp; Table4[[#This Row],[Participant As]]))</f>
        <v>Narasumber/Pembicara|External International|Individual</v>
      </c>
      <c r="N140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141" spans="1:14" ht="14.25" customHeight="1" x14ac:dyDescent="0.35">
      <c r="A141" s="1" t="s">
        <v>3063</v>
      </c>
      <c r="B141" s="1" t="s">
        <v>3064</v>
      </c>
      <c r="C141" s="1" t="s">
        <v>15</v>
      </c>
      <c r="D141" s="1">
        <v>2023</v>
      </c>
      <c r="E141" s="1" t="s">
        <v>581</v>
      </c>
      <c r="F141" s="1" t="s">
        <v>1422</v>
      </c>
      <c r="G141" s="1">
        <v>20231</v>
      </c>
      <c r="H141" s="1" t="s">
        <v>18</v>
      </c>
      <c r="I141" s="1" t="s">
        <v>19</v>
      </c>
      <c r="J141" s="1" t="str">
        <f>VLOOKUP(Table4[[#This Row],[Status]], rubric[], 2, FALSE)</f>
        <v>Pemberdayaan atau Aksi Kemanusiaan</v>
      </c>
      <c r="K141" s="1" t="s">
        <v>25</v>
      </c>
      <c r="L141" s="1">
        <v>11</v>
      </c>
      <c r="M141" s="1" t="str">
        <f>CLEAN(TRIM(Table4[[#This Row],[Status]] &amp; "|" &amp; Table4[[#This Row],[Level]] &amp; "|" &amp; Table4[[#This Row],[Participant As]]))</f>
        <v>Relawan|External Regional|Individual</v>
      </c>
      <c r="N141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142" spans="1:14" ht="14.25" customHeight="1" x14ac:dyDescent="0.35">
      <c r="A142" s="1" t="s">
        <v>3065</v>
      </c>
      <c r="B142" s="1" t="s">
        <v>3066</v>
      </c>
      <c r="C142" s="1" t="s">
        <v>15</v>
      </c>
      <c r="D142" s="1">
        <v>2023</v>
      </c>
      <c r="E142" s="1" t="s">
        <v>371</v>
      </c>
      <c r="F142" s="1" t="s">
        <v>31</v>
      </c>
      <c r="G142" s="1">
        <v>20231</v>
      </c>
      <c r="H142" s="1" t="s">
        <v>35</v>
      </c>
      <c r="I142" s="1" t="s">
        <v>48</v>
      </c>
      <c r="J142" s="1" t="str">
        <f>VLOOKUP(Table4[[#This Row],[Status]], rubric[], 2, FALSE)</f>
        <v>Kompetisi</v>
      </c>
      <c r="K142" s="1" t="s">
        <v>20</v>
      </c>
      <c r="M142" s="1" t="str">
        <f>CLEAN(TRIM(Table4[[#This Row],[Status]] &amp; "|" &amp; Table4[[#This Row],[Level]] &amp; "|" &amp; Table4[[#This Row],[Participant As]]))</f>
        <v>Juara 1|External National|Team</v>
      </c>
      <c r="N142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143" spans="1:14" ht="14.25" customHeight="1" x14ac:dyDescent="0.35">
      <c r="A143" s="1" t="s">
        <v>3065</v>
      </c>
      <c r="B143" s="1" t="s">
        <v>3066</v>
      </c>
      <c r="C143" s="1" t="s">
        <v>15</v>
      </c>
      <c r="D143" s="1">
        <v>2023</v>
      </c>
      <c r="E143" s="1" t="s">
        <v>89</v>
      </c>
      <c r="F143" s="1" t="s">
        <v>90</v>
      </c>
      <c r="G143" s="1">
        <v>20231</v>
      </c>
      <c r="H143" s="1" t="s">
        <v>91</v>
      </c>
      <c r="I143" s="1" t="s">
        <v>66</v>
      </c>
      <c r="J143" s="1" t="str">
        <f>VLOOKUP(Table4[[#This Row],[Status]], rubric[], 2, FALSE)</f>
        <v>Pengakuan</v>
      </c>
      <c r="K143" s="1" t="s">
        <v>25</v>
      </c>
      <c r="L143" s="1">
        <v>500</v>
      </c>
      <c r="M143" s="1" t="str">
        <f>CLEAN(TRIM(Table4[[#This Row],[Status]] &amp; "|" &amp; Table4[[#This Row],[Level]] &amp; "|" &amp; Table4[[#This Row],[Participant As]]))</f>
        <v>Narasumber/Pembicara|External International|Individual</v>
      </c>
      <c r="N143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144" spans="1:14" ht="14.25" customHeight="1" x14ac:dyDescent="0.35">
      <c r="A144" s="1" t="s">
        <v>3067</v>
      </c>
      <c r="B144" s="1" t="s">
        <v>3068</v>
      </c>
      <c r="C144" s="1" t="s">
        <v>15</v>
      </c>
      <c r="D144" s="1">
        <v>2023</v>
      </c>
      <c r="E144" s="1" t="s">
        <v>89</v>
      </c>
      <c r="F144" s="1" t="s">
        <v>90</v>
      </c>
      <c r="G144" s="1">
        <v>20231</v>
      </c>
      <c r="H144" s="1" t="s">
        <v>91</v>
      </c>
      <c r="I144" s="1" t="s">
        <v>66</v>
      </c>
      <c r="J144" s="1" t="str">
        <f>VLOOKUP(Table4[[#This Row],[Status]], rubric[], 2, FALSE)</f>
        <v>Pengakuan</v>
      </c>
      <c r="K144" s="1" t="s">
        <v>25</v>
      </c>
      <c r="L144" s="1">
        <v>500</v>
      </c>
      <c r="M144" s="1" t="str">
        <f>CLEAN(TRIM(Table4[[#This Row],[Status]] &amp; "|" &amp; Table4[[#This Row],[Level]] &amp; "|" &amp; Table4[[#This Row],[Participant As]]))</f>
        <v>Narasumber/Pembicara|External International|Individual</v>
      </c>
      <c r="N144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145" spans="1:14" ht="14.25" customHeight="1" x14ac:dyDescent="0.35">
      <c r="A145" s="1" t="s">
        <v>3069</v>
      </c>
      <c r="B145" s="1" t="s">
        <v>3070</v>
      </c>
      <c r="C145" s="1" t="s">
        <v>15</v>
      </c>
      <c r="D145" s="1">
        <v>2023</v>
      </c>
      <c r="E145" s="1" t="s">
        <v>26</v>
      </c>
      <c r="F145" s="1" t="s">
        <v>2149</v>
      </c>
      <c r="G145" s="1">
        <v>20222</v>
      </c>
      <c r="H145" s="1" t="s">
        <v>18</v>
      </c>
      <c r="I145" s="1" t="s">
        <v>41</v>
      </c>
      <c r="J145" s="1" t="str">
        <f>VLOOKUP(Table4[[#This Row],[Status]], rubric[], 2, FALSE)</f>
        <v>Pemberdayaan atau Aksi Kemanusiaan</v>
      </c>
      <c r="K145" s="1" t="s">
        <v>25</v>
      </c>
      <c r="L145" s="1">
        <v>250</v>
      </c>
      <c r="M145" s="1" t="str">
        <f>CLEAN(TRIM(Table4[[#This Row],[Status]] &amp; "|" &amp; Table4[[#This Row],[Level]] &amp; "|" &amp; Table4[[#This Row],[Participant As]]))</f>
        <v>Relawan|Kab/Kota/PT|Individual</v>
      </c>
      <c r="N145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3</v>
      </c>
    </row>
    <row r="146" spans="1:14" ht="14.25" customHeight="1" x14ac:dyDescent="0.35">
      <c r="A146" s="1" t="s">
        <v>3071</v>
      </c>
      <c r="B146" s="1" t="s">
        <v>3072</v>
      </c>
      <c r="C146" s="1" t="s">
        <v>15</v>
      </c>
      <c r="D146" s="1">
        <v>2023</v>
      </c>
      <c r="E146" s="1" t="s">
        <v>89</v>
      </c>
      <c r="F146" s="1" t="s">
        <v>90</v>
      </c>
      <c r="G146" s="1">
        <v>20231</v>
      </c>
      <c r="H146" s="1" t="s">
        <v>91</v>
      </c>
      <c r="I146" s="1" t="s">
        <v>66</v>
      </c>
      <c r="J146" s="1" t="str">
        <f>VLOOKUP(Table4[[#This Row],[Status]], rubric[], 2, FALSE)</f>
        <v>Pengakuan</v>
      </c>
      <c r="K146" s="1" t="s">
        <v>25</v>
      </c>
      <c r="L146" s="1">
        <v>500</v>
      </c>
      <c r="M146" s="1" t="str">
        <f>CLEAN(TRIM(Table4[[#This Row],[Status]] &amp; "|" &amp; Table4[[#This Row],[Level]] &amp; "|" &amp; Table4[[#This Row],[Participant As]]))</f>
        <v>Narasumber/Pembicara|External International|Individual</v>
      </c>
      <c r="N146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147" spans="1:14" ht="14.25" customHeight="1" x14ac:dyDescent="0.35">
      <c r="A147" s="1" t="s">
        <v>3073</v>
      </c>
      <c r="B147" s="1" t="s">
        <v>3074</v>
      </c>
      <c r="C147" s="1" t="s">
        <v>15</v>
      </c>
      <c r="D147" s="1">
        <v>2023</v>
      </c>
      <c r="E147" s="1" t="s">
        <v>89</v>
      </c>
      <c r="F147" s="1" t="s">
        <v>90</v>
      </c>
      <c r="G147" s="1">
        <v>20231</v>
      </c>
      <c r="H147" s="1" t="s">
        <v>91</v>
      </c>
      <c r="I147" s="1" t="s">
        <v>66</v>
      </c>
      <c r="J147" s="1" t="str">
        <f>VLOOKUP(Table4[[#This Row],[Status]], rubric[], 2, FALSE)</f>
        <v>Pengakuan</v>
      </c>
      <c r="K147" s="1" t="s">
        <v>25</v>
      </c>
      <c r="L147" s="1">
        <v>500</v>
      </c>
      <c r="M147" s="1" t="str">
        <f>CLEAN(TRIM(Table4[[#This Row],[Status]] &amp; "|" &amp; Table4[[#This Row],[Level]] &amp; "|" &amp; Table4[[#This Row],[Participant As]]))</f>
        <v>Narasumber/Pembicara|External International|Individual</v>
      </c>
      <c r="N147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148" spans="1:14" ht="14.25" customHeight="1" x14ac:dyDescent="0.35">
      <c r="A148" s="1" t="s">
        <v>3075</v>
      </c>
      <c r="B148" s="1" t="s">
        <v>3076</v>
      </c>
      <c r="C148" s="1" t="s">
        <v>15</v>
      </c>
      <c r="D148" s="1">
        <v>2023</v>
      </c>
      <c r="E148" s="1" t="s">
        <v>1540</v>
      </c>
      <c r="F148" s="1" t="s">
        <v>1005</v>
      </c>
      <c r="G148" s="1">
        <v>20231</v>
      </c>
      <c r="H148" s="1" t="s">
        <v>18</v>
      </c>
      <c r="I148" s="1" t="s">
        <v>19</v>
      </c>
      <c r="J148" s="1" t="str">
        <f>VLOOKUP(Table4[[#This Row],[Status]], rubric[], 2, FALSE)</f>
        <v>Pemberdayaan atau Aksi Kemanusiaan</v>
      </c>
      <c r="K148" s="1" t="s">
        <v>25</v>
      </c>
      <c r="L148" s="1">
        <v>65</v>
      </c>
      <c r="M148" s="1" t="str">
        <f>CLEAN(TRIM(Table4[[#This Row],[Status]] &amp; "|" &amp; Table4[[#This Row],[Level]] &amp; "|" &amp; Table4[[#This Row],[Participant As]]))</f>
        <v>Relawan|External Regional|Individual</v>
      </c>
      <c r="N148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149" spans="1:14" ht="14.25" customHeight="1" x14ac:dyDescent="0.35">
      <c r="A149" s="1" t="s">
        <v>3077</v>
      </c>
      <c r="B149" s="1" t="s">
        <v>3078</v>
      </c>
      <c r="C149" s="1" t="s">
        <v>15</v>
      </c>
      <c r="D149" s="1">
        <v>2023</v>
      </c>
      <c r="E149" s="1" t="s">
        <v>371</v>
      </c>
      <c r="F149" s="1" t="s">
        <v>31</v>
      </c>
      <c r="G149" s="1">
        <v>20231</v>
      </c>
      <c r="H149" s="1" t="s">
        <v>35</v>
      </c>
      <c r="I149" s="1" t="s">
        <v>48</v>
      </c>
      <c r="J149" s="1" t="str">
        <f>VLOOKUP(Table4[[#This Row],[Status]], rubric[], 2, FALSE)</f>
        <v>Kompetisi</v>
      </c>
      <c r="K149" s="1" t="s">
        <v>20</v>
      </c>
      <c r="M149" s="1" t="str">
        <f>CLEAN(TRIM(Table4[[#This Row],[Status]] &amp; "|" &amp; Table4[[#This Row],[Level]] &amp; "|" &amp; Table4[[#This Row],[Participant As]]))</f>
        <v>Juara 1|External National|Team</v>
      </c>
      <c r="N149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150" spans="1:14" ht="14.25" customHeight="1" x14ac:dyDescent="0.35">
      <c r="A150" s="1" t="s">
        <v>3079</v>
      </c>
      <c r="B150" s="1" t="s">
        <v>3080</v>
      </c>
      <c r="C150" s="1" t="s">
        <v>15</v>
      </c>
      <c r="D150" s="1">
        <v>2023</v>
      </c>
      <c r="E150" s="1" t="s">
        <v>89</v>
      </c>
      <c r="F150" s="1" t="s">
        <v>90</v>
      </c>
      <c r="G150" s="1">
        <v>20231</v>
      </c>
      <c r="H150" s="1" t="s">
        <v>91</v>
      </c>
      <c r="I150" s="1" t="s">
        <v>66</v>
      </c>
      <c r="J150" s="1" t="str">
        <f>VLOOKUP(Table4[[#This Row],[Status]], rubric[], 2, FALSE)</f>
        <v>Pengakuan</v>
      </c>
      <c r="K150" s="1" t="s">
        <v>25</v>
      </c>
      <c r="L150" s="1">
        <v>500</v>
      </c>
      <c r="M150" s="1" t="str">
        <f>CLEAN(TRIM(Table4[[#This Row],[Status]] &amp; "|" &amp; Table4[[#This Row],[Level]] &amp; "|" &amp; Table4[[#This Row],[Participant As]]))</f>
        <v>Narasumber/Pembicara|External International|Individual</v>
      </c>
      <c r="N150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151" spans="1:14" ht="14.25" customHeight="1" x14ac:dyDescent="0.35">
      <c r="A151" s="1" t="s">
        <v>3081</v>
      </c>
      <c r="B151" s="1" t="s">
        <v>3082</v>
      </c>
      <c r="C151" s="1" t="s">
        <v>517</v>
      </c>
      <c r="D151" s="1">
        <v>2023</v>
      </c>
      <c r="E151" s="1" t="s">
        <v>33</v>
      </c>
      <c r="F151" s="1" t="s">
        <v>33</v>
      </c>
      <c r="G151" s="1">
        <v>20231</v>
      </c>
      <c r="H151" s="1" t="s">
        <v>18</v>
      </c>
      <c r="I151" s="1" t="s">
        <v>19</v>
      </c>
      <c r="J151" s="1" t="str">
        <f>VLOOKUP(Table4[[#This Row],[Status]], rubric[], 2, FALSE)</f>
        <v>Pemberdayaan atau Aksi Kemanusiaan</v>
      </c>
      <c r="K151" s="1" t="s">
        <v>25</v>
      </c>
      <c r="L151" s="1">
        <v>16</v>
      </c>
      <c r="M151" s="1" t="str">
        <f>CLEAN(TRIM(Table4[[#This Row],[Status]] &amp; "|" &amp; Table4[[#This Row],[Level]] &amp; "|" &amp; Table4[[#This Row],[Participant As]]))</f>
        <v>Relawan|External Regional|Individual</v>
      </c>
      <c r="N151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152" spans="1:14" ht="14.25" customHeight="1" x14ac:dyDescent="0.35">
      <c r="A152" s="1" t="s">
        <v>3081</v>
      </c>
      <c r="B152" s="1" t="s">
        <v>3082</v>
      </c>
      <c r="C152" s="1" t="s">
        <v>517</v>
      </c>
      <c r="D152" s="1">
        <v>2023</v>
      </c>
      <c r="E152" s="1" t="s">
        <v>3083</v>
      </c>
      <c r="F152" s="1" t="s">
        <v>1272</v>
      </c>
      <c r="G152" s="1">
        <v>20232</v>
      </c>
      <c r="H152" s="1" t="s">
        <v>18</v>
      </c>
      <c r="I152" s="1" t="s">
        <v>19</v>
      </c>
      <c r="J152" s="1" t="str">
        <f>VLOOKUP(Table4[[#This Row],[Status]], rubric[], 2, FALSE)</f>
        <v>Pemberdayaan atau Aksi Kemanusiaan</v>
      </c>
      <c r="K152" s="1" t="s">
        <v>25</v>
      </c>
      <c r="L152" s="1">
        <v>11</v>
      </c>
      <c r="M152" s="1" t="str">
        <f>CLEAN(TRIM(Table4[[#This Row],[Status]] &amp; "|" &amp; Table4[[#This Row],[Level]] &amp; "|" &amp; Table4[[#This Row],[Participant As]]))</f>
        <v>Relawan|External Regional|Individual</v>
      </c>
      <c r="N152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153" spans="1:14" ht="14.25" customHeight="1" x14ac:dyDescent="0.35">
      <c r="A153" s="1" t="s">
        <v>3084</v>
      </c>
      <c r="B153" s="1" t="s">
        <v>3085</v>
      </c>
      <c r="C153" s="1" t="s">
        <v>517</v>
      </c>
      <c r="D153" s="1">
        <v>2023</v>
      </c>
      <c r="E153" s="1" t="s">
        <v>335</v>
      </c>
      <c r="F153" s="1" t="s">
        <v>336</v>
      </c>
      <c r="G153" s="1">
        <v>20232</v>
      </c>
      <c r="H153" s="1" t="s">
        <v>35</v>
      </c>
      <c r="I153" s="1" t="s">
        <v>48</v>
      </c>
      <c r="J153" s="1" t="str">
        <f>VLOOKUP(Table4[[#This Row],[Status]], rubric[], 2, FALSE)</f>
        <v>Kompetisi</v>
      </c>
      <c r="K153" s="1" t="s">
        <v>20</v>
      </c>
      <c r="M153" s="1" t="str">
        <f>CLEAN(TRIM(Table4[[#This Row],[Status]] &amp; "|" &amp; Table4[[#This Row],[Level]] &amp; "|" &amp; Table4[[#This Row],[Participant As]]))</f>
        <v>Juara 1|External National|Team</v>
      </c>
      <c r="N153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154" spans="1:14" ht="14.25" customHeight="1" x14ac:dyDescent="0.35">
      <c r="A154" s="1" t="s">
        <v>3086</v>
      </c>
      <c r="B154" s="1" t="s">
        <v>3087</v>
      </c>
      <c r="C154" s="1" t="s">
        <v>517</v>
      </c>
      <c r="D154" s="1">
        <v>2023</v>
      </c>
      <c r="E154" s="1" t="s">
        <v>1540</v>
      </c>
      <c r="F154" s="1" t="s">
        <v>1005</v>
      </c>
      <c r="G154" s="1">
        <v>20231</v>
      </c>
      <c r="H154" s="1" t="s">
        <v>18</v>
      </c>
      <c r="I154" s="1" t="s">
        <v>19</v>
      </c>
      <c r="J154" s="1" t="str">
        <f>VLOOKUP(Table4[[#This Row],[Status]], rubric[], 2, FALSE)</f>
        <v>Pemberdayaan atau Aksi Kemanusiaan</v>
      </c>
      <c r="K154" s="1" t="s">
        <v>25</v>
      </c>
      <c r="L154" s="1">
        <v>65</v>
      </c>
      <c r="M154" s="1" t="str">
        <f>CLEAN(TRIM(Table4[[#This Row],[Status]] &amp; "|" &amp; Table4[[#This Row],[Level]] &amp; "|" &amp; Table4[[#This Row],[Participant As]]))</f>
        <v>Relawan|External Regional|Individual</v>
      </c>
      <c r="N154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155" spans="1:14" ht="14.25" customHeight="1" x14ac:dyDescent="0.35">
      <c r="A155" s="1" t="s">
        <v>3088</v>
      </c>
      <c r="B155" s="1" t="s">
        <v>3089</v>
      </c>
      <c r="C155" s="1" t="s">
        <v>517</v>
      </c>
      <c r="D155" s="1">
        <v>2023</v>
      </c>
      <c r="E155" s="1" t="s">
        <v>158</v>
      </c>
      <c r="F155" s="1" t="s">
        <v>159</v>
      </c>
      <c r="G155" s="1">
        <v>20231</v>
      </c>
      <c r="H155" s="1" t="s">
        <v>32</v>
      </c>
      <c r="I155" s="1" t="s">
        <v>19</v>
      </c>
      <c r="J155" s="1" t="str">
        <f>VLOOKUP(Table4[[#This Row],[Status]], rubric[], 2, FALSE)</f>
        <v>Kompetisi</v>
      </c>
      <c r="K155" s="1" t="s">
        <v>20</v>
      </c>
      <c r="M155" s="1" t="str">
        <f>CLEAN(TRIM(Table4[[#This Row],[Status]] &amp; "|" &amp; Table4[[#This Row],[Level]] &amp; "|" &amp; Table4[[#This Row],[Participant As]]))</f>
        <v>Juara 2|External Regional|Team</v>
      </c>
      <c r="N155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20</v>
      </c>
    </row>
    <row r="156" spans="1:14" ht="14.25" customHeight="1" x14ac:dyDescent="0.35">
      <c r="A156" s="1" t="s">
        <v>3090</v>
      </c>
      <c r="B156" s="1" t="s">
        <v>3091</v>
      </c>
      <c r="C156" s="1" t="s">
        <v>517</v>
      </c>
      <c r="D156" s="1">
        <v>2023</v>
      </c>
      <c r="E156" s="1" t="s">
        <v>33</v>
      </c>
      <c r="F156" s="1" t="s">
        <v>33</v>
      </c>
      <c r="G156" s="1">
        <v>20231</v>
      </c>
      <c r="H156" s="1" t="s">
        <v>18</v>
      </c>
      <c r="I156" s="1" t="s">
        <v>48</v>
      </c>
      <c r="J156" s="1" t="str">
        <f>VLOOKUP(Table4[[#This Row],[Status]], rubric[], 2, FALSE)</f>
        <v>Pemberdayaan atau Aksi Kemanusiaan</v>
      </c>
      <c r="K156" s="1" t="s">
        <v>25</v>
      </c>
      <c r="L156" s="1">
        <v>16</v>
      </c>
      <c r="M156" s="1" t="str">
        <f>CLEAN(TRIM(Table4[[#This Row],[Status]] &amp; "|" &amp; Table4[[#This Row],[Level]] &amp; "|" &amp; Table4[[#This Row],[Participant As]]))</f>
        <v>Relawan|External National|Individual</v>
      </c>
      <c r="N156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10</v>
      </c>
    </row>
    <row r="157" spans="1:14" ht="14.25" customHeight="1" x14ac:dyDescent="0.35">
      <c r="A157" s="1" t="s">
        <v>3090</v>
      </c>
      <c r="B157" s="1" t="s">
        <v>3091</v>
      </c>
      <c r="C157" s="1" t="s">
        <v>517</v>
      </c>
      <c r="D157" s="1">
        <v>2023</v>
      </c>
      <c r="E157" s="1" t="s">
        <v>33</v>
      </c>
      <c r="F157" s="1" t="s">
        <v>33</v>
      </c>
      <c r="G157" s="1">
        <v>20231</v>
      </c>
      <c r="H157" s="1" t="s">
        <v>18</v>
      </c>
      <c r="I157" s="1" t="s">
        <v>238</v>
      </c>
      <c r="J157" s="1" t="str">
        <f>VLOOKUP(Table4[[#This Row],[Status]], rubric[], 2, FALSE)</f>
        <v>Pemberdayaan atau Aksi Kemanusiaan</v>
      </c>
      <c r="K157" s="1" t="s">
        <v>25</v>
      </c>
      <c r="L157" s="1">
        <v>23</v>
      </c>
      <c r="M157" s="1" t="str">
        <f>CLEAN(TRIM(Table4[[#This Row],[Status]] &amp; "|" &amp; Table4[[#This Row],[Level]] &amp; "|" &amp; Table4[[#This Row],[Participant As]]))</f>
        <v>Relawan|External Provincial|Individual</v>
      </c>
      <c r="N157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5</v>
      </c>
    </row>
    <row r="158" spans="1:14" ht="14.25" customHeight="1" x14ac:dyDescent="0.35">
      <c r="A158" s="1" t="s">
        <v>3092</v>
      </c>
      <c r="B158" s="1" t="s">
        <v>3093</v>
      </c>
      <c r="C158" s="1" t="s">
        <v>517</v>
      </c>
      <c r="D158" s="1">
        <v>2023</v>
      </c>
      <c r="E158" s="1" t="s">
        <v>33</v>
      </c>
      <c r="F158" s="1" t="s">
        <v>33</v>
      </c>
      <c r="G158" s="1">
        <v>20231</v>
      </c>
      <c r="H158" s="1" t="s">
        <v>18</v>
      </c>
      <c r="I158" s="1" t="s">
        <v>19</v>
      </c>
      <c r="J158" s="1" t="str">
        <f>VLOOKUP(Table4[[#This Row],[Status]], rubric[], 2, FALSE)</f>
        <v>Pemberdayaan atau Aksi Kemanusiaan</v>
      </c>
      <c r="K158" s="1" t="s">
        <v>25</v>
      </c>
      <c r="L158" s="1">
        <v>16</v>
      </c>
      <c r="M158" s="1" t="str">
        <f>CLEAN(TRIM(Table4[[#This Row],[Status]] &amp; "|" &amp; Table4[[#This Row],[Level]] &amp; "|" &amp; Table4[[#This Row],[Participant As]]))</f>
        <v>Relawan|External Regional|Individual</v>
      </c>
      <c r="N158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159" spans="1:14" ht="14.25" customHeight="1" x14ac:dyDescent="0.35">
      <c r="A159" s="1" t="s">
        <v>3094</v>
      </c>
      <c r="B159" s="1" t="s">
        <v>3095</v>
      </c>
      <c r="C159" s="1" t="s">
        <v>517</v>
      </c>
      <c r="D159" s="1">
        <v>2023</v>
      </c>
      <c r="E159" s="1" t="s">
        <v>150</v>
      </c>
      <c r="F159" s="1" t="s">
        <v>150</v>
      </c>
      <c r="G159" s="1">
        <v>20232</v>
      </c>
      <c r="H159" s="1" t="s">
        <v>32</v>
      </c>
      <c r="I159" s="1" t="s">
        <v>48</v>
      </c>
      <c r="J159" s="1" t="str">
        <f>VLOOKUP(Table4[[#This Row],[Status]], rubric[], 2, FALSE)</f>
        <v>Kompetisi</v>
      </c>
      <c r="K159" s="1" t="s">
        <v>20</v>
      </c>
      <c r="M159" s="1" t="str">
        <f>CLEAN(TRIM(Table4[[#This Row],[Status]] &amp; "|" &amp; Table4[[#This Row],[Level]] &amp; "|" &amp; Table4[[#This Row],[Participant As]]))</f>
        <v>Juara 2|External National|Team</v>
      </c>
      <c r="N159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11</v>
      </c>
    </row>
    <row r="160" spans="1:14" ht="14.25" customHeight="1" x14ac:dyDescent="0.35">
      <c r="A160" s="1" t="s">
        <v>3096</v>
      </c>
      <c r="B160" s="1" t="s">
        <v>3097</v>
      </c>
      <c r="C160" s="1" t="s">
        <v>517</v>
      </c>
      <c r="D160" s="1">
        <v>2023</v>
      </c>
      <c r="E160" s="1" t="s">
        <v>181</v>
      </c>
      <c r="F160" s="1" t="s">
        <v>181</v>
      </c>
      <c r="G160" s="1">
        <v>20231</v>
      </c>
      <c r="H160" s="1" t="s">
        <v>35</v>
      </c>
      <c r="I160" s="1" t="s">
        <v>19</v>
      </c>
      <c r="J160" s="1" t="str">
        <f>VLOOKUP(Table4[[#This Row],[Status]], rubric[], 2, FALSE)</f>
        <v>Kompetisi</v>
      </c>
      <c r="K160" s="1" t="s">
        <v>25</v>
      </c>
      <c r="M160" s="1" t="str">
        <f>CLEAN(TRIM(Table4[[#This Row],[Status]] &amp; "|" &amp; Table4[[#This Row],[Level]] &amp; "|" &amp; Table4[[#This Row],[Participant As]]))</f>
        <v>Juara 1|External Regional|Individual</v>
      </c>
      <c r="N160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35</v>
      </c>
    </row>
    <row r="161" spans="1:14" ht="14.25" customHeight="1" x14ac:dyDescent="0.35">
      <c r="A161" s="1" t="s">
        <v>3098</v>
      </c>
      <c r="B161" s="1" t="s">
        <v>3099</v>
      </c>
      <c r="C161" s="1" t="s">
        <v>602</v>
      </c>
      <c r="D161" s="1">
        <v>2023</v>
      </c>
      <c r="E161" s="1" t="s">
        <v>1467</v>
      </c>
      <c r="F161" s="1" t="s">
        <v>1421</v>
      </c>
      <c r="G161" s="1">
        <v>20231</v>
      </c>
      <c r="H161" s="1" t="s">
        <v>35</v>
      </c>
      <c r="I161" s="1" t="s">
        <v>48</v>
      </c>
      <c r="J161" s="1" t="str">
        <f>VLOOKUP(Table4[[#This Row],[Status]], rubric[], 2, FALSE)</f>
        <v>Kompetisi</v>
      </c>
      <c r="K161" s="1" t="s">
        <v>25</v>
      </c>
      <c r="M161" s="1" t="str">
        <f>CLEAN(TRIM(Table4[[#This Row],[Status]] &amp; "|" &amp; Table4[[#This Row],[Level]] &amp; "|" &amp; Table4[[#This Row],[Participant As]]))</f>
        <v>Juara 1|External National|Individual</v>
      </c>
      <c r="N161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162" spans="1:14" ht="14.25" customHeight="1" x14ac:dyDescent="0.35">
      <c r="A162" s="1" t="s">
        <v>3100</v>
      </c>
      <c r="B162" s="1" t="s">
        <v>3101</v>
      </c>
      <c r="C162" s="1" t="s">
        <v>602</v>
      </c>
      <c r="D162" s="1">
        <v>2023</v>
      </c>
      <c r="E162" s="1" t="s">
        <v>2395</v>
      </c>
      <c r="F162" s="1" t="s">
        <v>3102</v>
      </c>
      <c r="G162" s="1">
        <v>20232</v>
      </c>
      <c r="H162" s="1" t="s">
        <v>35</v>
      </c>
      <c r="I162" s="1" t="s">
        <v>48</v>
      </c>
      <c r="J162" s="1" t="str">
        <f>VLOOKUP(Table4[[#This Row],[Status]], rubric[], 2, FALSE)</f>
        <v>Kompetisi</v>
      </c>
      <c r="K162" s="1" t="s">
        <v>25</v>
      </c>
      <c r="M162" s="1" t="str">
        <f>CLEAN(TRIM(Table4[[#This Row],[Status]] &amp; "|" &amp; Table4[[#This Row],[Level]] &amp; "|" &amp; Table4[[#This Row],[Participant As]]))</f>
        <v>Juara 1|External National|Individual</v>
      </c>
      <c r="N162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163" spans="1:14" ht="14.25" customHeight="1" x14ac:dyDescent="0.35">
      <c r="A163" s="1" t="s">
        <v>3103</v>
      </c>
      <c r="B163" s="1" t="s">
        <v>3104</v>
      </c>
      <c r="C163" s="1" t="s">
        <v>602</v>
      </c>
      <c r="D163" s="1">
        <v>2023</v>
      </c>
      <c r="E163" s="1" t="s">
        <v>3105</v>
      </c>
      <c r="F163" s="1" t="s">
        <v>3105</v>
      </c>
      <c r="G163" s="1">
        <v>20231</v>
      </c>
      <c r="H163" s="1" t="s">
        <v>3446</v>
      </c>
      <c r="I163" s="1" t="s">
        <v>19</v>
      </c>
      <c r="J163" s="1" t="str">
        <f>VLOOKUP(Table4[[#This Row],[Status]], rubric[], 2, FALSE)</f>
        <v>Pengakuan</v>
      </c>
      <c r="K163" s="1" t="s">
        <v>25</v>
      </c>
      <c r="L163" s="1">
        <v>150</v>
      </c>
      <c r="M163" s="1" t="str">
        <f>CLEAN(TRIM(Table4[[#This Row],[Status]] &amp; "|" &amp; Table4[[#This Row],[Level]] &amp; "|" &amp; Table4[[#This Row],[Participant As]]))</f>
        <v>Pelatih/Wasit/Juri Tidak Berlisensi|External Regional|Individual</v>
      </c>
      <c r="N163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20</v>
      </c>
    </row>
    <row r="164" spans="1:14" ht="14.25" customHeight="1" x14ac:dyDescent="0.35">
      <c r="A164" s="1" t="s">
        <v>3106</v>
      </c>
      <c r="B164" s="1" t="s">
        <v>3107</v>
      </c>
      <c r="C164" s="1" t="s">
        <v>602</v>
      </c>
      <c r="D164" s="1">
        <v>2023</v>
      </c>
      <c r="E164" s="1" t="s">
        <v>181</v>
      </c>
      <c r="F164" s="1" t="s">
        <v>181</v>
      </c>
      <c r="G164" s="1">
        <v>20231</v>
      </c>
      <c r="H164" s="1" t="s">
        <v>32</v>
      </c>
      <c r="I164" s="1" t="s">
        <v>19</v>
      </c>
      <c r="J164" s="1" t="str">
        <f>VLOOKUP(Table4[[#This Row],[Status]], rubric[], 2, FALSE)</f>
        <v>Kompetisi</v>
      </c>
      <c r="K164" s="1" t="s">
        <v>20</v>
      </c>
      <c r="M164" s="1" t="str">
        <f>CLEAN(TRIM(Table4[[#This Row],[Status]] &amp; "|" &amp; Table4[[#This Row],[Level]] &amp; "|" &amp; Table4[[#This Row],[Participant As]]))</f>
        <v>Juara 2|External Regional|Team</v>
      </c>
      <c r="N164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20</v>
      </c>
    </row>
    <row r="165" spans="1:14" ht="14.25" customHeight="1" x14ac:dyDescent="0.35">
      <c r="A165" s="1" t="s">
        <v>3108</v>
      </c>
      <c r="B165" s="1" t="s">
        <v>3109</v>
      </c>
      <c r="C165" s="1" t="s">
        <v>602</v>
      </c>
      <c r="D165" s="1">
        <v>2023</v>
      </c>
      <c r="E165" s="1" t="s">
        <v>3110</v>
      </c>
      <c r="F165" s="1" t="s">
        <v>3111</v>
      </c>
      <c r="G165" s="1">
        <v>20232</v>
      </c>
      <c r="H165" s="1" t="s">
        <v>74</v>
      </c>
      <c r="I165" s="1" t="s">
        <v>48</v>
      </c>
      <c r="J165" s="1" t="str">
        <f>VLOOKUP(Table4[[#This Row],[Status]], rubric[], 2, FALSE)</f>
        <v>Kompetisi</v>
      </c>
      <c r="K165" s="1" t="s">
        <v>25</v>
      </c>
      <c r="M165" s="1" t="str">
        <f>CLEAN(TRIM(Table4[[#This Row],[Status]] &amp; "|" &amp; Table4[[#This Row],[Level]] &amp; "|" &amp; Table4[[#This Row],[Participant As]]))</f>
        <v>Juara 3|External National|Individual</v>
      </c>
      <c r="N165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166" spans="1:14" ht="14.25" customHeight="1" x14ac:dyDescent="0.35">
      <c r="A166" s="1" t="s">
        <v>3112</v>
      </c>
      <c r="B166" s="1" t="s">
        <v>3113</v>
      </c>
      <c r="C166" s="1" t="s">
        <v>2229</v>
      </c>
      <c r="D166" s="1">
        <v>2023</v>
      </c>
      <c r="E166" s="1" t="s">
        <v>2199</v>
      </c>
      <c r="F166" s="1" t="s">
        <v>2199</v>
      </c>
      <c r="G166" s="1">
        <v>20232</v>
      </c>
      <c r="H166" s="1" t="s">
        <v>91</v>
      </c>
      <c r="I166" s="1" t="s">
        <v>19</v>
      </c>
      <c r="J166" s="1" t="str">
        <f>VLOOKUP(Table4[[#This Row],[Status]], rubric[], 2, FALSE)</f>
        <v>Pengakuan</v>
      </c>
      <c r="K166" s="1" t="s">
        <v>25</v>
      </c>
      <c r="L166" s="1">
        <v>25</v>
      </c>
      <c r="M166" s="1" t="str">
        <f>CLEAN(TRIM(Table4[[#This Row],[Status]] &amp; "|" &amp; Table4[[#This Row],[Level]] &amp; "|" &amp; Table4[[#This Row],[Participant As]]))</f>
        <v>Narasumber/Pembicara|External Regional|Individual</v>
      </c>
      <c r="N166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20</v>
      </c>
    </row>
    <row r="167" spans="1:14" ht="14.25" customHeight="1" x14ac:dyDescent="0.35">
      <c r="A167" s="1" t="s">
        <v>3112</v>
      </c>
      <c r="B167" s="1" t="s">
        <v>3113</v>
      </c>
      <c r="C167" s="1" t="s">
        <v>2229</v>
      </c>
      <c r="D167" s="1">
        <v>2023</v>
      </c>
      <c r="E167" s="1" t="s">
        <v>3114</v>
      </c>
      <c r="F167" s="1" t="s">
        <v>3114</v>
      </c>
      <c r="G167" s="1">
        <v>20232</v>
      </c>
      <c r="H167" s="1" t="s">
        <v>91</v>
      </c>
      <c r="I167" s="1" t="s">
        <v>41</v>
      </c>
      <c r="J167" s="1" t="str">
        <f>VLOOKUP(Table4[[#This Row],[Status]], rubric[], 2, FALSE)</f>
        <v>Pengakuan</v>
      </c>
      <c r="K167" s="1" t="s">
        <v>25</v>
      </c>
      <c r="L167" s="1">
        <v>600</v>
      </c>
      <c r="M167" s="1" t="str">
        <f>CLEAN(TRIM(Table4[[#This Row],[Status]] &amp; "|" &amp; Table4[[#This Row],[Level]] &amp; "|" &amp; Table4[[#This Row],[Participant As]]))</f>
        <v>Narasumber/Pembicara|Kab/Kota/PT|Individual</v>
      </c>
      <c r="N167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0</v>
      </c>
    </row>
    <row r="168" spans="1:14" ht="14.25" customHeight="1" x14ac:dyDescent="0.35">
      <c r="A168" s="1" t="s">
        <v>3112</v>
      </c>
      <c r="B168" s="1" t="s">
        <v>3113</v>
      </c>
      <c r="C168" s="1" t="s">
        <v>2229</v>
      </c>
      <c r="D168" s="1">
        <v>2023</v>
      </c>
      <c r="E168" s="1" t="s">
        <v>3114</v>
      </c>
      <c r="F168" s="1" t="s">
        <v>3114</v>
      </c>
      <c r="G168" s="1">
        <v>20232</v>
      </c>
      <c r="H168" s="1" t="s">
        <v>3446</v>
      </c>
      <c r="I168" s="1" t="s">
        <v>19</v>
      </c>
      <c r="J168" s="1" t="str">
        <f>VLOOKUP(Table4[[#This Row],[Status]], rubric[], 2, FALSE)</f>
        <v>Pengakuan</v>
      </c>
      <c r="K168" s="1" t="s">
        <v>25</v>
      </c>
      <c r="L168" s="1">
        <v>16</v>
      </c>
      <c r="M168" s="1" t="str">
        <f>CLEAN(TRIM(Table4[[#This Row],[Status]] &amp; "|" &amp; Table4[[#This Row],[Level]] &amp; "|" &amp; Table4[[#This Row],[Participant As]]))</f>
        <v>Pelatih/Wasit/Juri Tidak Berlisensi|External Regional|Individual</v>
      </c>
      <c r="N168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20</v>
      </c>
    </row>
    <row r="169" spans="1:14" ht="14.25" customHeight="1" x14ac:dyDescent="0.35">
      <c r="A169" s="1" t="s">
        <v>3115</v>
      </c>
      <c r="B169" s="1" t="s">
        <v>3116</v>
      </c>
      <c r="C169" s="1" t="s">
        <v>2229</v>
      </c>
      <c r="D169" s="1">
        <v>2023</v>
      </c>
      <c r="E169" s="1" t="s">
        <v>3117</v>
      </c>
      <c r="F169" s="1" t="s">
        <v>3117</v>
      </c>
      <c r="G169" s="1">
        <v>20231</v>
      </c>
      <c r="H169" s="1" t="s">
        <v>91</v>
      </c>
      <c r="I169" s="1" t="s">
        <v>41</v>
      </c>
      <c r="J169" s="1" t="str">
        <f>VLOOKUP(Table4[[#This Row],[Status]], rubric[], 2, FALSE)</f>
        <v>Pengakuan</v>
      </c>
      <c r="K169" s="1" t="s">
        <v>25</v>
      </c>
      <c r="L169" s="1">
        <v>18</v>
      </c>
      <c r="M169" s="1" t="str">
        <f>CLEAN(TRIM(Table4[[#This Row],[Status]] &amp; "|" &amp; Table4[[#This Row],[Level]] &amp; "|" &amp; Table4[[#This Row],[Participant As]]))</f>
        <v>Narasumber/Pembicara|Kab/Kota/PT|Individual</v>
      </c>
      <c r="N169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0</v>
      </c>
    </row>
    <row r="170" spans="1:14" ht="14.25" customHeight="1" x14ac:dyDescent="0.35">
      <c r="A170" s="1" t="s">
        <v>3115</v>
      </c>
      <c r="B170" s="1" t="s">
        <v>3116</v>
      </c>
      <c r="C170" s="1" t="s">
        <v>2229</v>
      </c>
      <c r="D170" s="1">
        <v>2023</v>
      </c>
      <c r="E170" s="1" t="s">
        <v>1252</v>
      </c>
      <c r="F170" s="1" t="s">
        <v>1252</v>
      </c>
      <c r="G170" s="1">
        <v>20231</v>
      </c>
      <c r="H170" s="1" t="s">
        <v>91</v>
      </c>
      <c r="I170" s="1" t="s">
        <v>19</v>
      </c>
      <c r="J170" s="1" t="str">
        <f>VLOOKUP(Table4[[#This Row],[Status]], rubric[], 2, FALSE)</f>
        <v>Pengakuan</v>
      </c>
      <c r="K170" s="1" t="s">
        <v>25</v>
      </c>
      <c r="L170" s="1">
        <v>3</v>
      </c>
      <c r="M170" s="1" t="str">
        <f>CLEAN(TRIM(Table4[[#This Row],[Status]] &amp; "|" &amp; Table4[[#This Row],[Level]] &amp; "|" &amp; Table4[[#This Row],[Participant As]]))</f>
        <v>Narasumber/Pembicara|External Regional|Individual</v>
      </c>
      <c r="N170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20</v>
      </c>
    </row>
    <row r="171" spans="1:14" ht="14.25" customHeight="1" x14ac:dyDescent="0.35">
      <c r="A171" s="1" t="s">
        <v>3115</v>
      </c>
      <c r="B171" s="1" t="s">
        <v>3116</v>
      </c>
      <c r="C171" s="1" t="s">
        <v>2229</v>
      </c>
      <c r="D171" s="1">
        <v>2023</v>
      </c>
      <c r="E171" s="1" t="s">
        <v>579</v>
      </c>
      <c r="F171" s="1" t="s">
        <v>579</v>
      </c>
      <c r="G171" s="1">
        <v>20231</v>
      </c>
      <c r="H171" s="1" t="s">
        <v>91</v>
      </c>
      <c r="I171" s="1" t="s">
        <v>19</v>
      </c>
      <c r="J171" s="1" t="str">
        <f>VLOOKUP(Table4[[#This Row],[Status]], rubric[], 2, FALSE)</f>
        <v>Pengakuan</v>
      </c>
      <c r="K171" s="1" t="s">
        <v>25</v>
      </c>
      <c r="L171" s="1">
        <v>50</v>
      </c>
      <c r="M171" s="1" t="str">
        <f>CLEAN(TRIM(Table4[[#This Row],[Status]] &amp; "|" &amp; Table4[[#This Row],[Level]] &amp; "|" &amp; Table4[[#This Row],[Participant As]]))</f>
        <v>Narasumber/Pembicara|External Regional|Individual</v>
      </c>
      <c r="N171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20</v>
      </c>
    </row>
    <row r="172" spans="1:14" ht="14.25" customHeight="1" x14ac:dyDescent="0.35">
      <c r="A172" s="1" t="s">
        <v>3115</v>
      </c>
      <c r="B172" s="1" t="s">
        <v>3116</v>
      </c>
      <c r="C172" s="1" t="s">
        <v>2229</v>
      </c>
      <c r="D172" s="1">
        <v>2023</v>
      </c>
      <c r="E172" s="1" t="s">
        <v>3118</v>
      </c>
      <c r="F172" s="1" t="s">
        <v>3118</v>
      </c>
      <c r="G172" s="1">
        <v>20231</v>
      </c>
      <c r="H172" s="1" t="s">
        <v>3446</v>
      </c>
      <c r="I172" s="1" t="s">
        <v>48</v>
      </c>
      <c r="J172" s="1" t="str">
        <f>VLOOKUP(Table4[[#This Row],[Status]], rubric[], 2, FALSE)</f>
        <v>Pengakuan</v>
      </c>
      <c r="K172" s="1" t="s">
        <v>25</v>
      </c>
      <c r="L172" s="1">
        <v>11</v>
      </c>
      <c r="M172" s="1" t="str">
        <f>CLEAN(TRIM(Table4[[#This Row],[Status]] &amp; "|" &amp; Table4[[#This Row],[Level]] &amp; "|" &amp; Table4[[#This Row],[Participant As]]))</f>
        <v>Pelatih/Wasit/Juri Tidak Berlisensi|External National|Individual</v>
      </c>
      <c r="N172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173" spans="1:14" ht="14.25" customHeight="1" x14ac:dyDescent="0.35">
      <c r="A173" s="1" t="s">
        <v>3115</v>
      </c>
      <c r="B173" s="1" t="s">
        <v>3116</v>
      </c>
      <c r="C173" s="1" t="s">
        <v>2229</v>
      </c>
      <c r="D173" s="1">
        <v>2023</v>
      </c>
      <c r="E173" s="1" t="s">
        <v>1752</v>
      </c>
      <c r="F173" s="1" t="s">
        <v>1752</v>
      </c>
      <c r="G173" s="1">
        <v>20232</v>
      </c>
      <c r="H173" s="1" t="s">
        <v>91</v>
      </c>
      <c r="I173" s="1" t="s">
        <v>19</v>
      </c>
      <c r="J173" s="1" t="str">
        <f>VLOOKUP(Table4[[#This Row],[Status]], rubric[], 2, FALSE)</f>
        <v>Pengakuan</v>
      </c>
      <c r="K173" s="1" t="s">
        <v>25</v>
      </c>
      <c r="L173" s="1">
        <v>30</v>
      </c>
      <c r="M173" s="1" t="str">
        <f>CLEAN(TRIM(Table4[[#This Row],[Status]] &amp; "|" &amp; Table4[[#This Row],[Level]] &amp; "|" &amp; Table4[[#This Row],[Participant As]]))</f>
        <v>Narasumber/Pembicara|External Regional|Individual</v>
      </c>
      <c r="N173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20</v>
      </c>
    </row>
    <row r="174" spans="1:14" ht="14.25" customHeight="1" x14ac:dyDescent="0.35">
      <c r="A174" s="1" t="s">
        <v>3115</v>
      </c>
      <c r="B174" s="1" t="s">
        <v>3116</v>
      </c>
      <c r="C174" s="1" t="s">
        <v>2229</v>
      </c>
      <c r="D174" s="1">
        <v>2023</v>
      </c>
      <c r="E174" s="1" t="s">
        <v>675</v>
      </c>
      <c r="F174" s="1" t="s">
        <v>675</v>
      </c>
      <c r="G174" s="1">
        <v>20232</v>
      </c>
      <c r="H174" s="1" t="s">
        <v>91</v>
      </c>
      <c r="I174" s="1" t="s">
        <v>48</v>
      </c>
      <c r="J174" s="1" t="str">
        <f>VLOOKUP(Table4[[#This Row],[Status]], rubric[], 2, FALSE)</f>
        <v>Pengakuan</v>
      </c>
      <c r="K174" s="1" t="s">
        <v>25</v>
      </c>
      <c r="L174" s="1">
        <v>100</v>
      </c>
      <c r="M174" s="1" t="str">
        <f>CLEAN(TRIM(Table4[[#This Row],[Status]] &amp; "|" &amp; Table4[[#This Row],[Level]] &amp; "|" &amp; Table4[[#This Row],[Participant As]]))</f>
        <v>Narasumber/Pembicara|External National|Individual</v>
      </c>
      <c r="N174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175" spans="1:14" ht="14.25" customHeight="1" x14ac:dyDescent="0.35">
      <c r="A175" s="1" t="s">
        <v>3115</v>
      </c>
      <c r="B175" s="1" t="s">
        <v>3116</v>
      </c>
      <c r="C175" s="1" t="s">
        <v>2229</v>
      </c>
      <c r="D175" s="1">
        <v>2023</v>
      </c>
      <c r="E175" s="1" t="s">
        <v>3119</v>
      </c>
      <c r="F175" s="1" t="s">
        <v>3120</v>
      </c>
      <c r="G175" s="1">
        <v>20232</v>
      </c>
      <c r="H175" s="1" t="s">
        <v>91</v>
      </c>
      <c r="I175" s="1" t="s">
        <v>48</v>
      </c>
      <c r="J175" s="1" t="str">
        <f>VLOOKUP(Table4[[#This Row],[Status]], rubric[], 2, FALSE)</f>
        <v>Pengakuan</v>
      </c>
      <c r="K175" s="1" t="s">
        <v>25</v>
      </c>
      <c r="L175" s="1">
        <v>70</v>
      </c>
      <c r="M175" s="1" t="str">
        <f>CLEAN(TRIM(Table4[[#This Row],[Status]] &amp; "|" &amp; Table4[[#This Row],[Level]] &amp; "|" &amp; Table4[[#This Row],[Participant As]]))</f>
        <v>Narasumber/Pembicara|External National|Individual</v>
      </c>
      <c r="N175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176" spans="1:14" ht="14.25" customHeight="1" x14ac:dyDescent="0.35">
      <c r="A176" s="1" t="s">
        <v>3121</v>
      </c>
      <c r="B176" s="1" t="s">
        <v>3122</v>
      </c>
      <c r="C176" s="1" t="s">
        <v>2229</v>
      </c>
      <c r="D176" s="1">
        <v>2023</v>
      </c>
      <c r="E176" s="1" t="s">
        <v>639</v>
      </c>
      <c r="F176" s="1" t="s">
        <v>639</v>
      </c>
      <c r="G176" s="1">
        <v>20232</v>
      </c>
      <c r="H176" s="1" t="s">
        <v>91</v>
      </c>
      <c r="I176" s="1" t="s">
        <v>41</v>
      </c>
      <c r="J176" s="1" t="str">
        <f>VLOOKUP(Table4[[#This Row],[Status]], rubric[], 2, FALSE)</f>
        <v>Pengakuan</v>
      </c>
      <c r="K176" s="1" t="s">
        <v>25</v>
      </c>
      <c r="L176" s="1">
        <v>270</v>
      </c>
      <c r="M176" s="1" t="str">
        <f>CLEAN(TRIM(Table4[[#This Row],[Status]] &amp; "|" &amp; Table4[[#This Row],[Level]] &amp; "|" &amp; Table4[[#This Row],[Participant As]]))</f>
        <v>Narasumber/Pembicara|Kab/Kota/PT|Individual</v>
      </c>
      <c r="N176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0</v>
      </c>
    </row>
    <row r="177" spans="1:14" ht="14.25" customHeight="1" x14ac:dyDescent="0.35">
      <c r="A177" s="1" t="s">
        <v>3123</v>
      </c>
      <c r="B177" s="1" t="s">
        <v>3124</v>
      </c>
      <c r="C177" s="1" t="s">
        <v>2229</v>
      </c>
      <c r="D177" s="1">
        <v>2023</v>
      </c>
      <c r="E177" s="1" t="s">
        <v>3125</v>
      </c>
      <c r="F177" s="1" t="s">
        <v>3125</v>
      </c>
      <c r="G177" s="1">
        <v>20231</v>
      </c>
      <c r="H177" s="1" t="s">
        <v>91</v>
      </c>
      <c r="I177" s="1" t="s">
        <v>19</v>
      </c>
      <c r="J177" s="1" t="str">
        <f>VLOOKUP(Table4[[#This Row],[Status]], rubric[], 2, FALSE)</f>
        <v>Pengakuan</v>
      </c>
      <c r="K177" s="1" t="s">
        <v>20</v>
      </c>
      <c r="L177" s="1">
        <v>30</v>
      </c>
      <c r="M177" s="1" t="str">
        <f>CLEAN(TRIM(Table4[[#This Row],[Status]] &amp; "|" &amp; Table4[[#This Row],[Level]] &amp; "|" &amp; Table4[[#This Row],[Participant As]]))</f>
        <v>Narasumber/Pembicara|External Regional|Team</v>
      </c>
      <c r="N177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20</v>
      </c>
    </row>
    <row r="178" spans="1:14" ht="14.25" customHeight="1" x14ac:dyDescent="0.35">
      <c r="A178" s="1" t="s">
        <v>3126</v>
      </c>
      <c r="B178" s="1" t="s">
        <v>2289</v>
      </c>
      <c r="C178" s="1" t="s">
        <v>2229</v>
      </c>
      <c r="D178" s="1">
        <v>2023</v>
      </c>
      <c r="E178" s="1" t="s">
        <v>914</v>
      </c>
      <c r="F178" s="1" t="s">
        <v>914</v>
      </c>
      <c r="G178" s="1">
        <v>20232</v>
      </c>
      <c r="H178" s="1" t="s">
        <v>35</v>
      </c>
      <c r="I178" s="1" t="s">
        <v>19</v>
      </c>
      <c r="J178" s="1" t="str">
        <f>VLOOKUP(Table4[[#This Row],[Status]], rubric[], 2, FALSE)</f>
        <v>Kompetisi</v>
      </c>
      <c r="K178" s="1" t="s">
        <v>20</v>
      </c>
      <c r="L178" s="1">
        <v>100</v>
      </c>
      <c r="M178" s="1" t="str">
        <f>CLEAN(TRIM(Table4[[#This Row],[Status]] &amp; "|" &amp; Table4[[#This Row],[Level]] &amp; "|" &amp; Table4[[#This Row],[Participant As]]))</f>
        <v>Juara 1|External Regional|Team</v>
      </c>
      <c r="N178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179" spans="1:14" ht="14.25" customHeight="1" x14ac:dyDescent="0.35">
      <c r="A179" s="1" t="s">
        <v>3127</v>
      </c>
      <c r="B179" s="1" t="s">
        <v>2292</v>
      </c>
      <c r="C179" s="1" t="s">
        <v>2229</v>
      </c>
      <c r="D179" s="1">
        <v>2023</v>
      </c>
      <c r="E179" s="1" t="s">
        <v>2276</v>
      </c>
      <c r="F179" s="1" t="s">
        <v>2293</v>
      </c>
      <c r="G179" s="1">
        <v>20232</v>
      </c>
      <c r="H179" s="1" t="s">
        <v>318</v>
      </c>
      <c r="I179" s="1" t="s">
        <v>48</v>
      </c>
      <c r="J179" s="1" t="str">
        <f>VLOOKUP(Table4[[#This Row],[Status]], rubric[], 2, FALSE)</f>
        <v>Hasil Karya</v>
      </c>
      <c r="K179" s="1" t="s">
        <v>20</v>
      </c>
      <c r="L179" s="1">
        <v>2</v>
      </c>
      <c r="M179" s="1" t="str">
        <f>CLEAN(TRIM(Table4[[#This Row],[Status]] &amp; "|" &amp; Table4[[#This Row],[Level]] &amp; "|" &amp; Table4[[#This Row],[Participant As]]))</f>
        <v>Penulis kedua (bukan korespondensi) dst karya ilmiah di journal yg bereputasi dan diakui|External National|Team</v>
      </c>
      <c r="N179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20</v>
      </c>
    </row>
    <row r="180" spans="1:14" ht="14.25" customHeight="1" x14ac:dyDescent="0.35">
      <c r="A180" s="1" t="s">
        <v>3128</v>
      </c>
      <c r="B180" s="1" t="s">
        <v>3129</v>
      </c>
      <c r="C180" s="1" t="s">
        <v>2229</v>
      </c>
      <c r="D180" s="1">
        <v>2023</v>
      </c>
      <c r="E180" s="1" t="s">
        <v>1422</v>
      </c>
      <c r="F180" s="1" t="s">
        <v>1422</v>
      </c>
      <c r="G180" s="1">
        <v>20232</v>
      </c>
      <c r="H180" s="1" t="s">
        <v>91</v>
      </c>
      <c r="I180" s="1" t="s">
        <v>41</v>
      </c>
      <c r="J180" s="1" t="str">
        <f>VLOOKUP(Table4[[#This Row],[Status]], rubric[], 2, FALSE)</f>
        <v>Pengakuan</v>
      </c>
      <c r="K180" s="1" t="s">
        <v>25</v>
      </c>
      <c r="L180" s="1">
        <v>30</v>
      </c>
      <c r="M180" s="1" t="str">
        <f>CLEAN(TRIM(Table4[[#This Row],[Status]] &amp; "|" &amp; Table4[[#This Row],[Level]] &amp; "|" &amp; Table4[[#This Row],[Participant As]]))</f>
        <v>Narasumber/Pembicara|Kab/Kota/PT|Individual</v>
      </c>
      <c r="N180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0</v>
      </c>
    </row>
    <row r="181" spans="1:14" ht="14.25" customHeight="1" x14ac:dyDescent="0.35">
      <c r="A181" s="1" t="s">
        <v>3130</v>
      </c>
      <c r="B181" s="1" t="s">
        <v>3131</v>
      </c>
      <c r="C181" s="1" t="s">
        <v>2290</v>
      </c>
      <c r="D181" s="1">
        <v>2023</v>
      </c>
      <c r="E181" s="1" t="s">
        <v>552</v>
      </c>
      <c r="F181" s="1" t="s">
        <v>34</v>
      </c>
      <c r="G181" s="1">
        <v>20231</v>
      </c>
      <c r="H181" s="1" t="s">
        <v>35</v>
      </c>
      <c r="I181" s="1" t="s">
        <v>48</v>
      </c>
      <c r="J181" s="1" t="str">
        <f>VLOOKUP(Table4[[#This Row],[Status]], rubric[], 2, FALSE)</f>
        <v>Kompetisi</v>
      </c>
      <c r="K181" s="1" t="s">
        <v>25</v>
      </c>
      <c r="M181" s="1" t="str">
        <f>CLEAN(TRIM(Table4[[#This Row],[Status]] &amp; "|" &amp; Table4[[#This Row],[Level]] &amp; "|" &amp; Table4[[#This Row],[Participant As]]))</f>
        <v>Juara 1|External National|Individual</v>
      </c>
      <c r="N181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182" spans="1:14" ht="14.25" customHeight="1" x14ac:dyDescent="0.35">
      <c r="A182" s="1" t="s">
        <v>3130</v>
      </c>
      <c r="B182" s="1" t="s">
        <v>3131</v>
      </c>
      <c r="C182" s="1" t="s">
        <v>2290</v>
      </c>
      <c r="D182" s="1">
        <v>2023</v>
      </c>
      <c r="E182" s="1" t="s">
        <v>89</v>
      </c>
      <c r="F182" s="1" t="s">
        <v>90</v>
      </c>
      <c r="G182" s="1">
        <v>20231</v>
      </c>
      <c r="H182" s="1" t="s">
        <v>91</v>
      </c>
      <c r="I182" s="1" t="s">
        <v>66</v>
      </c>
      <c r="J182" s="1" t="str">
        <f>VLOOKUP(Table4[[#This Row],[Status]], rubric[], 2, FALSE)</f>
        <v>Pengakuan</v>
      </c>
      <c r="K182" s="1" t="s">
        <v>25</v>
      </c>
      <c r="L182" s="1">
        <v>500</v>
      </c>
      <c r="M182" s="1" t="str">
        <f>CLEAN(TRIM(Table4[[#This Row],[Status]] &amp; "|" &amp; Table4[[#This Row],[Level]] &amp; "|" &amp; Table4[[#This Row],[Participant As]]))</f>
        <v>Narasumber/Pembicara|External International|Individual</v>
      </c>
      <c r="N182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183" spans="1:14" ht="14.25" customHeight="1" x14ac:dyDescent="0.35">
      <c r="A183" s="1" t="s">
        <v>3132</v>
      </c>
      <c r="B183" s="1" t="s">
        <v>230</v>
      </c>
      <c r="C183" s="1" t="s">
        <v>2290</v>
      </c>
      <c r="D183" s="1">
        <v>2023</v>
      </c>
      <c r="E183" s="1" t="s">
        <v>629</v>
      </c>
      <c r="F183" s="1" t="s">
        <v>700</v>
      </c>
      <c r="G183" s="1">
        <v>20222</v>
      </c>
      <c r="H183" s="1" t="s">
        <v>18</v>
      </c>
      <c r="I183" s="1" t="s">
        <v>19</v>
      </c>
      <c r="J183" s="1" t="str">
        <f>VLOOKUP(Table4[[#This Row],[Status]], rubric[], 2, FALSE)</f>
        <v>Pemberdayaan atau Aksi Kemanusiaan</v>
      </c>
      <c r="K183" s="1" t="s">
        <v>20</v>
      </c>
      <c r="L183" s="1">
        <v>30</v>
      </c>
      <c r="M183" s="1" t="str">
        <f>CLEAN(TRIM(Table4[[#This Row],[Status]] &amp; "|" &amp; Table4[[#This Row],[Level]] &amp; "|" &amp; Table4[[#This Row],[Participant As]]))</f>
        <v>Relawan|External Regional|Team</v>
      </c>
      <c r="N183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184" spans="1:14" ht="14.25" customHeight="1" x14ac:dyDescent="0.35">
      <c r="A184" s="1" t="s">
        <v>3132</v>
      </c>
      <c r="B184" s="1" t="s">
        <v>230</v>
      </c>
      <c r="C184" s="1" t="s">
        <v>2290</v>
      </c>
      <c r="D184" s="1">
        <v>2023</v>
      </c>
      <c r="E184" s="1" t="s">
        <v>2134</v>
      </c>
      <c r="F184" s="1" t="s">
        <v>2134</v>
      </c>
      <c r="G184" s="1">
        <v>20232</v>
      </c>
      <c r="H184" s="1" t="s">
        <v>18</v>
      </c>
      <c r="I184" s="1" t="s">
        <v>48</v>
      </c>
      <c r="J184" s="1" t="str">
        <f>VLOOKUP(Table4[[#This Row],[Status]], rubric[], 2, FALSE)</f>
        <v>Pemberdayaan atau Aksi Kemanusiaan</v>
      </c>
      <c r="K184" s="1" t="s">
        <v>25</v>
      </c>
      <c r="L184" s="1">
        <v>30</v>
      </c>
      <c r="M184" s="1" t="str">
        <f>CLEAN(TRIM(Table4[[#This Row],[Status]] &amp; "|" &amp; Table4[[#This Row],[Level]] &amp; "|" &amp; Table4[[#This Row],[Participant As]]))</f>
        <v>Relawan|External National|Individual</v>
      </c>
      <c r="N184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10</v>
      </c>
    </row>
    <row r="185" spans="1:14" ht="14.25" customHeight="1" x14ac:dyDescent="0.35">
      <c r="A185" s="1" t="s">
        <v>3132</v>
      </c>
      <c r="B185" s="1" t="s">
        <v>230</v>
      </c>
      <c r="C185" s="1" t="s">
        <v>2290</v>
      </c>
      <c r="D185" s="1">
        <v>2023</v>
      </c>
      <c r="E185" s="1" t="s">
        <v>2134</v>
      </c>
      <c r="F185" s="1" t="s">
        <v>2134</v>
      </c>
      <c r="G185" s="1">
        <v>20232</v>
      </c>
      <c r="H185" s="1" t="s">
        <v>55</v>
      </c>
      <c r="I185" s="1" t="s">
        <v>48</v>
      </c>
      <c r="J185" s="1" t="str">
        <f>VLOOKUP(Table4[[#This Row],[Status]], rubric[], 2, FALSE)</f>
        <v>Hasil Karya</v>
      </c>
      <c r="K185" s="1" t="s">
        <v>25</v>
      </c>
      <c r="L185" s="1">
        <v>0</v>
      </c>
      <c r="M185" s="1" t="str">
        <f>CLEAN(TRIM(Table4[[#This Row],[Status]] &amp; "|" &amp; Table4[[#This Row],[Level]] &amp; "|" &amp; Table4[[#This Row],[Participant As]]))</f>
        <v>Hak Cipta|External National|Individual</v>
      </c>
      <c r="N185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20</v>
      </c>
    </row>
    <row r="186" spans="1:14" ht="14.25" customHeight="1" x14ac:dyDescent="0.35">
      <c r="A186" s="1" t="s">
        <v>3133</v>
      </c>
      <c r="B186" s="1" t="s">
        <v>3134</v>
      </c>
      <c r="C186" s="1" t="s">
        <v>688</v>
      </c>
      <c r="D186" s="1">
        <v>2023</v>
      </c>
      <c r="E186" s="1" t="s">
        <v>2956</v>
      </c>
      <c r="F186" s="1" t="s">
        <v>2956</v>
      </c>
      <c r="G186" s="1">
        <v>20232</v>
      </c>
      <c r="H186" s="1" t="s">
        <v>18</v>
      </c>
      <c r="I186" s="1" t="s">
        <v>19</v>
      </c>
      <c r="J186" s="1" t="str">
        <f>VLOOKUP(Table4[[#This Row],[Status]], rubric[], 2, FALSE)</f>
        <v>Pemberdayaan atau Aksi Kemanusiaan</v>
      </c>
      <c r="K186" s="1" t="s">
        <v>20</v>
      </c>
      <c r="L186" s="1">
        <v>198</v>
      </c>
      <c r="M186" s="1" t="str">
        <f>CLEAN(TRIM(Table4[[#This Row],[Status]] &amp; "|" &amp; Table4[[#This Row],[Level]] &amp; "|" &amp; Table4[[#This Row],[Participant As]]))</f>
        <v>Relawan|External Regional|Team</v>
      </c>
      <c r="N186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187" spans="1:14" ht="14.25" customHeight="1" x14ac:dyDescent="0.35">
      <c r="A187" s="1" t="s">
        <v>3135</v>
      </c>
      <c r="B187" s="1" t="s">
        <v>3136</v>
      </c>
      <c r="C187" s="1" t="s">
        <v>688</v>
      </c>
      <c r="D187" s="1">
        <v>2023</v>
      </c>
      <c r="E187" s="1" t="s">
        <v>150</v>
      </c>
      <c r="F187" s="1" t="s">
        <v>150</v>
      </c>
      <c r="G187" s="1">
        <v>20232</v>
      </c>
      <c r="H187" s="1" t="s">
        <v>32</v>
      </c>
      <c r="I187" s="1" t="s">
        <v>48</v>
      </c>
      <c r="J187" s="1" t="str">
        <f>VLOOKUP(Table4[[#This Row],[Status]], rubric[], 2, FALSE)</f>
        <v>Kompetisi</v>
      </c>
      <c r="K187" s="1" t="s">
        <v>20</v>
      </c>
      <c r="M187" s="1" t="str">
        <f>CLEAN(TRIM(Table4[[#This Row],[Status]] &amp; "|" &amp; Table4[[#This Row],[Level]] &amp; "|" &amp; Table4[[#This Row],[Participant As]]))</f>
        <v>Juara 2|External National|Team</v>
      </c>
      <c r="N187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11</v>
      </c>
    </row>
    <row r="188" spans="1:14" ht="14.25" customHeight="1" x14ac:dyDescent="0.35">
      <c r="A188" s="1" t="s">
        <v>3137</v>
      </c>
      <c r="B188" s="1" t="s">
        <v>3138</v>
      </c>
      <c r="C188" s="1" t="s">
        <v>782</v>
      </c>
      <c r="D188" s="1">
        <v>2023</v>
      </c>
      <c r="E188" s="1" t="s">
        <v>1540</v>
      </c>
      <c r="F188" s="1" t="s">
        <v>1005</v>
      </c>
      <c r="G188" s="1">
        <v>20231</v>
      </c>
      <c r="H188" s="1" t="s">
        <v>18</v>
      </c>
      <c r="I188" s="1" t="s">
        <v>19</v>
      </c>
      <c r="J188" s="1" t="str">
        <f>VLOOKUP(Table4[[#This Row],[Status]], rubric[], 2, FALSE)</f>
        <v>Pemberdayaan atau Aksi Kemanusiaan</v>
      </c>
      <c r="K188" s="1" t="s">
        <v>25</v>
      </c>
      <c r="L188" s="1">
        <v>65</v>
      </c>
      <c r="M188" s="1" t="str">
        <f>CLEAN(TRIM(Table4[[#This Row],[Status]] &amp; "|" &amp; Table4[[#This Row],[Level]] &amp; "|" &amp; Table4[[#This Row],[Participant As]]))</f>
        <v>Relawan|External Regional|Individual</v>
      </c>
      <c r="N188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189" spans="1:14" ht="14.25" customHeight="1" x14ac:dyDescent="0.35">
      <c r="A189" s="1" t="s">
        <v>3139</v>
      </c>
      <c r="B189" s="1" t="s">
        <v>3140</v>
      </c>
      <c r="C189" s="1" t="s">
        <v>782</v>
      </c>
      <c r="D189" s="1">
        <v>2023</v>
      </c>
      <c r="E189" s="1" t="s">
        <v>335</v>
      </c>
      <c r="F189" s="1" t="s">
        <v>1766</v>
      </c>
      <c r="G189" s="1">
        <v>20232</v>
      </c>
      <c r="H189" s="1" t="s">
        <v>35</v>
      </c>
      <c r="I189" s="1" t="s">
        <v>66</v>
      </c>
      <c r="J189" s="1" t="str">
        <f>VLOOKUP(Table4[[#This Row],[Status]], rubric[], 2, FALSE)</f>
        <v>Kompetisi</v>
      </c>
      <c r="K189" s="1" t="s">
        <v>20</v>
      </c>
      <c r="M189" s="1" t="str">
        <f>CLEAN(TRIM(Table4[[#This Row],[Status]] &amp; "|" &amp; Table4[[#This Row],[Level]] &amp; "|" &amp; Table4[[#This Row],[Participant As]]))</f>
        <v>Juara 1|External International|Team</v>
      </c>
      <c r="N189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35</v>
      </c>
    </row>
    <row r="190" spans="1:14" ht="14.25" customHeight="1" x14ac:dyDescent="0.35">
      <c r="A190" s="1" t="s">
        <v>3141</v>
      </c>
      <c r="B190" s="1" t="s">
        <v>3142</v>
      </c>
      <c r="C190" s="1" t="s">
        <v>782</v>
      </c>
      <c r="D190" s="1">
        <v>2023</v>
      </c>
      <c r="E190" s="1" t="s">
        <v>1540</v>
      </c>
      <c r="F190" s="1" t="s">
        <v>1005</v>
      </c>
      <c r="G190" s="1">
        <v>20231</v>
      </c>
      <c r="H190" s="1" t="s">
        <v>18</v>
      </c>
      <c r="I190" s="1" t="s">
        <v>19</v>
      </c>
      <c r="J190" s="1" t="str">
        <f>VLOOKUP(Table4[[#This Row],[Status]], rubric[], 2, FALSE)</f>
        <v>Pemberdayaan atau Aksi Kemanusiaan</v>
      </c>
      <c r="K190" s="1" t="s">
        <v>25</v>
      </c>
      <c r="L190" s="1">
        <v>65</v>
      </c>
      <c r="M190" s="1" t="str">
        <f>CLEAN(TRIM(Table4[[#This Row],[Status]] &amp; "|" &amp; Table4[[#This Row],[Level]] &amp; "|" &amp; Table4[[#This Row],[Participant As]]))</f>
        <v>Relawan|External Regional|Individual</v>
      </c>
      <c r="N190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191" spans="1:14" ht="14.25" customHeight="1" x14ac:dyDescent="0.35">
      <c r="A191" s="1" t="s">
        <v>3143</v>
      </c>
      <c r="B191" s="1" t="s">
        <v>3144</v>
      </c>
      <c r="C191" s="1" t="s">
        <v>782</v>
      </c>
      <c r="D191" s="1">
        <v>2023</v>
      </c>
      <c r="E191" s="1" t="s">
        <v>335</v>
      </c>
      <c r="F191" s="1" t="s">
        <v>1766</v>
      </c>
      <c r="G191" s="1">
        <v>20232</v>
      </c>
      <c r="H191" s="1" t="s">
        <v>35</v>
      </c>
      <c r="I191" s="1" t="s">
        <v>66</v>
      </c>
      <c r="J191" s="1" t="str">
        <f>VLOOKUP(Table4[[#This Row],[Status]], rubric[], 2, FALSE)</f>
        <v>Kompetisi</v>
      </c>
      <c r="K191" s="1" t="s">
        <v>20</v>
      </c>
      <c r="M191" s="1" t="str">
        <f>CLEAN(TRIM(Table4[[#This Row],[Status]] &amp; "|" &amp; Table4[[#This Row],[Level]] &amp; "|" &amp; Table4[[#This Row],[Participant As]]))</f>
        <v>Juara 1|External International|Team</v>
      </c>
      <c r="N191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35</v>
      </c>
    </row>
    <row r="192" spans="1:14" ht="14.25" customHeight="1" x14ac:dyDescent="0.35">
      <c r="A192" s="1" t="s">
        <v>3145</v>
      </c>
      <c r="B192" s="1" t="s">
        <v>3146</v>
      </c>
      <c r="C192" s="1" t="s">
        <v>782</v>
      </c>
      <c r="D192" s="1">
        <v>2023</v>
      </c>
      <c r="E192" s="1" t="s">
        <v>1540</v>
      </c>
      <c r="F192" s="1" t="s">
        <v>1005</v>
      </c>
      <c r="G192" s="1">
        <v>20231</v>
      </c>
      <c r="H192" s="1" t="s">
        <v>18</v>
      </c>
      <c r="I192" s="1" t="s">
        <v>19</v>
      </c>
      <c r="J192" s="1" t="str">
        <f>VLOOKUP(Table4[[#This Row],[Status]], rubric[], 2, FALSE)</f>
        <v>Pemberdayaan atau Aksi Kemanusiaan</v>
      </c>
      <c r="K192" s="1" t="s">
        <v>25</v>
      </c>
      <c r="L192" s="1">
        <v>65</v>
      </c>
      <c r="M192" s="1" t="str">
        <f>CLEAN(TRIM(Table4[[#This Row],[Status]] &amp; "|" &amp; Table4[[#This Row],[Level]] &amp; "|" &amp; Table4[[#This Row],[Participant As]]))</f>
        <v>Relawan|External Regional|Individual</v>
      </c>
      <c r="N192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193" spans="1:14" ht="14.25" customHeight="1" x14ac:dyDescent="0.35">
      <c r="A193" s="1" t="s">
        <v>3145</v>
      </c>
      <c r="B193" s="1" t="s">
        <v>3146</v>
      </c>
      <c r="C193" s="1" t="s">
        <v>782</v>
      </c>
      <c r="D193" s="1">
        <v>2023</v>
      </c>
      <c r="E193" s="1" t="s">
        <v>335</v>
      </c>
      <c r="F193" s="1" t="s">
        <v>1766</v>
      </c>
      <c r="G193" s="1">
        <v>20232</v>
      </c>
      <c r="H193" s="1" t="s">
        <v>35</v>
      </c>
      <c r="I193" s="1" t="s">
        <v>66</v>
      </c>
      <c r="J193" s="1" t="str">
        <f>VLOOKUP(Table4[[#This Row],[Status]], rubric[], 2, FALSE)</f>
        <v>Kompetisi</v>
      </c>
      <c r="K193" s="1" t="s">
        <v>20</v>
      </c>
      <c r="M193" s="1" t="str">
        <f>CLEAN(TRIM(Table4[[#This Row],[Status]] &amp; "|" &amp; Table4[[#This Row],[Level]] &amp; "|" &amp; Table4[[#This Row],[Participant As]]))</f>
        <v>Juara 1|External International|Team</v>
      </c>
      <c r="N193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35</v>
      </c>
    </row>
    <row r="194" spans="1:14" ht="14.25" customHeight="1" x14ac:dyDescent="0.35">
      <c r="A194" s="1" t="s">
        <v>3147</v>
      </c>
      <c r="B194" s="1" t="s">
        <v>3148</v>
      </c>
      <c r="C194" s="1" t="s">
        <v>782</v>
      </c>
      <c r="D194" s="1">
        <v>2023</v>
      </c>
      <c r="E194" s="1" t="s">
        <v>335</v>
      </c>
      <c r="F194" s="1" t="s">
        <v>1766</v>
      </c>
      <c r="G194" s="1">
        <v>20232</v>
      </c>
      <c r="H194" s="1" t="s">
        <v>35</v>
      </c>
      <c r="I194" s="1" t="s">
        <v>66</v>
      </c>
      <c r="J194" s="1" t="str">
        <f>VLOOKUP(Table4[[#This Row],[Status]], rubric[], 2, FALSE)</f>
        <v>Kompetisi</v>
      </c>
      <c r="K194" s="1" t="s">
        <v>20</v>
      </c>
      <c r="M194" s="1" t="str">
        <f>CLEAN(TRIM(Table4[[#This Row],[Status]] &amp; "|" &amp; Table4[[#This Row],[Level]] &amp; "|" &amp; Table4[[#This Row],[Participant As]]))</f>
        <v>Juara 1|External International|Team</v>
      </c>
      <c r="N194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35</v>
      </c>
    </row>
    <row r="195" spans="1:14" ht="14.25" customHeight="1" x14ac:dyDescent="0.35">
      <c r="A195" s="1" t="s">
        <v>3149</v>
      </c>
      <c r="B195" s="1" t="s">
        <v>3150</v>
      </c>
      <c r="C195" s="1" t="s">
        <v>782</v>
      </c>
      <c r="D195" s="1">
        <v>2023</v>
      </c>
      <c r="E195" s="1" t="s">
        <v>150</v>
      </c>
      <c r="F195" s="1" t="s">
        <v>150</v>
      </c>
      <c r="G195" s="1">
        <v>20232</v>
      </c>
      <c r="H195" s="1" t="s">
        <v>32</v>
      </c>
      <c r="I195" s="1" t="s">
        <v>48</v>
      </c>
      <c r="J195" s="1" t="str">
        <f>VLOOKUP(Table4[[#This Row],[Status]], rubric[], 2, FALSE)</f>
        <v>Kompetisi</v>
      </c>
      <c r="K195" s="1" t="s">
        <v>20</v>
      </c>
      <c r="M195" s="1" t="str">
        <f>CLEAN(TRIM(Table4[[#This Row],[Status]] &amp; "|" &amp; Table4[[#This Row],[Level]] &amp; "|" &amp; Table4[[#This Row],[Participant As]]))</f>
        <v>Juara 2|External National|Team</v>
      </c>
      <c r="N195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11</v>
      </c>
    </row>
    <row r="196" spans="1:14" ht="14.25" customHeight="1" x14ac:dyDescent="0.35">
      <c r="A196" s="1" t="s">
        <v>3151</v>
      </c>
      <c r="B196" s="1" t="s">
        <v>3152</v>
      </c>
      <c r="C196" s="1" t="s">
        <v>782</v>
      </c>
      <c r="D196" s="1">
        <v>2023</v>
      </c>
      <c r="E196" s="1" t="s">
        <v>869</v>
      </c>
      <c r="F196" s="1" t="s">
        <v>3111</v>
      </c>
      <c r="G196" s="1">
        <v>20232</v>
      </c>
      <c r="H196" s="1" t="s">
        <v>55</v>
      </c>
      <c r="I196" s="1" t="s">
        <v>48</v>
      </c>
      <c r="J196" s="1" t="str">
        <f>VLOOKUP(Table4[[#This Row],[Status]], rubric[], 2, FALSE)</f>
        <v>Hasil Karya</v>
      </c>
      <c r="K196" s="1" t="s">
        <v>20</v>
      </c>
      <c r="L196" s="1">
        <v>5</v>
      </c>
      <c r="M196" s="1" t="str">
        <f>CLEAN(TRIM(Table4[[#This Row],[Status]] &amp; "|" &amp; Table4[[#This Row],[Level]] &amp; "|" &amp; Table4[[#This Row],[Participant As]]))</f>
        <v>Hak Cipta|External National|Team</v>
      </c>
      <c r="N196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20</v>
      </c>
    </row>
    <row r="197" spans="1:14" ht="14.25" customHeight="1" x14ac:dyDescent="0.35">
      <c r="A197" s="1" t="s">
        <v>3153</v>
      </c>
      <c r="B197" s="1" t="s">
        <v>3154</v>
      </c>
      <c r="C197" s="1" t="s">
        <v>782</v>
      </c>
      <c r="D197" s="1">
        <v>2023</v>
      </c>
      <c r="E197" s="1" t="s">
        <v>79</v>
      </c>
      <c r="F197" s="1" t="s">
        <v>80</v>
      </c>
      <c r="G197" s="1">
        <v>20222</v>
      </c>
      <c r="H197" s="1" t="s">
        <v>18</v>
      </c>
      <c r="I197" s="1" t="s">
        <v>19</v>
      </c>
      <c r="J197" s="1" t="str">
        <f>VLOOKUP(Table4[[#This Row],[Status]], rubric[], 2, FALSE)</f>
        <v>Pemberdayaan atau Aksi Kemanusiaan</v>
      </c>
      <c r="K197" s="1" t="s">
        <v>25</v>
      </c>
      <c r="L197" s="1">
        <v>50</v>
      </c>
      <c r="M197" s="1" t="str">
        <f>CLEAN(TRIM(Table4[[#This Row],[Status]] &amp; "|" &amp; Table4[[#This Row],[Level]] &amp; "|" &amp; Table4[[#This Row],[Participant As]]))</f>
        <v>Relawan|External Regional|Individual</v>
      </c>
      <c r="N197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198" spans="1:14" ht="14.25" customHeight="1" x14ac:dyDescent="0.35">
      <c r="A198" s="1" t="s">
        <v>3155</v>
      </c>
      <c r="B198" s="1" t="s">
        <v>3156</v>
      </c>
      <c r="C198" s="1" t="s">
        <v>782</v>
      </c>
      <c r="D198" s="1">
        <v>2023</v>
      </c>
      <c r="E198" s="1" t="s">
        <v>335</v>
      </c>
      <c r="F198" s="1" t="s">
        <v>1766</v>
      </c>
      <c r="G198" s="1">
        <v>20232</v>
      </c>
      <c r="H198" s="1" t="s">
        <v>32</v>
      </c>
      <c r="I198" s="1" t="s">
        <v>66</v>
      </c>
      <c r="J198" s="1" t="str">
        <f>VLOOKUP(Table4[[#This Row],[Status]], rubric[], 2, FALSE)</f>
        <v>Kompetisi</v>
      </c>
      <c r="K198" s="1" t="s">
        <v>20</v>
      </c>
      <c r="M198" s="1" t="str">
        <f>CLEAN(TRIM(Table4[[#This Row],[Status]] &amp; "|" &amp; Table4[[#This Row],[Level]] &amp; "|" &amp; Table4[[#This Row],[Participant As]]))</f>
        <v>Juara 2|External International|Team</v>
      </c>
      <c r="N198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30</v>
      </c>
    </row>
    <row r="199" spans="1:14" ht="14.25" customHeight="1" x14ac:dyDescent="0.35">
      <c r="A199" s="1" t="s">
        <v>3157</v>
      </c>
      <c r="B199" s="1" t="s">
        <v>3158</v>
      </c>
      <c r="C199" s="1" t="s">
        <v>782</v>
      </c>
      <c r="D199" s="1">
        <v>2023</v>
      </c>
      <c r="E199" s="1" t="s">
        <v>457</v>
      </c>
      <c r="F199" s="1" t="s">
        <v>457</v>
      </c>
      <c r="G199" s="1">
        <v>20222</v>
      </c>
      <c r="H199" s="1" t="s">
        <v>35</v>
      </c>
      <c r="I199" s="1" t="s">
        <v>19</v>
      </c>
      <c r="J199" s="1" t="str">
        <f>VLOOKUP(Table4[[#This Row],[Status]], rubric[], 2, FALSE)</f>
        <v>Kompetisi</v>
      </c>
      <c r="K199" s="1" t="s">
        <v>20</v>
      </c>
      <c r="L199" s="1">
        <v>15</v>
      </c>
      <c r="M199" s="1" t="str">
        <f>CLEAN(TRIM(Table4[[#This Row],[Status]] &amp; "|" &amp; Table4[[#This Row],[Level]] &amp; "|" &amp; Table4[[#This Row],[Participant As]]))</f>
        <v>Juara 1|External Regional|Team</v>
      </c>
      <c r="N199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200" spans="1:14" ht="14.25" customHeight="1" x14ac:dyDescent="0.35">
      <c r="A200" s="1" t="s">
        <v>3157</v>
      </c>
      <c r="B200" s="1" t="s">
        <v>3158</v>
      </c>
      <c r="C200" s="1" t="s">
        <v>782</v>
      </c>
      <c r="D200" s="1">
        <v>2023</v>
      </c>
      <c r="E200" s="1" t="s">
        <v>3159</v>
      </c>
      <c r="F200" s="1" t="s">
        <v>3159</v>
      </c>
      <c r="G200" s="1">
        <v>20222</v>
      </c>
      <c r="H200" s="1" t="s">
        <v>35</v>
      </c>
      <c r="I200" s="1" t="s">
        <v>19</v>
      </c>
      <c r="J200" s="1" t="str">
        <f>VLOOKUP(Table4[[#This Row],[Status]], rubric[], 2, FALSE)</f>
        <v>Kompetisi</v>
      </c>
      <c r="K200" s="1" t="s">
        <v>20</v>
      </c>
      <c r="L200" s="1">
        <v>20</v>
      </c>
      <c r="M200" s="1" t="str">
        <f>CLEAN(TRIM(Table4[[#This Row],[Status]] &amp; "|" &amp; Table4[[#This Row],[Level]] &amp; "|" &amp; Table4[[#This Row],[Participant As]]))</f>
        <v>Juara 1|External Regional|Team</v>
      </c>
      <c r="N200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201" spans="1:14" ht="14.25" customHeight="1" x14ac:dyDescent="0.35">
      <c r="A201" s="1" t="s">
        <v>3157</v>
      </c>
      <c r="B201" s="1" t="s">
        <v>3158</v>
      </c>
      <c r="C201" s="1" t="s">
        <v>782</v>
      </c>
      <c r="D201" s="1">
        <v>2023</v>
      </c>
      <c r="E201" s="1" t="s">
        <v>1379</v>
      </c>
      <c r="F201" s="1" t="s">
        <v>1379</v>
      </c>
      <c r="G201" s="1">
        <v>20222</v>
      </c>
      <c r="H201" s="1" t="s">
        <v>32</v>
      </c>
      <c r="I201" s="1" t="s">
        <v>19</v>
      </c>
      <c r="J201" s="1" t="str">
        <f>VLOOKUP(Table4[[#This Row],[Status]], rubric[], 2, FALSE)</f>
        <v>Kompetisi</v>
      </c>
      <c r="K201" s="1" t="s">
        <v>20</v>
      </c>
      <c r="L201" s="1">
        <v>15</v>
      </c>
      <c r="M201" s="1" t="str">
        <f>CLEAN(TRIM(Table4[[#This Row],[Status]] &amp; "|" &amp; Table4[[#This Row],[Level]] &amp; "|" &amp; Table4[[#This Row],[Participant As]]))</f>
        <v>Juara 2|External Regional|Team</v>
      </c>
      <c r="N201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20</v>
      </c>
    </row>
    <row r="202" spans="1:14" ht="14.25" customHeight="1" x14ac:dyDescent="0.35">
      <c r="A202" s="1" t="s">
        <v>3157</v>
      </c>
      <c r="B202" s="1" t="s">
        <v>3158</v>
      </c>
      <c r="C202" s="1" t="s">
        <v>782</v>
      </c>
      <c r="D202" s="1">
        <v>2023</v>
      </c>
      <c r="E202" s="1" t="s">
        <v>335</v>
      </c>
      <c r="F202" s="1" t="s">
        <v>1766</v>
      </c>
      <c r="G202" s="1">
        <v>20232</v>
      </c>
      <c r="H202" s="1" t="s">
        <v>32</v>
      </c>
      <c r="I202" s="1" t="s">
        <v>66</v>
      </c>
      <c r="J202" s="1" t="str">
        <f>VLOOKUP(Table4[[#This Row],[Status]], rubric[], 2, FALSE)</f>
        <v>Kompetisi</v>
      </c>
      <c r="K202" s="1" t="s">
        <v>20</v>
      </c>
      <c r="M202" s="1" t="str">
        <f>CLEAN(TRIM(Table4[[#This Row],[Status]] &amp; "|" &amp; Table4[[#This Row],[Level]] &amp; "|" &amp; Table4[[#This Row],[Participant As]]))</f>
        <v>Juara 2|External International|Team</v>
      </c>
      <c r="N202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30</v>
      </c>
    </row>
    <row r="203" spans="1:14" ht="14.25" customHeight="1" x14ac:dyDescent="0.35">
      <c r="A203" s="1" t="s">
        <v>3160</v>
      </c>
      <c r="B203" s="1" t="s">
        <v>3161</v>
      </c>
      <c r="C203" s="1" t="s">
        <v>782</v>
      </c>
      <c r="D203" s="1">
        <v>2023</v>
      </c>
      <c r="E203" s="1" t="s">
        <v>335</v>
      </c>
      <c r="F203" s="1" t="s">
        <v>1766</v>
      </c>
      <c r="G203" s="1">
        <v>20232</v>
      </c>
      <c r="H203" s="1" t="s">
        <v>32</v>
      </c>
      <c r="I203" s="1" t="s">
        <v>66</v>
      </c>
      <c r="J203" s="1" t="str">
        <f>VLOOKUP(Table4[[#This Row],[Status]], rubric[], 2, FALSE)</f>
        <v>Kompetisi</v>
      </c>
      <c r="K203" s="1" t="s">
        <v>20</v>
      </c>
      <c r="M203" s="1" t="str">
        <f>CLEAN(TRIM(Table4[[#This Row],[Status]] &amp; "|" &amp; Table4[[#This Row],[Level]] &amp; "|" &amp; Table4[[#This Row],[Participant As]]))</f>
        <v>Juara 2|External International|Team</v>
      </c>
      <c r="N203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30</v>
      </c>
    </row>
    <row r="204" spans="1:14" ht="14.25" customHeight="1" x14ac:dyDescent="0.35">
      <c r="A204" s="1" t="s">
        <v>3162</v>
      </c>
      <c r="B204" s="1" t="s">
        <v>3163</v>
      </c>
      <c r="C204" s="1" t="s">
        <v>782</v>
      </c>
      <c r="D204" s="1">
        <v>2023</v>
      </c>
      <c r="E204" s="1" t="s">
        <v>335</v>
      </c>
      <c r="F204" s="1" t="s">
        <v>1766</v>
      </c>
      <c r="G204" s="1">
        <v>20232</v>
      </c>
      <c r="H204" s="1" t="s">
        <v>32</v>
      </c>
      <c r="I204" s="1" t="s">
        <v>66</v>
      </c>
      <c r="J204" s="1" t="str">
        <f>VLOOKUP(Table4[[#This Row],[Status]], rubric[], 2, FALSE)</f>
        <v>Kompetisi</v>
      </c>
      <c r="K204" s="1" t="s">
        <v>20</v>
      </c>
      <c r="M204" s="1" t="str">
        <f>CLEAN(TRIM(Table4[[#This Row],[Status]] &amp; "|" &amp; Table4[[#This Row],[Level]] &amp; "|" &amp; Table4[[#This Row],[Participant As]]))</f>
        <v>Juara 2|External International|Team</v>
      </c>
      <c r="N204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30</v>
      </c>
    </row>
    <row r="205" spans="1:14" ht="14.25" customHeight="1" x14ac:dyDescent="0.35">
      <c r="A205" s="1" t="s">
        <v>3164</v>
      </c>
      <c r="B205" s="1" t="s">
        <v>3165</v>
      </c>
      <c r="C205" s="1" t="s">
        <v>782</v>
      </c>
      <c r="D205" s="1">
        <v>2023</v>
      </c>
      <c r="E205" s="1" t="s">
        <v>150</v>
      </c>
      <c r="F205" s="1" t="s">
        <v>150</v>
      </c>
      <c r="G205" s="1">
        <v>20232</v>
      </c>
      <c r="H205" s="1" t="s">
        <v>32</v>
      </c>
      <c r="I205" s="1" t="s">
        <v>48</v>
      </c>
      <c r="J205" s="1" t="str">
        <f>VLOOKUP(Table4[[#This Row],[Status]], rubric[], 2, FALSE)</f>
        <v>Kompetisi</v>
      </c>
      <c r="K205" s="1" t="s">
        <v>20</v>
      </c>
      <c r="M205" s="1" t="str">
        <f>CLEAN(TRIM(Table4[[#This Row],[Status]] &amp; "|" &amp; Table4[[#This Row],[Level]] &amp; "|" &amp; Table4[[#This Row],[Participant As]]))</f>
        <v>Juara 2|External National|Team</v>
      </c>
      <c r="N205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11</v>
      </c>
    </row>
    <row r="206" spans="1:14" ht="14.25" customHeight="1" x14ac:dyDescent="0.35">
      <c r="A206" s="1" t="s">
        <v>3166</v>
      </c>
      <c r="B206" s="1" t="s">
        <v>3167</v>
      </c>
      <c r="C206" s="1" t="s">
        <v>782</v>
      </c>
      <c r="D206" s="1">
        <v>2023</v>
      </c>
      <c r="E206" s="1" t="s">
        <v>335</v>
      </c>
      <c r="F206" s="1" t="s">
        <v>1766</v>
      </c>
      <c r="G206" s="1">
        <v>20232</v>
      </c>
      <c r="H206" s="1" t="s">
        <v>35</v>
      </c>
      <c r="I206" s="1" t="s">
        <v>66</v>
      </c>
      <c r="J206" s="1" t="str">
        <f>VLOOKUP(Table4[[#This Row],[Status]], rubric[], 2, FALSE)</f>
        <v>Kompetisi</v>
      </c>
      <c r="K206" s="1" t="s">
        <v>20</v>
      </c>
      <c r="M206" s="1" t="str">
        <f>CLEAN(TRIM(Table4[[#This Row],[Status]] &amp; "|" &amp; Table4[[#This Row],[Level]] &amp; "|" &amp; Table4[[#This Row],[Participant As]]))</f>
        <v>Juara 1|External International|Team</v>
      </c>
      <c r="N206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35</v>
      </c>
    </row>
    <row r="207" spans="1:14" ht="14.25" customHeight="1" x14ac:dyDescent="0.35">
      <c r="A207" s="1" t="s">
        <v>3168</v>
      </c>
      <c r="B207" s="1" t="s">
        <v>3169</v>
      </c>
      <c r="C207" s="1" t="s">
        <v>782</v>
      </c>
      <c r="D207" s="1">
        <v>2023</v>
      </c>
      <c r="E207" s="1" t="s">
        <v>626</v>
      </c>
      <c r="F207" s="1" t="s">
        <v>31</v>
      </c>
      <c r="G207" s="1">
        <v>20231</v>
      </c>
      <c r="H207" s="1" t="s">
        <v>32</v>
      </c>
      <c r="I207" s="1" t="s">
        <v>19</v>
      </c>
      <c r="J207" s="1" t="str">
        <f>VLOOKUP(Table4[[#This Row],[Status]], rubric[], 2, FALSE)</f>
        <v>Kompetisi</v>
      </c>
      <c r="K207" s="1" t="s">
        <v>20</v>
      </c>
      <c r="M207" s="1" t="str">
        <f>CLEAN(TRIM(Table4[[#This Row],[Status]] &amp; "|" &amp; Table4[[#This Row],[Level]] &amp; "|" &amp; Table4[[#This Row],[Participant As]]))</f>
        <v>Juara 2|External Regional|Team</v>
      </c>
      <c r="N207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20</v>
      </c>
    </row>
    <row r="208" spans="1:14" ht="14.25" customHeight="1" x14ac:dyDescent="0.35">
      <c r="A208" s="1" t="s">
        <v>3170</v>
      </c>
      <c r="B208" s="1" t="s">
        <v>3171</v>
      </c>
      <c r="C208" s="1" t="s">
        <v>782</v>
      </c>
      <c r="D208" s="1">
        <v>2023</v>
      </c>
      <c r="E208" s="1" t="s">
        <v>1540</v>
      </c>
      <c r="F208" s="1" t="s">
        <v>1005</v>
      </c>
      <c r="G208" s="1">
        <v>20231</v>
      </c>
      <c r="H208" s="1" t="s">
        <v>18</v>
      </c>
      <c r="I208" s="1" t="s">
        <v>19</v>
      </c>
      <c r="J208" s="1" t="str">
        <f>VLOOKUP(Table4[[#This Row],[Status]], rubric[], 2, FALSE)</f>
        <v>Pemberdayaan atau Aksi Kemanusiaan</v>
      </c>
      <c r="K208" s="1" t="s">
        <v>25</v>
      </c>
      <c r="L208" s="1">
        <v>65</v>
      </c>
      <c r="M208" s="1" t="str">
        <f>CLEAN(TRIM(Table4[[#This Row],[Status]] &amp; "|" &amp; Table4[[#This Row],[Level]] &amp; "|" &amp; Table4[[#This Row],[Participant As]]))</f>
        <v>Relawan|External Regional|Individual</v>
      </c>
      <c r="N208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09" spans="1:14" ht="14.25" customHeight="1" x14ac:dyDescent="0.35">
      <c r="A209" s="1" t="s">
        <v>3172</v>
      </c>
      <c r="B209" s="1" t="s">
        <v>3173</v>
      </c>
      <c r="C209" s="1" t="s">
        <v>782</v>
      </c>
      <c r="D209" s="1">
        <v>2023</v>
      </c>
      <c r="E209" s="1" t="s">
        <v>335</v>
      </c>
      <c r="F209" s="1" t="s">
        <v>1766</v>
      </c>
      <c r="G209" s="1">
        <v>20232</v>
      </c>
      <c r="H209" s="1" t="s">
        <v>35</v>
      </c>
      <c r="I209" s="1" t="s">
        <v>66</v>
      </c>
      <c r="J209" s="1" t="str">
        <f>VLOOKUP(Table4[[#This Row],[Status]], rubric[], 2, FALSE)</f>
        <v>Kompetisi</v>
      </c>
      <c r="K209" s="1" t="s">
        <v>20</v>
      </c>
      <c r="M209" s="1" t="str">
        <f>CLEAN(TRIM(Table4[[#This Row],[Status]] &amp; "|" &amp; Table4[[#This Row],[Level]] &amp; "|" &amp; Table4[[#This Row],[Participant As]]))</f>
        <v>Juara 1|External International|Team</v>
      </c>
      <c r="N209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35</v>
      </c>
    </row>
    <row r="210" spans="1:14" ht="14.25" customHeight="1" x14ac:dyDescent="0.35">
      <c r="A210" s="1" t="s">
        <v>3174</v>
      </c>
      <c r="B210" s="1" t="s">
        <v>3175</v>
      </c>
      <c r="C210" s="1" t="s">
        <v>903</v>
      </c>
      <c r="D210" s="1">
        <v>2023</v>
      </c>
      <c r="E210" s="1" t="s">
        <v>1540</v>
      </c>
      <c r="F210" s="1" t="s">
        <v>1005</v>
      </c>
      <c r="G210" s="1">
        <v>20231</v>
      </c>
      <c r="H210" s="1" t="s">
        <v>18</v>
      </c>
      <c r="I210" s="1" t="s">
        <v>19</v>
      </c>
      <c r="J210" s="1" t="str">
        <f>VLOOKUP(Table4[[#This Row],[Status]], rubric[], 2, FALSE)</f>
        <v>Pemberdayaan atau Aksi Kemanusiaan</v>
      </c>
      <c r="K210" s="1" t="s">
        <v>25</v>
      </c>
      <c r="L210" s="1">
        <v>65</v>
      </c>
      <c r="M210" s="1" t="str">
        <f>CLEAN(TRIM(Table4[[#This Row],[Status]] &amp; "|" &amp; Table4[[#This Row],[Level]] &amp; "|" &amp; Table4[[#This Row],[Participant As]]))</f>
        <v>Relawan|External Regional|Individual</v>
      </c>
      <c r="N210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11" spans="1:14" ht="14.25" customHeight="1" x14ac:dyDescent="0.35">
      <c r="A211" s="1" t="s">
        <v>3176</v>
      </c>
      <c r="B211" s="1" t="s">
        <v>3177</v>
      </c>
      <c r="C211" s="1" t="s">
        <v>903</v>
      </c>
      <c r="D211" s="1">
        <v>2023</v>
      </c>
      <c r="E211" s="1" t="s">
        <v>1540</v>
      </c>
      <c r="F211" s="1" t="s">
        <v>1005</v>
      </c>
      <c r="G211" s="1">
        <v>20231</v>
      </c>
      <c r="H211" s="1" t="s">
        <v>18</v>
      </c>
      <c r="I211" s="1" t="s">
        <v>19</v>
      </c>
      <c r="J211" s="1" t="str">
        <f>VLOOKUP(Table4[[#This Row],[Status]], rubric[], 2, FALSE)</f>
        <v>Pemberdayaan atau Aksi Kemanusiaan</v>
      </c>
      <c r="K211" s="1" t="s">
        <v>25</v>
      </c>
      <c r="L211" s="1">
        <v>65</v>
      </c>
      <c r="M211" s="1" t="str">
        <f>CLEAN(TRIM(Table4[[#This Row],[Status]] &amp; "|" &amp; Table4[[#This Row],[Level]] &amp; "|" &amp; Table4[[#This Row],[Participant As]]))</f>
        <v>Relawan|External Regional|Individual</v>
      </c>
      <c r="N211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12" spans="1:14" ht="14.25" customHeight="1" x14ac:dyDescent="0.35">
      <c r="A212" s="1" t="s">
        <v>3178</v>
      </c>
      <c r="B212" s="1" t="s">
        <v>3179</v>
      </c>
      <c r="C212" s="1" t="s">
        <v>903</v>
      </c>
      <c r="D212" s="1">
        <v>2023</v>
      </c>
      <c r="E212" s="1" t="s">
        <v>150</v>
      </c>
      <c r="F212" s="1" t="s">
        <v>150</v>
      </c>
      <c r="G212" s="1">
        <v>20232</v>
      </c>
      <c r="H212" s="1" t="s">
        <v>32</v>
      </c>
      <c r="I212" s="1" t="s">
        <v>48</v>
      </c>
      <c r="J212" s="1" t="str">
        <f>VLOOKUP(Table4[[#This Row],[Status]], rubric[], 2, FALSE)</f>
        <v>Kompetisi</v>
      </c>
      <c r="K212" s="1" t="s">
        <v>20</v>
      </c>
      <c r="M212" s="1" t="str">
        <f>CLEAN(TRIM(Table4[[#This Row],[Status]] &amp; "|" &amp; Table4[[#This Row],[Level]] &amp; "|" &amp; Table4[[#This Row],[Participant As]]))</f>
        <v>Juara 2|External National|Team</v>
      </c>
      <c r="N212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11</v>
      </c>
    </row>
    <row r="213" spans="1:14" ht="14.25" customHeight="1" x14ac:dyDescent="0.35">
      <c r="A213" s="1" t="s">
        <v>3180</v>
      </c>
      <c r="B213" s="1" t="s">
        <v>3181</v>
      </c>
      <c r="C213" s="1" t="s">
        <v>903</v>
      </c>
      <c r="D213" s="1">
        <v>2023</v>
      </c>
      <c r="E213" s="1" t="s">
        <v>1540</v>
      </c>
      <c r="F213" s="1" t="s">
        <v>1005</v>
      </c>
      <c r="G213" s="1">
        <v>20231</v>
      </c>
      <c r="H213" s="1" t="s">
        <v>18</v>
      </c>
      <c r="I213" s="1" t="s">
        <v>19</v>
      </c>
      <c r="J213" s="1" t="str">
        <f>VLOOKUP(Table4[[#This Row],[Status]], rubric[], 2, FALSE)</f>
        <v>Pemberdayaan atau Aksi Kemanusiaan</v>
      </c>
      <c r="K213" s="1" t="s">
        <v>25</v>
      </c>
      <c r="L213" s="1">
        <v>65</v>
      </c>
      <c r="M213" s="1" t="str">
        <f>CLEAN(TRIM(Table4[[#This Row],[Status]] &amp; "|" &amp; Table4[[#This Row],[Level]] &amp; "|" &amp; Table4[[#This Row],[Participant As]]))</f>
        <v>Relawan|External Regional|Individual</v>
      </c>
      <c r="N213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14" spans="1:14" ht="14.25" customHeight="1" x14ac:dyDescent="0.35">
      <c r="A214" s="1" t="s">
        <v>3182</v>
      </c>
      <c r="B214" s="1" t="s">
        <v>3183</v>
      </c>
      <c r="C214" s="1" t="s">
        <v>903</v>
      </c>
      <c r="D214" s="1">
        <v>2023</v>
      </c>
      <c r="E214" s="1" t="s">
        <v>150</v>
      </c>
      <c r="F214" s="1" t="s">
        <v>150</v>
      </c>
      <c r="G214" s="1">
        <v>20232</v>
      </c>
      <c r="H214" s="1" t="s">
        <v>32</v>
      </c>
      <c r="I214" s="1" t="s">
        <v>48</v>
      </c>
      <c r="J214" s="1" t="str">
        <f>VLOOKUP(Table4[[#This Row],[Status]], rubric[], 2, FALSE)</f>
        <v>Kompetisi</v>
      </c>
      <c r="K214" s="1" t="s">
        <v>20</v>
      </c>
      <c r="M214" s="1" t="str">
        <f>CLEAN(TRIM(Table4[[#This Row],[Status]] &amp; "|" &amp; Table4[[#This Row],[Level]] &amp; "|" &amp; Table4[[#This Row],[Participant As]]))</f>
        <v>Juara 2|External National|Team</v>
      </c>
      <c r="N214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11</v>
      </c>
    </row>
    <row r="215" spans="1:14" ht="14.25" customHeight="1" x14ac:dyDescent="0.35">
      <c r="A215" s="1" t="s">
        <v>3184</v>
      </c>
      <c r="B215" s="1" t="s">
        <v>3185</v>
      </c>
      <c r="C215" s="1" t="s">
        <v>964</v>
      </c>
      <c r="D215" s="1">
        <v>2023</v>
      </c>
      <c r="E215" s="1" t="s">
        <v>2475</v>
      </c>
      <c r="F215" s="1" t="s">
        <v>3186</v>
      </c>
      <c r="G215" s="1">
        <v>20232</v>
      </c>
      <c r="H215" s="1" t="s">
        <v>32</v>
      </c>
      <c r="I215" s="1" t="s">
        <v>48</v>
      </c>
      <c r="J215" s="1" t="str">
        <f>VLOOKUP(Table4[[#This Row],[Status]], rubric[], 2, FALSE)</f>
        <v>Kompetisi</v>
      </c>
      <c r="K215" s="1" t="s">
        <v>20</v>
      </c>
      <c r="M215" s="1" t="str">
        <f>CLEAN(TRIM(Table4[[#This Row],[Status]] &amp; "|" &amp; Table4[[#This Row],[Level]] &amp; "|" &amp; Table4[[#This Row],[Participant As]]))</f>
        <v>Juara 2|External National|Team</v>
      </c>
      <c r="N215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11</v>
      </c>
    </row>
    <row r="216" spans="1:14" ht="14.25" customHeight="1" x14ac:dyDescent="0.35">
      <c r="A216" s="1" t="s">
        <v>3187</v>
      </c>
      <c r="B216" s="1" t="s">
        <v>3188</v>
      </c>
      <c r="C216" s="1" t="s">
        <v>964</v>
      </c>
      <c r="D216" s="1">
        <v>2023</v>
      </c>
      <c r="E216" s="1" t="s">
        <v>606</v>
      </c>
      <c r="F216" s="1" t="s">
        <v>2396</v>
      </c>
      <c r="G216" s="1">
        <v>20232</v>
      </c>
      <c r="H216" s="1" t="s">
        <v>74</v>
      </c>
      <c r="I216" s="1" t="s">
        <v>48</v>
      </c>
      <c r="J216" s="1" t="str">
        <f>VLOOKUP(Table4[[#This Row],[Status]], rubric[], 2, FALSE)</f>
        <v>Kompetisi</v>
      </c>
      <c r="K216" s="1" t="s">
        <v>25</v>
      </c>
      <c r="M216" s="1" t="str">
        <f>CLEAN(TRIM(Table4[[#This Row],[Status]] &amp; "|" &amp; Table4[[#This Row],[Level]] &amp; "|" &amp; Table4[[#This Row],[Participant As]]))</f>
        <v>Juara 3|External National|Individual</v>
      </c>
      <c r="N216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17" spans="1:14" ht="14.25" customHeight="1" x14ac:dyDescent="0.35">
      <c r="A217" s="1" t="s">
        <v>3189</v>
      </c>
      <c r="B217" s="1" t="s">
        <v>3190</v>
      </c>
      <c r="C217" s="1" t="s">
        <v>964</v>
      </c>
      <c r="D217" s="1">
        <v>2023</v>
      </c>
      <c r="E217" s="1" t="s">
        <v>3083</v>
      </c>
      <c r="F217" s="1" t="s">
        <v>3083</v>
      </c>
      <c r="G217" s="1">
        <v>20232</v>
      </c>
      <c r="H217" s="1" t="s">
        <v>18</v>
      </c>
      <c r="I217" s="1" t="s">
        <v>48</v>
      </c>
      <c r="J217" s="1" t="str">
        <f>VLOOKUP(Table4[[#This Row],[Status]], rubric[], 2, FALSE)</f>
        <v>Pemberdayaan atau Aksi Kemanusiaan</v>
      </c>
      <c r="K217" s="1" t="s">
        <v>25</v>
      </c>
      <c r="L217" s="1">
        <v>60</v>
      </c>
      <c r="M217" s="1" t="str">
        <f>CLEAN(TRIM(Table4[[#This Row],[Status]] &amp; "|" &amp; Table4[[#This Row],[Level]] &amp; "|" &amp; Table4[[#This Row],[Participant As]]))</f>
        <v>Relawan|External National|Individual</v>
      </c>
      <c r="N217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10</v>
      </c>
    </row>
    <row r="218" spans="1:14" ht="14.25" customHeight="1" x14ac:dyDescent="0.35">
      <c r="A218" s="1" t="s">
        <v>3189</v>
      </c>
      <c r="B218" s="1" t="s">
        <v>3190</v>
      </c>
      <c r="C218" s="1" t="s">
        <v>964</v>
      </c>
      <c r="D218" s="1">
        <v>2023</v>
      </c>
      <c r="E218" s="1" t="s">
        <v>2475</v>
      </c>
      <c r="F218" s="1" t="s">
        <v>3186</v>
      </c>
      <c r="G218" s="1">
        <v>20232</v>
      </c>
      <c r="H218" s="1" t="s">
        <v>32</v>
      </c>
      <c r="I218" s="1" t="s">
        <v>48</v>
      </c>
      <c r="J218" s="1" t="str">
        <f>VLOOKUP(Table4[[#This Row],[Status]], rubric[], 2, FALSE)</f>
        <v>Kompetisi</v>
      </c>
      <c r="K218" s="1" t="s">
        <v>20</v>
      </c>
      <c r="M218" s="1" t="str">
        <f>CLEAN(TRIM(Table4[[#This Row],[Status]] &amp; "|" &amp; Table4[[#This Row],[Level]] &amp; "|" &amp; Table4[[#This Row],[Participant As]]))</f>
        <v>Juara 2|External National|Team</v>
      </c>
      <c r="N218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11</v>
      </c>
    </row>
    <row r="219" spans="1:14" ht="14.25" customHeight="1" x14ac:dyDescent="0.35">
      <c r="A219" s="1" t="s">
        <v>3191</v>
      </c>
      <c r="B219" s="1" t="s">
        <v>3192</v>
      </c>
      <c r="C219" s="1" t="s">
        <v>964</v>
      </c>
      <c r="D219" s="1">
        <v>2023</v>
      </c>
      <c r="E219" s="1" t="s">
        <v>2475</v>
      </c>
      <c r="F219" s="1" t="s">
        <v>3186</v>
      </c>
      <c r="G219" s="1">
        <v>20232</v>
      </c>
      <c r="H219" s="1" t="s">
        <v>32</v>
      </c>
      <c r="I219" s="1" t="s">
        <v>48</v>
      </c>
      <c r="J219" s="1" t="str">
        <f>VLOOKUP(Table4[[#This Row],[Status]], rubric[], 2, FALSE)</f>
        <v>Kompetisi</v>
      </c>
      <c r="K219" s="1" t="s">
        <v>20</v>
      </c>
      <c r="M219" s="1" t="str">
        <f>CLEAN(TRIM(Table4[[#This Row],[Status]] &amp; "|" &amp; Table4[[#This Row],[Level]] &amp; "|" &amp; Table4[[#This Row],[Participant As]]))</f>
        <v>Juara 2|External National|Team</v>
      </c>
      <c r="N219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11</v>
      </c>
    </row>
    <row r="220" spans="1:14" ht="14.25" customHeight="1" x14ac:dyDescent="0.35">
      <c r="A220" s="1" t="s">
        <v>3193</v>
      </c>
      <c r="B220" s="1" t="s">
        <v>3194</v>
      </c>
      <c r="C220" s="1" t="s">
        <v>964</v>
      </c>
      <c r="D220" s="1">
        <v>2023</v>
      </c>
      <c r="E220" s="1" t="s">
        <v>38</v>
      </c>
      <c r="F220" s="1" t="s">
        <v>57</v>
      </c>
      <c r="G220" s="1">
        <v>20231</v>
      </c>
      <c r="H220" s="1" t="s">
        <v>18</v>
      </c>
      <c r="I220" s="1" t="s">
        <v>19</v>
      </c>
      <c r="J220" s="1" t="str">
        <f>VLOOKUP(Table4[[#This Row],[Status]], rubric[], 2, FALSE)</f>
        <v>Pemberdayaan atau Aksi Kemanusiaan</v>
      </c>
      <c r="K220" s="1" t="s">
        <v>20</v>
      </c>
      <c r="L220" s="1">
        <v>35</v>
      </c>
      <c r="M220" s="1" t="str">
        <f>CLEAN(TRIM(Table4[[#This Row],[Status]] &amp; "|" &amp; Table4[[#This Row],[Level]] &amp; "|" &amp; Table4[[#This Row],[Participant As]]))</f>
        <v>Relawan|External Regional|Team</v>
      </c>
      <c r="N220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21" spans="1:14" ht="14.25" customHeight="1" x14ac:dyDescent="0.35">
      <c r="A221" s="1" t="s">
        <v>3193</v>
      </c>
      <c r="B221" s="1" t="s">
        <v>3194</v>
      </c>
      <c r="C221" s="1" t="s">
        <v>964</v>
      </c>
      <c r="D221" s="1">
        <v>2023</v>
      </c>
      <c r="E221" s="1" t="s">
        <v>2475</v>
      </c>
      <c r="F221" s="1" t="s">
        <v>3186</v>
      </c>
      <c r="G221" s="1">
        <v>20232</v>
      </c>
      <c r="H221" s="1" t="s">
        <v>74</v>
      </c>
      <c r="I221" s="1" t="s">
        <v>48</v>
      </c>
      <c r="J221" s="1" t="str">
        <f>VLOOKUP(Table4[[#This Row],[Status]], rubric[], 2, FALSE)</f>
        <v>Kompetisi</v>
      </c>
      <c r="K221" s="1" t="s">
        <v>20</v>
      </c>
      <c r="M221" s="1" t="str">
        <f>CLEAN(TRIM(Table4[[#This Row],[Status]] &amp; "|" &amp; Table4[[#This Row],[Level]] &amp; "|" &amp; Table4[[#This Row],[Participant As]]))</f>
        <v>Juara 3|External National|Team</v>
      </c>
      <c r="N221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8</v>
      </c>
    </row>
    <row r="222" spans="1:14" ht="14.25" customHeight="1" x14ac:dyDescent="0.35">
      <c r="A222" s="1" t="s">
        <v>3193</v>
      </c>
      <c r="B222" s="1" t="s">
        <v>3194</v>
      </c>
      <c r="C222" s="1" t="s">
        <v>964</v>
      </c>
      <c r="D222" s="1">
        <v>2023</v>
      </c>
      <c r="E222" s="1" t="s">
        <v>3186</v>
      </c>
      <c r="F222" s="1" t="s">
        <v>1432</v>
      </c>
      <c r="G222" s="1">
        <v>20232</v>
      </c>
      <c r="H222" s="1" t="s">
        <v>74</v>
      </c>
      <c r="I222" s="1" t="s">
        <v>48</v>
      </c>
      <c r="J222" s="1" t="str">
        <f>VLOOKUP(Table4[[#This Row],[Status]], rubric[], 2, FALSE)</f>
        <v>Kompetisi</v>
      </c>
      <c r="K222" s="1" t="s">
        <v>25</v>
      </c>
      <c r="L222" s="1">
        <v>150</v>
      </c>
      <c r="M222" s="1" t="str">
        <f>CLEAN(TRIM(Table4[[#This Row],[Status]] &amp; "|" &amp; Table4[[#This Row],[Level]] &amp; "|" &amp; Table4[[#This Row],[Participant As]]))</f>
        <v>Juara 3|External National|Individual</v>
      </c>
      <c r="N222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23" spans="1:14" ht="14.25" customHeight="1" x14ac:dyDescent="0.35">
      <c r="A223" s="1" t="s">
        <v>3195</v>
      </c>
      <c r="B223" s="1" t="s">
        <v>3196</v>
      </c>
      <c r="C223" s="1" t="s">
        <v>964</v>
      </c>
      <c r="D223" s="1">
        <v>2023</v>
      </c>
      <c r="E223" s="1" t="s">
        <v>2475</v>
      </c>
      <c r="F223" s="1" t="s">
        <v>3186</v>
      </c>
      <c r="G223" s="1">
        <v>20232</v>
      </c>
      <c r="H223" s="1" t="s">
        <v>32</v>
      </c>
      <c r="I223" s="1" t="s">
        <v>48</v>
      </c>
      <c r="J223" s="1" t="str">
        <f>VLOOKUP(Table4[[#This Row],[Status]], rubric[], 2, FALSE)</f>
        <v>Kompetisi</v>
      </c>
      <c r="K223" s="1" t="s">
        <v>20</v>
      </c>
      <c r="M223" s="1" t="str">
        <f>CLEAN(TRIM(Table4[[#This Row],[Status]] &amp; "|" &amp; Table4[[#This Row],[Level]] &amp; "|" &amp; Table4[[#This Row],[Participant As]]))</f>
        <v>Juara 2|External National|Team</v>
      </c>
      <c r="N223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11</v>
      </c>
    </row>
    <row r="224" spans="1:14" ht="14.25" customHeight="1" x14ac:dyDescent="0.35">
      <c r="A224" s="1" t="s">
        <v>3197</v>
      </c>
      <c r="B224" s="1" t="s">
        <v>3198</v>
      </c>
      <c r="C224" s="1" t="s">
        <v>964</v>
      </c>
      <c r="D224" s="1">
        <v>2023</v>
      </c>
      <c r="E224" s="1" t="s">
        <v>2656</v>
      </c>
      <c r="F224" s="1" t="s">
        <v>3199</v>
      </c>
      <c r="G224" s="1">
        <v>20231</v>
      </c>
      <c r="H224" s="1" t="s">
        <v>35</v>
      </c>
      <c r="I224" s="1" t="s">
        <v>48</v>
      </c>
      <c r="J224" s="1" t="str">
        <f>VLOOKUP(Table4[[#This Row],[Status]], rubric[], 2, FALSE)</f>
        <v>Kompetisi</v>
      </c>
      <c r="K224" s="1" t="s">
        <v>20</v>
      </c>
      <c r="M224" s="1" t="str">
        <f>CLEAN(TRIM(Table4[[#This Row],[Status]] &amp; "|" &amp; Table4[[#This Row],[Level]] &amp; "|" &amp; Table4[[#This Row],[Participant As]]))</f>
        <v>Juara 1|External National|Team</v>
      </c>
      <c r="N224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25" spans="1:14" ht="14.25" customHeight="1" x14ac:dyDescent="0.35">
      <c r="A225" s="1" t="s">
        <v>3197</v>
      </c>
      <c r="B225" s="1" t="s">
        <v>3198</v>
      </c>
      <c r="C225" s="1" t="s">
        <v>964</v>
      </c>
      <c r="D225" s="1">
        <v>2023</v>
      </c>
      <c r="E225" s="1" t="s">
        <v>2475</v>
      </c>
      <c r="F225" s="1" t="s">
        <v>3186</v>
      </c>
      <c r="G225" s="1">
        <v>20232</v>
      </c>
      <c r="H225" s="1" t="s">
        <v>35</v>
      </c>
      <c r="I225" s="1" t="s">
        <v>48</v>
      </c>
      <c r="J225" s="1" t="str">
        <f>VLOOKUP(Table4[[#This Row],[Status]], rubric[], 2, FALSE)</f>
        <v>Kompetisi</v>
      </c>
      <c r="K225" s="1" t="s">
        <v>20</v>
      </c>
      <c r="M225" s="1" t="str">
        <f>CLEAN(TRIM(Table4[[#This Row],[Status]] &amp; "|" &amp; Table4[[#This Row],[Level]] &amp; "|" &amp; Table4[[#This Row],[Participant As]]))</f>
        <v>Juara 1|External National|Team</v>
      </c>
      <c r="N225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26" spans="1:14" ht="14.25" customHeight="1" x14ac:dyDescent="0.35">
      <c r="A226" s="1" t="s">
        <v>3200</v>
      </c>
      <c r="B226" s="1" t="s">
        <v>3201</v>
      </c>
      <c r="C226" s="1" t="s">
        <v>964</v>
      </c>
      <c r="D226" s="1">
        <v>2023</v>
      </c>
      <c r="E226" s="1" t="s">
        <v>3202</v>
      </c>
      <c r="F226" s="1" t="s">
        <v>3202</v>
      </c>
      <c r="G226" s="1">
        <v>20231</v>
      </c>
      <c r="H226" s="1" t="s">
        <v>55</v>
      </c>
      <c r="I226" s="1" t="s">
        <v>48</v>
      </c>
      <c r="J226" s="1" t="str">
        <f>VLOOKUP(Table4[[#This Row],[Status]], rubric[], 2, FALSE)</f>
        <v>Hasil Karya</v>
      </c>
      <c r="K226" s="1" t="s">
        <v>20</v>
      </c>
      <c r="L226" s="1">
        <v>0</v>
      </c>
      <c r="M226" s="1" t="str">
        <f>CLEAN(TRIM(Table4[[#This Row],[Status]] &amp; "|" &amp; Table4[[#This Row],[Level]] &amp; "|" &amp; Table4[[#This Row],[Participant As]]))</f>
        <v>Hak Cipta|External National|Team</v>
      </c>
      <c r="N226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20</v>
      </c>
    </row>
    <row r="227" spans="1:14" ht="14.25" customHeight="1" x14ac:dyDescent="0.35">
      <c r="A227" s="1" t="s">
        <v>3200</v>
      </c>
      <c r="B227" s="1" t="s">
        <v>3201</v>
      </c>
      <c r="C227" s="1" t="s">
        <v>964</v>
      </c>
      <c r="D227" s="1">
        <v>2023</v>
      </c>
      <c r="E227" s="1" t="s">
        <v>2475</v>
      </c>
      <c r="F227" s="1" t="s">
        <v>3186</v>
      </c>
      <c r="G227" s="1">
        <v>20232</v>
      </c>
      <c r="H227" s="1" t="s">
        <v>35</v>
      </c>
      <c r="I227" s="1" t="s">
        <v>48</v>
      </c>
      <c r="J227" s="1" t="str">
        <f>VLOOKUP(Table4[[#This Row],[Status]], rubric[], 2, FALSE)</f>
        <v>Kompetisi</v>
      </c>
      <c r="K227" s="1" t="s">
        <v>20</v>
      </c>
      <c r="M227" s="1" t="str">
        <f>CLEAN(TRIM(Table4[[#This Row],[Status]] &amp; "|" &amp; Table4[[#This Row],[Level]] &amp; "|" &amp; Table4[[#This Row],[Participant As]]))</f>
        <v>Juara 1|External National|Team</v>
      </c>
      <c r="N227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28" spans="1:14" ht="14.25" customHeight="1" x14ac:dyDescent="0.35">
      <c r="A228" s="1" t="s">
        <v>3203</v>
      </c>
      <c r="B228" s="1" t="s">
        <v>3204</v>
      </c>
      <c r="C228" s="1" t="s">
        <v>964</v>
      </c>
      <c r="D228" s="1">
        <v>2023</v>
      </c>
      <c r="E228" s="1" t="s">
        <v>150</v>
      </c>
      <c r="F228" s="1" t="s">
        <v>150</v>
      </c>
      <c r="G228" s="1">
        <v>20232</v>
      </c>
      <c r="H228" s="1" t="s">
        <v>32</v>
      </c>
      <c r="I228" s="1" t="s">
        <v>48</v>
      </c>
      <c r="J228" s="1" t="str">
        <f>VLOOKUP(Table4[[#This Row],[Status]], rubric[], 2, FALSE)</f>
        <v>Kompetisi</v>
      </c>
      <c r="K228" s="1" t="s">
        <v>20</v>
      </c>
      <c r="M228" s="1" t="str">
        <f>CLEAN(TRIM(Table4[[#This Row],[Status]] &amp; "|" &amp; Table4[[#This Row],[Level]] &amp; "|" &amp; Table4[[#This Row],[Participant As]]))</f>
        <v>Juara 2|External National|Team</v>
      </c>
      <c r="N228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11</v>
      </c>
    </row>
    <row r="229" spans="1:14" ht="14.25" customHeight="1" x14ac:dyDescent="0.35">
      <c r="A229" s="1" t="s">
        <v>3205</v>
      </c>
      <c r="B229" s="1" t="s">
        <v>3206</v>
      </c>
      <c r="C229" s="1" t="s">
        <v>964</v>
      </c>
      <c r="D229" s="1">
        <v>2023</v>
      </c>
      <c r="E229" s="1" t="s">
        <v>38</v>
      </c>
      <c r="F229" s="1" t="s">
        <v>57</v>
      </c>
      <c r="G229" s="1">
        <v>20231</v>
      </c>
      <c r="H229" s="1" t="s">
        <v>18</v>
      </c>
      <c r="I229" s="1" t="s">
        <v>19</v>
      </c>
      <c r="J229" s="1" t="str">
        <f>VLOOKUP(Table4[[#This Row],[Status]], rubric[], 2, FALSE)</f>
        <v>Pemberdayaan atau Aksi Kemanusiaan</v>
      </c>
      <c r="K229" s="1" t="s">
        <v>20</v>
      </c>
      <c r="L229" s="1">
        <v>35</v>
      </c>
      <c r="M229" s="1" t="str">
        <f>CLEAN(TRIM(Table4[[#This Row],[Status]] &amp; "|" &amp; Table4[[#This Row],[Level]] &amp; "|" &amp; Table4[[#This Row],[Participant As]]))</f>
        <v>Relawan|External Regional|Team</v>
      </c>
      <c r="N229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30" spans="1:14" ht="14.25" customHeight="1" x14ac:dyDescent="0.35">
      <c r="A230" s="1" t="s">
        <v>3205</v>
      </c>
      <c r="B230" s="1" t="s">
        <v>3206</v>
      </c>
      <c r="C230" s="1" t="s">
        <v>964</v>
      </c>
      <c r="D230" s="1">
        <v>2023</v>
      </c>
      <c r="E230" s="1" t="s">
        <v>3202</v>
      </c>
      <c r="F230" s="1" t="s">
        <v>3202</v>
      </c>
      <c r="G230" s="1">
        <v>20231</v>
      </c>
      <c r="H230" s="1" t="s">
        <v>55</v>
      </c>
      <c r="I230" s="1" t="s">
        <v>48</v>
      </c>
      <c r="J230" s="1" t="str">
        <f>VLOOKUP(Table4[[#This Row],[Status]], rubric[], 2, FALSE)</f>
        <v>Hasil Karya</v>
      </c>
      <c r="K230" s="1" t="s">
        <v>20</v>
      </c>
      <c r="L230" s="1">
        <v>0</v>
      </c>
      <c r="M230" s="1" t="str">
        <f>CLEAN(TRIM(Table4[[#This Row],[Status]] &amp; "|" &amp; Table4[[#This Row],[Level]] &amp; "|" &amp; Table4[[#This Row],[Participant As]]))</f>
        <v>Hak Cipta|External National|Team</v>
      </c>
      <c r="N230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20</v>
      </c>
    </row>
    <row r="231" spans="1:14" ht="14.25" customHeight="1" x14ac:dyDescent="0.35">
      <c r="A231" s="1" t="s">
        <v>3205</v>
      </c>
      <c r="B231" s="1" t="s">
        <v>3206</v>
      </c>
      <c r="C231" s="1" t="s">
        <v>964</v>
      </c>
      <c r="D231" s="1">
        <v>2023</v>
      </c>
      <c r="E231" s="1" t="s">
        <v>2475</v>
      </c>
      <c r="F231" s="1" t="s">
        <v>3186</v>
      </c>
      <c r="G231" s="1">
        <v>20232</v>
      </c>
      <c r="H231" s="1" t="s">
        <v>74</v>
      </c>
      <c r="I231" s="1" t="s">
        <v>48</v>
      </c>
      <c r="J231" s="1" t="str">
        <f>VLOOKUP(Table4[[#This Row],[Status]], rubric[], 2, FALSE)</f>
        <v>Kompetisi</v>
      </c>
      <c r="K231" s="1" t="s">
        <v>20</v>
      </c>
      <c r="M231" s="1" t="str">
        <f>CLEAN(TRIM(Table4[[#This Row],[Status]] &amp; "|" &amp; Table4[[#This Row],[Level]] &amp; "|" &amp; Table4[[#This Row],[Participant As]]))</f>
        <v>Juara 3|External National|Team</v>
      </c>
      <c r="N231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8</v>
      </c>
    </row>
    <row r="232" spans="1:14" ht="14.25" customHeight="1" x14ac:dyDescent="0.35">
      <c r="A232" s="1" t="s">
        <v>3207</v>
      </c>
      <c r="B232" s="1" t="s">
        <v>3208</v>
      </c>
      <c r="C232" s="1" t="s">
        <v>964</v>
      </c>
      <c r="D232" s="1">
        <v>2023</v>
      </c>
      <c r="E232" s="1" t="s">
        <v>1540</v>
      </c>
      <c r="F232" s="1" t="s">
        <v>1005</v>
      </c>
      <c r="G232" s="1">
        <v>20231</v>
      </c>
      <c r="H232" s="1" t="s">
        <v>18</v>
      </c>
      <c r="I232" s="1" t="s">
        <v>19</v>
      </c>
      <c r="J232" s="1" t="str">
        <f>VLOOKUP(Table4[[#This Row],[Status]], rubric[], 2, FALSE)</f>
        <v>Pemberdayaan atau Aksi Kemanusiaan</v>
      </c>
      <c r="K232" s="1" t="s">
        <v>25</v>
      </c>
      <c r="L232" s="1">
        <v>65</v>
      </c>
      <c r="M232" s="1" t="str">
        <f>CLEAN(TRIM(Table4[[#This Row],[Status]] &amp; "|" &amp; Table4[[#This Row],[Level]] &amp; "|" &amp; Table4[[#This Row],[Participant As]]))</f>
        <v>Relawan|External Regional|Individual</v>
      </c>
      <c r="N232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33" spans="1:14" ht="14.25" customHeight="1" x14ac:dyDescent="0.35">
      <c r="A233" s="1" t="s">
        <v>3209</v>
      </c>
      <c r="B233" s="1" t="s">
        <v>3210</v>
      </c>
      <c r="C233" s="1" t="s">
        <v>964</v>
      </c>
      <c r="D233" s="1">
        <v>2023</v>
      </c>
      <c r="E233" s="1" t="s">
        <v>38</v>
      </c>
      <c r="F233" s="1" t="s">
        <v>57</v>
      </c>
      <c r="G233" s="1">
        <v>20231</v>
      </c>
      <c r="H233" s="1" t="s">
        <v>18</v>
      </c>
      <c r="I233" s="1" t="s">
        <v>19</v>
      </c>
      <c r="J233" s="1" t="str">
        <f>VLOOKUP(Table4[[#This Row],[Status]], rubric[], 2, FALSE)</f>
        <v>Pemberdayaan atau Aksi Kemanusiaan</v>
      </c>
      <c r="K233" s="1" t="s">
        <v>20</v>
      </c>
      <c r="L233" s="1">
        <v>6</v>
      </c>
      <c r="M233" s="1" t="str">
        <f>CLEAN(TRIM(Table4[[#This Row],[Status]] &amp; "|" &amp; Table4[[#This Row],[Level]] &amp; "|" &amp; Table4[[#This Row],[Participant As]]))</f>
        <v>Relawan|External Regional|Team</v>
      </c>
      <c r="N233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34" spans="1:14" ht="14.25" customHeight="1" x14ac:dyDescent="0.35">
      <c r="A234" s="1" t="s">
        <v>3209</v>
      </c>
      <c r="B234" s="1" t="s">
        <v>3210</v>
      </c>
      <c r="C234" s="1" t="s">
        <v>964</v>
      </c>
      <c r="D234" s="1">
        <v>2023</v>
      </c>
      <c r="E234" s="1" t="s">
        <v>3202</v>
      </c>
      <c r="F234" s="1" t="s">
        <v>3202</v>
      </c>
      <c r="G234" s="1">
        <v>20231</v>
      </c>
      <c r="H234" s="1" t="s">
        <v>55</v>
      </c>
      <c r="I234" s="1" t="s">
        <v>48</v>
      </c>
      <c r="J234" s="1" t="str">
        <f>VLOOKUP(Table4[[#This Row],[Status]], rubric[], 2, FALSE)</f>
        <v>Hasil Karya</v>
      </c>
      <c r="K234" s="1" t="s">
        <v>20</v>
      </c>
      <c r="L234" s="1">
        <v>0</v>
      </c>
      <c r="M234" s="1" t="str">
        <f>CLEAN(TRIM(Table4[[#This Row],[Status]] &amp; "|" &amp; Table4[[#This Row],[Level]] &amp; "|" &amp; Table4[[#This Row],[Participant As]]))</f>
        <v>Hak Cipta|External National|Team</v>
      </c>
      <c r="N234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20</v>
      </c>
    </row>
    <row r="235" spans="1:14" ht="14.25" customHeight="1" x14ac:dyDescent="0.35">
      <c r="A235" s="1" t="s">
        <v>3209</v>
      </c>
      <c r="B235" s="1" t="s">
        <v>3210</v>
      </c>
      <c r="C235" s="1" t="s">
        <v>964</v>
      </c>
      <c r="D235" s="1">
        <v>2023</v>
      </c>
      <c r="E235" s="1" t="s">
        <v>2475</v>
      </c>
      <c r="F235" s="1" t="s">
        <v>3186</v>
      </c>
      <c r="G235" s="1">
        <v>20232</v>
      </c>
      <c r="H235" s="1" t="s">
        <v>74</v>
      </c>
      <c r="I235" s="1" t="s">
        <v>48</v>
      </c>
      <c r="J235" s="1" t="str">
        <f>VLOOKUP(Table4[[#This Row],[Status]], rubric[], 2, FALSE)</f>
        <v>Kompetisi</v>
      </c>
      <c r="K235" s="1" t="s">
        <v>20</v>
      </c>
      <c r="M235" s="1" t="str">
        <f>CLEAN(TRIM(Table4[[#This Row],[Status]] &amp; "|" &amp; Table4[[#This Row],[Level]] &amp; "|" &amp; Table4[[#This Row],[Participant As]]))</f>
        <v>Juara 3|External National|Team</v>
      </c>
      <c r="N235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8</v>
      </c>
    </row>
    <row r="236" spans="1:14" ht="14.25" customHeight="1" x14ac:dyDescent="0.35">
      <c r="A236" s="1" t="s">
        <v>3211</v>
      </c>
      <c r="B236" s="1" t="s">
        <v>3212</v>
      </c>
      <c r="C236" s="1" t="s">
        <v>964</v>
      </c>
      <c r="D236" s="1">
        <v>2023</v>
      </c>
      <c r="E236" s="1" t="s">
        <v>1540</v>
      </c>
      <c r="F236" s="1" t="s">
        <v>1005</v>
      </c>
      <c r="G236" s="1">
        <v>20231</v>
      </c>
      <c r="H236" s="1" t="s">
        <v>18</v>
      </c>
      <c r="I236" s="1" t="s">
        <v>19</v>
      </c>
      <c r="J236" s="1" t="str">
        <f>VLOOKUP(Table4[[#This Row],[Status]], rubric[], 2, FALSE)</f>
        <v>Pemberdayaan atau Aksi Kemanusiaan</v>
      </c>
      <c r="K236" s="1" t="s">
        <v>25</v>
      </c>
      <c r="L236" s="1">
        <v>65</v>
      </c>
      <c r="M236" s="1" t="str">
        <f>CLEAN(TRIM(Table4[[#This Row],[Status]] &amp; "|" &amp; Table4[[#This Row],[Level]] &amp; "|" &amp; Table4[[#This Row],[Participant As]]))</f>
        <v>Relawan|External Regional|Individual</v>
      </c>
      <c r="N236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37" spans="1:14" ht="14.25" customHeight="1" x14ac:dyDescent="0.35">
      <c r="A237" s="1" t="s">
        <v>3213</v>
      </c>
      <c r="B237" s="1" t="s">
        <v>3214</v>
      </c>
      <c r="C237" s="1" t="s">
        <v>964</v>
      </c>
      <c r="D237" s="1">
        <v>2023</v>
      </c>
      <c r="E237" s="1" t="s">
        <v>626</v>
      </c>
      <c r="F237" s="1" t="s">
        <v>31</v>
      </c>
      <c r="G237" s="1">
        <v>20231</v>
      </c>
      <c r="H237" s="1" t="s">
        <v>32</v>
      </c>
      <c r="I237" s="1" t="s">
        <v>19</v>
      </c>
      <c r="J237" s="1" t="str">
        <f>VLOOKUP(Table4[[#This Row],[Status]], rubric[], 2, FALSE)</f>
        <v>Kompetisi</v>
      </c>
      <c r="K237" s="1" t="s">
        <v>20</v>
      </c>
      <c r="M237" s="1" t="str">
        <f>CLEAN(TRIM(Table4[[#This Row],[Status]] &amp; "|" &amp; Table4[[#This Row],[Level]] &amp; "|" &amp; Table4[[#This Row],[Participant As]]))</f>
        <v>Juara 2|External Regional|Team</v>
      </c>
      <c r="N237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20</v>
      </c>
    </row>
    <row r="238" spans="1:14" ht="14.25" customHeight="1" x14ac:dyDescent="0.35">
      <c r="A238" s="1" t="s">
        <v>3215</v>
      </c>
      <c r="B238" s="1" t="s">
        <v>3216</v>
      </c>
      <c r="C238" s="1" t="s">
        <v>964</v>
      </c>
      <c r="D238" s="1">
        <v>2023</v>
      </c>
      <c r="E238" s="1" t="s">
        <v>1540</v>
      </c>
      <c r="F238" s="1" t="s">
        <v>1005</v>
      </c>
      <c r="G238" s="1">
        <v>20231</v>
      </c>
      <c r="H238" s="1" t="s">
        <v>18</v>
      </c>
      <c r="I238" s="1" t="s">
        <v>19</v>
      </c>
      <c r="J238" s="1" t="str">
        <f>VLOOKUP(Table4[[#This Row],[Status]], rubric[], 2, FALSE)</f>
        <v>Pemberdayaan atau Aksi Kemanusiaan</v>
      </c>
      <c r="K238" s="1" t="s">
        <v>25</v>
      </c>
      <c r="L238" s="1">
        <v>65</v>
      </c>
      <c r="M238" s="1" t="str">
        <f>CLEAN(TRIM(Table4[[#This Row],[Status]] &amp; "|" &amp; Table4[[#This Row],[Level]] &amp; "|" &amp; Table4[[#This Row],[Participant As]]))</f>
        <v>Relawan|External Regional|Individual</v>
      </c>
      <c r="N238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39" spans="1:14" ht="14.25" customHeight="1" x14ac:dyDescent="0.35">
      <c r="A239" s="1" t="s">
        <v>3217</v>
      </c>
      <c r="B239" s="1" t="s">
        <v>3218</v>
      </c>
      <c r="C239" s="1" t="s">
        <v>964</v>
      </c>
      <c r="D239" s="1">
        <v>2023</v>
      </c>
      <c r="E239" s="1" t="s">
        <v>1540</v>
      </c>
      <c r="F239" s="1" t="s">
        <v>1005</v>
      </c>
      <c r="G239" s="1">
        <v>20231</v>
      </c>
      <c r="H239" s="1" t="s">
        <v>18</v>
      </c>
      <c r="I239" s="1" t="s">
        <v>19</v>
      </c>
      <c r="J239" s="1" t="str">
        <f>VLOOKUP(Table4[[#This Row],[Status]], rubric[], 2, FALSE)</f>
        <v>Pemberdayaan atau Aksi Kemanusiaan</v>
      </c>
      <c r="K239" s="1" t="s">
        <v>25</v>
      </c>
      <c r="L239" s="1">
        <v>65</v>
      </c>
      <c r="M239" s="1" t="str">
        <f>CLEAN(TRIM(Table4[[#This Row],[Status]] &amp; "|" &amp; Table4[[#This Row],[Level]] &amp; "|" &amp; Table4[[#This Row],[Participant As]]))</f>
        <v>Relawan|External Regional|Individual</v>
      </c>
      <c r="N239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40" spans="1:14" ht="14.25" customHeight="1" x14ac:dyDescent="0.35">
      <c r="A240" s="1" t="s">
        <v>3219</v>
      </c>
      <c r="B240" s="1" t="s">
        <v>3220</v>
      </c>
      <c r="C240" s="1" t="s">
        <v>964</v>
      </c>
      <c r="D240" s="1">
        <v>2023</v>
      </c>
      <c r="E240" s="1" t="s">
        <v>1540</v>
      </c>
      <c r="F240" s="1" t="s">
        <v>1005</v>
      </c>
      <c r="G240" s="1">
        <v>20231</v>
      </c>
      <c r="H240" s="1" t="s">
        <v>18</v>
      </c>
      <c r="I240" s="1" t="s">
        <v>19</v>
      </c>
      <c r="J240" s="1" t="str">
        <f>VLOOKUP(Table4[[#This Row],[Status]], rubric[], 2, FALSE)</f>
        <v>Pemberdayaan atau Aksi Kemanusiaan</v>
      </c>
      <c r="K240" s="1" t="s">
        <v>25</v>
      </c>
      <c r="L240" s="1">
        <v>65</v>
      </c>
      <c r="M240" s="1" t="str">
        <f>CLEAN(TRIM(Table4[[#This Row],[Status]] &amp; "|" &amp; Table4[[#This Row],[Level]] &amp; "|" &amp; Table4[[#This Row],[Participant As]]))</f>
        <v>Relawan|External Regional|Individual</v>
      </c>
      <c r="N240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41" spans="1:14" ht="14.25" customHeight="1" x14ac:dyDescent="0.35">
      <c r="A241" s="1" t="s">
        <v>3221</v>
      </c>
      <c r="B241" s="1" t="s">
        <v>3222</v>
      </c>
      <c r="C241" s="1" t="s">
        <v>964</v>
      </c>
      <c r="D241" s="1">
        <v>2023</v>
      </c>
      <c r="E241" s="1" t="s">
        <v>1540</v>
      </c>
      <c r="F241" s="1" t="s">
        <v>1005</v>
      </c>
      <c r="G241" s="1">
        <v>20231</v>
      </c>
      <c r="H241" s="1" t="s">
        <v>18</v>
      </c>
      <c r="I241" s="1" t="s">
        <v>19</v>
      </c>
      <c r="J241" s="1" t="str">
        <f>VLOOKUP(Table4[[#This Row],[Status]], rubric[], 2, FALSE)</f>
        <v>Pemberdayaan atau Aksi Kemanusiaan</v>
      </c>
      <c r="K241" s="1" t="s">
        <v>25</v>
      </c>
      <c r="L241" s="1">
        <v>65</v>
      </c>
      <c r="M241" s="1" t="str">
        <f>CLEAN(TRIM(Table4[[#This Row],[Status]] &amp; "|" &amp; Table4[[#This Row],[Level]] &amp; "|" &amp; Table4[[#This Row],[Participant As]]))</f>
        <v>Relawan|External Regional|Individual</v>
      </c>
      <c r="N241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42" spans="1:14" ht="14.25" customHeight="1" x14ac:dyDescent="0.35">
      <c r="A242" s="1" t="s">
        <v>3223</v>
      </c>
      <c r="B242" s="1" t="s">
        <v>3224</v>
      </c>
      <c r="C242" s="1" t="s">
        <v>964</v>
      </c>
      <c r="D242" s="1">
        <v>2023</v>
      </c>
      <c r="E242" s="1" t="s">
        <v>1540</v>
      </c>
      <c r="F242" s="1" t="s">
        <v>1005</v>
      </c>
      <c r="G242" s="1">
        <v>20231</v>
      </c>
      <c r="H242" s="1" t="s">
        <v>18</v>
      </c>
      <c r="I242" s="1" t="s">
        <v>19</v>
      </c>
      <c r="J242" s="1" t="str">
        <f>VLOOKUP(Table4[[#This Row],[Status]], rubric[], 2, FALSE)</f>
        <v>Pemberdayaan atau Aksi Kemanusiaan</v>
      </c>
      <c r="K242" s="1" t="s">
        <v>25</v>
      </c>
      <c r="L242" s="1">
        <v>65</v>
      </c>
      <c r="M242" s="1" t="str">
        <f>CLEAN(TRIM(Table4[[#This Row],[Status]] &amp; "|" &amp; Table4[[#This Row],[Level]] &amp; "|" &amp; Table4[[#This Row],[Participant As]]))</f>
        <v>Relawan|External Regional|Individual</v>
      </c>
      <c r="N242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43" spans="1:14" ht="14.25" customHeight="1" x14ac:dyDescent="0.35">
      <c r="A243" s="1" t="s">
        <v>3225</v>
      </c>
      <c r="B243" s="1" t="s">
        <v>3226</v>
      </c>
      <c r="C243" s="1" t="s">
        <v>964</v>
      </c>
      <c r="D243" s="1">
        <v>2023</v>
      </c>
      <c r="E243" s="1" t="s">
        <v>1540</v>
      </c>
      <c r="F243" s="1" t="s">
        <v>1005</v>
      </c>
      <c r="G243" s="1">
        <v>20231</v>
      </c>
      <c r="H243" s="1" t="s">
        <v>18</v>
      </c>
      <c r="I243" s="1" t="s">
        <v>19</v>
      </c>
      <c r="J243" s="1" t="str">
        <f>VLOOKUP(Table4[[#This Row],[Status]], rubric[], 2, FALSE)</f>
        <v>Pemberdayaan atau Aksi Kemanusiaan</v>
      </c>
      <c r="K243" s="1" t="s">
        <v>25</v>
      </c>
      <c r="L243" s="1">
        <v>65</v>
      </c>
      <c r="M243" s="1" t="str">
        <f>CLEAN(TRIM(Table4[[#This Row],[Status]] &amp; "|" &amp; Table4[[#This Row],[Level]] &amp; "|" &amp; Table4[[#This Row],[Participant As]]))</f>
        <v>Relawan|External Regional|Individual</v>
      </c>
      <c r="N243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44" spans="1:14" ht="14.25" customHeight="1" x14ac:dyDescent="0.35">
      <c r="A244" s="1" t="s">
        <v>3225</v>
      </c>
      <c r="B244" s="1" t="s">
        <v>3226</v>
      </c>
      <c r="C244" s="1" t="s">
        <v>964</v>
      </c>
      <c r="D244" s="1">
        <v>2023</v>
      </c>
      <c r="E244" s="1" t="s">
        <v>3227</v>
      </c>
      <c r="F244" s="1" t="s">
        <v>1275</v>
      </c>
      <c r="G244" s="1">
        <v>20232</v>
      </c>
      <c r="H244" s="1" t="s">
        <v>91</v>
      </c>
      <c r="I244" s="1" t="s">
        <v>41</v>
      </c>
      <c r="J244" s="1" t="str">
        <f>VLOOKUP(Table4[[#This Row],[Status]], rubric[], 2, FALSE)</f>
        <v>Pengakuan</v>
      </c>
      <c r="K244" s="1" t="s">
        <v>25</v>
      </c>
      <c r="L244" s="1">
        <v>30</v>
      </c>
      <c r="M244" s="1" t="str">
        <f>CLEAN(TRIM(Table4[[#This Row],[Status]] &amp; "|" &amp; Table4[[#This Row],[Level]] &amp; "|" &amp; Table4[[#This Row],[Participant As]]))</f>
        <v>Narasumber/Pembicara|Kab/Kota/PT|Individual</v>
      </c>
      <c r="N244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0</v>
      </c>
    </row>
    <row r="245" spans="1:14" ht="14.25" customHeight="1" x14ac:dyDescent="0.35">
      <c r="A245" s="1" t="s">
        <v>3228</v>
      </c>
      <c r="B245" s="1" t="s">
        <v>3229</v>
      </c>
      <c r="C245" s="1" t="s">
        <v>964</v>
      </c>
      <c r="D245" s="1">
        <v>2023</v>
      </c>
      <c r="E245" s="1" t="s">
        <v>2475</v>
      </c>
      <c r="F245" s="1" t="s">
        <v>3186</v>
      </c>
      <c r="G245" s="1">
        <v>20232</v>
      </c>
      <c r="H245" s="1" t="s">
        <v>74</v>
      </c>
      <c r="I245" s="1" t="s">
        <v>48</v>
      </c>
      <c r="J245" s="1" t="str">
        <f>VLOOKUP(Table4[[#This Row],[Status]], rubric[], 2, FALSE)</f>
        <v>Kompetisi</v>
      </c>
      <c r="K245" s="1" t="s">
        <v>20</v>
      </c>
      <c r="M245" s="1" t="str">
        <f>CLEAN(TRIM(Table4[[#This Row],[Status]] &amp; "|" &amp; Table4[[#This Row],[Level]] &amp; "|" &amp; Table4[[#This Row],[Participant As]]))</f>
        <v>Juara 3|External National|Team</v>
      </c>
      <c r="N245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8</v>
      </c>
    </row>
    <row r="246" spans="1:14" ht="14.25" customHeight="1" x14ac:dyDescent="0.35">
      <c r="A246" s="1" t="s">
        <v>3230</v>
      </c>
      <c r="B246" s="1" t="s">
        <v>3231</v>
      </c>
      <c r="C246" s="1" t="s">
        <v>964</v>
      </c>
      <c r="D246" s="1">
        <v>2023</v>
      </c>
      <c r="E246" s="1" t="s">
        <v>150</v>
      </c>
      <c r="F246" s="1" t="s">
        <v>150</v>
      </c>
      <c r="G246" s="1">
        <v>20232</v>
      </c>
      <c r="H246" s="1" t="s">
        <v>32</v>
      </c>
      <c r="I246" s="1" t="s">
        <v>48</v>
      </c>
      <c r="J246" s="1" t="str">
        <f>VLOOKUP(Table4[[#This Row],[Status]], rubric[], 2, FALSE)</f>
        <v>Kompetisi</v>
      </c>
      <c r="K246" s="1" t="s">
        <v>20</v>
      </c>
      <c r="M246" s="1" t="str">
        <f>CLEAN(TRIM(Table4[[#This Row],[Status]] &amp; "|" &amp; Table4[[#This Row],[Level]] &amp; "|" &amp; Table4[[#This Row],[Participant As]]))</f>
        <v>Juara 2|External National|Team</v>
      </c>
      <c r="N246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11</v>
      </c>
    </row>
    <row r="247" spans="1:14" ht="14.25" customHeight="1" x14ac:dyDescent="0.35">
      <c r="A247" s="1" t="s">
        <v>3232</v>
      </c>
      <c r="B247" s="1" t="s">
        <v>3233</v>
      </c>
      <c r="C247" s="1" t="s">
        <v>1143</v>
      </c>
      <c r="D247" s="1">
        <v>2023</v>
      </c>
      <c r="E247" s="1" t="s">
        <v>1540</v>
      </c>
      <c r="F247" s="1" t="s">
        <v>1005</v>
      </c>
      <c r="G247" s="1">
        <v>20231</v>
      </c>
      <c r="H247" s="1" t="s">
        <v>18</v>
      </c>
      <c r="I247" s="1" t="s">
        <v>19</v>
      </c>
      <c r="J247" s="1" t="str">
        <f>VLOOKUP(Table4[[#This Row],[Status]], rubric[], 2, FALSE)</f>
        <v>Pemberdayaan atau Aksi Kemanusiaan</v>
      </c>
      <c r="K247" s="1" t="s">
        <v>25</v>
      </c>
      <c r="L247" s="1">
        <v>65</v>
      </c>
      <c r="M247" s="1" t="str">
        <f>CLEAN(TRIM(Table4[[#This Row],[Status]] &amp; "|" &amp; Table4[[#This Row],[Level]] &amp; "|" &amp; Table4[[#This Row],[Participant As]]))</f>
        <v>Relawan|External Regional|Individual</v>
      </c>
      <c r="N247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48" spans="1:14" ht="14.25" customHeight="1" x14ac:dyDescent="0.35">
      <c r="A248" s="1" t="s">
        <v>3234</v>
      </c>
      <c r="B248" s="1" t="s">
        <v>3235</v>
      </c>
      <c r="C248" s="1" t="s">
        <v>1143</v>
      </c>
      <c r="D248" s="1">
        <v>2023</v>
      </c>
      <c r="E248" s="1" t="s">
        <v>80</v>
      </c>
      <c r="F248" s="1" t="s">
        <v>31</v>
      </c>
      <c r="G248" s="1">
        <v>20231</v>
      </c>
      <c r="H248" s="1" t="s">
        <v>32</v>
      </c>
      <c r="I248" s="1" t="s">
        <v>19</v>
      </c>
      <c r="J248" s="1" t="str">
        <f>VLOOKUP(Table4[[#This Row],[Status]], rubric[], 2, FALSE)</f>
        <v>Kompetisi</v>
      </c>
      <c r="K248" s="1" t="s">
        <v>25</v>
      </c>
      <c r="M248" s="1" t="str">
        <f>CLEAN(TRIM(Table4[[#This Row],[Status]] &amp; "|" &amp; Table4[[#This Row],[Level]] &amp; "|" &amp; Table4[[#This Row],[Participant As]]))</f>
        <v>Juara 2|External Regional|Individual</v>
      </c>
      <c r="N248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30</v>
      </c>
    </row>
    <row r="249" spans="1:14" ht="14.25" customHeight="1" x14ac:dyDescent="0.35">
      <c r="A249" s="1" t="s">
        <v>3236</v>
      </c>
      <c r="B249" s="1" t="s">
        <v>3237</v>
      </c>
      <c r="C249" s="1" t="s">
        <v>1143</v>
      </c>
      <c r="D249" s="1">
        <v>2023</v>
      </c>
      <c r="E249" s="1" t="s">
        <v>1540</v>
      </c>
      <c r="F249" s="1" t="s">
        <v>1005</v>
      </c>
      <c r="G249" s="1">
        <v>20231</v>
      </c>
      <c r="H249" s="1" t="s">
        <v>18</v>
      </c>
      <c r="I249" s="1" t="s">
        <v>19</v>
      </c>
      <c r="J249" s="1" t="str">
        <f>VLOOKUP(Table4[[#This Row],[Status]], rubric[], 2, FALSE)</f>
        <v>Pemberdayaan atau Aksi Kemanusiaan</v>
      </c>
      <c r="K249" s="1" t="s">
        <v>25</v>
      </c>
      <c r="L249" s="1">
        <v>65</v>
      </c>
      <c r="M249" s="1" t="str">
        <f>CLEAN(TRIM(Table4[[#This Row],[Status]] &amp; "|" &amp; Table4[[#This Row],[Level]] &amp; "|" &amp; Table4[[#This Row],[Participant As]]))</f>
        <v>Relawan|External Regional|Individual</v>
      </c>
      <c r="N249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50" spans="1:14" ht="14.25" customHeight="1" x14ac:dyDescent="0.35">
      <c r="A250" s="1" t="s">
        <v>3238</v>
      </c>
      <c r="B250" s="1" t="s">
        <v>3239</v>
      </c>
      <c r="C250" s="1" t="s">
        <v>1143</v>
      </c>
      <c r="D250" s="1">
        <v>2023</v>
      </c>
      <c r="E250" s="1" t="s">
        <v>1540</v>
      </c>
      <c r="F250" s="1" t="s">
        <v>1005</v>
      </c>
      <c r="G250" s="1">
        <v>20231</v>
      </c>
      <c r="H250" s="1" t="s">
        <v>18</v>
      </c>
      <c r="I250" s="1" t="s">
        <v>19</v>
      </c>
      <c r="J250" s="1" t="str">
        <f>VLOOKUP(Table4[[#This Row],[Status]], rubric[], 2, FALSE)</f>
        <v>Pemberdayaan atau Aksi Kemanusiaan</v>
      </c>
      <c r="K250" s="1" t="s">
        <v>25</v>
      </c>
      <c r="L250" s="1">
        <v>65</v>
      </c>
      <c r="M250" s="1" t="str">
        <f>CLEAN(TRIM(Table4[[#This Row],[Status]] &amp; "|" &amp; Table4[[#This Row],[Level]] &amp; "|" &amp; Table4[[#This Row],[Participant As]]))</f>
        <v>Relawan|External Regional|Individual</v>
      </c>
      <c r="N250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51" spans="1:14" ht="14.25" customHeight="1" x14ac:dyDescent="0.35">
      <c r="A251" s="1" t="s">
        <v>3240</v>
      </c>
      <c r="B251" s="1" t="s">
        <v>3241</v>
      </c>
      <c r="C251" s="1" t="s">
        <v>1143</v>
      </c>
      <c r="D251" s="1">
        <v>2023</v>
      </c>
      <c r="E251" s="1" t="s">
        <v>26</v>
      </c>
      <c r="F251" s="1" t="s">
        <v>1149</v>
      </c>
      <c r="G251" s="1">
        <v>20222</v>
      </c>
      <c r="H251" s="1" t="s">
        <v>18</v>
      </c>
      <c r="I251" s="1" t="s">
        <v>19</v>
      </c>
      <c r="J251" s="1" t="str">
        <f>VLOOKUP(Table4[[#This Row],[Status]], rubric[], 2, FALSE)</f>
        <v>Pemberdayaan atau Aksi Kemanusiaan</v>
      </c>
      <c r="K251" s="1" t="s">
        <v>20</v>
      </c>
      <c r="L251" s="1">
        <v>23</v>
      </c>
      <c r="M251" s="1" t="str">
        <f>CLEAN(TRIM(Table4[[#This Row],[Status]] &amp; "|" &amp; Table4[[#This Row],[Level]] &amp; "|" &amp; Table4[[#This Row],[Participant As]]))</f>
        <v>Relawan|External Regional|Team</v>
      </c>
      <c r="N251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52" spans="1:14" ht="14.25" customHeight="1" x14ac:dyDescent="0.35">
      <c r="A252" s="1" t="s">
        <v>3240</v>
      </c>
      <c r="B252" s="1" t="s">
        <v>3241</v>
      </c>
      <c r="C252" s="1" t="s">
        <v>1143</v>
      </c>
      <c r="D252" s="1">
        <v>2023</v>
      </c>
      <c r="E252" s="1" t="s">
        <v>1540</v>
      </c>
      <c r="F252" s="1" t="s">
        <v>1005</v>
      </c>
      <c r="G252" s="1">
        <v>20231</v>
      </c>
      <c r="H252" s="1" t="s">
        <v>18</v>
      </c>
      <c r="I252" s="1" t="s">
        <v>19</v>
      </c>
      <c r="J252" s="1" t="str">
        <f>VLOOKUP(Table4[[#This Row],[Status]], rubric[], 2, FALSE)</f>
        <v>Pemberdayaan atau Aksi Kemanusiaan</v>
      </c>
      <c r="K252" s="1" t="s">
        <v>25</v>
      </c>
      <c r="L252" s="1">
        <v>65</v>
      </c>
      <c r="M252" s="1" t="str">
        <f>CLEAN(TRIM(Table4[[#This Row],[Status]] &amp; "|" &amp; Table4[[#This Row],[Level]] &amp; "|" &amp; Table4[[#This Row],[Participant As]]))</f>
        <v>Relawan|External Regional|Individual</v>
      </c>
      <c r="N252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53" spans="1:14" ht="14.25" customHeight="1" x14ac:dyDescent="0.35">
      <c r="A253" s="1" t="s">
        <v>3242</v>
      </c>
      <c r="B253" s="1" t="s">
        <v>3243</v>
      </c>
      <c r="C253" s="1" t="s">
        <v>1143</v>
      </c>
      <c r="D253" s="1">
        <v>2023</v>
      </c>
      <c r="E253" s="1" t="s">
        <v>26</v>
      </c>
      <c r="F253" s="1" t="s">
        <v>1149</v>
      </c>
      <c r="G253" s="1">
        <v>20222</v>
      </c>
      <c r="H253" s="1" t="s">
        <v>18</v>
      </c>
      <c r="I253" s="1" t="s">
        <v>19</v>
      </c>
      <c r="J253" s="1" t="str">
        <f>VLOOKUP(Table4[[#This Row],[Status]], rubric[], 2, FALSE)</f>
        <v>Pemberdayaan atau Aksi Kemanusiaan</v>
      </c>
      <c r="K253" s="1" t="s">
        <v>20</v>
      </c>
      <c r="L253" s="1">
        <v>23</v>
      </c>
      <c r="M253" s="1" t="str">
        <f>CLEAN(TRIM(Table4[[#This Row],[Status]] &amp; "|" &amp; Table4[[#This Row],[Level]] &amp; "|" &amp; Table4[[#This Row],[Participant As]]))</f>
        <v>Relawan|External Regional|Team</v>
      </c>
      <c r="N253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54" spans="1:14" ht="14.25" customHeight="1" x14ac:dyDescent="0.35">
      <c r="A254" s="1" t="s">
        <v>3244</v>
      </c>
      <c r="B254" s="1" t="s">
        <v>3245</v>
      </c>
      <c r="C254" s="1" t="s">
        <v>1143</v>
      </c>
      <c r="D254" s="1">
        <v>2023</v>
      </c>
      <c r="E254" s="1" t="s">
        <v>26</v>
      </c>
      <c r="F254" s="1" t="s">
        <v>1149</v>
      </c>
      <c r="G254" s="1">
        <v>20222</v>
      </c>
      <c r="H254" s="1" t="s">
        <v>18</v>
      </c>
      <c r="I254" s="1" t="s">
        <v>19</v>
      </c>
      <c r="J254" s="1" t="str">
        <f>VLOOKUP(Table4[[#This Row],[Status]], rubric[], 2, FALSE)</f>
        <v>Pemberdayaan atau Aksi Kemanusiaan</v>
      </c>
      <c r="K254" s="1" t="s">
        <v>20</v>
      </c>
      <c r="L254" s="1">
        <v>23</v>
      </c>
      <c r="M254" s="1" t="str">
        <f>CLEAN(TRIM(Table4[[#This Row],[Status]] &amp; "|" &amp; Table4[[#This Row],[Level]] &amp; "|" &amp; Table4[[#This Row],[Participant As]]))</f>
        <v>Relawan|External Regional|Team</v>
      </c>
      <c r="N254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55" spans="1:14" ht="14.25" customHeight="1" x14ac:dyDescent="0.35">
      <c r="A255" s="1" t="s">
        <v>3244</v>
      </c>
      <c r="B255" s="1" t="s">
        <v>3245</v>
      </c>
      <c r="C255" s="1" t="s">
        <v>1143</v>
      </c>
      <c r="D255" s="1">
        <v>2023</v>
      </c>
      <c r="E255" s="1" t="s">
        <v>1540</v>
      </c>
      <c r="F255" s="1" t="s">
        <v>1005</v>
      </c>
      <c r="G255" s="1">
        <v>20231</v>
      </c>
      <c r="H255" s="1" t="s">
        <v>18</v>
      </c>
      <c r="I255" s="1" t="s">
        <v>19</v>
      </c>
      <c r="J255" s="1" t="str">
        <f>VLOOKUP(Table4[[#This Row],[Status]], rubric[], 2, FALSE)</f>
        <v>Pemberdayaan atau Aksi Kemanusiaan</v>
      </c>
      <c r="K255" s="1" t="s">
        <v>25</v>
      </c>
      <c r="L255" s="1">
        <v>65</v>
      </c>
      <c r="M255" s="1" t="str">
        <f>CLEAN(TRIM(Table4[[#This Row],[Status]] &amp; "|" &amp; Table4[[#This Row],[Level]] &amp; "|" &amp; Table4[[#This Row],[Participant As]]))</f>
        <v>Relawan|External Regional|Individual</v>
      </c>
      <c r="N255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56" spans="1:14" ht="14.25" customHeight="1" x14ac:dyDescent="0.35">
      <c r="A256" s="1" t="s">
        <v>3246</v>
      </c>
      <c r="B256" s="1" t="s">
        <v>3247</v>
      </c>
      <c r="C256" s="1" t="s">
        <v>1143</v>
      </c>
      <c r="D256" s="1">
        <v>2023</v>
      </c>
      <c r="E256" s="1" t="s">
        <v>26</v>
      </c>
      <c r="F256" s="1" t="s">
        <v>1149</v>
      </c>
      <c r="G256" s="1">
        <v>20222</v>
      </c>
      <c r="H256" s="1" t="s">
        <v>18</v>
      </c>
      <c r="I256" s="1" t="s">
        <v>19</v>
      </c>
      <c r="J256" s="1" t="str">
        <f>VLOOKUP(Table4[[#This Row],[Status]], rubric[], 2, FALSE)</f>
        <v>Pemberdayaan atau Aksi Kemanusiaan</v>
      </c>
      <c r="K256" s="1" t="s">
        <v>20</v>
      </c>
      <c r="L256" s="1">
        <v>23</v>
      </c>
      <c r="M256" s="1" t="str">
        <f>CLEAN(TRIM(Table4[[#This Row],[Status]] &amp; "|" &amp; Table4[[#This Row],[Level]] &amp; "|" &amp; Table4[[#This Row],[Participant As]]))</f>
        <v>Relawan|External Regional|Team</v>
      </c>
      <c r="N256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57" spans="1:14" ht="14.25" customHeight="1" x14ac:dyDescent="0.35">
      <c r="A257" s="1" t="s">
        <v>3248</v>
      </c>
      <c r="B257" s="1" t="s">
        <v>3249</v>
      </c>
      <c r="C257" s="1" t="s">
        <v>1143</v>
      </c>
      <c r="D257" s="1">
        <v>2023</v>
      </c>
      <c r="E257" s="1" t="s">
        <v>26</v>
      </c>
      <c r="F257" s="1" t="s">
        <v>1149</v>
      </c>
      <c r="G257" s="1">
        <v>20222</v>
      </c>
      <c r="H257" s="1" t="s">
        <v>18</v>
      </c>
      <c r="I257" s="1" t="s">
        <v>19</v>
      </c>
      <c r="J257" s="1" t="str">
        <f>VLOOKUP(Table4[[#This Row],[Status]], rubric[], 2, FALSE)</f>
        <v>Pemberdayaan atau Aksi Kemanusiaan</v>
      </c>
      <c r="K257" s="1" t="s">
        <v>20</v>
      </c>
      <c r="L257" s="1">
        <v>23</v>
      </c>
      <c r="M257" s="1" t="str">
        <f>CLEAN(TRIM(Table4[[#This Row],[Status]] &amp; "|" &amp; Table4[[#This Row],[Level]] &amp; "|" &amp; Table4[[#This Row],[Participant As]]))</f>
        <v>Relawan|External Regional|Team</v>
      </c>
      <c r="N257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58" spans="1:14" ht="14.25" customHeight="1" x14ac:dyDescent="0.35">
      <c r="A258" s="1" t="s">
        <v>3248</v>
      </c>
      <c r="B258" s="1" t="s">
        <v>3249</v>
      </c>
      <c r="C258" s="1" t="s">
        <v>1143</v>
      </c>
      <c r="D258" s="1">
        <v>2023</v>
      </c>
      <c r="E258" s="1" t="s">
        <v>3250</v>
      </c>
      <c r="F258" s="1" t="s">
        <v>3251</v>
      </c>
      <c r="G258" s="1">
        <v>20232</v>
      </c>
      <c r="H258" s="1" t="s">
        <v>35</v>
      </c>
      <c r="I258" s="1" t="s">
        <v>48</v>
      </c>
      <c r="J258" s="1" t="str">
        <f>VLOOKUP(Table4[[#This Row],[Status]], rubric[], 2, FALSE)</f>
        <v>Kompetisi</v>
      </c>
      <c r="K258" s="1" t="s">
        <v>25</v>
      </c>
      <c r="M258" s="1" t="str">
        <f>CLEAN(TRIM(Table4[[#This Row],[Status]] &amp; "|" &amp; Table4[[#This Row],[Level]] &amp; "|" &amp; Table4[[#This Row],[Participant As]]))</f>
        <v>Juara 1|External National|Individual</v>
      </c>
      <c r="N258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259" spans="1:14" ht="14.25" customHeight="1" x14ac:dyDescent="0.35">
      <c r="A259" s="1" t="s">
        <v>3252</v>
      </c>
      <c r="B259" s="1" t="s">
        <v>3253</v>
      </c>
      <c r="C259" s="1" t="s">
        <v>1143</v>
      </c>
      <c r="D259" s="1">
        <v>2023</v>
      </c>
      <c r="E259" s="1" t="s">
        <v>26</v>
      </c>
      <c r="F259" s="1" t="s">
        <v>1149</v>
      </c>
      <c r="G259" s="1">
        <v>20222</v>
      </c>
      <c r="H259" s="1" t="s">
        <v>18</v>
      </c>
      <c r="I259" s="1" t="s">
        <v>19</v>
      </c>
      <c r="J259" s="1" t="str">
        <f>VLOOKUP(Table4[[#This Row],[Status]], rubric[], 2, FALSE)</f>
        <v>Pemberdayaan atau Aksi Kemanusiaan</v>
      </c>
      <c r="K259" s="1" t="s">
        <v>20</v>
      </c>
      <c r="L259" s="1">
        <v>23</v>
      </c>
      <c r="M259" s="1" t="str">
        <f>CLEAN(TRIM(Table4[[#This Row],[Status]] &amp; "|" &amp; Table4[[#This Row],[Level]] &amp; "|" &amp; Table4[[#This Row],[Participant As]]))</f>
        <v>Relawan|External Regional|Team</v>
      </c>
      <c r="N259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60" spans="1:14" ht="14.25" customHeight="1" x14ac:dyDescent="0.35">
      <c r="A260" s="1" t="s">
        <v>3252</v>
      </c>
      <c r="B260" s="1" t="s">
        <v>3253</v>
      </c>
      <c r="C260" s="1" t="s">
        <v>1143</v>
      </c>
      <c r="D260" s="1">
        <v>2023</v>
      </c>
      <c r="E260" s="1" t="s">
        <v>1540</v>
      </c>
      <c r="F260" s="1" t="s">
        <v>1005</v>
      </c>
      <c r="G260" s="1">
        <v>20231</v>
      </c>
      <c r="H260" s="1" t="s">
        <v>18</v>
      </c>
      <c r="I260" s="1" t="s">
        <v>19</v>
      </c>
      <c r="J260" s="1" t="str">
        <f>VLOOKUP(Table4[[#This Row],[Status]], rubric[], 2, FALSE)</f>
        <v>Pemberdayaan atau Aksi Kemanusiaan</v>
      </c>
      <c r="K260" s="1" t="s">
        <v>25</v>
      </c>
      <c r="L260" s="1">
        <v>65</v>
      </c>
      <c r="M260" s="1" t="str">
        <f>CLEAN(TRIM(Table4[[#This Row],[Status]] &amp; "|" &amp; Table4[[#This Row],[Level]] &amp; "|" &amp; Table4[[#This Row],[Participant As]]))</f>
        <v>Relawan|External Regional|Individual</v>
      </c>
      <c r="N260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61" spans="1:14" ht="14.25" customHeight="1" x14ac:dyDescent="0.35">
      <c r="A261" s="1" t="s">
        <v>3254</v>
      </c>
      <c r="B261" s="1" t="s">
        <v>3255</v>
      </c>
      <c r="C261" s="1" t="s">
        <v>1143</v>
      </c>
      <c r="D261" s="1">
        <v>2023</v>
      </c>
      <c r="E261" s="1" t="s">
        <v>26</v>
      </c>
      <c r="F261" s="1" t="s">
        <v>1149</v>
      </c>
      <c r="G261" s="1">
        <v>20222</v>
      </c>
      <c r="H261" s="1" t="s">
        <v>18</v>
      </c>
      <c r="I261" s="1" t="s">
        <v>19</v>
      </c>
      <c r="J261" s="1" t="str">
        <f>VLOOKUP(Table4[[#This Row],[Status]], rubric[], 2, FALSE)</f>
        <v>Pemberdayaan atau Aksi Kemanusiaan</v>
      </c>
      <c r="K261" s="1" t="s">
        <v>20</v>
      </c>
      <c r="L261" s="1">
        <v>23</v>
      </c>
      <c r="M261" s="1" t="str">
        <f>CLEAN(TRIM(Table4[[#This Row],[Status]] &amp; "|" &amp; Table4[[#This Row],[Level]] &amp; "|" &amp; Table4[[#This Row],[Participant As]]))</f>
        <v>Relawan|External Regional|Team</v>
      </c>
      <c r="N261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62" spans="1:14" ht="14.25" customHeight="1" x14ac:dyDescent="0.35">
      <c r="A262" s="1" t="s">
        <v>3256</v>
      </c>
      <c r="B262" s="1" t="s">
        <v>3257</v>
      </c>
      <c r="C262" s="1" t="s">
        <v>1143</v>
      </c>
      <c r="D262" s="1">
        <v>2023</v>
      </c>
      <c r="E262" s="1" t="s">
        <v>26</v>
      </c>
      <c r="F262" s="1" t="s">
        <v>1149</v>
      </c>
      <c r="G262" s="1">
        <v>20222</v>
      </c>
      <c r="H262" s="1" t="s">
        <v>18</v>
      </c>
      <c r="I262" s="1" t="s">
        <v>19</v>
      </c>
      <c r="J262" s="1" t="str">
        <f>VLOOKUP(Table4[[#This Row],[Status]], rubric[], 2, FALSE)</f>
        <v>Pemberdayaan atau Aksi Kemanusiaan</v>
      </c>
      <c r="K262" s="1" t="s">
        <v>20</v>
      </c>
      <c r="L262" s="1">
        <v>23</v>
      </c>
      <c r="M262" s="1" t="str">
        <f>CLEAN(TRIM(Table4[[#This Row],[Status]] &amp; "|" &amp; Table4[[#This Row],[Level]] &amp; "|" &amp; Table4[[#This Row],[Participant As]]))</f>
        <v>Relawan|External Regional|Team</v>
      </c>
      <c r="N262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63" spans="1:14" ht="14.25" customHeight="1" x14ac:dyDescent="0.35">
      <c r="A263" s="1" t="s">
        <v>3258</v>
      </c>
      <c r="B263" s="1" t="s">
        <v>3259</v>
      </c>
      <c r="C263" s="1" t="s">
        <v>1143</v>
      </c>
      <c r="D263" s="1">
        <v>2023</v>
      </c>
      <c r="E263" s="1" t="s">
        <v>26</v>
      </c>
      <c r="F263" s="1" t="s">
        <v>1149</v>
      </c>
      <c r="G263" s="1">
        <v>20222</v>
      </c>
      <c r="H263" s="1" t="s">
        <v>18</v>
      </c>
      <c r="I263" s="1" t="s">
        <v>19</v>
      </c>
      <c r="J263" s="1" t="str">
        <f>VLOOKUP(Table4[[#This Row],[Status]], rubric[], 2, FALSE)</f>
        <v>Pemberdayaan atau Aksi Kemanusiaan</v>
      </c>
      <c r="K263" s="1" t="s">
        <v>20</v>
      </c>
      <c r="L263" s="1">
        <v>23</v>
      </c>
      <c r="M263" s="1" t="str">
        <f>CLEAN(TRIM(Table4[[#This Row],[Status]] &amp; "|" &amp; Table4[[#This Row],[Level]] &amp; "|" &amp; Table4[[#This Row],[Participant As]]))</f>
        <v>Relawan|External Regional|Team</v>
      </c>
      <c r="N263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64" spans="1:14" ht="14.25" customHeight="1" x14ac:dyDescent="0.35">
      <c r="A264" s="1" t="s">
        <v>3260</v>
      </c>
      <c r="B264" s="1" t="s">
        <v>3261</v>
      </c>
      <c r="C264" s="1" t="s">
        <v>1143</v>
      </c>
      <c r="D264" s="1">
        <v>2023</v>
      </c>
      <c r="E264" s="1" t="s">
        <v>26</v>
      </c>
      <c r="F264" s="1" t="s">
        <v>1149</v>
      </c>
      <c r="G264" s="1">
        <v>20222</v>
      </c>
      <c r="H264" s="1" t="s">
        <v>18</v>
      </c>
      <c r="I264" s="1" t="s">
        <v>19</v>
      </c>
      <c r="J264" s="1" t="str">
        <f>VLOOKUP(Table4[[#This Row],[Status]], rubric[], 2, FALSE)</f>
        <v>Pemberdayaan atau Aksi Kemanusiaan</v>
      </c>
      <c r="K264" s="1" t="s">
        <v>20</v>
      </c>
      <c r="L264" s="1">
        <v>23</v>
      </c>
      <c r="M264" s="1" t="str">
        <f>CLEAN(TRIM(Table4[[#This Row],[Status]] &amp; "|" &amp; Table4[[#This Row],[Level]] &amp; "|" &amp; Table4[[#This Row],[Participant As]]))</f>
        <v>Relawan|External Regional|Team</v>
      </c>
      <c r="N264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65" spans="1:14" ht="14.25" customHeight="1" x14ac:dyDescent="0.35">
      <c r="A265" s="1" t="s">
        <v>3262</v>
      </c>
      <c r="B265" s="1" t="s">
        <v>3263</v>
      </c>
      <c r="C265" s="1" t="s">
        <v>1143</v>
      </c>
      <c r="D265" s="1">
        <v>2023</v>
      </c>
      <c r="E265" s="1" t="s">
        <v>26</v>
      </c>
      <c r="F265" s="1" t="s">
        <v>1149</v>
      </c>
      <c r="G265" s="1">
        <v>20222</v>
      </c>
      <c r="H265" s="1" t="s">
        <v>18</v>
      </c>
      <c r="I265" s="1" t="s">
        <v>19</v>
      </c>
      <c r="J265" s="1" t="str">
        <f>VLOOKUP(Table4[[#This Row],[Status]], rubric[], 2, FALSE)</f>
        <v>Pemberdayaan atau Aksi Kemanusiaan</v>
      </c>
      <c r="K265" s="1" t="s">
        <v>20</v>
      </c>
      <c r="L265" s="1">
        <v>23</v>
      </c>
      <c r="M265" s="1" t="str">
        <f>CLEAN(TRIM(Table4[[#This Row],[Status]] &amp; "|" &amp; Table4[[#This Row],[Level]] &amp; "|" &amp; Table4[[#This Row],[Participant As]]))</f>
        <v>Relawan|External Regional|Team</v>
      </c>
      <c r="N265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66" spans="1:14" ht="14.25" customHeight="1" x14ac:dyDescent="0.35">
      <c r="A266" s="1" t="s">
        <v>3264</v>
      </c>
      <c r="B266" s="1" t="s">
        <v>3265</v>
      </c>
      <c r="C266" s="1" t="s">
        <v>1143</v>
      </c>
      <c r="D266" s="1">
        <v>2023</v>
      </c>
      <c r="E266" s="1" t="s">
        <v>26</v>
      </c>
      <c r="F266" s="1" t="s">
        <v>1149</v>
      </c>
      <c r="G266" s="1">
        <v>20222</v>
      </c>
      <c r="H266" s="1" t="s">
        <v>18</v>
      </c>
      <c r="I266" s="1" t="s">
        <v>19</v>
      </c>
      <c r="J266" s="1" t="str">
        <f>VLOOKUP(Table4[[#This Row],[Status]], rubric[], 2, FALSE)</f>
        <v>Pemberdayaan atau Aksi Kemanusiaan</v>
      </c>
      <c r="K266" s="1" t="s">
        <v>20</v>
      </c>
      <c r="L266" s="1">
        <v>23</v>
      </c>
      <c r="M266" s="1" t="str">
        <f>CLEAN(TRIM(Table4[[#This Row],[Status]] &amp; "|" &amp; Table4[[#This Row],[Level]] &amp; "|" &amp; Table4[[#This Row],[Participant As]]))</f>
        <v>Relawan|External Regional|Team</v>
      </c>
      <c r="N266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67" spans="1:14" ht="14.25" customHeight="1" x14ac:dyDescent="0.35">
      <c r="A267" s="1" t="s">
        <v>3266</v>
      </c>
      <c r="B267" s="1" t="s">
        <v>3267</v>
      </c>
      <c r="C267" s="1" t="s">
        <v>1143</v>
      </c>
      <c r="D267" s="1">
        <v>2023</v>
      </c>
      <c r="E267" s="1" t="s">
        <v>26</v>
      </c>
      <c r="F267" s="1" t="s">
        <v>1149</v>
      </c>
      <c r="G267" s="1">
        <v>20222</v>
      </c>
      <c r="H267" s="1" t="s">
        <v>18</v>
      </c>
      <c r="I267" s="1" t="s">
        <v>19</v>
      </c>
      <c r="J267" s="1" t="str">
        <f>VLOOKUP(Table4[[#This Row],[Status]], rubric[], 2, FALSE)</f>
        <v>Pemberdayaan atau Aksi Kemanusiaan</v>
      </c>
      <c r="K267" s="1" t="s">
        <v>20</v>
      </c>
      <c r="L267" s="1">
        <v>23</v>
      </c>
      <c r="M267" s="1" t="str">
        <f>CLEAN(TRIM(Table4[[#This Row],[Status]] &amp; "|" &amp; Table4[[#This Row],[Level]] &amp; "|" &amp; Table4[[#This Row],[Participant As]]))</f>
        <v>Relawan|External Regional|Team</v>
      </c>
      <c r="N267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68" spans="1:14" ht="14.25" customHeight="1" x14ac:dyDescent="0.35">
      <c r="A268" s="1" t="s">
        <v>3268</v>
      </c>
      <c r="B268" s="1" t="s">
        <v>3269</v>
      </c>
      <c r="C268" s="1" t="s">
        <v>1143</v>
      </c>
      <c r="D268" s="1">
        <v>2023</v>
      </c>
      <c r="E268" s="1" t="s">
        <v>26</v>
      </c>
      <c r="F268" s="1" t="s">
        <v>1149</v>
      </c>
      <c r="G268" s="1">
        <v>20222</v>
      </c>
      <c r="H268" s="1" t="s">
        <v>18</v>
      </c>
      <c r="I268" s="1" t="s">
        <v>19</v>
      </c>
      <c r="J268" s="1" t="str">
        <f>VLOOKUP(Table4[[#This Row],[Status]], rubric[], 2, FALSE)</f>
        <v>Pemberdayaan atau Aksi Kemanusiaan</v>
      </c>
      <c r="K268" s="1" t="s">
        <v>20</v>
      </c>
      <c r="L268" s="1">
        <v>23</v>
      </c>
      <c r="M268" s="1" t="str">
        <f>CLEAN(TRIM(Table4[[#This Row],[Status]] &amp; "|" &amp; Table4[[#This Row],[Level]] &amp; "|" &amp; Table4[[#This Row],[Participant As]]))</f>
        <v>Relawan|External Regional|Team</v>
      </c>
      <c r="N268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69" spans="1:14" ht="14.25" customHeight="1" x14ac:dyDescent="0.35">
      <c r="A269" s="1" t="s">
        <v>3270</v>
      </c>
      <c r="B269" s="1" t="s">
        <v>3271</v>
      </c>
      <c r="C269" s="1" t="s">
        <v>1143</v>
      </c>
      <c r="D269" s="1">
        <v>2023</v>
      </c>
      <c r="E269" s="1" t="s">
        <v>26</v>
      </c>
      <c r="F269" s="1" t="s">
        <v>1149</v>
      </c>
      <c r="G269" s="1">
        <v>20222</v>
      </c>
      <c r="H269" s="1" t="s">
        <v>18</v>
      </c>
      <c r="I269" s="1" t="s">
        <v>19</v>
      </c>
      <c r="J269" s="1" t="str">
        <f>VLOOKUP(Table4[[#This Row],[Status]], rubric[], 2, FALSE)</f>
        <v>Pemberdayaan atau Aksi Kemanusiaan</v>
      </c>
      <c r="K269" s="1" t="s">
        <v>20</v>
      </c>
      <c r="L269" s="1">
        <v>23</v>
      </c>
      <c r="M269" s="1" t="str">
        <f>CLEAN(TRIM(Table4[[#This Row],[Status]] &amp; "|" &amp; Table4[[#This Row],[Level]] &amp; "|" &amp; Table4[[#This Row],[Participant As]]))</f>
        <v>Relawan|External Regional|Team</v>
      </c>
      <c r="N269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70" spans="1:14" ht="14.25" customHeight="1" x14ac:dyDescent="0.35">
      <c r="A270" s="1" t="s">
        <v>3272</v>
      </c>
      <c r="B270" s="1" t="s">
        <v>3273</v>
      </c>
      <c r="C270" s="1" t="s">
        <v>1143</v>
      </c>
      <c r="D270" s="1">
        <v>2023</v>
      </c>
      <c r="E270" s="1" t="s">
        <v>150</v>
      </c>
      <c r="F270" s="1" t="s">
        <v>150</v>
      </c>
      <c r="G270" s="1">
        <v>20232</v>
      </c>
      <c r="H270" s="1" t="s">
        <v>32</v>
      </c>
      <c r="I270" s="1" t="s">
        <v>48</v>
      </c>
      <c r="J270" s="1" t="str">
        <f>VLOOKUP(Table4[[#This Row],[Status]], rubric[], 2, FALSE)</f>
        <v>Kompetisi</v>
      </c>
      <c r="K270" s="1" t="s">
        <v>20</v>
      </c>
      <c r="M270" s="1" t="str">
        <f>CLEAN(TRIM(Table4[[#This Row],[Status]] &amp; "|" &amp; Table4[[#This Row],[Level]] &amp; "|" &amp; Table4[[#This Row],[Participant As]]))</f>
        <v>Juara 2|External National|Team</v>
      </c>
      <c r="N270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11</v>
      </c>
    </row>
    <row r="271" spans="1:14" ht="14.25" customHeight="1" x14ac:dyDescent="0.35">
      <c r="A271" s="1" t="s">
        <v>3274</v>
      </c>
      <c r="B271" s="1" t="s">
        <v>3275</v>
      </c>
      <c r="C271" s="1" t="s">
        <v>1143</v>
      </c>
      <c r="D271" s="1">
        <v>2023</v>
      </c>
      <c r="E271" s="1" t="s">
        <v>26</v>
      </c>
      <c r="F271" s="1" t="s">
        <v>1149</v>
      </c>
      <c r="G271" s="1">
        <v>20222</v>
      </c>
      <c r="H271" s="1" t="s">
        <v>18</v>
      </c>
      <c r="I271" s="1" t="s">
        <v>19</v>
      </c>
      <c r="J271" s="1" t="str">
        <f>VLOOKUP(Table4[[#This Row],[Status]], rubric[], 2, FALSE)</f>
        <v>Pemberdayaan atau Aksi Kemanusiaan</v>
      </c>
      <c r="K271" s="1" t="s">
        <v>20</v>
      </c>
      <c r="L271" s="1">
        <v>23</v>
      </c>
      <c r="M271" s="1" t="str">
        <f>CLEAN(TRIM(Table4[[#This Row],[Status]] &amp; "|" &amp; Table4[[#This Row],[Level]] &amp; "|" &amp; Table4[[#This Row],[Participant As]]))</f>
        <v>Relawan|External Regional|Team</v>
      </c>
      <c r="N271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72" spans="1:14" ht="14.25" customHeight="1" x14ac:dyDescent="0.35">
      <c r="A272" s="1" t="s">
        <v>3276</v>
      </c>
      <c r="B272" s="1" t="s">
        <v>3277</v>
      </c>
      <c r="C272" s="1" t="s">
        <v>1143</v>
      </c>
      <c r="D272" s="1">
        <v>2023</v>
      </c>
      <c r="E272" s="1" t="s">
        <v>26</v>
      </c>
      <c r="F272" s="1" t="s">
        <v>1149</v>
      </c>
      <c r="G272" s="1">
        <v>20222</v>
      </c>
      <c r="H272" s="1" t="s">
        <v>18</v>
      </c>
      <c r="I272" s="1" t="s">
        <v>19</v>
      </c>
      <c r="J272" s="1" t="str">
        <f>VLOOKUP(Table4[[#This Row],[Status]], rubric[], 2, FALSE)</f>
        <v>Pemberdayaan atau Aksi Kemanusiaan</v>
      </c>
      <c r="K272" s="1" t="s">
        <v>20</v>
      </c>
      <c r="L272" s="1">
        <v>23</v>
      </c>
      <c r="M272" s="1" t="str">
        <f>CLEAN(TRIM(Table4[[#This Row],[Status]] &amp; "|" &amp; Table4[[#This Row],[Level]] &amp; "|" &amp; Table4[[#This Row],[Participant As]]))</f>
        <v>Relawan|External Regional|Team</v>
      </c>
      <c r="N272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73" spans="1:14" ht="14.25" customHeight="1" x14ac:dyDescent="0.35">
      <c r="A273" s="1" t="s">
        <v>3278</v>
      </c>
      <c r="B273" s="1" t="s">
        <v>3279</v>
      </c>
      <c r="C273" s="1" t="s">
        <v>1143</v>
      </c>
      <c r="D273" s="1">
        <v>2023</v>
      </c>
      <c r="E273" s="1" t="s">
        <v>26</v>
      </c>
      <c r="F273" s="1" t="s">
        <v>1149</v>
      </c>
      <c r="G273" s="1">
        <v>20222</v>
      </c>
      <c r="H273" s="1" t="s">
        <v>18</v>
      </c>
      <c r="I273" s="1" t="s">
        <v>19</v>
      </c>
      <c r="J273" s="1" t="str">
        <f>VLOOKUP(Table4[[#This Row],[Status]], rubric[], 2, FALSE)</f>
        <v>Pemberdayaan atau Aksi Kemanusiaan</v>
      </c>
      <c r="K273" s="1" t="s">
        <v>20</v>
      </c>
      <c r="L273" s="1">
        <v>23</v>
      </c>
      <c r="M273" s="1" t="str">
        <f>CLEAN(TRIM(Table4[[#This Row],[Status]] &amp; "|" &amp; Table4[[#This Row],[Level]] &amp; "|" &amp; Table4[[#This Row],[Participant As]]))</f>
        <v>Relawan|External Regional|Team</v>
      </c>
      <c r="N273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74" spans="1:14" ht="14.25" customHeight="1" x14ac:dyDescent="0.35">
      <c r="A274" s="1" t="s">
        <v>3280</v>
      </c>
      <c r="B274" s="1" t="s">
        <v>3281</v>
      </c>
      <c r="C274" s="1" t="s">
        <v>1143</v>
      </c>
      <c r="D274" s="1">
        <v>2023</v>
      </c>
      <c r="E274" s="1" t="s">
        <v>26</v>
      </c>
      <c r="F274" s="1" t="s">
        <v>1149</v>
      </c>
      <c r="G274" s="1">
        <v>20222</v>
      </c>
      <c r="H274" s="1" t="s">
        <v>18</v>
      </c>
      <c r="I274" s="1" t="s">
        <v>19</v>
      </c>
      <c r="J274" s="1" t="str">
        <f>VLOOKUP(Table4[[#This Row],[Status]], rubric[], 2, FALSE)</f>
        <v>Pemberdayaan atau Aksi Kemanusiaan</v>
      </c>
      <c r="K274" s="1" t="s">
        <v>20</v>
      </c>
      <c r="L274" s="1">
        <v>23</v>
      </c>
      <c r="M274" s="1" t="str">
        <f>CLEAN(TRIM(Table4[[#This Row],[Status]] &amp; "|" &amp; Table4[[#This Row],[Level]] &amp; "|" &amp; Table4[[#This Row],[Participant As]]))</f>
        <v>Relawan|External Regional|Team</v>
      </c>
      <c r="N274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75" spans="1:14" ht="14.25" customHeight="1" x14ac:dyDescent="0.35">
      <c r="A275" s="1" t="s">
        <v>3282</v>
      </c>
      <c r="B275" s="1" t="s">
        <v>3283</v>
      </c>
      <c r="C275" s="1" t="s">
        <v>1143</v>
      </c>
      <c r="D275" s="1">
        <v>2023</v>
      </c>
      <c r="E275" s="1" t="s">
        <v>26</v>
      </c>
      <c r="F275" s="1" t="s">
        <v>1149</v>
      </c>
      <c r="G275" s="1">
        <v>20222</v>
      </c>
      <c r="H275" s="1" t="s">
        <v>18</v>
      </c>
      <c r="I275" s="1" t="s">
        <v>19</v>
      </c>
      <c r="J275" s="1" t="str">
        <f>VLOOKUP(Table4[[#This Row],[Status]], rubric[], 2, FALSE)</f>
        <v>Pemberdayaan atau Aksi Kemanusiaan</v>
      </c>
      <c r="K275" s="1" t="s">
        <v>20</v>
      </c>
      <c r="L275" s="1">
        <v>23</v>
      </c>
      <c r="M275" s="1" t="str">
        <f>CLEAN(TRIM(Table4[[#This Row],[Status]] &amp; "|" &amp; Table4[[#This Row],[Level]] &amp; "|" &amp; Table4[[#This Row],[Participant As]]))</f>
        <v>Relawan|External Regional|Team</v>
      </c>
      <c r="N275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76" spans="1:14" ht="14.25" customHeight="1" x14ac:dyDescent="0.35">
      <c r="A276" s="1" t="s">
        <v>3282</v>
      </c>
      <c r="B276" s="1" t="s">
        <v>3283</v>
      </c>
      <c r="C276" s="1" t="s">
        <v>1143</v>
      </c>
      <c r="D276" s="1">
        <v>2023</v>
      </c>
      <c r="E276" s="1" t="s">
        <v>89</v>
      </c>
      <c r="F276" s="1" t="s">
        <v>31</v>
      </c>
      <c r="G276" s="1">
        <v>20231</v>
      </c>
      <c r="H276" s="1" t="s">
        <v>32</v>
      </c>
      <c r="I276" s="1" t="s">
        <v>19</v>
      </c>
      <c r="J276" s="1" t="str">
        <f>VLOOKUP(Table4[[#This Row],[Status]], rubric[], 2, FALSE)</f>
        <v>Kompetisi</v>
      </c>
      <c r="K276" s="1" t="s">
        <v>20</v>
      </c>
      <c r="M276" s="1" t="str">
        <f>CLEAN(TRIM(Table4[[#This Row],[Status]] &amp; "|" &amp; Table4[[#This Row],[Level]] &amp; "|" &amp; Table4[[#This Row],[Participant As]]))</f>
        <v>Juara 2|External Regional|Team</v>
      </c>
      <c r="N276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20</v>
      </c>
    </row>
    <row r="277" spans="1:14" ht="14.25" customHeight="1" x14ac:dyDescent="0.35">
      <c r="A277" s="1" t="s">
        <v>3284</v>
      </c>
      <c r="B277" s="1" t="s">
        <v>3285</v>
      </c>
      <c r="C277" s="1" t="s">
        <v>1143</v>
      </c>
      <c r="D277" s="1">
        <v>2023</v>
      </c>
      <c r="E277" s="1" t="s">
        <v>26</v>
      </c>
      <c r="F277" s="1" t="s">
        <v>1149</v>
      </c>
      <c r="G277" s="1">
        <v>20222</v>
      </c>
      <c r="H277" s="1" t="s">
        <v>18</v>
      </c>
      <c r="I277" s="1" t="s">
        <v>19</v>
      </c>
      <c r="J277" s="1" t="str">
        <f>VLOOKUP(Table4[[#This Row],[Status]], rubric[], 2, FALSE)</f>
        <v>Pemberdayaan atau Aksi Kemanusiaan</v>
      </c>
      <c r="K277" s="1" t="s">
        <v>20</v>
      </c>
      <c r="L277" s="1">
        <v>23</v>
      </c>
      <c r="M277" s="1" t="str">
        <f>CLEAN(TRIM(Table4[[#This Row],[Status]] &amp; "|" &amp; Table4[[#This Row],[Level]] &amp; "|" &amp; Table4[[#This Row],[Participant As]]))</f>
        <v>Relawan|External Regional|Team</v>
      </c>
      <c r="N277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78" spans="1:14" ht="14.25" customHeight="1" x14ac:dyDescent="0.35">
      <c r="A278" s="1" t="s">
        <v>3284</v>
      </c>
      <c r="B278" s="1" t="s">
        <v>3285</v>
      </c>
      <c r="C278" s="1" t="s">
        <v>1143</v>
      </c>
      <c r="D278" s="1">
        <v>2023</v>
      </c>
      <c r="E278" s="1" t="s">
        <v>1540</v>
      </c>
      <c r="F278" s="1" t="s">
        <v>1005</v>
      </c>
      <c r="G278" s="1">
        <v>20231</v>
      </c>
      <c r="H278" s="1" t="s">
        <v>18</v>
      </c>
      <c r="I278" s="1" t="s">
        <v>19</v>
      </c>
      <c r="J278" s="1" t="str">
        <f>VLOOKUP(Table4[[#This Row],[Status]], rubric[], 2, FALSE)</f>
        <v>Pemberdayaan atau Aksi Kemanusiaan</v>
      </c>
      <c r="K278" s="1" t="s">
        <v>25</v>
      </c>
      <c r="L278" s="1">
        <v>65</v>
      </c>
      <c r="M278" s="1" t="str">
        <f>CLEAN(TRIM(Table4[[#This Row],[Status]] &amp; "|" &amp; Table4[[#This Row],[Level]] &amp; "|" &amp; Table4[[#This Row],[Participant As]]))</f>
        <v>Relawan|External Regional|Individual</v>
      </c>
      <c r="N278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79" spans="1:14" ht="14.25" customHeight="1" x14ac:dyDescent="0.35">
      <c r="A279" s="1" t="s">
        <v>3286</v>
      </c>
      <c r="B279" s="1" t="s">
        <v>3287</v>
      </c>
      <c r="C279" s="1" t="s">
        <v>1269</v>
      </c>
      <c r="D279" s="1">
        <v>2023</v>
      </c>
      <c r="E279" s="1" t="s">
        <v>2956</v>
      </c>
      <c r="F279" s="1" t="s">
        <v>2956</v>
      </c>
      <c r="G279" s="1">
        <v>20232</v>
      </c>
      <c r="H279" s="1" t="s">
        <v>18</v>
      </c>
      <c r="I279" s="1" t="s">
        <v>19</v>
      </c>
      <c r="J279" s="1" t="str">
        <f>VLOOKUP(Table4[[#This Row],[Status]], rubric[], 2, FALSE)</f>
        <v>Pemberdayaan atau Aksi Kemanusiaan</v>
      </c>
      <c r="K279" s="1" t="s">
        <v>20</v>
      </c>
      <c r="L279" s="1">
        <v>198</v>
      </c>
      <c r="M279" s="1" t="str">
        <f>CLEAN(TRIM(Table4[[#This Row],[Status]] &amp; "|" &amp; Table4[[#This Row],[Level]] &amp; "|" &amp; Table4[[#This Row],[Participant As]]))</f>
        <v>Relawan|External Regional|Team</v>
      </c>
      <c r="N279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80" spans="1:14" ht="14.25" customHeight="1" x14ac:dyDescent="0.35">
      <c r="A280" s="1" t="s">
        <v>3288</v>
      </c>
      <c r="B280" s="1" t="s">
        <v>3289</v>
      </c>
      <c r="C280" s="1" t="s">
        <v>1269</v>
      </c>
      <c r="D280" s="1">
        <v>2023</v>
      </c>
      <c r="E280" s="1" t="s">
        <v>1540</v>
      </c>
      <c r="F280" s="1" t="s">
        <v>1005</v>
      </c>
      <c r="G280" s="1">
        <v>20231</v>
      </c>
      <c r="H280" s="1" t="s">
        <v>18</v>
      </c>
      <c r="I280" s="1" t="s">
        <v>19</v>
      </c>
      <c r="J280" s="1" t="str">
        <f>VLOOKUP(Table4[[#This Row],[Status]], rubric[], 2, FALSE)</f>
        <v>Pemberdayaan atau Aksi Kemanusiaan</v>
      </c>
      <c r="K280" s="1" t="s">
        <v>25</v>
      </c>
      <c r="L280" s="1">
        <v>65</v>
      </c>
      <c r="M280" s="1" t="str">
        <f>CLEAN(TRIM(Table4[[#This Row],[Status]] &amp; "|" &amp; Table4[[#This Row],[Level]] &amp; "|" &amp; Table4[[#This Row],[Participant As]]))</f>
        <v>Relawan|External Regional|Individual</v>
      </c>
      <c r="N280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81" spans="1:14" ht="14.25" customHeight="1" x14ac:dyDescent="0.35">
      <c r="A281" s="1" t="s">
        <v>3290</v>
      </c>
      <c r="B281" s="1" t="s">
        <v>3291</v>
      </c>
      <c r="C281" s="1" t="s">
        <v>1269</v>
      </c>
      <c r="D281" s="1">
        <v>2023</v>
      </c>
      <c r="E281" s="1" t="s">
        <v>180</v>
      </c>
      <c r="F281" s="1" t="s">
        <v>678</v>
      </c>
      <c r="G281" s="1">
        <v>20231</v>
      </c>
      <c r="H281" s="1" t="s">
        <v>74</v>
      </c>
      <c r="I281" s="1" t="s">
        <v>48</v>
      </c>
      <c r="J281" s="1" t="str">
        <f>VLOOKUP(Table4[[#This Row],[Status]], rubric[], 2, FALSE)</f>
        <v>Kompetisi</v>
      </c>
      <c r="K281" s="1" t="s">
        <v>20</v>
      </c>
      <c r="M281" s="1" t="str">
        <f>CLEAN(TRIM(Table4[[#This Row],[Status]] &amp; "|" &amp; Table4[[#This Row],[Level]] &amp; "|" &amp; Table4[[#This Row],[Participant As]]))</f>
        <v>Juara 3|External National|Team</v>
      </c>
      <c r="N281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8</v>
      </c>
    </row>
    <row r="282" spans="1:14" ht="14.25" customHeight="1" x14ac:dyDescent="0.35">
      <c r="A282" s="1" t="s">
        <v>3292</v>
      </c>
      <c r="B282" s="1" t="s">
        <v>3293</v>
      </c>
      <c r="C282" s="1" t="s">
        <v>1269</v>
      </c>
      <c r="D282" s="1">
        <v>2023</v>
      </c>
      <c r="E282" s="1" t="s">
        <v>1416</v>
      </c>
      <c r="F282" s="1" t="s">
        <v>3294</v>
      </c>
      <c r="G282" s="1">
        <v>20231</v>
      </c>
      <c r="H282" s="1" t="s">
        <v>35</v>
      </c>
      <c r="I282" s="1" t="s">
        <v>48</v>
      </c>
      <c r="J282" s="1" t="str">
        <f>VLOOKUP(Table4[[#This Row],[Status]], rubric[], 2, FALSE)</f>
        <v>Kompetisi</v>
      </c>
      <c r="K282" s="1" t="s">
        <v>25</v>
      </c>
      <c r="M282" s="1" t="str">
        <f>CLEAN(TRIM(Table4[[#This Row],[Status]] &amp; "|" &amp; Table4[[#This Row],[Level]] &amp; "|" &amp; Table4[[#This Row],[Participant As]]))</f>
        <v>Juara 1|External National|Individual</v>
      </c>
      <c r="N282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283" spans="1:14" ht="14.25" customHeight="1" x14ac:dyDescent="0.35">
      <c r="A283" s="1" t="s">
        <v>3292</v>
      </c>
      <c r="B283" s="1" t="s">
        <v>3293</v>
      </c>
      <c r="C283" s="1" t="s">
        <v>1269</v>
      </c>
      <c r="D283" s="1">
        <v>2023</v>
      </c>
      <c r="E283" s="1" t="s">
        <v>533</v>
      </c>
      <c r="F283" s="1" t="s">
        <v>2196</v>
      </c>
      <c r="G283" s="1">
        <v>20232</v>
      </c>
      <c r="H283" s="1" t="s">
        <v>74</v>
      </c>
      <c r="I283" s="1" t="s">
        <v>48</v>
      </c>
      <c r="J283" s="1" t="str">
        <f>VLOOKUP(Table4[[#This Row],[Status]], rubric[], 2, FALSE)</f>
        <v>Kompetisi</v>
      </c>
      <c r="K283" s="1" t="s">
        <v>25</v>
      </c>
      <c r="M283" s="1" t="str">
        <f>CLEAN(TRIM(Table4[[#This Row],[Status]] &amp; "|" &amp; Table4[[#This Row],[Level]] &amp; "|" &amp; Table4[[#This Row],[Participant As]]))</f>
        <v>Juara 3|External National|Individual</v>
      </c>
      <c r="N283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84" spans="1:14" ht="14.25" customHeight="1" x14ac:dyDescent="0.35">
      <c r="A284" s="1" t="s">
        <v>3295</v>
      </c>
      <c r="B284" s="1" t="s">
        <v>3296</v>
      </c>
      <c r="C284" s="1" t="s">
        <v>1269</v>
      </c>
      <c r="D284" s="1">
        <v>2023</v>
      </c>
      <c r="E284" s="1" t="s">
        <v>3251</v>
      </c>
      <c r="F284" s="1" t="s">
        <v>3251</v>
      </c>
      <c r="G284" s="1">
        <v>20232</v>
      </c>
      <c r="H284" s="1" t="s">
        <v>35</v>
      </c>
      <c r="I284" s="1" t="s">
        <v>48</v>
      </c>
      <c r="J284" s="1" t="str">
        <f>VLOOKUP(Table4[[#This Row],[Status]], rubric[], 2, FALSE)</f>
        <v>Kompetisi</v>
      </c>
      <c r="K284" s="1" t="s">
        <v>25</v>
      </c>
      <c r="M284" s="1" t="str">
        <f>CLEAN(TRIM(Table4[[#This Row],[Status]] &amp; "|" &amp; Table4[[#This Row],[Level]] &amp; "|" &amp; Table4[[#This Row],[Participant As]]))</f>
        <v>Juara 1|External National|Individual</v>
      </c>
      <c r="N284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285" spans="1:14" ht="14.25" customHeight="1" x14ac:dyDescent="0.35">
      <c r="A285" s="1" t="s">
        <v>3297</v>
      </c>
      <c r="B285" s="1" t="s">
        <v>3298</v>
      </c>
      <c r="C285" s="1" t="s">
        <v>1269</v>
      </c>
      <c r="D285" s="1">
        <v>2023</v>
      </c>
      <c r="E285" s="1" t="s">
        <v>42</v>
      </c>
      <c r="F285" s="1" t="s">
        <v>43</v>
      </c>
      <c r="G285" s="1">
        <v>20232</v>
      </c>
      <c r="H285" s="1" t="s">
        <v>102</v>
      </c>
      <c r="I285" s="1" t="s">
        <v>41</v>
      </c>
      <c r="J285" s="1" t="str">
        <f>VLOOKUP(Table4[[#This Row],[Status]], rubric[], 2, FALSE)</f>
        <v>Karir Organisasi</v>
      </c>
      <c r="K285" s="1" t="s">
        <v>25</v>
      </c>
      <c r="M285" s="1" t="str">
        <f>CLEAN(TRIM(Table4[[#This Row],[Status]] &amp; "|" &amp; Table4[[#This Row],[Level]] &amp; "|" &amp; Table4[[#This Row],[Participant As]]))</f>
        <v>Sekretaris|Kab/Kota/PT|Individual</v>
      </c>
      <c r="N285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6</v>
      </c>
    </row>
    <row r="286" spans="1:14" ht="14.25" customHeight="1" x14ac:dyDescent="0.35">
      <c r="A286" s="1" t="s">
        <v>3299</v>
      </c>
      <c r="B286" s="1" t="s">
        <v>3300</v>
      </c>
      <c r="C286" s="1" t="s">
        <v>1269</v>
      </c>
      <c r="D286" s="1">
        <v>2023</v>
      </c>
      <c r="E286" s="1" t="s">
        <v>1540</v>
      </c>
      <c r="F286" s="1" t="s">
        <v>1005</v>
      </c>
      <c r="G286" s="1">
        <v>20231</v>
      </c>
      <c r="H286" s="1" t="s">
        <v>18</v>
      </c>
      <c r="I286" s="1" t="s">
        <v>19</v>
      </c>
      <c r="J286" s="1" t="str">
        <f>VLOOKUP(Table4[[#This Row],[Status]], rubric[], 2, FALSE)</f>
        <v>Pemberdayaan atau Aksi Kemanusiaan</v>
      </c>
      <c r="K286" s="1" t="s">
        <v>25</v>
      </c>
      <c r="L286" s="1">
        <v>65</v>
      </c>
      <c r="M286" s="1" t="str">
        <f>CLEAN(TRIM(Table4[[#This Row],[Status]] &amp; "|" &amp; Table4[[#This Row],[Level]] &amp; "|" &amp; Table4[[#This Row],[Participant As]]))</f>
        <v>Relawan|External Regional|Individual</v>
      </c>
      <c r="N286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87" spans="1:14" ht="14.25" customHeight="1" x14ac:dyDescent="0.35">
      <c r="A287" s="1" t="s">
        <v>3301</v>
      </c>
      <c r="B287" s="1" t="s">
        <v>3302</v>
      </c>
      <c r="C287" s="1" t="s">
        <v>1269</v>
      </c>
      <c r="D287" s="1">
        <v>2023</v>
      </c>
      <c r="E287" s="1" t="s">
        <v>253</v>
      </c>
      <c r="F287" s="1" t="s">
        <v>57</v>
      </c>
      <c r="G287" s="1">
        <v>20231</v>
      </c>
      <c r="H287" s="1" t="s">
        <v>18</v>
      </c>
      <c r="I287" s="1" t="s">
        <v>19</v>
      </c>
      <c r="J287" s="1" t="str">
        <f>VLOOKUP(Table4[[#This Row],[Status]], rubric[], 2, FALSE)</f>
        <v>Pemberdayaan atau Aksi Kemanusiaan</v>
      </c>
      <c r="K287" s="1" t="s">
        <v>25</v>
      </c>
      <c r="L287" s="1">
        <v>17</v>
      </c>
      <c r="M287" s="1" t="str">
        <f>CLEAN(TRIM(Table4[[#This Row],[Status]] &amp; "|" &amp; Table4[[#This Row],[Level]] &amp; "|" &amp; Table4[[#This Row],[Participant As]]))</f>
        <v>Relawan|External Regional|Individual</v>
      </c>
      <c r="N287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88" spans="1:14" ht="14.25" customHeight="1" x14ac:dyDescent="0.35">
      <c r="A288" s="1" t="s">
        <v>3303</v>
      </c>
      <c r="B288" s="1" t="s">
        <v>3304</v>
      </c>
      <c r="C288" s="1" t="s">
        <v>1269</v>
      </c>
      <c r="D288" s="1">
        <v>2023</v>
      </c>
      <c r="E288" s="1" t="s">
        <v>150</v>
      </c>
      <c r="F288" s="1" t="s">
        <v>150</v>
      </c>
      <c r="G288" s="1">
        <v>20232</v>
      </c>
      <c r="H288" s="1" t="s">
        <v>32</v>
      </c>
      <c r="I288" s="1" t="s">
        <v>48</v>
      </c>
      <c r="J288" s="1" t="str">
        <f>VLOOKUP(Table4[[#This Row],[Status]], rubric[], 2, FALSE)</f>
        <v>Kompetisi</v>
      </c>
      <c r="K288" s="1" t="s">
        <v>20</v>
      </c>
      <c r="M288" s="1" t="str">
        <f>CLEAN(TRIM(Table4[[#This Row],[Status]] &amp; "|" &amp; Table4[[#This Row],[Level]] &amp; "|" &amp; Table4[[#This Row],[Participant As]]))</f>
        <v>Juara 2|External National|Team</v>
      </c>
      <c r="N288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11</v>
      </c>
    </row>
    <row r="289" spans="1:14" ht="14.25" customHeight="1" x14ac:dyDescent="0.35">
      <c r="A289" s="1" t="s">
        <v>3305</v>
      </c>
      <c r="B289" s="1" t="s">
        <v>3306</v>
      </c>
      <c r="C289" s="1" t="s">
        <v>1269</v>
      </c>
      <c r="D289" s="1">
        <v>2023</v>
      </c>
      <c r="E289" s="1" t="s">
        <v>1380</v>
      </c>
      <c r="F289" s="1" t="s">
        <v>1046</v>
      </c>
      <c r="G289" s="1">
        <v>20231</v>
      </c>
      <c r="H289" s="1" t="s">
        <v>35</v>
      </c>
      <c r="I289" s="1" t="s">
        <v>66</v>
      </c>
      <c r="J289" s="1" t="str">
        <f>VLOOKUP(Table4[[#This Row],[Status]], rubric[], 2, FALSE)</f>
        <v>Kompetisi</v>
      </c>
      <c r="K289" s="1" t="s">
        <v>25</v>
      </c>
      <c r="M289" s="1" t="str">
        <f>CLEAN(TRIM(Table4[[#This Row],[Status]] &amp; "|" &amp; Table4[[#This Row],[Level]] &amp; "|" &amp; Table4[[#This Row],[Participant As]]))</f>
        <v>Juara 1|External International|Individual</v>
      </c>
      <c r="N289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55</v>
      </c>
    </row>
    <row r="290" spans="1:14" ht="14.25" customHeight="1" x14ac:dyDescent="0.35">
      <c r="A290" s="1" t="s">
        <v>3305</v>
      </c>
      <c r="B290" s="1" t="s">
        <v>3306</v>
      </c>
      <c r="C290" s="1" t="s">
        <v>1269</v>
      </c>
      <c r="D290" s="1">
        <v>2023</v>
      </c>
      <c r="E290" s="1" t="s">
        <v>334</v>
      </c>
      <c r="F290" s="1" t="s">
        <v>334</v>
      </c>
      <c r="G290" s="1">
        <v>20231</v>
      </c>
      <c r="H290" s="1" t="s">
        <v>18</v>
      </c>
      <c r="I290" s="1" t="s">
        <v>48</v>
      </c>
      <c r="J290" s="1" t="str">
        <f>VLOOKUP(Table4[[#This Row],[Status]], rubric[], 2, FALSE)</f>
        <v>Pemberdayaan atau Aksi Kemanusiaan</v>
      </c>
      <c r="K290" s="1" t="s">
        <v>25</v>
      </c>
      <c r="L290" s="1">
        <v>30</v>
      </c>
      <c r="M290" s="1" t="str">
        <f>CLEAN(TRIM(Table4[[#This Row],[Status]] &amp; "|" &amp; Table4[[#This Row],[Level]] &amp; "|" &amp; Table4[[#This Row],[Participant As]]))</f>
        <v>Relawan|External National|Individual</v>
      </c>
      <c r="N290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10</v>
      </c>
    </row>
    <row r="291" spans="1:14" ht="14.25" customHeight="1" x14ac:dyDescent="0.35">
      <c r="A291" s="1" t="s">
        <v>3307</v>
      </c>
      <c r="B291" s="1" t="s">
        <v>3308</v>
      </c>
      <c r="C291" s="1" t="s">
        <v>1269</v>
      </c>
      <c r="D291" s="1">
        <v>2023</v>
      </c>
      <c r="E291" s="1" t="s">
        <v>2230</v>
      </c>
      <c r="F291" s="1" t="s">
        <v>57</v>
      </c>
      <c r="G291" s="1">
        <v>20231</v>
      </c>
      <c r="H291" s="1" t="s">
        <v>18</v>
      </c>
      <c r="I291" s="1" t="s">
        <v>19</v>
      </c>
      <c r="J291" s="1" t="str">
        <f>VLOOKUP(Table4[[#This Row],[Status]], rubric[], 2, FALSE)</f>
        <v>Pemberdayaan atau Aksi Kemanusiaan</v>
      </c>
      <c r="K291" s="1" t="s">
        <v>25</v>
      </c>
      <c r="L291" s="1">
        <v>15</v>
      </c>
      <c r="M291" s="1" t="str">
        <f>CLEAN(TRIM(Table4[[#This Row],[Status]] &amp; "|" &amp; Table4[[#This Row],[Level]] &amp; "|" &amp; Table4[[#This Row],[Participant As]]))</f>
        <v>Relawan|External Regional|Individual</v>
      </c>
      <c r="N291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92" spans="1:14" ht="14.25" customHeight="1" x14ac:dyDescent="0.35">
      <c r="A292" s="1" t="s">
        <v>3309</v>
      </c>
      <c r="B292" s="1" t="s">
        <v>3310</v>
      </c>
      <c r="C292" s="1" t="s">
        <v>1269</v>
      </c>
      <c r="D292" s="1">
        <v>2023</v>
      </c>
      <c r="E292" s="1" t="s">
        <v>150</v>
      </c>
      <c r="F292" s="1" t="s">
        <v>150</v>
      </c>
      <c r="G292" s="1">
        <v>20232</v>
      </c>
      <c r="H292" s="1" t="s">
        <v>32</v>
      </c>
      <c r="I292" s="1" t="s">
        <v>48</v>
      </c>
      <c r="J292" s="1" t="str">
        <f>VLOOKUP(Table4[[#This Row],[Status]], rubric[], 2, FALSE)</f>
        <v>Kompetisi</v>
      </c>
      <c r="K292" s="1" t="s">
        <v>20</v>
      </c>
      <c r="M292" s="1" t="str">
        <f>CLEAN(TRIM(Table4[[#This Row],[Status]] &amp; "|" &amp; Table4[[#This Row],[Level]] &amp; "|" &amp; Table4[[#This Row],[Participant As]]))</f>
        <v>Juara 2|External National|Team</v>
      </c>
      <c r="N292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11</v>
      </c>
    </row>
    <row r="293" spans="1:14" ht="14.25" customHeight="1" x14ac:dyDescent="0.35">
      <c r="A293" s="1" t="s">
        <v>3311</v>
      </c>
      <c r="B293" s="1" t="s">
        <v>3312</v>
      </c>
      <c r="C293" s="1" t="s">
        <v>1269</v>
      </c>
      <c r="D293" s="1">
        <v>2023</v>
      </c>
      <c r="E293" s="1" t="s">
        <v>150</v>
      </c>
      <c r="F293" s="1" t="s">
        <v>150</v>
      </c>
      <c r="G293" s="1">
        <v>20232</v>
      </c>
      <c r="H293" s="1" t="s">
        <v>32</v>
      </c>
      <c r="I293" s="1" t="s">
        <v>48</v>
      </c>
      <c r="J293" s="1" t="str">
        <f>VLOOKUP(Table4[[#This Row],[Status]], rubric[], 2, FALSE)</f>
        <v>Kompetisi</v>
      </c>
      <c r="K293" s="1" t="s">
        <v>20</v>
      </c>
      <c r="M293" s="1" t="str">
        <f>CLEAN(TRIM(Table4[[#This Row],[Status]] &amp; "|" &amp; Table4[[#This Row],[Level]] &amp; "|" &amp; Table4[[#This Row],[Participant As]]))</f>
        <v>Juara 2|External National|Team</v>
      </c>
      <c r="N293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11</v>
      </c>
    </row>
    <row r="294" spans="1:14" ht="14.25" customHeight="1" x14ac:dyDescent="0.35">
      <c r="A294" s="1" t="s">
        <v>3313</v>
      </c>
      <c r="B294" s="1" t="s">
        <v>3314</v>
      </c>
      <c r="C294" s="1" t="s">
        <v>1269</v>
      </c>
      <c r="D294" s="1">
        <v>2023</v>
      </c>
      <c r="E294" s="1" t="s">
        <v>679</v>
      </c>
      <c r="F294" s="1" t="s">
        <v>679</v>
      </c>
      <c r="G294" s="1">
        <v>20232</v>
      </c>
      <c r="H294" s="1" t="s">
        <v>35</v>
      </c>
      <c r="I294" s="1" t="s">
        <v>19</v>
      </c>
      <c r="J294" s="1" t="str">
        <f>VLOOKUP(Table4[[#This Row],[Status]], rubric[], 2, FALSE)</f>
        <v>Kompetisi</v>
      </c>
      <c r="K294" s="1" t="s">
        <v>20</v>
      </c>
      <c r="M294" s="1" t="str">
        <f>CLEAN(TRIM(Table4[[#This Row],[Status]] &amp; "|" &amp; Table4[[#This Row],[Level]] &amp; "|" &amp; Table4[[#This Row],[Participant As]]))</f>
        <v>Juara 1|External Regional|Team</v>
      </c>
      <c r="N294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295" spans="1:14" ht="14.25" customHeight="1" x14ac:dyDescent="0.35">
      <c r="A295" s="1" t="s">
        <v>3315</v>
      </c>
      <c r="B295" s="1" t="s">
        <v>3316</v>
      </c>
      <c r="C295" s="1" t="s">
        <v>1369</v>
      </c>
      <c r="D295" s="1">
        <v>2023</v>
      </c>
      <c r="E295" s="1" t="s">
        <v>2656</v>
      </c>
      <c r="F295" s="1" t="s">
        <v>3199</v>
      </c>
      <c r="G295" s="1">
        <v>20231</v>
      </c>
      <c r="H295" s="1" t="s">
        <v>35</v>
      </c>
      <c r="I295" s="1" t="s">
        <v>48</v>
      </c>
      <c r="J295" s="1" t="str">
        <f>VLOOKUP(Table4[[#This Row],[Status]], rubric[], 2, FALSE)</f>
        <v>Kompetisi</v>
      </c>
      <c r="K295" s="1" t="s">
        <v>20</v>
      </c>
      <c r="M295" s="1" t="str">
        <f>CLEAN(TRIM(Table4[[#This Row],[Status]] &amp; "|" &amp; Table4[[#This Row],[Level]] &amp; "|" &amp; Table4[[#This Row],[Participant As]]))</f>
        <v>Juara 1|External National|Team</v>
      </c>
      <c r="N295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96" spans="1:14" ht="14.25" customHeight="1" x14ac:dyDescent="0.35">
      <c r="A296" s="1" t="s">
        <v>3315</v>
      </c>
      <c r="B296" s="1" t="s">
        <v>3316</v>
      </c>
      <c r="C296" s="1" t="s">
        <v>1369</v>
      </c>
      <c r="D296" s="1">
        <v>2023</v>
      </c>
      <c r="E296" s="1" t="s">
        <v>1021</v>
      </c>
      <c r="F296" s="1" t="s">
        <v>3317</v>
      </c>
      <c r="G296" s="1">
        <v>20232</v>
      </c>
      <c r="H296" s="1" t="s">
        <v>318</v>
      </c>
      <c r="I296" s="1" t="s">
        <v>48</v>
      </c>
      <c r="J296" s="1" t="str">
        <f>VLOOKUP(Table4[[#This Row],[Status]], rubric[], 2, FALSE)</f>
        <v>Hasil Karya</v>
      </c>
      <c r="K296" s="1" t="s">
        <v>20</v>
      </c>
      <c r="L296" s="1">
        <v>0</v>
      </c>
      <c r="M296" s="1" t="str">
        <f>CLEAN(TRIM(Table4[[#This Row],[Status]] &amp; "|" &amp; Table4[[#This Row],[Level]] &amp; "|" &amp; Table4[[#This Row],[Participant As]]))</f>
        <v>Penulis kedua (bukan korespondensi) dst karya ilmiah di journal yg bereputasi dan diakui|External National|Team</v>
      </c>
      <c r="N296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20</v>
      </c>
    </row>
    <row r="297" spans="1:14" ht="14.25" customHeight="1" x14ac:dyDescent="0.35">
      <c r="A297" s="1" t="s">
        <v>3318</v>
      </c>
      <c r="B297" s="1" t="s">
        <v>3319</v>
      </c>
      <c r="C297" s="1" t="s">
        <v>1369</v>
      </c>
      <c r="D297" s="1">
        <v>2023</v>
      </c>
      <c r="E297" s="1" t="s">
        <v>2656</v>
      </c>
      <c r="F297" s="1" t="s">
        <v>3199</v>
      </c>
      <c r="G297" s="1">
        <v>20231</v>
      </c>
      <c r="H297" s="1" t="s">
        <v>35</v>
      </c>
      <c r="I297" s="1" t="s">
        <v>48</v>
      </c>
      <c r="J297" s="1" t="str">
        <f>VLOOKUP(Table4[[#This Row],[Status]], rubric[], 2, FALSE)</f>
        <v>Kompetisi</v>
      </c>
      <c r="K297" s="1" t="s">
        <v>20</v>
      </c>
      <c r="M297" s="1" t="str">
        <f>CLEAN(TRIM(Table4[[#This Row],[Status]] &amp; "|" &amp; Table4[[#This Row],[Level]] &amp; "|" &amp; Table4[[#This Row],[Participant As]]))</f>
        <v>Juara 1|External National|Team</v>
      </c>
      <c r="N297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98" spans="1:14" ht="14.25" customHeight="1" x14ac:dyDescent="0.35">
      <c r="A298" s="1" t="s">
        <v>3320</v>
      </c>
      <c r="B298" s="1" t="s">
        <v>3321</v>
      </c>
      <c r="C298" s="1" t="s">
        <v>1369</v>
      </c>
      <c r="D298" s="1">
        <v>2023</v>
      </c>
      <c r="E298" s="1" t="s">
        <v>1540</v>
      </c>
      <c r="F298" s="1" t="s">
        <v>1005</v>
      </c>
      <c r="G298" s="1">
        <v>20231</v>
      </c>
      <c r="H298" s="1" t="s">
        <v>18</v>
      </c>
      <c r="I298" s="1" t="s">
        <v>19</v>
      </c>
      <c r="J298" s="1" t="str">
        <f>VLOOKUP(Table4[[#This Row],[Status]], rubric[], 2, FALSE)</f>
        <v>Pemberdayaan atau Aksi Kemanusiaan</v>
      </c>
      <c r="K298" s="1" t="s">
        <v>25</v>
      </c>
      <c r="L298" s="1">
        <v>65</v>
      </c>
      <c r="M298" s="1" t="str">
        <f>CLEAN(TRIM(Table4[[#This Row],[Status]] &amp; "|" &amp; Table4[[#This Row],[Level]] &amp; "|" &amp; Table4[[#This Row],[Participant As]]))</f>
        <v>Relawan|External Regional|Individual</v>
      </c>
      <c r="N298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299" spans="1:14" ht="14.25" customHeight="1" x14ac:dyDescent="0.35">
      <c r="A299" s="1" t="s">
        <v>3322</v>
      </c>
      <c r="B299" s="1" t="s">
        <v>3323</v>
      </c>
      <c r="C299" s="1" t="s">
        <v>1369</v>
      </c>
      <c r="D299" s="1">
        <v>2023</v>
      </c>
      <c r="E299" s="1" t="s">
        <v>150</v>
      </c>
      <c r="F299" s="1" t="s">
        <v>150</v>
      </c>
      <c r="G299" s="1">
        <v>20232</v>
      </c>
      <c r="H299" s="1" t="s">
        <v>32</v>
      </c>
      <c r="I299" s="1" t="s">
        <v>48</v>
      </c>
      <c r="J299" s="1" t="str">
        <f>VLOOKUP(Table4[[#This Row],[Status]], rubric[], 2, FALSE)</f>
        <v>Kompetisi</v>
      </c>
      <c r="K299" s="1" t="s">
        <v>20</v>
      </c>
      <c r="M299" s="1" t="str">
        <f>CLEAN(TRIM(Table4[[#This Row],[Status]] &amp; "|" &amp; Table4[[#This Row],[Level]] &amp; "|" &amp; Table4[[#This Row],[Participant As]]))</f>
        <v>Juara 2|External National|Team</v>
      </c>
      <c r="N299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11</v>
      </c>
    </row>
    <row r="300" spans="1:14" ht="14.25" customHeight="1" x14ac:dyDescent="0.35">
      <c r="A300" s="1" t="s">
        <v>3324</v>
      </c>
      <c r="B300" s="1" t="s">
        <v>3325</v>
      </c>
      <c r="C300" s="1" t="s">
        <v>1404</v>
      </c>
      <c r="D300" s="1">
        <v>2023</v>
      </c>
      <c r="E300" s="1" t="s">
        <v>150</v>
      </c>
      <c r="F300" s="1" t="s">
        <v>150</v>
      </c>
      <c r="G300" s="1">
        <v>20232</v>
      </c>
      <c r="H300" s="1" t="s">
        <v>32</v>
      </c>
      <c r="I300" s="1" t="s">
        <v>48</v>
      </c>
      <c r="J300" s="1" t="str">
        <f>VLOOKUP(Table4[[#This Row],[Status]], rubric[], 2, FALSE)</f>
        <v>Kompetisi</v>
      </c>
      <c r="K300" s="1" t="s">
        <v>20</v>
      </c>
      <c r="M300" s="1" t="str">
        <f>CLEAN(TRIM(Table4[[#This Row],[Status]] &amp; "|" &amp; Table4[[#This Row],[Level]] &amp; "|" &amp; Table4[[#This Row],[Participant As]]))</f>
        <v>Juara 2|External National|Team</v>
      </c>
      <c r="N300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11</v>
      </c>
    </row>
    <row r="301" spans="1:14" ht="14.25" customHeight="1" x14ac:dyDescent="0.35">
      <c r="A301" s="1" t="s">
        <v>3326</v>
      </c>
      <c r="B301" s="1" t="s">
        <v>3327</v>
      </c>
      <c r="C301" s="1" t="s">
        <v>1404</v>
      </c>
      <c r="D301" s="1">
        <v>2023</v>
      </c>
      <c r="E301" s="1" t="s">
        <v>518</v>
      </c>
      <c r="F301" s="1" t="s">
        <v>1417</v>
      </c>
      <c r="G301" s="1">
        <v>20231</v>
      </c>
      <c r="H301" s="1" t="s">
        <v>32</v>
      </c>
      <c r="I301" s="1" t="s">
        <v>19</v>
      </c>
      <c r="J301" s="1" t="str">
        <f>VLOOKUP(Table4[[#This Row],[Status]], rubric[], 2, FALSE)</f>
        <v>Kompetisi</v>
      </c>
      <c r="K301" s="1" t="s">
        <v>20</v>
      </c>
      <c r="M301" s="1" t="str">
        <f>CLEAN(TRIM(Table4[[#This Row],[Status]] &amp; "|" &amp; Table4[[#This Row],[Level]] &amp; "|" &amp; Table4[[#This Row],[Participant As]]))</f>
        <v>Juara 2|External Regional|Team</v>
      </c>
      <c r="N301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20</v>
      </c>
    </row>
    <row r="302" spans="1:14" ht="14.25" customHeight="1" x14ac:dyDescent="0.35">
      <c r="A302" s="1" t="s">
        <v>3326</v>
      </c>
      <c r="B302" s="1" t="s">
        <v>3327</v>
      </c>
      <c r="C302" s="1" t="s">
        <v>1404</v>
      </c>
      <c r="D302" s="1">
        <v>2023</v>
      </c>
      <c r="E302" s="1" t="s">
        <v>1659</v>
      </c>
      <c r="F302" s="1" t="s">
        <v>678</v>
      </c>
      <c r="G302" s="1">
        <v>20231</v>
      </c>
      <c r="H302" s="1" t="s">
        <v>35</v>
      </c>
      <c r="I302" s="1" t="s">
        <v>48</v>
      </c>
      <c r="J302" s="1" t="str">
        <f>VLOOKUP(Table4[[#This Row],[Status]], rubric[], 2, FALSE)</f>
        <v>Kompetisi</v>
      </c>
      <c r="K302" s="1" t="s">
        <v>25</v>
      </c>
      <c r="M302" s="1" t="str">
        <f>CLEAN(TRIM(Table4[[#This Row],[Status]] &amp; "|" &amp; Table4[[#This Row],[Level]] &amp; "|" &amp; Table4[[#This Row],[Participant As]]))</f>
        <v>Juara 1|External National|Individual</v>
      </c>
      <c r="N302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303" spans="1:14" ht="14.25" customHeight="1" x14ac:dyDescent="0.35">
      <c r="A303" s="1" t="s">
        <v>3328</v>
      </c>
      <c r="B303" s="1" t="s">
        <v>3329</v>
      </c>
      <c r="C303" s="1" t="s">
        <v>1404</v>
      </c>
      <c r="D303" s="1">
        <v>2023</v>
      </c>
      <c r="E303" s="1" t="s">
        <v>1540</v>
      </c>
      <c r="F303" s="1" t="s">
        <v>1005</v>
      </c>
      <c r="G303" s="1">
        <v>20231</v>
      </c>
      <c r="H303" s="1" t="s">
        <v>18</v>
      </c>
      <c r="I303" s="1" t="s">
        <v>19</v>
      </c>
      <c r="J303" s="1" t="str">
        <f>VLOOKUP(Table4[[#This Row],[Status]], rubric[], 2, FALSE)</f>
        <v>Pemberdayaan atau Aksi Kemanusiaan</v>
      </c>
      <c r="K303" s="1" t="s">
        <v>25</v>
      </c>
      <c r="L303" s="1">
        <v>65</v>
      </c>
      <c r="M303" s="1" t="str">
        <f>CLEAN(TRIM(Table4[[#This Row],[Status]] &amp; "|" &amp; Table4[[#This Row],[Level]] &amp; "|" &amp; Table4[[#This Row],[Participant As]]))</f>
        <v>Relawan|External Regional|Individual</v>
      </c>
      <c r="N303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304" spans="1:14" ht="14.25" customHeight="1" x14ac:dyDescent="0.35">
      <c r="A304" s="1" t="s">
        <v>3330</v>
      </c>
      <c r="B304" s="1" t="s">
        <v>3331</v>
      </c>
      <c r="C304" s="1" t="s">
        <v>1404</v>
      </c>
      <c r="D304" s="1">
        <v>2023</v>
      </c>
      <c r="E304" s="1" t="s">
        <v>371</v>
      </c>
      <c r="F304" s="1" t="s">
        <v>31</v>
      </c>
      <c r="G304" s="1">
        <v>20231</v>
      </c>
      <c r="H304" s="1" t="s">
        <v>35</v>
      </c>
      <c r="I304" s="1" t="s">
        <v>48</v>
      </c>
      <c r="J304" s="1" t="str">
        <f>VLOOKUP(Table4[[#This Row],[Status]], rubric[], 2, FALSE)</f>
        <v>Kompetisi</v>
      </c>
      <c r="K304" s="1" t="s">
        <v>20</v>
      </c>
      <c r="M304" s="1" t="str">
        <f>CLEAN(TRIM(Table4[[#This Row],[Status]] &amp; "|" &amp; Table4[[#This Row],[Level]] &amp; "|" &amp; Table4[[#This Row],[Participant As]]))</f>
        <v>Juara 1|External National|Team</v>
      </c>
      <c r="N304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305" spans="1:14" ht="14.25" customHeight="1" x14ac:dyDescent="0.35">
      <c r="A305" s="1" t="s">
        <v>3330</v>
      </c>
      <c r="B305" s="1" t="s">
        <v>3331</v>
      </c>
      <c r="C305" s="1" t="s">
        <v>1404</v>
      </c>
      <c r="D305" s="1">
        <v>2023</v>
      </c>
      <c r="E305" s="1" t="s">
        <v>571</v>
      </c>
      <c r="F305" s="1" t="s">
        <v>2486</v>
      </c>
      <c r="G305" s="1">
        <v>20232</v>
      </c>
      <c r="H305" s="1" t="s">
        <v>32</v>
      </c>
      <c r="I305" s="1" t="s">
        <v>48</v>
      </c>
      <c r="J305" s="1" t="str">
        <f>VLOOKUP(Table4[[#This Row],[Status]], rubric[], 2, FALSE)</f>
        <v>Kompetisi</v>
      </c>
      <c r="K305" s="1" t="s">
        <v>20</v>
      </c>
      <c r="M305" s="1" t="str">
        <f>CLEAN(TRIM(Table4[[#This Row],[Status]] &amp; "|" &amp; Table4[[#This Row],[Level]] &amp; "|" &amp; Table4[[#This Row],[Participant As]]))</f>
        <v>Juara 2|External National|Team</v>
      </c>
      <c r="N305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11</v>
      </c>
    </row>
    <row r="306" spans="1:14" ht="14.25" customHeight="1" x14ac:dyDescent="0.35">
      <c r="A306" s="1" t="s">
        <v>3330</v>
      </c>
      <c r="B306" s="1" t="s">
        <v>3331</v>
      </c>
      <c r="C306" s="1" t="s">
        <v>1404</v>
      </c>
      <c r="D306" s="1">
        <v>2023</v>
      </c>
      <c r="E306" s="1" t="s">
        <v>2395</v>
      </c>
      <c r="F306" s="1" t="s">
        <v>3251</v>
      </c>
      <c r="G306" s="1">
        <v>20232</v>
      </c>
      <c r="H306" s="1" t="s">
        <v>32</v>
      </c>
      <c r="I306" s="1" t="s">
        <v>48</v>
      </c>
      <c r="J306" s="1" t="str">
        <f>VLOOKUP(Table4[[#This Row],[Status]], rubric[], 2, FALSE)</f>
        <v>Kompetisi</v>
      </c>
      <c r="K306" s="1" t="s">
        <v>20</v>
      </c>
      <c r="M306" s="1" t="str">
        <f>CLEAN(TRIM(Table4[[#This Row],[Status]] &amp; "|" &amp; Table4[[#This Row],[Level]] &amp; "|" &amp; Table4[[#This Row],[Participant As]]))</f>
        <v>Juara 2|External National|Team</v>
      </c>
      <c r="N306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11</v>
      </c>
    </row>
    <row r="307" spans="1:14" ht="14.25" customHeight="1" x14ac:dyDescent="0.35">
      <c r="A307" s="1" t="s">
        <v>3332</v>
      </c>
      <c r="B307" s="1" t="s">
        <v>3333</v>
      </c>
      <c r="C307" s="1" t="s">
        <v>1404</v>
      </c>
      <c r="D307" s="1">
        <v>2023</v>
      </c>
      <c r="E307" s="1" t="s">
        <v>518</v>
      </c>
      <c r="F307" s="1" t="s">
        <v>182</v>
      </c>
      <c r="G307" s="1">
        <v>20231</v>
      </c>
      <c r="H307" s="1" t="s">
        <v>32</v>
      </c>
      <c r="I307" s="1" t="s">
        <v>19</v>
      </c>
      <c r="J307" s="1" t="str">
        <f>VLOOKUP(Table4[[#This Row],[Status]], rubric[], 2, FALSE)</f>
        <v>Kompetisi</v>
      </c>
      <c r="K307" s="1" t="s">
        <v>20</v>
      </c>
      <c r="M307" s="1" t="str">
        <f>CLEAN(TRIM(Table4[[#This Row],[Status]] &amp; "|" &amp; Table4[[#This Row],[Level]] &amp; "|" &amp; Table4[[#This Row],[Participant As]]))</f>
        <v>Juara 2|External Regional|Team</v>
      </c>
      <c r="N307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20</v>
      </c>
    </row>
    <row r="308" spans="1:14" ht="14.25" customHeight="1" x14ac:dyDescent="0.35">
      <c r="A308" s="1" t="s">
        <v>3332</v>
      </c>
      <c r="B308" s="1" t="s">
        <v>3333</v>
      </c>
      <c r="C308" s="1" t="s">
        <v>1404</v>
      </c>
      <c r="D308" s="1">
        <v>2023</v>
      </c>
      <c r="E308" s="1" t="s">
        <v>518</v>
      </c>
      <c r="F308" s="1" t="s">
        <v>182</v>
      </c>
      <c r="G308" s="1">
        <v>20231</v>
      </c>
      <c r="H308" s="1" t="s">
        <v>32</v>
      </c>
      <c r="I308" s="1" t="s">
        <v>19</v>
      </c>
      <c r="J308" s="1" t="str">
        <f>VLOOKUP(Table4[[#This Row],[Status]], rubric[], 2, FALSE)</f>
        <v>Kompetisi</v>
      </c>
      <c r="K308" s="1" t="s">
        <v>20</v>
      </c>
      <c r="L308" s="1">
        <v>25</v>
      </c>
      <c r="M308" s="1" t="str">
        <f>CLEAN(TRIM(Table4[[#This Row],[Status]] &amp; "|" &amp; Table4[[#This Row],[Level]] &amp; "|" &amp; Table4[[#This Row],[Participant As]]))</f>
        <v>Juara 2|External Regional|Team</v>
      </c>
      <c r="N308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20</v>
      </c>
    </row>
    <row r="309" spans="1:14" ht="14.25" customHeight="1" x14ac:dyDescent="0.35">
      <c r="A309" s="1" t="s">
        <v>3332</v>
      </c>
      <c r="B309" s="1" t="s">
        <v>3333</v>
      </c>
      <c r="C309" s="1" t="s">
        <v>1404</v>
      </c>
      <c r="D309" s="1">
        <v>2023</v>
      </c>
      <c r="E309" s="1" t="s">
        <v>2395</v>
      </c>
      <c r="F309" s="1" t="s">
        <v>3251</v>
      </c>
      <c r="G309" s="1">
        <v>20232</v>
      </c>
      <c r="H309" s="1" t="s">
        <v>32</v>
      </c>
      <c r="I309" s="1" t="s">
        <v>48</v>
      </c>
      <c r="J309" s="1" t="str">
        <f>VLOOKUP(Table4[[#This Row],[Status]], rubric[], 2, FALSE)</f>
        <v>Kompetisi</v>
      </c>
      <c r="K309" s="1" t="s">
        <v>20</v>
      </c>
      <c r="M309" s="1" t="str">
        <f>CLEAN(TRIM(Table4[[#This Row],[Status]] &amp; "|" &amp; Table4[[#This Row],[Level]] &amp; "|" &amp; Table4[[#This Row],[Participant As]]))</f>
        <v>Juara 2|External National|Team</v>
      </c>
      <c r="N309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11</v>
      </c>
    </row>
    <row r="310" spans="1:14" ht="14.25" customHeight="1" x14ac:dyDescent="0.35">
      <c r="A310" s="1" t="s">
        <v>3334</v>
      </c>
      <c r="B310" s="1" t="s">
        <v>3335</v>
      </c>
      <c r="C310" s="1" t="s">
        <v>1404</v>
      </c>
      <c r="D310" s="1">
        <v>2023</v>
      </c>
      <c r="E310" s="1" t="s">
        <v>518</v>
      </c>
      <c r="F310" s="1" t="s">
        <v>1417</v>
      </c>
      <c r="G310" s="1">
        <v>20231</v>
      </c>
      <c r="H310" s="1" t="s">
        <v>35</v>
      </c>
      <c r="I310" s="1" t="s">
        <v>19</v>
      </c>
      <c r="J310" s="1" t="str">
        <f>VLOOKUP(Table4[[#This Row],[Status]], rubric[], 2, FALSE)</f>
        <v>Kompetisi</v>
      </c>
      <c r="K310" s="1" t="s">
        <v>20</v>
      </c>
      <c r="L310" s="1">
        <v>25</v>
      </c>
      <c r="M310" s="1" t="str">
        <f>CLEAN(TRIM(Table4[[#This Row],[Status]] &amp; "|" &amp; Table4[[#This Row],[Level]] &amp; "|" &amp; Table4[[#This Row],[Participant As]]))</f>
        <v>Juara 1|External Regional|Team</v>
      </c>
      <c r="N310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311" spans="1:14" ht="14.25" customHeight="1" x14ac:dyDescent="0.35">
      <c r="A311" s="1" t="s">
        <v>3336</v>
      </c>
      <c r="B311" s="1" t="s">
        <v>3337</v>
      </c>
      <c r="C311" s="1" t="s">
        <v>1404</v>
      </c>
      <c r="D311" s="1">
        <v>2023</v>
      </c>
      <c r="E311" s="1" t="s">
        <v>518</v>
      </c>
      <c r="F311" s="1" t="s">
        <v>1417</v>
      </c>
      <c r="G311" s="1">
        <v>20231</v>
      </c>
      <c r="H311" s="1" t="s">
        <v>35</v>
      </c>
      <c r="I311" s="1" t="s">
        <v>19</v>
      </c>
      <c r="J311" s="1" t="str">
        <f>VLOOKUP(Table4[[#This Row],[Status]], rubric[], 2, FALSE)</f>
        <v>Kompetisi</v>
      </c>
      <c r="K311" s="1" t="s">
        <v>20</v>
      </c>
      <c r="M311" s="1" t="str">
        <f>CLEAN(TRIM(Table4[[#This Row],[Status]] &amp; "|" &amp; Table4[[#This Row],[Level]] &amp; "|" &amp; Table4[[#This Row],[Participant As]]))</f>
        <v>Juara 1|External Regional|Team</v>
      </c>
      <c r="N311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312" spans="1:14" ht="14.25" customHeight="1" x14ac:dyDescent="0.35">
      <c r="A312" s="1" t="s">
        <v>3336</v>
      </c>
      <c r="B312" s="1" t="s">
        <v>3337</v>
      </c>
      <c r="C312" s="1" t="s">
        <v>1404</v>
      </c>
      <c r="D312" s="1">
        <v>2023</v>
      </c>
      <c r="E312" s="1" t="s">
        <v>571</v>
      </c>
      <c r="F312" s="1" t="s">
        <v>2486</v>
      </c>
      <c r="G312" s="1">
        <v>20232</v>
      </c>
      <c r="H312" s="1" t="s">
        <v>32</v>
      </c>
      <c r="I312" s="1" t="s">
        <v>48</v>
      </c>
      <c r="J312" s="1" t="str">
        <f>VLOOKUP(Table4[[#This Row],[Status]], rubric[], 2, FALSE)</f>
        <v>Kompetisi</v>
      </c>
      <c r="K312" s="1" t="s">
        <v>20</v>
      </c>
      <c r="M312" s="1" t="str">
        <f>CLEAN(TRIM(Table4[[#This Row],[Status]] &amp; "|" &amp; Table4[[#This Row],[Level]] &amp; "|" &amp; Table4[[#This Row],[Participant As]]))</f>
        <v>Juara 2|External National|Team</v>
      </c>
      <c r="N312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11</v>
      </c>
    </row>
    <row r="313" spans="1:14" ht="14.25" customHeight="1" x14ac:dyDescent="0.35">
      <c r="A313" s="1" t="s">
        <v>3336</v>
      </c>
      <c r="B313" s="1" t="s">
        <v>3337</v>
      </c>
      <c r="C313" s="1" t="s">
        <v>1404</v>
      </c>
      <c r="D313" s="1">
        <v>2023</v>
      </c>
      <c r="E313" s="1" t="s">
        <v>2395</v>
      </c>
      <c r="F313" s="1" t="s">
        <v>3251</v>
      </c>
      <c r="G313" s="1">
        <v>20232</v>
      </c>
      <c r="H313" s="1" t="s">
        <v>32</v>
      </c>
      <c r="I313" s="1" t="s">
        <v>48</v>
      </c>
      <c r="J313" s="1" t="str">
        <f>VLOOKUP(Table4[[#This Row],[Status]], rubric[], 2, FALSE)</f>
        <v>Kompetisi</v>
      </c>
      <c r="K313" s="1" t="s">
        <v>20</v>
      </c>
      <c r="M313" s="1" t="str">
        <f>CLEAN(TRIM(Table4[[#This Row],[Status]] &amp; "|" &amp; Table4[[#This Row],[Level]] &amp; "|" &amp; Table4[[#This Row],[Participant As]]))</f>
        <v>Juara 2|External National|Team</v>
      </c>
      <c r="N313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11</v>
      </c>
    </row>
    <row r="314" spans="1:14" ht="14.25" customHeight="1" x14ac:dyDescent="0.35">
      <c r="A314" s="1" t="s">
        <v>3338</v>
      </c>
      <c r="B314" s="1" t="s">
        <v>3339</v>
      </c>
      <c r="C314" s="1" t="s">
        <v>1404</v>
      </c>
      <c r="D314" s="1">
        <v>2023</v>
      </c>
      <c r="E314" s="1" t="s">
        <v>571</v>
      </c>
      <c r="F314" s="1" t="s">
        <v>2486</v>
      </c>
      <c r="G314" s="1">
        <v>20232</v>
      </c>
      <c r="H314" s="1" t="s">
        <v>32</v>
      </c>
      <c r="I314" s="1" t="s">
        <v>48</v>
      </c>
      <c r="J314" s="1" t="str">
        <f>VLOOKUP(Table4[[#This Row],[Status]], rubric[], 2, FALSE)</f>
        <v>Kompetisi</v>
      </c>
      <c r="K314" s="1" t="s">
        <v>20</v>
      </c>
      <c r="M314" s="1" t="str">
        <f>CLEAN(TRIM(Table4[[#This Row],[Status]] &amp; "|" &amp; Table4[[#This Row],[Level]] &amp; "|" &amp; Table4[[#This Row],[Participant As]]))</f>
        <v>Juara 2|External National|Team</v>
      </c>
      <c r="N314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11</v>
      </c>
    </row>
    <row r="315" spans="1:14" ht="14.25" customHeight="1" x14ac:dyDescent="0.35">
      <c r="A315" s="1" t="s">
        <v>3340</v>
      </c>
      <c r="B315" s="1" t="s">
        <v>3341</v>
      </c>
      <c r="C315" s="1" t="s">
        <v>1404</v>
      </c>
      <c r="D315" s="1">
        <v>2023</v>
      </c>
      <c r="E315" s="1" t="s">
        <v>1540</v>
      </c>
      <c r="F315" s="1" t="s">
        <v>1005</v>
      </c>
      <c r="G315" s="1">
        <v>20231</v>
      </c>
      <c r="H315" s="1" t="s">
        <v>18</v>
      </c>
      <c r="I315" s="1" t="s">
        <v>19</v>
      </c>
      <c r="J315" s="1" t="str">
        <f>VLOOKUP(Table4[[#This Row],[Status]], rubric[], 2, FALSE)</f>
        <v>Pemberdayaan atau Aksi Kemanusiaan</v>
      </c>
      <c r="K315" s="1" t="s">
        <v>25</v>
      </c>
      <c r="L315" s="1">
        <v>65</v>
      </c>
      <c r="M315" s="1" t="str">
        <f>CLEAN(TRIM(Table4[[#This Row],[Status]] &amp; "|" &amp; Table4[[#This Row],[Level]] &amp; "|" &amp; Table4[[#This Row],[Participant As]]))</f>
        <v>Relawan|External Regional|Individual</v>
      </c>
      <c r="N315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316" spans="1:14" ht="14.25" customHeight="1" x14ac:dyDescent="0.35">
      <c r="A316" s="1" t="s">
        <v>3342</v>
      </c>
      <c r="B316" s="1" t="s">
        <v>3343</v>
      </c>
      <c r="C316" s="1" t="s">
        <v>1404</v>
      </c>
      <c r="D316" s="1">
        <v>2023</v>
      </c>
      <c r="E316" s="1" t="s">
        <v>42</v>
      </c>
      <c r="F316" s="1" t="s">
        <v>43</v>
      </c>
      <c r="G316" s="1">
        <v>20232</v>
      </c>
      <c r="H316" s="1" t="s">
        <v>40</v>
      </c>
      <c r="I316" s="1" t="s">
        <v>41</v>
      </c>
      <c r="J316" s="1" t="str">
        <f>VLOOKUP(Table4[[#This Row],[Status]], rubric[], 2, FALSE)</f>
        <v>Karir Organisasi</v>
      </c>
      <c r="K316" s="1" t="s">
        <v>25</v>
      </c>
      <c r="M316" s="1" t="str">
        <f>CLEAN(TRIM(Table4[[#This Row],[Status]] &amp; "|" &amp; Table4[[#This Row],[Level]] &amp; "|" &amp; Table4[[#This Row],[Participant As]]))</f>
        <v>Satu Tingkat Dibawah Pengurus Harian|Kab/Kota/PT|Individual</v>
      </c>
      <c r="N316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</v>
      </c>
    </row>
    <row r="317" spans="1:14" ht="14.25" customHeight="1" x14ac:dyDescent="0.35">
      <c r="A317" s="1" t="s">
        <v>3344</v>
      </c>
      <c r="B317" s="1" t="s">
        <v>3345</v>
      </c>
      <c r="C317" s="1" t="s">
        <v>1404</v>
      </c>
      <c r="D317" s="1">
        <v>2023</v>
      </c>
      <c r="E317" s="1" t="s">
        <v>16</v>
      </c>
      <c r="F317" s="1" t="s">
        <v>463</v>
      </c>
      <c r="G317" s="1">
        <v>20222</v>
      </c>
      <c r="H317" s="1" t="s">
        <v>18</v>
      </c>
      <c r="I317" s="1" t="s">
        <v>48</v>
      </c>
      <c r="J317" s="1" t="str">
        <f>VLOOKUP(Table4[[#This Row],[Status]], rubric[], 2, FALSE)</f>
        <v>Pemberdayaan atau Aksi Kemanusiaan</v>
      </c>
      <c r="K317" s="1" t="s">
        <v>20</v>
      </c>
      <c r="L317" s="1">
        <v>100</v>
      </c>
      <c r="M317" s="1" t="str">
        <f>CLEAN(TRIM(Table4[[#This Row],[Status]] &amp; "|" &amp; Table4[[#This Row],[Level]] &amp; "|" &amp; Table4[[#This Row],[Participant As]]))</f>
        <v>Relawan|External National|Team</v>
      </c>
      <c r="N317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10</v>
      </c>
    </row>
    <row r="318" spans="1:14" ht="14.25" customHeight="1" x14ac:dyDescent="0.35">
      <c r="A318" s="1" t="s">
        <v>3346</v>
      </c>
      <c r="B318" s="1" t="s">
        <v>3347</v>
      </c>
      <c r="C318" s="1" t="s">
        <v>1404</v>
      </c>
      <c r="D318" s="1">
        <v>2023</v>
      </c>
      <c r="E318" s="1" t="s">
        <v>518</v>
      </c>
      <c r="F318" s="1" t="s">
        <v>1417</v>
      </c>
      <c r="G318" s="1">
        <v>20231</v>
      </c>
      <c r="H318" s="1" t="s">
        <v>35</v>
      </c>
      <c r="I318" s="1" t="s">
        <v>48</v>
      </c>
      <c r="J318" s="1" t="str">
        <f>VLOOKUP(Table4[[#This Row],[Status]], rubric[], 2, FALSE)</f>
        <v>Kompetisi</v>
      </c>
      <c r="K318" s="1" t="s">
        <v>20</v>
      </c>
      <c r="M318" s="1" t="str">
        <f>CLEAN(TRIM(Table4[[#This Row],[Status]] &amp; "|" &amp; Table4[[#This Row],[Level]] &amp; "|" &amp; Table4[[#This Row],[Participant As]]))</f>
        <v>Juara 1|External National|Team</v>
      </c>
      <c r="N318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319" spans="1:14" ht="14.25" customHeight="1" x14ac:dyDescent="0.35">
      <c r="A319" s="1" t="s">
        <v>3346</v>
      </c>
      <c r="B319" s="1" t="s">
        <v>3347</v>
      </c>
      <c r="C319" s="1" t="s">
        <v>1404</v>
      </c>
      <c r="D319" s="1">
        <v>2023</v>
      </c>
      <c r="E319" s="1" t="s">
        <v>182</v>
      </c>
      <c r="F319" s="1" t="s">
        <v>1112</v>
      </c>
      <c r="G319" s="1">
        <v>20231</v>
      </c>
      <c r="H319" s="1" t="s">
        <v>91</v>
      </c>
      <c r="I319" s="1" t="s">
        <v>41</v>
      </c>
      <c r="J319" s="1" t="str">
        <f>VLOOKUP(Table4[[#This Row],[Status]], rubric[], 2, FALSE)</f>
        <v>Pengakuan</v>
      </c>
      <c r="K319" s="1" t="s">
        <v>20</v>
      </c>
      <c r="L319" s="1">
        <v>30</v>
      </c>
      <c r="M319" s="1" t="str">
        <f>CLEAN(TRIM(Table4[[#This Row],[Status]] &amp; "|" &amp; Table4[[#This Row],[Level]] &amp; "|" &amp; Table4[[#This Row],[Participant As]]))</f>
        <v>Narasumber/Pembicara|Kab/Kota/PT|Team</v>
      </c>
      <c r="N319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0</v>
      </c>
    </row>
    <row r="320" spans="1:14" ht="14.25" customHeight="1" x14ac:dyDescent="0.35">
      <c r="A320" s="1" t="s">
        <v>3348</v>
      </c>
      <c r="B320" s="1" t="s">
        <v>3349</v>
      </c>
      <c r="C320" s="1" t="s">
        <v>1404</v>
      </c>
      <c r="D320" s="1">
        <v>2023</v>
      </c>
      <c r="E320" s="1" t="s">
        <v>1540</v>
      </c>
      <c r="F320" s="1" t="s">
        <v>1005</v>
      </c>
      <c r="G320" s="1">
        <v>20231</v>
      </c>
      <c r="H320" s="1" t="s">
        <v>18</v>
      </c>
      <c r="I320" s="1" t="s">
        <v>19</v>
      </c>
      <c r="J320" s="1" t="str">
        <f>VLOOKUP(Table4[[#This Row],[Status]], rubric[], 2, FALSE)</f>
        <v>Pemberdayaan atau Aksi Kemanusiaan</v>
      </c>
      <c r="K320" s="1" t="s">
        <v>25</v>
      </c>
      <c r="L320" s="1">
        <v>65</v>
      </c>
      <c r="M320" s="1" t="str">
        <f>CLEAN(TRIM(Table4[[#This Row],[Status]] &amp; "|" &amp; Table4[[#This Row],[Level]] &amp; "|" &amp; Table4[[#This Row],[Participant As]]))</f>
        <v>Relawan|External Regional|Individual</v>
      </c>
      <c r="N320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321" spans="1:14" ht="14.25" customHeight="1" x14ac:dyDescent="0.35">
      <c r="A321" s="1" t="s">
        <v>3350</v>
      </c>
      <c r="B321" s="1" t="s">
        <v>3351</v>
      </c>
      <c r="C321" s="1" t="s">
        <v>1404</v>
      </c>
      <c r="D321" s="1">
        <v>2023</v>
      </c>
      <c r="E321" s="1" t="s">
        <v>1540</v>
      </c>
      <c r="F321" s="1" t="s">
        <v>1005</v>
      </c>
      <c r="G321" s="1">
        <v>20231</v>
      </c>
      <c r="H321" s="1" t="s">
        <v>18</v>
      </c>
      <c r="I321" s="1" t="s">
        <v>19</v>
      </c>
      <c r="J321" s="1" t="str">
        <f>VLOOKUP(Table4[[#This Row],[Status]], rubric[], 2, FALSE)</f>
        <v>Pemberdayaan atau Aksi Kemanusiaan</v>
      </c>
      <c r="K321" s="1" t="s">
        <v>25</v>
      </c>
      <c r="L321" s="1">
        <v>65</v>
      </c>
      <c r="M321" s="1" t="str">
        <f>CLEAN(TRIM(Table4[[#This Row],[Status]] &amp; "|" &amp; Table4[[#This Row],[Level]] &amp; "|" &amp; Table4[[#This Row],[Participant As]]))</f>
        <v>Relawan|External Regional|Individual</v>
      </c>
      <c r="N321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322" spans="1:14" ht="14.25" customHeight="1" x14ac:dyDescent="0.35">
      <c r="A322" s="1" t="s">
        <v>3352</v>
      </c>
      <c r="B322" s="1" t="s">
        <v>3353</v>
      </c>
      <c r="C322" s="1" t="s">
        <v>1404</v>
      </c>
      <c r="D322" s="1">
        <v>2023</v>
      </c>
      <c r="E322" s="1" t="s">
        <v>2395</v>
      </c>
      <c r="F322" s="1" t="s">
        <v>3251</v>
      </c>
      <c r="G322" s="1">
        <v>20232</v>
      </c>
      <c r="H322" s="1" t="s">
        <v>35</v>
      </c>
      <c r="I322" s="1" t="s">
        <v>48</v>
      </c>
      <c r="J322" s="1" t="str">
        <f>VLOOKUP(Table4[[#This Row],[Status]], rubric[], 2, FALSE)</f>
        <v>Kompetisi</v>
      </c>
      <c r="K322" s="1" t="s">
        <v>20</v>
      </c>
      <c r="M322" s="1" t="str">
        <f>CLEAN(TRIM(Table4[[#This Row],[Status]] &amp; "|" &amp; Table4[[#This Row],[Level]] &amp; "|" &amp; Table4[[#This Row],[Participant As]]))</f>
        <v>Juara 1|External National|Team</v>
      </c>
      <c r="N322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323" spans="1:14" ht="14.25" customHeight="1" x14ac:dyDescent="0.35">
      <c r="A323" s="1" t="s">
        <v>3354</v>
      </c>
      <c r="B323" s="1" t="s">
        <v>3355</v>
      </c>
      <c r="C323" s="1" t="s">
        <v>1404</v>
      </c>
      <c r="D323" s="1">
        <v>2023</v>
      </c>
      <c r="E323" s="1" t="s">
        <v>1540</v>
      </c>
      <c r="F323" s="1" t="s">
        <v>1005</v>
      </c>
      <c r="G323" s="1">
        <v>20231</v>
      </c>
      <c r="H323" s="1" t="s">
        <v>18</v>
      </c>
      <c r="I323" s="1" t="s">
        <v>19</v>
      </c>
      <c r="J323" s="1" t="str">
        <f>VLOOKUP(Table4[[#This Row],[Status]], rubric[], 2, FALSE)</f>
        <v>Pemberdayaan atau Aksi Kemanusiaan</v>
      </c>
      <c r="K323" s="1" t="s">
        <v>25</v>
      </c>
      <c r="L323" s="1">
        <v>65</v>
      </c>
      <c r="M323" s="1" t="str">
        <f>CLEAN(TRIM(Table4[[#This Row],[Status]] &amp; "|" &amp; Table4[[#This Row],[Level]] &amp; "|" &amp; Table4[[#This Row],[Participant As]]))</f>
        <v>Relawan|External Regional|Individual</v>
      </c>
      <c r="N323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324" spans="1:14" ht="14.25" customHeight="1" x14ac:dyDescent="0.35">
      <c r="A324" s="1" t="s">
        <v>3354</v>
      </c>
      <c r="B324" s="1" t="s">
        <v>3355</v>
      </c>
      <c r="C324" s="1" t="s">
        <v>1404</v>
      </c>
      <c r="D324" s="1">
        <v>2023</v>
      </c>
      <c r="E324" s="1" t="s">
        <v>2395</v>
      </c>
      <c r="F324" s="1" t="s">
        <v>3251</v>
      </c>
      <c r="G324" s="1">
        <v>20232</v>
      </c>
      <c r="H324" s="1" t="s">
        <v>35</v>
      </c>
      <c r="I324" s="1" t="s">
        <v>48</v>
      </c>
      <c r="J324" s="1" t="str">
        <f>VLOOKUP(Table4[[#This Row],[Status]], rubric[], 2, FALSE)</f>
        <v>Kompetisi</v>
      </c>
      <c r="K324" s="1" t="s">
        <v>20</v>
      </c>
      <c r="M324" s="1" t="str">
        <f>CLEAN(TRIM(Table4[[#This Row],[Status]] &amp; "|" &amp; Table4[[#This Row],[Level]] &amp; "|" &amp; Table4[[#This Row],[Participant As]]))</f>
        <v>Juara 1|External National|Team</v>
      </c>
      <c r="N324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325" spans="1:14" ht="14.25" customHeight="1" x14ac:dyDescent="0.35">
      <c r="A325" s="1" t="s">
        <v>3356</v>
      </c>
      <c r="B325" s="1" t="s">
        <v>3357</v>
      </c>
      <c r="C325" s="1" t="s">
        <v>1404</v>
      </c>
      <c r="D325" s="1">
        <v>2023</v>
      </c>
      <c r="E325" s="1" t="s">
        <v>1540</v>
      </c>
      <c r="F325" s="1" t="s">
        <v>1005</v>
      </c>
      <c r="G325" s="1">
        <v>20231</v>
      </c>
      <c r="H325" s="1" t="s">
        <v>18</v>
      </c>
      <c r="I325" s="1" t="s">
        <v>19</v>
      </c>
      <c r="J325" s="1" t="str">
        <f>VLOOKUP(Table4[[#This Row],[Status]], rubric[], 2, FALSE)</f>
        <v>Pemberdayaan atau Aksi Kemanusiaan</v>
      </c>
      <c r="K325" s="1" t="s">
        <v>25</v>
      </c>
      <c r="L325" s="1">
        <v>65</v>
      </c>
      <c r="M325" s="1" t="str">
        <f>CLEAN(TRIM(Table4[[#This Row],[Status]] &amp; "|" &amp; Table4[[#This Row],[Level]] &amp; "|" &amp; Table4[[#This Row],[Participant As]]))</f>
        <v>Relawan|External Regional|Individual</v>
      </c>
      <c r="N325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326" spans="1:14" ht="14.25" customHeight="1" x14ac:dyDescent="0.35">
      <c r="A326" s="1" t="s">
        <v>3358</v>
      </c>
      <c r="B326" s="1" t="s">
        <v>3359</v>
      </c>
      <c r="C326" s="1" t="s">
        <v>1404</v>
      </c>
      <c r="D326" s="1">
        <v>2023</v>
      </c>
      <c r="E326" s="1" t="s">
        <v>1540</v>
      </c>
      <c r="F326" s="1" t="s">
        <v>1005</v>
      </c>
      <c r="G326" s="1">
        <v>20231</v>
      </c>
      <c r="H326" s="1" t="s">
        <v>18</v>
      </c>
      <c r="I326" s="1" t="s">
        <v>19</v>
      </c>
      <c r="J326" s="1" t="str">
        <f>VLOOKUP(Table4[[#This Row],[Status]], rubric[], 2, FALSE)</f>
        <v>Pemberdayaan atau Aksi Kemanusiaan</v>
      </c>
      <c r="K326" s="1" t="s">
        <v>25</v>
      </c>
      <c r="L326" s="1">
        <v>65</v>
      </c>
      <c r="M326" s="1" t="str">
        <f>CLEAN(TRIM(Table4[[#This Row],[Status]] &amp; "|" &amp; Table4[[#This Row],[Level]] &amp; "|" &amp; Table4[[#This Row],[Participant As]]))</f>
        <v>Relawan|External Regional|Individual</v>
      </c>
      <c r="N326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327" spans="1:14" ht="14.25" customHeight="1" x14ac:dyDescent="0.35">
      <c r="A327" s="1" t="s">
        <v>3360</v>
      </c>
      <c r="B327" s="1" t="s">
        <v>3361</v>
      </c>
      <c r="C327" s="1" t="s">
        <v>1578</v>
      </c>
      <c r="D327" s="1">
        <v>2023</v>
      </c>
      <c r="E327" s="1" t="s">
        <v>3199</v>
      </c>
      <c r="F327" s="1" t="s">
        <v>3199</v>
      </c>
      <c r="G327" s="1">
        <v>20231</v>
      </c>
      <c r="H327" s="1" t="s">
        <v>91</v>
      </c>
      <c r="I327" s="1" t="s">
        <v>19</v>
      </c>
      <c r="J327" s="1" t="str">
        <f>VLOOKUP(Table4[[#This Row],[Status]], rubric[], 2, FALSE)</f>
        <v>Pengakuan</v>
      </c>
      <c r="K327" s="1" t="s">
        <v>25</v>
      </c>
      <c r="L327" s="1">
        <v>120</v>
      </c>
      <c r="M327" s="1" t="str">
        <f>CLEAN(TRIM(Table4[[#This Row],[Status]] &amp; "|" &amp; Table4[[#This Row],[Level]] &amp; "|" &amp; Table4[[#This Row],[Participant As]]))</f>
        <v>Narasumber/Pembicara|External Regional|Individual</v>
      </c>
      <c r="N327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20</v>
      </c>
    </row>
    <row r="328" spans="1:14" ht="14.25" customHeight="1" x14ac:dyDescent="0.35">
      <c r="A328" s="1" t="s">
        <v>3360</v>
      </c>
      <c r="B328" s="1" t="s">
        <v>3361</v>
      </c>
      <c r="C328" s="1" t="s">
        <v>1578</v>
      </c>
      <c r="D328" s="1">
        <v>2023</v>
      </c>
      <c r="E328" s="1" t="s">
        <v>702</v>
      </c>
      <c r="F328" s="1" t="s">
        <v>702</v>
      </c>
      <c r="G328" s="1">
        <v>20232</v>
      </c>
      <c r="H328" s="1" t="s">
        <v>91</v>
      </c>
      <c r="I328" s="1" t="s">
        <v>66</v>
      </c>
      <c r="J328" s="1" t="str">
        <f>VLOOKUP(Table4[[#This Row],[Status]], rubric[], 2, FALSE)</f>
        <v>Pengakuan</v>
      </c>
      <c r="K328" s="1" t="s">
        <v>20</v>
      </c>
      <c r="L328" s="1">
        <v>400</v>
      </c>
      <c r="M328" s="1" t="str">
        <f>CLEAN(TRIM(Table4[[#This Row],[Status]] &amp; "|" &amp; Table4[[#This Row],[Level]] &amp; "|" &amp; Table4[[#This Row],[Participant As]]))</f>
        <v>Narasumber/Pembicara|External International|Team</v>
      </c>
      <c r="N328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329" spans="1:14" ht="14.25" customHeight="1" x14ac:dyDescent="0.35">
      <c r="A329" s="1" t="s">
        <v>3362</v>
      </c>
      <c r="B329" s="1" t="s">
        <v>3363</v>
      </c>
      <c r="C329" s="1" t="s">
        <v>1578</v>
      </c>
      <c r="D329" s="1">
        <v>2023</v>
      </c>
      <c r="E329" s="1" t="s">
        <v>1851</v>
      </c>
      <c r="F329" s="1" t="s">
        <v>336</v>
      </c>
      <c r="G329" s="1">
        <v>20232</v>
      </c>
      <c r="H329" s="1" t="s">
        <v>32</v>
      </c>
      <c r="I329" s="1" t="s">
        <v>48</v>
      </c>
      <c r="J329" s="1" t="str">
        <f>VLOOKUP(Table4[[#This Row],[Status]], rubric[], 2, FALSE)</f>
        <v>Kompetisi</v>
      </c>
      <c r="K329" s="1" t="s">
        <v>20</v>
      </c>
      <c r="M329" s="1" t="str">
        <f>CLEAN(TRIM(Table4[[#This Row],[Status]] &amp; "|" &amp; Table4[[#This Row],[Level]] &amp; "|" &amp; Table4[[#This Row],[Participant As]]))</f>
        <v>Juara 2|External National|Team</v>
      </c>
      <c r="N329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11</v>
      </c>
    </row>
    <row r="330" spans="1:14" ht="14.25" customHeight="1" x14ac:dyDescent="0.35">
      <c r="A330" s="1" t="s">
        <v>3364</v>
      </c>
      <c r="B330" s="1" t="s">
        <v>3365</v>
      </c>
      <c r="C330" s="1" t="s">
        <v>1578</v>
      </c>
      <c r="D330" s="1">
        <v>2023</v>
      </c>
      <c r="E330" s="1" t="s">
        <v>1112</v>
      </c>
      <c r="F330" s="1" t="s">
        <v>1112</v>
      </c>
      <c r="G330" s="1">
        <v>20231</v>
      </c>
      <c r="H330" s="1" t="s">
        <v>18</v>
      </c>
      <c r="I330" s="1" t="s">
        <v>19</v>
      </c>
      <c r="J330" s="1" t="str">
        <f>VLOOKUP(Table4[[#This Row],[Status]], rubric[], 2, FALSE)</f>
        <v>Pemberdayaan atau Aksi Kemanusiaan</v>
      </c>
      <c r="K330" s="1" t="s">
        <v>20</v>
      </c>
      <c r="L330" s="1">
        <v>11</v>
      </c>
      <c r="M330" s="1" t="str">
        <f>CLEAN(TRIM(Table4[[#This Row],[Status]] &amp; "|" &amp; Table4[[#This Row],[Level]] &amp; "|" &amp; Table4[[#This Row],[Participant As]]))</f>
        <v>Relawan|External Regional|Team</v>
      </c>
      <c r="N330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331" spans="1:14" ht="14.25" customHeight="1" x14ac:dyDescent="0.35">
      <c r="A331" s="1" t="s">
        <v>3364</v>
      </c>
      <c r="B331" s="1" t="s">
        <v>3365</v>
      </c>
      <c r="C331" s="1" t="s">
        <v>1578</v>
      </c>
      <c r="D331" s="1">
        <v>2023</v>
      </c>
      <c r="E331" s="1" t="s">
        <v>2798</v>
      </c>
      <c r="F331" s="1" t="s">
        <v>2798</v>
      </c>
      <c r="G331" s="1">
        <v>20231</v>
      </c>
      <c r="H331" s="1" t="s">
        <v>18</v>
      </c>
      <c r="I331" s="1" t="s">
        <v>19</v>
      </c>
      <c r="J331" s="1" t="str">
        <f>VLOOKUP(Table4[[#This Row],[Status]], rubric[], 2, FALSE)</f>
        <v>Pemberdayaan atau Aksi Kemanusiaan</v>
      </c>
      <c r="K331" s="1" t="s">
        <v>20</v>
      </c>
      <c r="L331" s="1">
        <v>35</v>
      </c>
      <c r="M331" s="1" t="str">
        <f>CLEAN(TRIM(Table4[[#This Row],[Status]] &amp; "|" &amp; Table4[[#This Row],[Level]] &amp; "|" &amp; Table4[[#This Row],[Participant As]]))</f>
        <v>Relawan|External Regional|Team</v>
      </c>
      <c r="N331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332" spans="1:14" ht="14.25" customHeight="1" x14ac:dyDescent="0.35">
      <c r="A332" s="1" t="s">
        <v>3366</v>
      </c>
      <c r="B332" s="1" t="s">
        <v>3367</v>
      </c>
      <c r="C332" s="1" t="s">
        <v>1578</v>
      </c>
      <c r="D332" s="1">
        <v>2023</v>
      </c>
      <c r="E332" s="1" t="s">
        <v>150</v>
      </c>
      <c r="F332" s="1" t="s">
        <v>150</v>
      </c>
      <c r="G332" s="1">
        <v>20232</v>
      </c>
      <c r="H332" s="1" t="s">
        <v>18</v>
      </c>
      <c r="I332" s="1" t="s">
        <v>19</v>
      </c>
      <c r="J332" s="1" t="str">
        <f>VLOOKUP(Table4[[#This Row],[Status]], rubric[], 2, FALSE)</f>
        <v>Pemberdayaan atau Aksi Kemanusiaan</v>
      </c>
      <c r="K332" s="1" t="s">
        <v>20</v>
      </c>
      <c r="L332" s="1">
        <v>22</v>
      </c>
      <c r="M332" s="1" t="str">
        <f>CLEAN(TRIM(Table4[[#This Row],[Status]] &amp; "|" &amp; Table4[[#This Row],[Level]] &amp; "|" &amp; Table4[[#This Row],[Participant As]]))</f>
        <v>Relawan|External Regional|Team</v>
      </c>
      <c r="N332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333" spans="1:14" ht="14.25" customHeight="1" x14ac:dyDescent="0.35">
      <c r="A333" s="1" t="s">
        <v>3368</v>
      </c>
      <c r="B333" s="1" t="s">
        <v>3369</v>
      </c>
      <c r="C333" s="1" t="s">
        <v>1578</v>
      </c>
      <c r="D333" s="1">
        <v>2023</v>
      </c>
      <c r="E333" s="1" t="s">
        <v>3083</v>
      </c>
      <c r="F333" s="1" t="s">
        <v>3083</v>
      </c>
      <c r="G333" s="1">
        <v>20232</v>
      </c>
      <c r="H333" s="1" t="s">
        <v>18</v>
      </c>
      <c r="I333" s="1" t="s">
        <v>48</v>
      </c>
      <c r="J333" s="1" t="str">
        <f>VLOOKUP(Table4[[#This Row],[Status]], rubric[], 2, FALSE)</f>
        <v>Pemberdayaan atau Aksi Kemanusiaan</v>
      </c>
      <c r="K333" s="1" t="s">
        <v>20</v>
      </c>
      <c r="L333" s="1">
        <v>500</v>
      </c>
      <c r="M333" s="1" t="str">
        <f>CLEAN(TRIM(Table4[[#This Row],[Status]] &amp; "|" &amp; Table4[[#This Row],[Level]] &amp; "|" &amp; Table4[[#This Row],[Participant As]]))</f>
        <v>Relawan|External National|Team</v>
      </c>
      <c r="N333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10</v>
      </c>
    </row>
    <row r="334" spans="1:14" ht="14.25" customHeight="1" x14ac:dyDescent="0.35">
      <c r="A334" s="1" t="s">
        <v>3370</v>
      </c>
      <c r="B334" s="1" t="s">
        <v>3371</v>
      </c>
      <c r="C334" s="1" t="s">
        <v>1578</v>
      </c>
      <c r="D334" s="1">
        <v>2023</v>
      </c>
      <c r="E334" s="1" t="s">
        <v>24</v>
      </c>
      <c r="F334" s="1" t="s">
        <v>3372</v>
      </c>
      <c r="G334" s="1">
        <v>20222</v>
      </c>
      <c r="H334" s="1" t="s">
        <v>18</v>
      </c>
      <c r="I334" s="1" t="s">
        <v>19</v>
      </c>
      <c r="J334" s="1" t="str">
        <f>VLOOKUP(Table4[[#This Row],[Status]], rubric[], 2, FALSE)</f>
        <v>Pemberdayaan atau Aksi Kemanusiaan</v>
      </c>
      <c r="K334" s="1" t="s">
        <v>20</v>
      </c>
      <c r="L334" s="1">
        <v>16</v>
      </c>
      <c r="M334" s="1" t="str">
        <f>CLEAN(TRIM(Table4[[#This Row],[Status]] &amp; "|" &amp; Table4[[#This Row],[Level]] &amp; "|" &amp; Table4[[#This Row],[Participant As]]))</f>
        <v>Relawan|External Regional|Team</v>
      </c>
      <c r="N334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335" spans="1:14" ht="14.25" customHeight="1" x14ac:dyDescent="0.35">
      <c r="A335" s="1" t="s">
        <v>3373</v>
      </c>
      <c r="B335" s="1" t="s">
        <v>3374</v>
      </c>
      <c r="C335" s="1" t="s">
        <v>1578</v>
      </c>
      <c r="D335" s="1">
        <v>2023</v>
      </c>
      <c r="E335" s="1" t="s">
        <v>1020</v>
      </c>
      <c r="F335" s="1" t="s">
        <v>1020</v>
      </c>
      <c r="G335" s="1">
        <v>20231</v>
      </c>
      <c r="H335" s="1" t="s">
        <v>35</v>
      </c>
      <c r="I335" s="1" t="s">
        <v>48</v>
      </c>
      <c r="J335" s="1" t="str">
        <f>VLOOKUP(Table4[[#This Row],[Status]], rubric[], 2, FALSE)</f>
        <v>Kompetisi</v>
      </c>
      <c r="K335" s="1" t="s">
        <v>25</v>
      </c>
      <c r="M335" s="1" t="str">
        <f>CLEAN(TRIM(Table4[[#This Row],[Status]] &amp; "|" &amp; Table4[[#This Row],[Level]] &amp; "|" &amp; Table4[[#This Row],[Participant As]]))</f>
        <v>Juara 1|External National|Individual</v>
      </c>
      <c r="N335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336" spans="1:14" ht="14.25" customHeight="1" x14ac:dyDescent="0.35">
      <c r="A336" s="1" t="s">
        <v>3373</v>
      </c>
      <c r="B336" s="1" t="s">
        <v>3374</v>
      </c>
      <c r="C336" s="1" t="s">
        <v>1578</v>
      </c>
      <c r="D336" s="1">
        <v>2023</v>
      </c>
      <c r="E336" s="1" t="s">
        <v>3375</v>
      </c>
      <c r="F336" s="1" t="s">
        <v>3375</v>
      </c>
      <c r="G336" s="1">
        <v>20232</v>
      </c>
      <c r="H336" s="1" t="s">
        <v>35</v>
      </c>
      <c r="I336" s="1" t="s">
        <v>48</v>
      </c>
      <c r="J336" s="1" t="str">
        <f>VLOOKUP(Table4[[#This Row],[Status]], rubric[], 2, FALSE)</f>
        <v>Kompetisi</v>
      </c>
      <c r="K336" s="1" t="s">
        <v>25</v>
      </c>
      <c r="M336" s="1" t="str">
        <f>CLEAN(TRIM(Table4[[#This Row],[Status]] &amp; "|" &amp; Table4[[#This Row],[Level]] &amp; "|" &amp; Table4[[#This Row],[Participant As]]))</f>
        <v>Juara 1|External National|Individual</v>
      </c>
      <c r="N336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337" spans="1:14" ht="14.25" customHeight="1" x14ac:dyDescent="0.35">
      <c r="A337" s="1" t="s">
        <v>3376</v>
      </c>
      <c r="B337" s="1" t="s">
        <v>3377</v>
      </c>
      <c r="C337" s="1" t="s">
        <v>1578</v>
      </c>
      <c r="D337" s="1">
        <v>2023</v>
      </c>
      <c r="E337" s="1" t="s">
        <v>1112</v>
      </c>
      <c r="F337" s="1" t="s">
        <v>1112</v>
      </c>
      <c r="G337" s="1">
        <v>20231</v>
      </c>
      <c r="H337" s="1" t="s">
        <v>18</v>
      </c>
      <c r="I337" s="1" t="s">
        <v>48</v>
      </c>
      <c r="J337" s="1" t="str">
        <f>VLOOKUP(Table4[[#This Row],[Status]], rubric[], 2, FALSE)</f>
        <v>Pemberdayaan atau Aksi Kemanusiaan</v>
      </c>
      <c r="K337" s="1" t="s">
        <v>20</v>
      </c>
      <c r="L337" s="1">
        <v>100</v>
      </c>
      <c r="M337" s="1" t="str">
        <f>CLEAN(TRIM(Table4[[#This Row],[Status]] &amp; "|" &amp; Table4[[#This Row],[Level]] &amp; "|" &amp; Table4[[#This Row],[Participant As]]))</f>
        <v>Relawan|External National|Team</v>
      </c>
      <c r="N337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10</v>
      </c>
    </row>
    <row r="338" spans="1:14" ht="14.25" customHeight="1" x14ac:dyDescent="0.35">
      <c r="A338" s="1" t="s">
        <v>3378</v>
      </c>
      <c r="B338" s="1" t="s">
        <v>3379</v>
      </c>
      <c r="C338" s="1" t="s">
        <v>1578</v>
      </c>
      <c r="D338" s="1">
        <v>2023</v>
      </c>
      <c r="E338" s="1" t="s">
        <v>1112</v>
      </c>
      <c r="F338" s="1" t="s">
        <v>1112</v>
      </c>
      <c r="G338" s="1">
        <v>20231</v>
      </c>
      <c r="H338" s="1" t="s">
        <v>18</v>
      </c>
      <c r="I338" s="1" t="s">
        <v>48</v>
      </c>
      <c r="J338" s="1" t="str">
        <f>VLOOKUP(Table4[[#This Row],[Status]], rubric[], 2, FALSE)</f>
        <v>Pemberdayaan atau Aksi Kemanusiaan</v>
      </c>
      <c r="K338" s="1" t="s">
        <v>25</v>
      </c>
      <c r="L338" s="1">
        <v>16</v>
      </c>
      <c r="M338" s="1" t="str">
        <f>CLEAN(TRIM(Table4[[#This Row],[Status]] &amp; "|" &amp; Table4[[#This Row],[Level]] &amp; "|" &amp; Table4[[#This Row],[Participant As]]))</f>
        <v>Relawan|External National|Individual</v>
      </c>
      <c r="N338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10</v>
      </c>
    </row>
    <row r="339" spans="1:14" ht="14.25" customHeight="1" x14ac:dyDescent="0.35">
      <c r="A339" s="1" t="s">
        <v>3380</v>
      </c>
      <c r="B339" s="1" t="s">
        <v>3381</v>
      </c>
      <c r="C339" s="1" t="s">
        <v>1630</v>
      </c>
      <c r="D339" s="1">
        <v>2023</v>
      </c>
      <c r="E339" s="1" t="s">
        <v>1594</v>
      </c>
      <c r="F339" s="1" t="s">
        <v>1594</v>
      </c>
      <c r="G339" s="1">
        <v>20231</v>
      </c>
      <c r="H339" s="1" t="s">
        <v>18</v>
      </c>
      <c r="I339" s="1" t="s">
        <v>48</v>
      </c>
      <c r="J339" s="1" t="str">
        <f>VLOOKUP(Table4[[#This Row],[Status]], rubric[], 2, FALSE)</f>
        <v>Pemberdayaan atau Aksi Kemanusiaan</v>
      </c>
      <c r="K339" s="1" t="s">
        <v>20</v>
      </c>
      <c r="L339" s="1">
        <v>0</v>
      </c>
      <c r="M339" s="1" t="str">
        <f>CLEAN(TRIM(Table4[[#This Row],[Status]] &amp; "|" &amp; Table4[[#This Row],[Level]] &amp; "|" &amp; Table4[[#This Row],[Participant As]]))</f>
        <v>Relawan|External National|Team</v>
      </c>
      <c r="N339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10</v>
      </c>
    </row>
    <row r="340" spans="1:14" ht="14.25" customHeight="1" x14ac:dyDescent="0.35">
      <c r="A340" s="1" t="s">
        <v>3380</v>
      </c>
      <c r="B340" s="1" t="s">
        <v>3381</v>
      </c>
      <c r="C340" s="1" t="s">
        <v>1630</v>
      </c>
      <c r="D340" s="1">
        <v>2023</v>
      </c>
      <c r="E340" s="1" t="s">
        <v>2656</v>
      </c>
      <c r="F340" s="1" t="s">
        <v>3199</v>
      </c>
      <c r="G340" s="1">
        <v>20231</v>
      </c>
      <c r="H340" s="1" t="s">
        <v>35</v>
      </c>
      <c r="I340" s="1" t="s">
        <v>48</v>
      </c>
      <c r="J340" s="1" t="str">
        <f>VLOOKUP(Table4[[#This Row],[Status]], rubric[], 2, FALSE)</f>
        <v>Kompetisi</v>
      </c>
      <c r="K340" s="1" t="s">
        <v>20</v>
      </c>
      <c r="M340" s="1" t="str">
        <f>CLEAN(TRIM(Table4[[#This Row],[Status]] &amp; "|" &amp; Table4[[#This Row],[Level]] &amp; "|" &amp; Table4[[#This Row],[Participant As]]))</f>
        <v>Juara 1|External National|Team</v>
      </c>
      <c r="N340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341" spans="1:14" ht="14.25" customHeight="1" x14ac:dyDescent="0.35">
      <c r="A341" s="1" t="s">
        <v>3382</v>
      </c>
      <c r="B341" s="1" t="s">
        <v>3383</v>
      </c>
      <c r="C341" s="1" t="s">
        <v>1630</v>
      </c>
      <c r="D341" s="1">
        <v>2023</v>
      </c>
      <c r="E341" s="1" t="s">
        <v>60</v>
      </c>
      <c r="F341" s="1" t="s">
        <v>3384</v>
      </c>
      <c r="G341" s="1">
        <v>20232</v>
      </c>
      <c r="H341" s="1" t="s">
        <v>35</v>
      </c>
      <c r="I341" s="1" t="s">
        <v>48</v>
      </c>
      <c r="J341" s="1" t="str">
        <f>VLOOKUP(Table4[[#This Row],[Status]], rubric[], 2, FALSE)</f>
        <v>Kompetisi</v>
      </c>
      <c r="K341" s="1" t="s">
        <v>25</v>
      </c>
      <c r="M341" s="1" t="str">
        <f>CLEAN(TRIM(Table4[[#This Row],[Status]] &amp; "|" &amp; Table4[[#This Row],[Level]] &amp; "|" &amp; Table4[[#This Row],[Participant As]]))</f>
        <v>Juara 1|External National|Individual</v>
      </c>
      <c r="N341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342" spans="1:14" ht="14.25" customHeight="1" x14ac:dyDescent="0.35">
      <c r="A342" s="1" t="s">
        <v>3385</v>
      </c>
      <c r="B342" s="1" t="s">
        <v>3386</v>
      </c>
      <c r="C342" s="1" t="s">
        <v>1630</v>
      </c>
      <c r="D342" s="1">
        <v>2023</v>
      </c>
      <c r="E342" s="1" t="s">
        <v>42</v>
      </c>
      <c r="F342" s="1" t="s">
        <v>43</v>
      </c>
      <c r="G342" s="1">
        <v>20232</v>
      </c>
      <c r="H342" s="1" t="s">
        <v>40</v>
      </c>
      <c r="I342" s="1" t="s">
        <v>41</v>
      </c>
      <c r="J342" s="1" t="str">
        <f>VLOOKUP(Table4[[#This Row],[Status]], rubric[], 2, FALSE)</f>
        <v>Karir Organisasi</v>
      </c>
      <c r="K342" s="1" t="s">
        <v>25</v>
      </c>
      <c r="M342" s="1" t="str">
        <f>CLEAN(TRIM(Table4[[#This Row],[Status]] &amp; "|" &amp; Table4[[#This Row],[Level]] &amp; "|" &amp; Table4[[#This Row],[Participant As]]))</f>
        <v>Satu Tingkat Dibawah Pengurus Harian|Kab/Kota/PT|Individual</v>
      </c>
      <c r="N342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</v>
      </c>
    </row>
    <row r="343" spans="1:14" ht="14.25" customHeight="1" x14ac:dyDescent="0.35">
      <c r="A343" s="1" t="s">
        <v>3387</v>
      </c>
      <c r="B343" s="1" t="s">
        <v>3388</v>
      </c>
      <c r="C343" s="1" t="s">
        <v>1630</v>
      </c>
      <c r="D343" s="1">
        <v>2023</v>
      </c>
      <c r="E343" s="1" t="s">
        <v>42</v>
      </c>
      <c r="F343" s="1" t="s">
        <v>43</v>
      </c>
      <c r="G343" s="1">
        <v>20232</v>
      </c>
      <c r="H343" s="1" t="s">
        <v>40</v>
      </c>
      <c r="I343" s="1" t="s">
        <v>41</v>
      </c>
      <c r="J343" s="1" t="str">
        <f>VLOOKUP(Table4[[#This Row],[Status]], rubric[], 2, FALSE)</f>
        <v>Karir Organisasi</v>
      </c>
      <c r="K343" s="1" t="s">
        <v>25</v>
      </c>
      <c r="M343" s="1" t="str">
        <f>CLEAN(TRIM(Table4[[#This Row],[Status]] &amp; "|" &amp; Table4[[#This Row],[Level]] &amp; "|" &amp; Table4[[#This Row],[Participant As]]))</f>
        <v>Satu Tingkat Dibawah Pengurus Harian|Kab/Kota/PT|Individual</v>
      </c>
      <c r="N343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</v>
      </c>
    </row>
    <row r="344" spans="1:14" ht="14.25" customHeight="1" x14ac:dyDescent="0.35">
      <c r="A344" s="1" t="s">
        <v>3389</v>
      </c>
      <c r="B344" s="1" t="s">
        <v>3390</v>
      </c>
      <c r="C344" s="1" t="s">
        <v>1630</v>
      </c>
      <c r="D344" s="1">
        <v>2023</v>
      </c>
      <c r="E344" s="1" t="s">
        <v>626</v>
      </c>
      <c r="F344" s="1" t="s">
        <v>31</v>
      </c>
      <c r="G344" s="1">
        <v>20231</v>
      </c>
      <c r="H344" s="1" t="s">
        <v>32</v>
      </c>
      <c r="I344" s="1" t="s">
        <v>19</v>
      </c>
      <c r="J344" s="1" t="str">
        <f>VLOOKUP(Table4[[#This Row],[Status]], rubric[], 2, FALSE)</f>
        <v>Kompetisi</v>
      </c>
      <c r="K344" s="1" t="s">
        <v>20</v>
      </c>
      <c r="M344" s="1" t="str">
        <f>CLEAN(TRIM(Table4[[#This Row],[Status]] &amp; "|" &amp; Table4[[#This Row],[Level]] &amp; "|" &amp; Table4[[#This Row],[Participant As]]))</f>
        <v>Juara 2|External Regional|Team</v>
      </c>
      <c r="N344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20</v>
      </c>
    </row>
    <row r="345" spans="1:14" ht="14.25" customHeight="1" x14ac:dyDescent="0.35">
      <c r="A345" s="1" t="s">
        <v>3389</v>
      </c>
      <c r="B345" s="1" t="s">
        <v>3390</v>
      </c>
      <c r="C345" s="1" t="s">
        <v>1630</v>
      </c>
      <c r="D345" s="1">
        <v>2023</v>
      </c>
      <c r="E345" s="1" t="s">
        <v>158</v>
      </c>
      <c r="F345" s="1" t="s">
        <v>159</v>
      </c>
      <c r="G345" s="1">
        <v>20231</v>
      </c>
      <c r="H345" s="1" t="s">
        <v>32</v>
      </c>
      <c r="I345" s="1" t="s">
        <v>19</v>
      </c>
      <c r="J345" s="1" t="str">
        <f>VLOOKUP(Table4[[#This Row],[Status]], rubric[], 2, FALSE)</f>
        <v>Kompetisi</v>
      </c>
      <c r="K345" s="1" t="s">
        <v>20</v>
      </c>
      <c r="M345" s="1" t="str">
        <f>CLEAN(TRIM(Table4[[#This Row],[Status]] &amp; "|" &amp; Table4[[#This Row],[Level]] &amp; "|" &amp; Table4[[#This Row],[Participant As]]))</f>
        <v>Juara 2|External Regional|Team</v>
      </c>
      <c r="N345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20</v>
      </c>
    </row>
    <row r="346" spans="1:14" ht="14.25" customHeight="1" x14ac:dyDescent="0.35">
      <c r="A346" s="1" t="s">
        <v>3391</v>
      </c>
      <c r="B346" s="1" t="s">
        <v>3392</v>
      </c>
      <c r="C346" s="1" t="s">
        <v>1630</v>
      </c>
      <c r="D346" s="1">
        <v>2023</v>
      </c>
      <c r="E346" s="1" t="s">
        <v>1594</v>
      </c>
      <c r="F346" s="1" t="s">
        <v>1594</v>
      </c>
      <c r="G346" s="1">
        <v>20231</v>
      </c>
      <c r="H346" s="1" t="s">
        <v>18</v>
      </c>
      <c r="I346" s="1" t="s">
        <v>48</v>
      </c>
      <c r="J346" s="1" t="str">
        <f>VLOOKUP(Table4[[#This Row],[Status]], rubric[], 2, FALSE)</f>
        <v>Pemberdayaan atau Aksi Kemanusiaan</v>
      </c>
      <c r="K346" s="1" t="s">
        <v>20</v>
      </c>
      <c r="L346" s="1">
        <v>0</v>
      </c>
      <c r="M346" s="1" t="str">
        <f>CLEAN(TRIM(Table4[[#This Row],[Status]] &amp; "|" &amp; Table4[[#This Row],[Level]] &amp; "|" &amp; Table4[[#This Row],[Participant As]]))</f>
        <v>Relawan|External National|Team</v>
      </c>
      <c r="N346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10</v>
      </c>
    </row>
    <row r="347" spans="1:14" ht="14.25" customHeight="1" x14ac:dyDescent="0.35">
      <c r="A347" s="1" t="s">
        <v>3393</v>
      </c>
      <c r="B347" s="1" t="s">
        <v>3394</v>
      </c>
      <c r="C347" s="1" t="s">
        <v>1630</v>
      </c>
      <c r="D347" s="1">
        <v>2023</v>
      </c>
      <c r="E347" s="1" t="s">
        <v>1594</v>
      </c>
      <c r="F347" s="1" t="s">
        <v>1594</v>
      </c>
      <c r="G347" s="1">
        <v>20231</v>
      </c>
      <c r="H347" s="1" t="s">
        <v>18</v>
      </c>
      <c r="I347" s="1" t="s">
        <v>48</v>
      </c>
      <c r="J347" s="1" t="str">
        <f>VLOOKUP(Table4[[#This Row],[Status]], rubric[], 2, FALSE)</f>
        <v>Pemberdayaan atau Aksi Kemanusiaan</v>
      </c>
      <c r="K347" s="1" t="s">
        <v>25</v>
      </c>
      <c r="L347" s="1">
        <v>0</v>
      </c>
      <c r="M347" s="1" t="str">
        <f>CLEAN(TRIM(Table4[[#This Row],[Status]] &amp; "|" &amp; Table4[[#This Row],[Level]] &amp; "|" &amp; Table4[[#This Row],[Participant As]]))</f>
        <v>Relawan|External National|Individual</v>
      </c>
      <c r="N347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10</v>
      </c>
    </row>
    <row r="348" spans="1:14" ht="14.25" customHeight="1" x14ac:dyDescent="0.35">
      <c r="A348" s="1" t="s">
        <v>3395</v>
      </c>
      <c r="B348" s="1" t="s">
        <v>3396</v>
      </c>
      <c r="C348" s="1" t="s">
        <v>1630</v>
      </c>
      <c r="D348" s="1">
        <v>2023</v>
      </c>
      <c r="E348" s="1" t="s">
        <v>89</v>
      </c>
      <c r="F348" s="1" t="s">
        <v>90</v>
      </c>
      <c r="G348" s="1">
        <v>20231</v>
      </c>
      <c r="H348" s="1" t="s">
        <v>91</v>
      </c>
      <c r="I348" s="1" t="s">
        <v>66</v>
      </c>
      <c r="J348" s="1" t="str">
        <f>VLOOKUP(Table4[[#This Row],[Status]], rubric[], 2, FALSE)</f>
        <v>Pengakuan</v>
      </c>
      <c r="K348" s="1" t="s">
        <v>25</v>
      </c>
      <c r="L348" s="1">
        <v>500</v>
      </c>
      <c r="M348" s="1" t="str">
        <f>CLEAN(TRIM(Table4[[#This Row],[Status]] &amp; "|" &amp; Table4[[#This Row],[Level]] &amp; "|" &amp; Table4[[#This Row],[Participant As]]))</f>
        <v>Narasumber/Pembicara|External International|Individual</v>
      </c>
      <c r="N348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25</v>
      </c>
    </row>
    <row r="349" spans="1:14" ht="14.25" customHeight="1" x14ac:dyDescent="0.35">
      <c r="A349" s="1" t="s">
        <v>3397</v>
      </c>
      <c r="B349" s="1" t="s">
        <v>3398</v>
      </c>
      <c r="C349" s="1" t="s">
        <v>1630</v>
      </c>
      <c r="D349" s="1">
        <v>2023</v>
      </c>
      <c r="E349" s="1" t="s">
        <v>1540</v>
      </c>
      <c r="F349" s="1" t="s">
        <v>1005</v>
      </c>
      <c r="G349" s="1">
        <v>20231</v>
      </c>
      <c r="H349" s="1" t="s">
        <v>18</v>
      </c>
      <c r="I349" s="1" t="s">
        <v>19</v>
      </c>
      <c r="J349" s="1" t="str">
        <f>VLOOKUP(Table4[[#This Row],[Status]], rubric[], 2, FALSE)</f>
        <v>Pemberdayaan atau Aksi Kemanusiaan</v>
      </c>
      <c r="K349" s="1" t="s">
        <v>25</v>
      </c>
      <c r="L349" s="1">
        <v>65</v>
      </c>
      <c r="M349" s="1" t="str">
        <f>CLEAN(TRIM(Table4[[#This Row],[Status]] &amp; "|" &amp; Table4[[#This Row],[Level]] &amp; "|" &amp; Table4[[#This Row],[Participant As]]))</f>
        <v>Relawan|External Regional|Individual</v>
      </c>
      <c r="N349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350" spans="1:14" ht="14.25" customHeight="1" x14ac:dyDescent="0.35">
      <c r="A350" s="1" t="s">
        <v>3399</v>
      </c>
      <c r="B350" s="1" t="s">
        <v>3400</v>
      </c>
      <c r="C350" s="1" t="s">
        <v>1630</v>
      </c>
      <c r="D350" s="1">
        <v>2023</v>
      </c>
      <c r="E350" s="1" t="s">
        <v>150</v>
      </c>
      <c r="F350" s="1" t="s">
        <v>150</v>
      </c>
      <c r="G350" s="1">
        <v>20232</v>
      </c>
      <c r="H350" s="1" t="s">
        <v>32</v>
      </c>
      <c r="I350" s="1" t="s">
        <v>48</v>
      </c>
      <c r="J350" s="1" t="str">
        <f>VLOOKUP(Table4[[#This Row],[Status]], rubric[], 2, FALSE)</f>
        <v>Kompetisi</v>
      </c>
      <c r="K350" s="1" t="s">
        <v>20</v>
      </c>
      <c r="M350" s="1" t="str">
        <f>CLEAN(TRIM(Table4[[#This Row],[Status]] &amp; "|" &amp; Table4[[#This Row],[Level]] &amp; "|" &amp; Table4[[#This Row],[Participant As]]))</f>
        <v>Juara 2|External National|Team</v>
      </c>
      <c r="N350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11</v>
      </c>
    </row>
    <row r="351" spans="1:14" ht="14.25" customHeight="1" x14ac:dyDescent="0.35">
      <c r="A351" s="1" t="s">
        <v>3401</v>
      </c>
      <c r="B351" s="1" t="s">
        <v>3402</v>
      </c>
      <c r="C351" s="1" t="s">
        <v>1708</v>
      </c>
      <c r="D351" s="1">
        <v>2023</v>
      </c>
      <c r="E351" s="1" t="s">
        <v>1467</v>
      </c>
      <c r="F351" s="1" t="s">
        <v>1421</v>
      </c>
      <c r="G351" s="1">
        <v>20231</v>
      </c>
      <c r="H351" s="1" t="s">
        <v>74</v>
      </c>
      <c r="I351" s="1" t="s">
        <v>48</v>
      </c>
      <c r="J351" s="1" t="str">
        <f>VLOOKUP(Table4[[#This Row],[Status]], rubric[], 2, FALSE)</f>
        <v>Kompetisi</v>
      </c>
      <c r="K351" s="1" t="s">
        <v>25</v>
      </c>
      <c r="M351" s="1" t="str">
        <f>CLEAN(TRIM(Table4[[#This Row],[Status]] &amp; "|" &amp; Table4[[#This Row],[Level]] &amp; "|" &amp; Table4[[#This Row],[Participant As]]))</f>
        <v>Juara 3|External National|Individual</v>
      </c>
      <c r="N351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352" spans="1:14" ht="14.25" customHeight="1" x14ac:dyDescent="0.35">
      <c r="A352" s="1" t="s">
        <v>3403</v>
      </c>
      <c r="B352" s="1" t="s">
        <v>3404</v>
      </c>
      <c r="C352" s="1" t="s">
        <v>1708</v>
      </c>
      <c r="D352" s="1">
        <v>2023</v>
      </c>
      <c r="E352" s="1" t="s">
        <v>581</v>
      </c>
      <c r="F352" s="1" t="s">
        <v>852</v>
      </c>
      <c r="G352" s="1">
        <v>20231</v>
      </c>
      <c r="H352" s="1" t="s">
        <v>18</v>
      </c>
      <c r="I352" s="1" t="s">
        <v>19</v>
      </c>
      <c r="J352" s="1" t="str">
        <f>VLOOKUP(Table4[[#This Row],[Status]], rubric[], 2, FALSE)</f>
        <v>Pemberdayaan atau Aksi Kemanusiaan</v>
      </c>
      <c r="K352" s="1" t="s">
        <v>20</v>
      </c>
      <c r="L352" s="1">
        <v>163</v>
      </c>
      <c r="M352" s="1" t="str">
        <f>CLEAN(TRIM(Table4[[#This Row],[Status]] &amp; "|" &amp; Table4[[#This Row],[Level]] &amp; "|" &amp; Table4[[#This Row],[Participant As]]))</f>
        <v>Relawan|External Regional|Team</v>
      </c>
      <c r="N352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353" spans="1:14" ht="14.25" customHeight="1" x14ac:dyDescent="0.35">
      <c r="A353" s="1" t="s">
        <v>3403</v>
      </c>
      <c r="B353" s="1" t="s">
        <v>3404</v>
      </c>
      <c r="C353" s="1" t="s">
        <v>1708</v>
      </c>
      <c r="D353" s="1">
        <v>2023</v>
      </c>
      <c r="E353" s="1" t="s">
        <v>868</v>
      </c>
      <c r="F353" s="1" t="s">
        <v>3405</v>
      </c>
      <c r="G353" s="1">
        <v>20231</v>
      </c>
      <c r="H353" s="1" t="s">
        <v>55</v>
      </c>
      <c r="I353" s="1" t="s">
        <v>48</v>
      </c>
      <c r="J353" s="1" t="str">
        <f>VLOOKUP(Table4[[#This Row],[Status]], rubric[], 2, FALSE)</f>
        <v>Hasil Karya</v>
      </c>
      <c r="K353" s="1" t="s">
        <v>20</v>
      </c>
      <c r="L353" s="1">
        <v>3</v>
      </c>
      <c r="M353" s="1" t="str">
        <f>CLEAN(TRIM(Table4[[#This Row],[Status]] &amp; "|" &amp; Table4[[#This Row],[Level]] &amp; "|" &amp; Table4[[#This Row],[Participant As]]))</f>
        <v>Hak Cipta|External National|Team</v>
      </c>
      <c r="N353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20</v>
      </c>
    </row>
    <row r="354" spans="1:14" ht="14.25" customHeight="1" x14ac:dyDescent="0.35">
      <c r="A354" s="1" t="s">
        <v>3406</v>
      </c>
      <c r="B354" s="1" t="s">
        <v>3407</v>
      </c>
      <c r="C354" s="1" t="s">
        <v>1708</v>
      </c>
      <c r="D354" s="1">
        <v>2023</v>
      </c>
      <c r="E354" s="1" t="s">
        <v>581</v>
      </c>
      <c r="F354" s="1" t="s">
        <v>852</v>
      </c>
      <c r="G354" s="1">
        <v>20231</v>
      </c>
      <c r="H354" s="1" t="s">
        <v>18</v>
      </c>
      <c r="I354" s="1" t="s">
        <v>19</v>
      </c>
      <c r="J354" s="1" t="str">
        <f>VLOOKUP(Table4[[#This Row],[Status]], rubric[], 2, FALSE)</f>
        <v>Pemberdayaan atau Aksi Kemanusiaan</v>
      </c>
      <c r="K354" s="1" t="s">
        <v>20</v>
      </c>
      <c r="L354" s="1">
        <v>163</v>
      </c>
      <c r="M354" s="1" t="str">
        <f>CLEAN(TRIM(Table4[[#This Row],[Status]] &amp; "|" &amp; Table4[[#This Row],[Level]] &amp; "|" &amp; Table4[[#This Row],[Participant As]]))</f>
        <v>Relawan|External Regional|Team</v>
      </c>
      <c r="N354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355" spans="1:14" ht="14.25" customHeight="1" x14ac:dyDescent="0.35">
      <c r="A355" s="1" t="s">
        <v>3406</v>
      </c>
      <c r="B355" s="1" t="s">
        <v>3407</v>
      </c>
      <c r="C355" s="1" t="s">
        <v>1708</v>
      </c>
      <c r="D355" s="1">
        <v>2023</v>
      </c>
      <c r="E355" s="1" t="s">
        <v>868</v>
      </c>
      <c r="F355" s="1" t="s">
        <v>3405</v>
      </c>
      <c r="G355" s="1">
        <v>20231</v>
      </c>
      <c r="H355" s="1" t="s">
        <v>55</v>
      </c>
      <c r="I355" s="1" t="s">
        <v>48</v>
      </c>
      <c r="J355" s="1" t="str">
        <f>VLOOKUP(Table4[[#This Row],[Status]], rubric[], 2, FALSE)</f>
        <v>Hasil Karya</v>
      </c>
      <c r="K355" s="1" t="s">
        <v>20</v>
      </c>
      <c r="L355" s="1">
        <v>3</v>
      </c>
      <c r="M355" s="1" t="str">
        <f>CLEAN(TRIM(Table4[[#This Row],[Status]] &amp; "|" &amp; Table4[[#This Row],[Level]] &amp; "|" &amp; Table4[[#This Row],[Participant As]]))</f>
        <v>Hak Cipta|External National|Team</v>
      </c>
      <c r="N355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20</v>
      </c>
    </row>
    <row r="356" spans="1:14" ht="14.25" customHeight="1" x14ac:dyDescent="0.35">
      <c r="A356" s="1" t="s">
        <v>3408</v>
      </c>
      <c r="B356" s="1" t="s">
        <v>3409</v>
      </c>
      <c r="C356" s="1" t="s">
        <v>1708</v>
      </c>
      <c r="D356" s="1">
        <v>2023</v>
      </c>
      <c r="E356" s="1" t="s">
        <v>581</v>
      </c>
      <c r="F356" s="1" t="s">
        <v>852</v>
      </c>
      <c r="G356" s="1">
        <v>20231</v>
      </c>
      <c r="H356" s="1" t="s">
        <v>18</v>
      </c>
      <c r="I356" s="1" t="s">
        <v>19</v>
      </c>
      <c r="J356" s="1" t="str">
        <f>VLOOKUP(Table4[[#This Row],[Status]], rubric[], 2, FALSE)</f>
        <v>Pemberdayaan atau Aksi Kemanusiaan</v>
      </c>
      <c r="K356" s="1" t="s">
        <v>20</v>
      </c>
      <c r="L356" s="1">
        <v>163</v>
      </c>
      <c r="M356" s="1" t="str">
        <f>CLEAN(TRIM(Table4[[#This Row],[Status]] &amp; "|" &amp; Table4[[#This Row],[Level]] &amp; "|" &amp; Table4[[#This Row],[Participant As]]))</f>
        <v>Relawan|External Regional|Team</v>
      </c>
      <c r="N356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357" spans="1:14" ht="14.25" customHeight="1" x14ac:dyDescent="0.35">
      <c r="A357" s="1" t="s">
        <v>3408</v>
      </c>
      <c r="B357" s="1" t="s">
        <v>3409</v>
      </c>
      <c r="C357" s="1" t="s">
        <v>1708</v>
      </c>
      <c r="D357" s="1">
        <v>2023</v>
      </c>
      <c r="E357" s="1" t="s">
        <v>868</v>
      </c>
      <c r="F357" s="1" t="s">
        <v>3405</v>
      </c>
      <c r="G357" s="1">
        <v>20231</v>
      </c>
      <c r="H357" s="1" t="s">
        <v>55</v>
      </c>
      <c r="I357" s="1" t="s">
        <v>48</v>
      </c>
      <c r="J357" s="1" t="str">
        <f>VLOOKUP(Table4[[#This Row],[Status]], rubric[], 2, FALSE)</f>
        <v>Hasil Karya</v>
      </c>
      <c r="K357" s="1" t="s">
        <v>25</v>
      </c>
      <c r="L357" s="1">
        <v>3</v>
      </c>
      <c r="M357" s="1" t="str">
        <f>CLEAN(TRIM(Table4[[#This Row],[Status]] &amp; "|" &amp; Table4[[#This Row],[Level]] &amp; "|" &amp; Table4[[#This Row],[Participant As]]))</f>
        <v>Hak Cipta|External National|Individual</v>
      </c>
      <c r="N357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20</v>
      </c>
    </row>
    <row r="358" spans="1:14" ht="14.25" customHeight="1" x14ac:dyDescent="0.35">
      <c r="A358" s="1" t="s">
        <v>3410</v>
      </c>
      <c r="B358" s="1" t="s">
        <v>3411</v>
      </c>
      <c r="C358" s="1" t="s">
        <v>1708</v>
      </c>
      <c r="D358" s="1">
        <v>2023</v>
      </c>
      <c r="E358" s="1" t="s">
        <v>60</v>
      </c>
      <c r="F358" s="1" t="s">
        <v>3384</v>
      </c>
      <c r="G358" s="1">
        <v>20232</v>
      </c>
      <c r="H358" s="1" t="s">
        <v>74</v>
      </c>
      <c r="I358" s="1" t="s">
        <v>48</v>
      </c>
      <c r="J358" s="1" t="str">
        <f>VLOOKUP(Table4[[#This Row],[Status]], rubric[], 2, FALSE)</f>
        <v>Kompetisi</v>
      </c>
      <c r="K358" s="1" t="s">
        <v>25</v>
      </c>
      <c r="M358" s="1" t="str">
        <f>CLEAN(TRIM(Table4[[#This Row],[Status]] &amp; "|" &amp; Table4[[#This Row],[Level]] &amp; "|" &amp; Table4[[#This Row],[Participant As]]))</f>
        <v>Juara 3|External National|Individual</v>
      </c>
      <c r="N358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359" spans="1:14" ht="14.25" customHeight="1" x14ac:dyDescent="0.35">
      <c r="A359" s="1" t="s">
        <v>3412</v>
      </c>
      <c r="B359" s="1" t="s">
        <v>3413</v>
      </c>
      <c r="C359" s="1" t="s">
        <v>1708</v>
      </c>
      <c r="D359" s="1">
        <v>2023</v>
      </c>
      <c r="E359" s="1" t="s">
        <v>986</v>
      </c>
      <c r="F359" s="1" t="s">
        <v>2620</v>
      </c>
      <c r="G359" s="1">
        <v>20231</v>
      </c>
      <c r="H359" s="1" t="s">
        <v>74</v>
      </c>
      <c r="I359" s="1" t="s">
        <v>48</v>
      </c>
      <c r="J359" s="1" t="str">
        <f>VLOOKUP(Table4[[#This Row],[Status]], rubric[], 2, FALSE)</f>
        <v>Kompetisi</v>
      </c>
      <c r="K359" s="1" t="s">
        <v>20</v>
      </c>
      <c r="M359" s="1" t="str">
        <f>CLEAN(TRIM(Table4[[#This Row],[Status]] &amp; "|" &amp; Table4[[#This Row],[Level]] &amp; "|" &amp; Table4[[#This Row],[Participant As]]))</f>
        <v>Juara 3|External National|Team</v>
      </c>
      <c r="N359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8</v>
      </c>
    </row>
    <row r="360" spans="1:14" ht="14.25" customHeight="1" x14ac:dyDescent="0.35">
      <c r="A360" s="1" t="s">
        <v>3414</v>
      </c>
      <c r="B360" s="1" t="s">
        <v>3415</v>
      </c>
      <c r="C360" s="1" t="s">
        <v>1708</v>
      </c>
      <c r="D360" s="1">
        <v>2023</v>
      </c>
      <c r="E360" s="1" t="s">
        <v>1540</v>
      </c>
      <c r="F360" s="1" t="s">
        <v>1005</v>
      </c>
      <c r="G360" s="1">
        <v>20231</v>
      </c>
      <c r="H360" s="1" t="s">
        <v>18</v>
      </c>
      <c r="I360" s="1" t="s">
        <v>19</v>
      </c>
      <c r="J360" s="1" t="str">
        <f>VLOOKUP(Table4[[#This Row],[Status]], rubric[], 2, FALSE)</f>
        <v>Pemberdayaan atau Aksi Kemanusiaan</v>
      </c>
      <c r="K360" s="1" t="s">
        <v>25</v>
      </c>
      <c r="L360" s="1">
        <v>65</v>
      </c>
      <c r="M360" s="1" t="str">
        <f>CLEAN(TRIM(Table4[[#This Row],[Status]] &amp; "|" &amp; Table4[[#This Row],[Level]] &amp; "|" &amp; Table4[[#This Row],[Participant As]]))</f>
        <v>Relawan|External Regional|Individual</v>
      </c>
      <c r="N360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361" spans="1:14" ht="14.25" customHeight="1" x14ac:dyDescent="0.35">
      <c r="A361" s="1" t="s">
        <v>3416</v>
      </c>
      <c r="B361" s="1" t="s">
        <v>3417</v>
      </c>
      <c r="C361" s="1" t="s">
        <v>1708</v>
      </c>
      <c r="D361" s="1">
        <v>2023</v>
      </c>
      <c r="E361" s="1" t="s">
        <v>1540</v>
      </c>
      <c r="F361" s="1" t="s">
        <v>1005</v>
      </c>
      <c r="G361" s="1">
        <v>20231</v>
      </c>
      <c r="H361" s="1" t="s">
        <v>18</v>
      </c>
      <c r="I361" s="1" t="s">
        <v>19</v>
      </c>
      <c r="J361" s="1" t="str">
        <f>VLOOKUP(Table4[[#This Row],[Status]], rubric[], 2, FALSE)</f>
        <v>Pemberdayaan atau Aksi Kemanusiaan</v>
      </c>
      <c r="K361" s="1" t="s">
        <v>25</v>
      </c>
      <c r="L361" s="1">
        <v>65</v>
      </c>
      <c r="M361" s="1" t="str">
        <f>CLEAN(TRIM(Table4[[#This Row],[Status]] &amp; "|" &amp; Table4[[#This Row],[Level]] &amp; "|" &amp; Table4[[#This Row],[Participant As]]))</f>
        <v>Relawan|External Regional|Individual</v>
      </c>
      <c r="N361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362" spans="1:14" ht="14.25" customHeight="1" x14ac:dyDescent="0.35">
      <c r="A362" s="1" t="s">
        <v>3418</v>
      </c>
      <c r="B362" s="1" t="s">
        <v>3419</v>
      </c>
      <c r="C362" s="1" t="s">
        <v>1708</v>
      </c>
      <c r="D362" s="1">
        <v>2023</v>
      </c>
      <c r="E362" s="1" t="s">
        <v>1540</v>
      </c>
      <c r="F362" s="1" t="s">
        <v>1005</v>
      </c>
      <c r="G362" s="1">
        <v>20231</v>
      </c>
      <c r="H362" s="1" t="s">
        <v>18</v>
      </c>
      <c r="I362" s="1" t="s">
        <v>19</v>
      </c>
      <c r="J362" s="1" t="str">
        <f>VLOOKUP(Table4[[#This Row],[Status]], rubric[], 2, FALSE)</f>
        <v>Pemberdayaan atau Aksi Kemanusiaan</v>
      </c>
      <c r="K362" s="1" t="s">
        <v>25</v>
      </c>
      <c r="L362" s="1">
        <v>65</v>
      </c>
      <c r="M362" s="1" t="str">
        <f>CLEAN(TRIM(Table4[[#This Row],[Status]] &amp; "|" &amp; Table4[[#This Row],[Level]] &amp; "|" &amp; Table4[[#This Row],[Participant As]]))</f>
        <v>Relawan|External Regional|Individual</v>
      </c>
      <c r="N362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363" spans="1:14" ht="14.25" customHeight="1" x14ac:dyDescent="0.35">
      <c r="A363" s="1" t="s">
        <v>3420</v>
      </c>
      <c r="B363" s="1" t="s">
        <v>3421</v>
      </c>
      <c r="C363" s="1" t="s">
        <v>1708</v>
      </c>
      <c r="D363" s="1">
        <v>2023</v>
      </c>
      <c r="E363" s="1" t="s">
        <v>1540</v>
      </c>
      <c r="F363" s="1" t="s">
        <v>1005</v>
      </c>
      <c r="G363" s="1">
        <v>20231</v>
      </c>
      <c r="H363" s="1" t="s">
        <v>18</v>
      </c>
      <c r="I363" s="1" t="s">
        <v>19</v>
      </c>
      <c r="J363" s="1" t="str">
        <f>VLOOKUP(Table4[[#This Row],[Status]], rubric[], 2, FALSE)</f>
        <v>Pemberdayaan atau Aksi Kemanusiaan</v>
      </c>
      <c r="K363" s="1" t="s">
        <v>25</v>
      </c>
      <c r="L363" s="1">
        <v>65</v>
      </c>
      <c r="M363" s="1" t="str">
        <f>CLEAN(TRIM(Table4[[#This Row],[Status]] &amp; "|" &amp; Table4[[#This Row],[Level]] &amp; "|" &amp; Table4[[#This Row],[Participant As]]))</f>
        <v>Relawan|External Regional|Individual</v>
      </c>
      <c r="N363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364" spans="1:14" ht="14.25" customHeight="1" x14ac:dyDescent="0.35">
      <c r="A364" s="1" t="s">
        <v>3420</v>
      </c>
      <c r="B364" s="1" t="s">
        <v>3421</v>
      </c>
      <c r="C364" s="1" t="s">
        <v>1708</v>
      </c>
      <c r="D364" s="1">
        <v>2023</v>
      </c>
      <c r="E364" s="1" t="s">
        <v>3422</v>
      </c>
      <c r="F364" s="1" t="s">
        <v>3422</v>
      </c>
      <c r="G364" s="1">
        <v>20231</v>
      </c>
      <c r="H364" s="1" t="s">
        <v>91</v>
      </c>
      <c r="I364" s="1" t="s">
        <v>19</v>
      </c>
      <c r="J364" s="1" t="str">
        <f>VLOOKUP(Table4[[#This Row],[Status]], rubric[], 2, FALSE)</f>
        <v>Pengakuan</v>
      </c>
      <c r="K364" s="1" t="s">
        <v>25</v>
      </c>
      <c r="L364" s="1">
        <v>57</v>
      </c>
      <c r="M364" s="1" t="str">
        <f>CLEAN(TRIM(Table4[[#This Row],[Status]] &amp; "|" &amp; Table4[[#This Row],[Level]] &amp; "|" &amp; Table4[[#This Row],[Participant As]]))</f>
        <v>Narasumber/Pembicara|External Regional|Individual</v>
      </c>
      <c r="N364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20</v>
      </c>
    </row>
    <row r="365" spans="1:14" ht="14.25" customHeight="1" x14ac:dyDescent="0.35">
      <c r="A365" s="1" t="s">
        <v>3423</v>
      </c>
      <c r="B365" s="1" t="s">
        <v>3424</v>
      </c>
      <c r="C365" s="1" t="s">
        <v>1708</v>
      </c>
      <c r="D365" s="1">
        <v>2023</v>
      </c>
      <c r="E365" s="1" t="s">
        <v>79</v>
      </c>
      <c r="F365" s="1" t="s">
        <v>80</v>
      </c>
      <c r="G365" s="1">
        <v>20222</v>
      </c>
      <c r="H365" s="1" t="s">
        <v>18</v>
      </c>
      <c r="I365" s="1" t="s">
        <v>19</v>
      </c>
      <c r="J365" s="1" t="str">
        <f>VLOOKUP(Table4[[#This Row],[Status]], rubric[], 2, FALSE)</f>
        <v>Pemberdayaan atau Aksi Kemanusiaan</v>
      </c>
      <c r="K365" s="1" t="s">
        <v>25</v>
      </c>
      <c r="L365" s="1">
        <v>50</v>
      </c>
      <c r="M365" s="1" t="str">
        <f>CLEAN(TRIM(Table4[[#This Row],[Status]] &amp; "|" &amp; Table4[[#This Row],[Level]] &amp; "|" &amp; Table4[[#This Row],[Participant As]]))</f>
        <v>Relawan|External Regional|Individual</v>
      </c>
      <c r="N365" s="1">
        <f>IF(Table4[[#This Row],[Status]] = "Penulis kedua (bukan korespondensi) dst karya ilmiah di journal yg bereputasi dan diakui|External National|Team", IFERROR((INDEX(rubric[Score], MATCH(Table4[[#This Row],[Criteria]], rubric[Criteria], 0)))/Table4[[#This Row],[Total Participant]], 0), IFERROR(INDEX(rubric[Score], MATCH(Table4[[#This Row],[Criteria]], rubric[Criteria], 0)), 0))</f>
        <v>15</v>
      </c>
    </row>
    <row r="366" spans="1:14" ht="14.25" customHeight="1" x14ac:dyDescent="0.35"/>
    <row r="367" spans="1:14" ht="14.25" customHeight="1" x14ac:dyDescent="0.35"/>
    <row r="368" spans="1:14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054A7-AB60-408A-80DD-622C10929399}">
  <dimension ref="A1:F177"/>
  <sheetViews>
    <sheetView topLeftCell="A141" zoomScale="75" zoomScaleNormal="90" workbookViewId="0">
      <selection activeCell="A18" sqref="A18:XFD18"/>
    </sheetView>
  </sheetViews>
  <sheetFormatPr defaultRowHeight="14.5" x14ac:dyDescent="0.35"/>
  <cols>
    <col min="1" max="1" width="78.08984375" bestFit="1" customWidth="1"/>
    <col min="2" max="2" width="34.26953125" bestFit="1" customWidth="1"/>
    <col min="3" max="3" width="23.36328125" customWidth="1"/>
    <col min="4" max="4" width="10.6328125" bestFit="1" customWidth="1"/>
    <col min="6" max="6" width="118" bestFit="1" customWidth="1"/>
  </cols>
  <sheetData>
    <row r="1" spans="1:6" x14ac:dyDescent="0.35">
      <c r="A1" s="2" t="s">
        <v>3425</v>
      </c>
      <c r="B1" s="2" t="s">
        <v>8</v>
      </c>
      <c r="C1" s="2" t="s">
        <v>2825</v>
      </c>
      <c r="D1" s="2" t="s">
        <v>3426</v>
      </c>
      <c r="E1" s="2" t="s">
        <v>12</v>
      </c>
      <c r="F1" t="s">
        <v>11</v>
      </c>
    </row>
    <row r="2" spans="1:6" x14ac:dyDescent="0.35">
      <c r="A2" s="2" t="s">
        <v>3427</v>
      </c>
      <c r="B2" s="2" t="s">
        <v>3428</v>
      </c>
      <c r="C2" s="2" t="s">
        <v>66</v>
      </c>
      <c r="D2" s="2" t="s">
        <v>25</v>
      </c>
      <c r="E2">
        <v>40</v>
      </c>
      <c r="F2" t="str">
        <f>CLEAN(TRIM(rubric[[#This Row],[Placement]] &amp;  "|" &amp; rubric[[#This Row],[Category]] &amp; "|" &amp; rubric[[#This Row],[Type]]))</f>
        <v>Bendahara|External International|Individual</v>
      </c>
    </row>
    <row r="3" spans="1:6" x14ac:dyDescent="0.35">
      <c r="A3" s="2" t="s">
        <v>3427</v>
      </c>
      <c r="B3" s="2" t="s">
        <v>3428</v>
      </c>
      <c r="C3" s="2" t="s">
        <v>19</v>
      </c>
      <c r="D3" s="2" t="s">
        <v>25</v>
      </c>
      <c r="E3">
        <v>30</v>
      </c>
      <c r="F3" t="str">
        <f>CLEAN(TRIM(rubric[[#This Row],[Placement]] &amp;  "|" &amp; rubric[[#This Row],[Category]] &amp; "|" &amp; rubric[[#This Row],[Type]]))</f>
        <v>Bendahara|External Regional|Individual</v>
      </c>
    </row>
    <row r="4" spans="1:6" x14ac:dyDescent="0.35">
      <c r="A4" s="2" t="s">
        <v>3427</v>
      </c>
      <c r="B4" s="2" t="s">
        <v>3428</v>
      </c>
      <c r="C4" s="2" t="s">
        <v>48</v>
      </c>
      <c r="D4" s="2" t="s">
        <v>25</v>
      </c>
      <c r="E4">
        <v>20</v>
      </c>
      <c r="F4" t="str">
        <f>CLEAN(TRIM(rubric[[#This Row],[Placement]] &amp;  "|" &amp; rubric[[#This Row],[Category]] &amp; "|" &amp; rubric[[#This Row],[Type]]))</f>
        <v>Bendahara|External National|Individual</v>
      </c>
    </row>
    <row r="5" spans="1:6" x14ac:dyDescent="0.35">
      <c r="A5" s="2" t="s">
        <v>3427</v>
      </c>
      <c r="B5" s="2" t="s">
        <v>3428</v>
      </c>
      <c r="C5" s="2" t="s">
        <v>238</v>
      </c>
      <c r="D5" s="2" t="s">
        <v>25</v>
      </c>
      <c r="E5">
        <v>10</v>
      </c>
      <c r="F5" t="str">
        <f>CLEAN(TRIM(rubric[[#This Row],[Placement]] &amp;  "|" &amp; rubric[[#This Row],[Category]] &amp; "|" &amp; rubric[[#This Row],[Type]]))</f>
        <v>Bendahara|External Provincial|Individual</v>
      </c>
    </row>
    <row r="6" spans="1:6" x14ac:dyDescent="0.35">
      <c r="A6" s="2" t="s">
        <v>3427</v>
      </c>
      <c r="B6" s="2" t="s">
        <v>3428</v>
      </c>
      <c r="C6" s="2" t="s">
        <v>41</v>
      </c>
      <c r="D6" s="2" t="s">
        <v>25</v>
      </c>
      <c r="E6">
        <v>6</v>
      </c>
      <c r="F6" t="str">
        <f>CLEAN(TRIM(rubric[[#This Row],[Placement]] &amp;  "|" &amp; rubric[[#This Row],[Category]] &amp; "|" &amp; rubric[[#This Row],[Type]]))</f>
        <v>Bendahara|Kab/Kota/PT|Individual</v>
      </c>
    </row>
    <row r="7" spans="1:6" x14ac:dyDescent="0.35">
      <c r="A7" s="2" t="s">
        <v>3429</v>
      </c>
      <c r="B7" s="2" t="s">
        <v>3430</v>
      </c>
      <c r="C7" s="2" t="s">
        <v>48</v>
      </c>
      <c r="D7" s="2" t="s">
        <v>25</v>
      </c>
      <c r="E7" s="2">
        <v>20</v>
      </c>
      <c r="F7" t="str">
        <f>CLEAN(TRIM(rubric[[#This Row],[Placement]] &amp;  "|" &amp; rubric[[#This Row],[Category]] &amp; "|" &amp; rubric[[#This Row],[Type]]))</f>
        <v>Buku Ber-ISBN Penulis Kedua dst|External National|Individual</v>
      </c>
    </row>
    <row r="8" spans="1:6" x14ac:dyDescent="0.35">
      <c r="A8" s="2" t="s">
        <v>3431</v>
      </c>
      <c r="B8" s="2" t="s">
        <v>3430</v>
      </c>
      <c r="C8" s="2" t="s">
        <v>48</v>
      </c>
      <c r="D8" s="2" t="s">
        <v>25</v>
      </c>
      <c r="E8">
        <v>30</v>
      </c>
      <c r="F8" t="str">
        <f>CLEAN(TRIM(rubric[[#This Row],[Placement]] &amp;  "|" &amp; rubric[[#This Row],[Category]] &amp; "|" &amp; rubric[[#This Row],[Type]]))</f>
        <v>Buku Ber-ISBN Penulis Utama|External National|Individual</v>
      </c>
    </row>
    <row r="9" spans="1:6" x14ac:dyDescent="0.35">
      <c r="A9" s="2" t="s">
        <v>3432</v>
      </c>
      <c r="B9" s="2" t="s">
        <v>3433</v>
      </c>
      <c r="C9" s="2" t="s">
        <v>66</v>
      </c>
      <c r="D9" s="2" t="s">
        <v>25</v>
      </c>
      <c r="E9">
        <v>28</v>
      </c>
      <c r="F9" t="str">
        <f>CLEAN(TRIM(rubric[[#This Row],[Placement]] &amp;  "|" &amp; rubric[[#This Row],[Category]] &amp; "|" &amp; rubric[[#This Row],[Type]]))</f>
        <v>Finalis|External International|Individual</v>
      </c>
    </row>
    <row r="10" spans="1:6" x14ac:dyDescent="0.35">
      <c r="A10" s="2" t="s">
        <v>3432</v>
      </c>
      <c r="B10" s="2" t="s">
        <v>3433</v>
      </c>
      <c r="C10" s="2" t="s">
        <v>19</v>
      </c>
      <c r="D10" s="2" t="s">
        <v>25</v>
      </c>
      <c r="E10">
        <v>20</v>
      </c>
      <c r="F10" t="str">
        <f>CLEAN(TRIM(rubric[[#This Row],[Placement]] &amp;  "|" &amp; rubric[[#This Row],[Category]] &amp; "|" &amp; rubric[[#This Row],[Type]]))</f>
        <v>Finalis|External Regional|Individual</v>
      </c>
    </row>
    <row r="11" spans="1:6" x14ac:dyDescent="0.35">
      <c r="A11" s="2" t="s">
        <v>3432</v>
      </c>
      <c r="B11" s="2" t="s">
        <v>3433</v>
      </c>
      <c r="C11" s="2" t="s">
        <v>48</v>
      </c>
      <c r="D11" s="2" t="s">
        <v>25</v>
      </c>
      <c r="E11">
        <v>12</v>
      </c>
      <c r="F11" t="str">
        <f>CLEAN(TRIM(rubric[[#This Row],[Placement]] &amp;  "|" &amp; rubric[[#This Row],[Category]] &amp; "|" &amp; rubric[[#This Row],[Type]]))</f>
        <v>Finalis|External National|Individual</v>
      </c>
    </row>
    <row r="12" spans="1:6" x14ac:dyDescent="0.35">
      <c r="A12" s="2" t="s">
        <v>3432</v>
      </c>
      <c r="B12" s="2" t="s">
        <v>3433</v>
      </c>
      <c r="C12" s="2" t="s">
        <v>238</v>
      </c>
      <c r="D12" s="2" t="s">
        <v>25</v>
      </c>
      <c r="E12">
        <v>8</v>
      </c>
      <c r="F12" t="str">
        <f>CLEAN(TRIM(rubric[[#This Row],[Placement]] &amp;  "|" &amp; rubric[[#This Row],[Category]] &amp; "|" &amp; rubric[[#This Row],[Type]]))</f>
        <v>Finalis|External Provincial|Individual</v>
      </c>
    </row>
    <row r="13" spans="1:6" x14ac:dyDescent="0.35">
      <c r="A13" s="2" t="s">
        <v>3432</v>
      </c>
      <c r="B13" s="2" t="s">
        <v>3433</v>
      </c>
      <c r="C13" s="2" t="s">
        <v>66</v>
      </c>
      <c r="D13" s="2" t="s">
        <v>20</v>
      </c>
      <c r="E13">
        <v>25</v>
      </c>
      <c r="F13" t="str">
        <f>CLEAN(TRIM(rubric[[#This Row],[Placement]] &amp;  "|" &amp; rubric[[#This Row],[Category]] &amp; "|" &amp; rubric[[#This Row],[Type]]))</f>
        <v>Finalis|External International|Team</v>
      </c>
    </row>
    <row r="14" spans="1:6" x14ac:dyDescent="0.35">
      <c r="A14" s="2" t="s">
        <v>3432</v>
      </c>
      <c r="B14" s="2" t="s">
        <v>3433</v>
      </c>
      <c r="C14" s="2" t="s">
        <v>19</v>
      </c>
      <c r="D14" s="2" t="s">
        <v>20</v>
      </c>
      <c r="E14">
        <v>13</v>
      </c>
      <c r="F14" t="str">
        <f>CLEAN(TRIM(rubric[[#This Row],[Placement]] &amp;  "|" &amp; rubric[[#This Row],[Category]] &amp; "|" &amp; rubric[[#This Row],[Type]]))</f>
        <v>Finalis|External Regional|Team</v>
      </c>
    </row>
    <row r="15" spans="1:6" x14ac:dyDescent="0.35">
      <c r="A15" s="2" t="s">
        <v>3432</v>
      </c>
      <c r="B15" s="2" t="s">
        <v>3433</v>
      </c>
      <c r="C15" s="2" t="s">
        <v>48</v>
      </c>
      <c r="D15" s="2" t="s">
        <v>20</v>
      </c>
      <c r="E15" s="2">
        <v>7.5</v>
      </c>
      <c r="F15" t="str">
        <f>CLEAN(TRIM(rubric[[#This Row],[Placement]] &amp;  "|" &amp; rubric[[#This Row],[Category]] &amp; "|" &amp; rubric[[#This Row],[Type]]))</f>
        <v>Finalis|External National|Team</v>
      </c>
    </row>
    <row r="16" spans="1:6" x14ac:dyDescent="0.35">
      <c r="A16" s="2" t="s">
        <v>3432</v>
      </c>
      <c r="B16" s="2" t="s">
        <v>3433</v>
      </c>
      <c r="C16" s="2" t="s">
        <v>238</v>
      </c>
      <c r="D16" s="2" t="s">
        <v>20</v>
      </c>
      <c r="E16">
        <v>5</v>
      </c>
      <c r="F16" t="str">
        <f>CLEAN(TRIM(rubric[[#This Row],[Placement]] &amp;  "|" &amp; rubric[[#This Row],[Category]] &amp; "|" &amp; rubric[[#This Row],[Type]]))</f>
        <v>Finalis|External Provincial|Team</v>
      </c>
    </row>
    <row r="17" spans="1:6" x14ac:dyDescent="0.35">
      <c r="A17" s="2" t="s">
        <v>55</v>
      </c>
      <c r="B17" s="2" t="s">
        <v>3430</v>
      </c>
      <c r="C17" s="2" t="s">
        <v>48</v>
      </c>
      <c r="D17" s="2" t="s">
        <v>25</v>
      </c>
      <c r="E17">
        <v>20</v>
      </c>
      <c r="F17" t="str">
        <f>CLEAN(TRIM(rubric[[#This Row],[Placement]] &amp;  "|" &amp; rubric[[#This Row],[Category]] &amp; "|" &amp; rubric[[#This Row],[Type]]))</f>
        <v>Hak Cipta|External National|Individual</v>
      </c>
    </row>
    <row r="18" spans="1:6" x14ac:dyDescent="0.35">
      <c r="A18" s="2" t="s">
        <v>55</v>
      </c>
      <c r="B18" s="2" t="s">
        <v>3430</v>
      </c>
      <c r="C18" s="2" t="s">
        <v>48</v>
      </c>
      <c r="D18" s="2" t="s">
        <v>20</v>
      </c>
      <c r="E18">
        <v>20</v>
      </c>
      <c r="F18" t="str">
        <f>CLEAN(TRIM(rubric[[#This Row],[Placement]] &amp;  "|" &amp; rubric[[#This Row],[Category]] &amp; "|" &amp; rubric[[#This Row],[Type]]))</f>
        <v>Hak Cipta|External National|Team</v>
      </c>
    </row>
    <row r="19" spans="1:6" x14ac:dyDescent="0.35">
      <c r="A19" s="2" t="s">
        <v>35</v>
      </c>
      <c r="B19" s="2" t="s">
        <v>3433</v>
      </c>
      <c r="C19" s="2" t="s">
        <v>66</v>
      </c>
      <c r="D19" s="2" t="s">
        <v>25</v>
      </c>
      <c r="E19">
        <v>55</v>
      </c>
      <c r="F19" s="2" t="str">
        <f>CLEAN(TRIM(rubric[[#This Row],[Placement]] &amp;  "|" &amp; rubric[[#This Row],[Category]] &amp; "|" &amp; rubric[[#This Row],[Type]]))</f>
        <v>Juara 1|External International|Individual</v>
      </c>
    </row>
    <row r="20" spans="1:6" x14ac:dyDescent="0.35">
      <c r="A20" s="2" t="s">
        <v>35</v>
      </c>
      <c r="B20" s="2" t="s">
        <v>3433</v>
      </c>
      <c r="C20" s="2" t="s">
        <v>19</v>
      </c>
      <c r="D20" s="2" t="s">
        <v>25</v>
      </c>
      <c r="E20">
        <v>35</v>
      </c>
      <c r="F20" t="str">
        <f>CLEAN(TRIM(rubric[[#This Row],[Placement]] &amp;  "|" &amp; rubric[[#This Row],[Category]] &amp; "|" &amp; rubric[[#This Row],[Type]]))</f>
        <v>Juara 1|External Regional|Individual</v>
      </c>
    </row>
    <row r="21" spans="1:6" x14ac:dyDescent="0.35">
      <c r="A21" s="2" t="s">
        <v>35</v>
      </c>
      <c r="B21" s="2" t="s">
        <v>3433</v>
      </c>
      <c r="C21" s="2" t="s">
        <v>48</v>
      </c>
      <c r="D21" s="2" t="s">
        <v>25</v>
      </c>
      <c r="E21">
        <v>25</v>
      </c>
      <c r="F21" t="str">
        <f>CLEAN(TRIM(rubric[[#This Row],[Placement]] &amp;  "|" &amp; rubric[[#This Row],[Category]] &amp; "|" &amp; rubric[[#This Row],[Type]]))</f>
        <v>Juara 1|External National|Individual</v>
      </c>
    </row>
    <row r="22" spans="1:6" x14ac:dyDescent="0.35">
      <c r="A22" s="2" t="s">
        <v>35</v>
      </c>
      <c r="B22" s="2" t="s">
        <v>3433</v>
      </c>
      <c r="C22" s="2" t="s">
        <v>238</v>
      </c>
      <c r="D22" s="2" t="s">
        <v>25</v>
      </c>
      <c r="E22">
        <v>20</v>
      </c>
      <c r="F22" t="str">
        <f>CLEAN(TRIM(rubric[[#This Row],[Placement]] &amp;  "|" &amp; rubric[[#This Row],[Category]] &amp; "|" &amp; rubric[[#This Row],[Type]]))</f>
        <v>Juara 1|External Provincial|Individual</v>
      </c>
    </row>
    <row r="23" spans="1:6" x14ac:dyDescent="0.35">
      <c r="A23" s="2" t="s">
        <v>35</v>
      </c>
      <c r="B23" s="2" t="s">
        <v>3433</v>
      </c>
      <c r="C23" s="2" t="s">
        <v>66</v>
      </c>
      <c r="D23" s="2" t="s">
        <v>20</v>
      </c>
      <c r="E23">
        <v>35</v>
      </c>
      <c r="F23" t="str">
        <f>CLEAN(TRIM(rubric[[#This Row],[Placement]] &amp;  "|" &amp; rubric[[#This Row],[Category]] &amp; "|" &amp; rubric[[#This Row],[Type]]))</f>
        <v>Juara 1|External International|Team</v>
      </c>
    </row>
    <row r="24" spans="1:6" x14ac:dyDescent="0.35">
      <c r="A24" s="2" t="s">
        <v>35</v>
      </c>
      <c r="B24" s="2" t="s">
        <v>3433</v>
      </c>
      <c r="C24" s="2" t="s">
        <v>19</v>
      </c>
      <c r="D24" s="2" t="s">
        <v>20</v>
      </c>
      <c r="E24">
        <v>25</v>
      </c>
      <c r="F24" t="str">
        <f>CLEAN(TRIM(rubric[[#This Row],[Placement]] &amp;  "|" &amp; rubric[[#This Row],[Category]] &amp; "|" &amp; rubric[[#This Row],[Type]]))</f>
        <v>Juara 1|External Regional|Team</v>
      </c>
    </row>
    <row r="25" spans="1:6" x14ac:dyDescent="0.35">
      <c r="A25" s="2" t="s">
        <v>35</v>
      </c>
      <c r="B25" s="2" t="s">
        <v>3433</v>
      </c>
      <c r="C25" s="2" t="s">
        <v>48</v>
      </c>
      <c r="D25" s="2" t="s">
        <v>20</v>
      </c>
      <c r="E25">
        <v>15</v>
      </c>
      <c r="F25" t="str">
        <f>CLEAN(TRIM(rubric[[#This Row],[Placement]] &amp;  "|" &amp; rubric[[#This Row],[Category]] &amp; "|" &amp; rubric[[#This Row],[Type]]))</f>
        <v>Juara 1|External National|Team</v>
      </c>
    </row>
    <row r="26" spans="1:6" x14ac:dyDescent="0.35">
      <c r="A26" s="2" t="s">
        <v>35</v>
      </c>
      <c r="B26" s="2" t="s">
        <v>3433</v>
      </c>
      <c r="C26" s="2" t="s">
        <v>238</v>
      </c>
      <c r="D26" s="2" t="s">
        <v>20</v>
      </c>
      <c r="E26">
        <v>10</v>
      </c>
      <c r="F26" t="str">
        <f>CLEAN(TRIM(rubric[[#This Row],[Placement]] &amp;  "|" &amp; rubric[[#This Row],[Category]] &amp; "|" &amp; rubric[[#This Row],[Type]]))</f>
        <v>Juara 1|External Provincial|Team</v>
      </c>
    </row>
    <row r="27" spans="1:6" x14ac:dyDescent="0.35">
      <c r="A27" s="2" t="s">
        <v>32</v>
      </c>
      <c r="B27" s="2" t="s">
        <v>3433</v>
      </c>
      <c r="C27" s="2" t="s">
        <v>66</v>
      </c>
      <c r="D27" s="2" t="s">
        <v>25</v>
      </c>
      <c r="E27">
        <v>40</v>
      </c>
      <c r="F27" t="str">
        <f>CLEAN(TRIM(rubric[[#This Row],[Placement]] &amp;  "|" &amp; rubric[[#This Row],[Category]] &amp; "|" &amp; rubric[[#This Row],[Type]]))</f>
        <v>Juara 2|External International|Individual</v>
      </c>
    </row>
    <row r="28" spans="1:6" x14ac:dyDescent="0.35">
      <c r="A28" s="2" t="s">
        <v>32</v>
      </c>
      <c r="B28" s="2" t="s">
        <v>3433</v>
      </c>
      <c r="C28" s="2" t="s">
        <v>19</v>
      </c>
      <c r="D28" s="2" t="s">
        <v>25</v>
      </c>
      <c r="E28">
        <v>30</v>
      </c>
      <c r="F28" t="str">
        <f>CLEAN(TRIM(rubric[[#This Row],[Placement]] &amp;  "|" &amp; rubric[[#This Row],[Category]] &amp; "|" &amp; rubric[[#This Row],[Type]]))</f>
        <v>Juara 2|External Regional|Individual</v>
      </c>
    </row>
    <row r="29" spans="1:6" x14ac:dyDescent="0.35">
      <c r="A29" s="2" t="s">
        <v>32</v>
      </c>
      <c r="B29" s="2" t="s">
        <v>3433</v>
      </c>
      <c r="C29" s="2" t="s">
        <v>48</v>
      </c>
      <c r="D29" s="2" t="s">
        <v>25</v>
      </c>
      <c r="E29">
        <v>20</v>
      </c>
      <c r="F29" t="str">
        <f>CLEAN(TRIM(rubric[[#This Row],[Placement]] &amp;  "|" &amp; rubric[[#This Row],[Category]] &amp; "|" &amp; rubric[[#This Row],[Type]]))</f>
        <v>Juara 2|External National|Individual</v>
      </c>
    </row>
    <row r="30" spans="1:6" x14ac:dyDescent="0.35">
      <c r="A30" s="2" t="s">
        <v>32</v>
      </c>
      <c r="B30" s="2" t="s">
        <v>3433</v>
      </c>
      <c r="C30" s="2" t="s">
        <v>238</v>
      </c>
      <c r="D30" s="2" t="s">
        <v>25</v>
      </c>
      <c r="E30">
        <v>15</v>
      </c>
      <c r="F30" t="str">
        <f>CLEAN(TRIM(rubric[[#This Row],[Placement]] &amp;  "|" &amp; rubric[[#This Row],[Category]] &amp; "|" &amp; rubric[[#This Row],[Type]]))</f>
        <v>Juara 2|External Provincial|Individual</v>
      </c>
    </row>
    <row r="31" spans="1:6" x14ac:dyDescent="0.35">
      <c r="A31" s="2" t="s">
        <v>32</v>
      </c>
      <c r="B31" s="2" t="s">
        <v>3433</v>
      </c>
      <c r="C31" s="2" t="s">
        <v>66</v>
      </c>
      <c r="D31" s="2" t="s">
        <v>20</v>
      </c>
      <c r="E31">
        <v>30</v>
      </c>
      <c r="F31" t="str">
        <f>CLEAN(TRIM(rubric[[#This Row],[Placement]] &amp;  "|" &amp; rubric[[#This Row],[Category]] &amp; "|" &amp; rubric[[#This Row],[Type]]))</f>
        <v>Juara 2|External International|Team</v>
      </c>
    </row>
    <row r="32" spans="1:6" x14ac:dyDescent="0.35">
      <c r="A32" s="2" t="s">
        <v>32</v>
      </c>
      <c r="B32" s="2" t="s">
        <v>3433</v>
      </c>
      <c r="C32" s="2" t="s">
        <v>19</v>
      </c>
      <c r="D32" s="2" t="s">
        <v>20</v>
      </c>
      <c r="E32">
        <v>20</v>
      </c>
      <c r="F32" t="str">
        <f>CLEAN(TRIM(rubric[[#This Row],[Placement]] &amp;  "|" &amp; rubric[[#This Row],[Category]] &amp; "|" &amp; rubric[[#This Row],[Type]]))</f>
        <v>Juara 2|External Regional|Team</v>
      </c>
    </row>
    <row r="33" spans="1:6" x14ac:dyDescent="0.35">
      <c r="A33" s="2" t="s">
        <v>32</v>
      </c>
      <c r="B33" s="2" t="s">
        <v>3433</v>
      </c>
      <c r="C33" s="2" t="s">
        <v>48</v>
      </c>
      <c r="D33" s="2" t="s">
        <v>20</v>
      </c>
      <c r="E33">
        <v>11</v>
      </c>
      <c r="F33" t="str">
        <f>CLEAN(TRIM(rubric[[#This Row],[Placement]] &amp;  "|" &amp; rubric[[#This Row],[Category]] &amp; "|" &amp; rubric[[#This Row],[Type]]))</f>
        <v>Juara 2|External National|Team</v>
      </c>
    </row>
    <row r="34" spans="1:6" x14ac:dyDescent="0.35">
      <c r="A34" s="2" t="s">
        <v>32</v>
      </c>
      <c r="B34" s="2" t="s">
        <v>3433</v>
      </c>
      <c r="C34" s="2" t="s">
        <v>238</v>
      </c>
      <c r="D34" s="2" t="s">
        <v>20</v>
      </c>
      <c r="E34">
        <v>7</v>
      </c>
      <c r="F34" t="str">
        <f>CLEAN(TRIM(rubric[[#This Row],[Placement]] &amp;  "|" &amp; rubric[[#This Row],[Category]] &amp; "|" &amp; rubric[[#This Row],[Type]]))</f>
        <v>Juara 2|External Provincial|Team</v>
      </c>
    </row>
    <row r="35" spans="1:6" x14ac:dyDescent="0.35">
      <c r="A35" s="2" t="s">
        <v>74</v>
      </c>
      <c r="B35" s="2" t="s">
        <v>3433</v>
      </c>
      <c r="C35" s="2" t="s">
        <v>66</v>
      </c>
      <c r="D35" s="2" t="s">
        <v>25</v>
      </c>
      <c r="E35">
        <v>35</v>
      </c>
      <c r="F35" t="str">
        <f>CLEAN(TRIM(rubric[[#This Row],[Placement]] &amp;  "|" &amp; rubric[[#This Row],[Category]] &amp; "|" &amp; rubric[[#This Row],[Type]]))</f>
        <v>Juara 3|External International|Individual</v>
      </c>
    </row>
    <row r="36" spans="1:6" x14ac:dyDescent="0.35">
      <c r="A36" s="2" t="s">
        <v>74</v>
      </c>
      <c r="B36" s="2" t="s">
        <v>3433</v>
      </c>
      <c r="C36" s="2" t="s">
        <v>19</v>
      </c>
      <c r="D36" s="2" t="s">
        <v>25</v>
      </c>
      <c r="E36">
        <v>25</v>
      </c>
      <c r="F36" t="str">
        <f>CLEAN(TRIM(rubric[[#This Row],[Placement]] &amp;  "|" &amp; rubric[[#This Row],[Category]] &amp; "|" &amp; rubric[[#This Row],[Type]]))</f>
        <v>Juara 3|External Regional|Individual</v>
      </c>
    </row>
    <row r="37" spans="1:6" x14ac:dyDescent="0.35">
      <c r="A37" s="2" t="s">
        <v>74</v>
      </c>
      <c r="B37" s="2" t="s">
        <v>3433</v>
      </c>
      <c r="C37" s="2" t="s">
        <v>48</v>
      </c>
      <c r="D37" s="2" t="s">
        <v>25</v>
      </c>
      <c r="E37">
        <v>15</v>
      </c>
      <c r="F37" t="str">
        <f>CLEAN(TRIM(rubric[[#This Row],[Placement]] &amp;  "|" &amp; rubric[[#This Row],[Category]] &amp; "|" &amp; rubric[[#This Row],[Type]]))</f>
        <v>Juara 3|External National|Individual</v>
      </c>
    </row>
    <row r="38" spans="1:6" x14ac:dyDescent="0.35">
      <c r="A38" s="2" t="s">
        <v>74</v>
      </c>
      <c r="B38" s="2" t="s">
        <v>3433</v>
      </c>
      <c r="C38" s="2" t="s">
        <v>238</v>
      </c>
      <c r="D38" s="2" t="s">
        <v>25</v>
      </c>
      <c r="E38">
        <v>10</v>
      </c>
      <c r="F38" t="str">
        <f>CLEAN(TRIM(rubric[[#This Row],[Placement]] &amp;  "|" &amp; rubric[[#This Row],[Category]] &amp; "|" &amp; rubric[[#This Row],[Type]]))</f>
        <v>Juara 3|External Provincial|Individual</v>
      </c>
    </row>
    <row r="39" spans="1:6" x14ac:dyDescent="0.35">
      <c r="A39" s="2" t="s">
        <v>74</v>
      </c>
      <c r="B39" s="2" t="s">
        <v>3433</v>
      </c>
      <c r="C39" s="2" t="s">
        <v>66</v>
      </c>
      <c r="D39" s="2" t="s">
        <v>20</v>
      </c>
      <c r="E39">
        <v>25</v>
      </c>
      <c r="F39" t="str">
        <f>CLEAN(TRIM(rubric[[#This Row],[Placement]] &amp;  "|" &amp; rubric[[#This Row],[Category]] &amp; "|" &amp; rubric[[#This Row],[Type]]))</f>
        <v>Juara 3|External International|Team</v>
      </c>
    </row>
    <row r="40" spans="1:6" x14ac:dyDescent="0.35">
      <c r="A40" s="2" t="s">
        <v>74</v>
      </c>
      <c r="B40" s="2" t="s">
        <v>3433</v>
      </c>
      <c r="C40" s="2" t="s">
        <v>19</v>
      </c>
      <c r="D40" s="2" t="s">
        <v>20</v>
      </c>
      <c r="E40">
        <v>15</v>
      </c>
      <c r="F40" t="str">
        <f>CLEAN(TRIM(rubric[[#This Row],[Placement]] &amp;  "|" &amp; rubric[[#This Row],[Category]] &amp; "|" &amp; rubric[[#This Row],[Type]]))</f>
        <v>Juara 3|External Regional|Team</v>
      </c>
    </row>
    <row r="41" spans="1:6" x14ac:dyDescent="0.35">
      <c r="A41" s="2" t="s">
        <v>74</v>
      </c>
      <c r="B41" s="2" t="s">
        <v>3433</v>
      </c>
      <c r="C41" s="2" t="s">
        <v>48</v>
      </c>
      <c r="D41" s="2" t="s">
        <v>20</v>
      </c>
      <c r="E41">
        <v>8</v>
      </c>
      <c r="F41" t="str">
        <f>CLEAN(TRIM(rubric[[#This Row],[Placement]] &amp;  "|" &amp; rubric[[#This Row],[Category]] &amp; "|" &amp; rubric[[#This Row],[Type]]))</f>
        <v>Juara 3|External National|Team</v>
      </c>
    </row>
    <row r="42" spans="1:6" x14ac:dyDescent="0.35">
      <c r="A42" s="2" t="s">
        <v>74</v>
      </c>
      <c r="B42" s="2" t="s">
        <v>3433</v>
      </c>
      <c r="C42" s="2" t="s">
        <v>238</v>
      </c>
      <c r="D42" s="2" t="s">
        <v>20</v>
      </c>
      <c r="E42">
        <v>6</v>
      </c>
      <c r="F42" t="str">
        <f>CLEAN(TRIM(rubric[[#This Row],[Placement]] &amp;  "|" &amp; rubric[[#This Row],[Category]] &amp; "|" &amp; rubric[[#This Row],[Type]]))</f>
        <v>Juara 3|External Provincial|Team</v>
      </c>
    </row>
    <row r="43" spans="1:6" x14ac:dyDescent="0.35">
      <c r="A43" s="2" t="s">
        <v>58</v>
      </c>
      <c r="B43" s="2" t="s">
        <v>3428</v>
      </c>
      <c r="C43" s="2" t="s">
        <v>66</v>
      </c>
      <c r="D43" s="2" t="s">
        <v>25</v>
      </c>
      <c r="E43">
        <v>50</v>
      </c>
      <c r="F43" t="str">
        <f>CLEAN(TRIM(rubric[[#This Row],[Placement]] &amp;  "|" &amp; rubric[[#This Row],[Category]] &amp; "|" &amp; rubric[[#This Row],[Type]]))</f>
        <v>Ketua|External International|Individual</v>
      </c>
    </row>
    <row r="44" spans="1:6" x14ac:dyDescent="0.35">
      <c r="A44" s="2" t="s">
        <v>58</v>
      </c>
      <c r="B44" s="2" t="s">
        <v>3428</v>
      </c>
      <c r="C44" s="2" t="s">
        <v>19</v>
      </c>
      <c r="D44" s="2" t="s">
        <v>25</v>
      </c>
      <c r="E44" s="2">
        <v>50</v>
      </c>
      <c r="F44" t="str">
        <f>CLEAN(TRIM(rubric[[#This Row],[Placement]] &amp;  "|" &amp; rubric[[#This Row],[Category]] &amp; "|" &amp; rubric[[#This Row],[Type]]))</f>
        <v>Ketua|External Regional|Individual</v>
      </c>
    </row>
    <row r="45" spans="1:6" x14ac:dyDescent="0.35">
      <c r="A45" s="2" t="s">
        <v>58</v>
      </c>
      <c r="B45" s="2" t="s">
        <v>3428</v>
      </c>
      <c r="C45" s="2" t="s">
        <v>48</v>
      </c>
      <c r="D45" s="2" t="s">
        <v>25</v>
      </c>
      <c r="E45">
        <v>40</v>
      </c>
      <c r="F45" t="str">
        <f>CLEAN(TRIM(rubric[[#This Row],[Placement]] &amp;  "|" &amp; rubric[[#This Row],[Category]] &amp; "|" &amp; rubric[[#This Row],[Type]]))</f>
        <v>Ketua|External National|Individual</v>
      </c>
    </row>
    <row r="46" spans="1:6" x14ac:dyDescent="0.35">
      <c r="A46" s="2" t="s">
        <v>58</v>
      </c>
      <c r="B46" s="2" t="s">
        <v>3428</v>
      </c>
      <c r="C46" s="2" t="s">
        <v>19</v>
      </c>
      <c r="D46" s="2" t="s">
        <v>25</v>
      </c>
      <c r="E46">
        <v>30</v>
      </c>
      <c r="F46" t="str">
        <f>CLEAN(TRIM(rubric[[#This Row],[Placement]] &amp;  "|" &amp; rubric[[#This Row],[Category]] &amp; "|" &amp; rubric[[#This Row],[Type]]))</f>
        <v>Ketua|External Regional|Individual</v>
      </c>
    </row>
    <row r="47" spans="1:6" x14ac:dyDescent="0.35">
      <c r="A47" s="2" t="s">
        <v>58</v>
      </c>
      <c r="B47" s="2" t="s">
        <v>3428</v>
      </c>
      <c r="C47" s="2" t="s">
        <v>238</v>
      </c>
      <c r="D47" s="2" t="s">
        <v>25</v>
      </c>
      <c r="E47">
        <v>20</v>
      </c>
      <c r="F47" t="str">
        <f>CLEAN(TRIM(rubric[[#This Row],[Placement]] &amp;  "|" &amp; rubric[[#This Row],[Category]] &amp; "|" &amp; rubric[[#This Row],[Type]]))</f>
        <v>Ketua|External Provincial|Individual</v>
      </c>
    </row>
    <row r="48" spans="1:6" x14ac:dyDescent="0.35">
      <c r="A48" s="2" t="s">
        <v>58</v>
      </c>
      <c r="B48" s="2" t="s">
        <v>3428</v>
      </c>
      <c r="C48" s="2" t="s">
        <v>41</v>
      </c>
      <c r="D48" s="2" t="s">
        <v>25</v>
      </c>
      <c r="E48">
        <v>10</v>
      </c>
      <c r="F48" t="str">
        <f>CLEAN(TRIM(rubric[[#This Row],[Placement]] &amp;  "|" &amp; rubric[[#This Row],[Category]] &amp; "|" &amp; rubric[[#This Row],[Type]]))</f>
        <v>Ketua|Kab/Kota/PT|Individual</v>
      </c>
    </row>
    <row r="49" spans="1:6" x14ac:dyDescent="0.35">
      <c r="A49" s="2" t="s">
        <v>3434</v>
      </c>
      <c r="B49" s="2" t="s">
        <v>3434</v>
      </c>
      <c r="C49" s="2" t="s">
        <v>66</v>
      </c>
      <c r="D49" s="2" t="s">
        <v>25</v>
      </c>
      <c r="E49">
        <v>50</v>
      </c>
      <c r="F49" t="str">
        <f>CLEAN(TRIM(rubric[[#This Row],[Placement]] &amp;  "|" &amp; rubric[[#This Row],[Category]] &amp; "|" &amp; rubric[[#This Row],[Type]]))</f>
        <v>Kewirausahaan|External International|Individual</v>
      </c>
    </row>
    <row r="50" spans="1:6" x14ac:dyDescent="0.35">
      <c r="A50" s="2" t="s">
        <v>3434</v>
      </c>
      <c r="B50" s="2" t="s">
        <v>3434</v>
      </c>
      <c r="C50" s="2" t="s">
        <v>19</v>
      </c>
      <c r="D50" s="2" t="s">
        <v>25</v>
      </c>
      <c r="E50">
        <v>40</v>
      </c>
      <c r="F50" t="str">
        <f>CLEAN(TRIM(rubric[[#This Row],[Placement]] &amp;  "|" &amp; rubric[[#This Row],[Category]] &amp; "|" &amp; rubric[[#This Row],[Type]]))</f>
        <v>Kewirausahaan|External Regional|Individual</v>
      </c>
    </row>
    <row r="51" spans="1:6" x14ac:dyDescent="0.35">
      <c r="A51" s="2" t="s">
        <v>3434</v>
      </c>
      <c r="B51" s="2" t="s">
        <v>3434</v>
      </c>
      <c r="C51" s="2" t="s">
        <v>48</v>
      </c>
      <c r="D51" s="2" t="s">
        <v>25</v>
      </c>
      <c r="E51">
        <v>30</v>
      </c>
      <c r="F51" t="str">
        <f>CLEAN(TRIM(rubric[[#This Row],[Placement]] &amp;  "|" &amp; rubric[[#This Row],[Category]] &amp; "|" &amp; rubric[[#This Row],[Type]]))</f>
        <v>Kewirausahaan|External National|Individual</v>
      </c>
    </row>
    <row r="52" spans="1:6" x14ac:dyDescent="0.35">
      <c r="A52" s="2" t="s">
        <v>3434</v>
      </c>
      <c r="B52" s="2" t="s">
        <v>3434</v>
      </c>
      <c r="C52" s="2" t="s">
        <v>238</v>
      </c>
      <c r="D52" s="2" t="s">
        <v>25</v>
      </c>
      <c r="E52">
        <v>20</v>
      </c>
      <c r="F52" t="str">
        <f>CLEAN(TRIM(rubric[[#This Row],[Placement]] &amp;  "|" &amp; rubric[[#This Row],[Category]] &amp; "|" &amp; rubric[[#This Row],[Type]]))</f>
        <v>Kewirausahaan|External Provincial|Individual</v>
      </c>
    </row>
    <row r="53" spans="1:6" x14ac:dyDescent="0.35">
      <c r="A53" s="2" t="s">
        <v>3434</v>
      </c>
      <c r="B53" s="2" t="s">
        <v>3434</v>
      </c>
      <c r="C53" s="2" t="s">
        <v>41</v>
      </c>
      <c r="D53" s="2" t="s">
        <v>25</v>
      </c>
      <c r="E53">
        <v>10</v>
      </c>
      <c r="F53" t="str">
        <f>CLEAN(TRIM(rubric[[#This Row],[Placement]] &amp;  "|" &amp; rubric[[#This Row],[Category]] &amp; "|" &amp; rubric[[#This Row],[Type]]))</f>
        <v>Kewirausahaan|Kab/Kota/PT|Individual</v>
      </c>
    </row>
    <row r="54" spans="1:6" x14ac:dyDescent="0.35">
      <c r="A54" s="2" t="s">
        <v>3435</v>
      </c>
      <c r="B54" s="2" t="s">
        <v>3436</v>
      </c>
      <c r="C54" s="2" t="s">
        <v>66</v>
      </c>
      <c r="D54" s="2" t="s">
        <v>25</v>
      </c>
      <c r="E54">
        <v>35</v>
      </c>
      <c r="F54" t="str">
        <f>CLEAN(TRIM(rubric[[#This Row],[Placement]] &amp;  "|" &amp; rubric[[#This Row],[Category]] &amp; "|" &amp; rubric[[#This Row],[Type]]))</f>
        <v>Koordinator Relawan|External International|Individual</v>
      </c>
    </row>
    <row r="55" spans="1:6" x14ac:dyDescent="0.35">
      <c r="A55" s="2" t="s">
        <v>3435</v>
      </c>
      <c r="B55" s="2" t="s">
        <v>3436</v>
      </c>
      <c r="C55" s="2" t="s">
        <v>19</v>
      </c>
      <c r="D55" s="2" t="s">
        <v>25</v>
      </c>
      <c r="E55">
        <v>25</v>
      </c>
      <c r="F55" t="str">
        <f>CLEAN(TRIM(rubric[[#This Row],[Placement]] &amp;  "|" &amp; rubric[[#This Row],[Category]] &amp; "|" &amp; rubric[[#This Row],[Type]]))</f>
        <v>Koordinator Relawan|External Regional|Individual</v>
      </c>
    </row>
    <row r="56" spans="1:6" x14ac:dyDescent="0.35">
      <c r="A56" s="2" t="s">
        <v>3435</v>
      </c>
      <c r="B56" s="2" t="s">
        <v>3436</v>
      </c>
      <c r="C56" s="2" t="s">
        <v>48</v>
      </c>
      <c r="D56" s="2" t="s">
        <v>25</v>
      </c>
      <c r="E56">
        <v>15</v>
      </c>
      <c r="F56" t="str">
        <f>CLEAN(TRIM(rubric[[#This Row],[Placement]] &amp;  "|" &amp; rubric[[#This Row],[Category]] &amp; "|" &amp; rubric[[#This Row],[Type]]))</f>
        <v>Koordinator Relawan|External National|Individual</v>
      </c>
    </row>
    <row r="57" spans="1:6" x14ac:dyDescent="0.35">
      <c r="A57" s="2" t="s">
        <v>3435</v>
      </c>
      <c r="B57" s="2" t="s">
        <v>3436</v>
      </c>
      <c r="C57" s="2" t="s">
        <v>238</v>
      </c>
      <c r="D57" s="2" t="s">
        <v>25</v>
      </c>
      <c r="E57">
        <v>10</v>
      </c>
      <c r="F57" t="str">
        <f>CLEAN(TRIM(rubric[[#This Row],[Placement]] &amp;  "|" &amp; rubric[[#This Row],[Category]] &amp; "|" &amp; rubric[[#This Row],[Type]]))</f>
        <v>Koordinator Relawan|External Provincial|Individual</v>
      </c>
    </row>
    <row r="58" spans="1:6" x14ac:dyDescent="0.35">
      <c r="A58" s="2" t="s">
        <v>3435</v>
      </c>
      <c r="B58" s="2" t="s">
        <v>3436</v>
      </c>
      <c r="C58" s="2" t="s">
        <v>41</v>
      </c>
      <c r="D58" s="2" t="s">
        <v>25</v>
      </c>
      <c r="E58">
        <v>5</v>
      </c>
      <c r="F58" t="str">
        <f>CLEAN(TRIM(rubric[[#This Row],[Placement]] &amp;  "|" &amp; rubric[[#This Row],[Category]] &amp; "|" &amp; rubric[[#This Row],[Type]]))</f>
        <v>Koordinator Relawan|Kab/Kota/PT|Individual</v>
      </c>
    </row>
    <row r="59" spans="1:6" x14ac:dyDescent="0.35">
      <c r="A59" s="2" t="s">
        <v>3435</v>
      </c>
      <c r="B59" s="2" t="s">
        <v>3436</v>
      </c>
      <c r="C59" s="2" t="s">
        <v>66</v>
      </c>
      <c r="D59" s="2" t="s">
        <v>20</v>
      </c>
      <c r="E59">
        <v>35</v>
      </c>
      <c r="F59" t="str">
        <f>CLEAN(TRIM(rubric[[#This Row],[Placement]] &amp;  "|" &amp; rubric[[#This Row],[Category]] &amp; "|" &amp; rubric[[#This Row],[Type]]))</f>
        <v>Koordinator Relawan|External International|Team</v>
      </c>
    </row>
    <row r="60" spans="1:6" x14ac:dyDescent="0.35">
      <c r="A60" s="2" t="s">
        <v>3435</v>
      </c>
      <c r="B60" s="2" t="s">
        <v>3436</v>
      </c>
      <c r="C60" s="2" t="s">
        <v>19</v>
      </c>
      <c r="D60" s="2" t="s">
        <v>20</v>
      </c>
      <c r="E60">
        <v>25</v>
      </c>
      <c r="F60" t="str">
        <f>CLEAN(TRIM(rubric[[#This Row],[Placement]] &amp;  "|" &amp; rubric[[#This Row],[Category]] &amp; "|" &amp; rubric[[#This Row],[Type]]))</f>
        <v>Koordinator Relawan|External Regional|Team</v>
      </c>
    </row>
    <row r="61" spans="1:6" x14ac:dyDescent="0.35">
      <c r="A61" s="2" t="s">
        <v>3435</v>
      </c>
      <c r="B61" s="2" t="s">
        <v>3436</v>
      </c>
      <c r="C61" s="2" t="s">
        <v>48</v>
      </c>
      <c r="D61" s="2" t="s">
        <v>20</v>
      </c>
      <c r="E61">
        <v>15</v>
      </c>
      <c r="F61" t="str">
        <f>CLEAN(TRIM(rubric[[#This Row],[Placement]] &amp;  "|" &amp; rubric[[#This Row],[Category]] &amp; "|" &amp; rubric[[#This Row],[Type]]))</f>
        <v>Koordinator Relawan|External National|Team</v>
      </c>
    </row>
    <row r="62" spans="1:6" x14ac:dyDescent="0.35">
      <c r="A62" s="2" t="s">
        <v>3435</v>
      </c>
      <c r="B62" s="2" t="s">
        <v>3436</v>
      </c>
      <c r="C62" s="2" t="s">
        <v>238</v>
      </c>
      <c r="D62" s="2" t="s">
        <v>20</v>
      </c>
      <c r="E62">
        <v>10</v>
      </c>
      <c r="F62" t="str">
        <f>CLEAN(TRIM(rubric[[#This Row],[Placement]] &amp;  "|" &amp; rubric[[#This Row],[Category]] &amp; "|" &amp; rubric[[#This Row],[Type]]))</f>
        <v>Koordinator Relawan|External Provincial|Team</v>
      </c>
    </row>
    <row r="63" spans="1:6" x14ac:dyDescent="0.35">
      <c r="A63" s="2" t="s">
        <v>3435</v>
      </c>
      <c r="B63" s="2" t="s">
        <v>3436</v>
      </c>
      <c r="C63" s="2" t="s">
        <v>41</v>
      </c>
      <c r="D63" s="2" t="s">
        <v>20</v>
      </c>
      <c r="E63">
        <v>5</v>
      </c>
      <c r="F63" t="str">
        <f>CLEAN(TRIM(rubric[[#This Row],[Placement]] &amp;  "|" &amp; rubric[[#This Row],[Category]] &amp; "|" &amp; rubric[[#This Row],[Type]]))</f>
        <v>Koordinator Relawan|Kab/Kota/PT|Team</v>
      </c>
    </row>
    <row r="64" spans="1:6" x14ac:dyDescent="0.35">
      <c r="A64" s="2" t="s">
        <v>3437</v>
      </c>
      <c r="B64" s="2" t="s">
        <v>3438</v>
      </c>
      <c r="C64" s="2" t="s">
        <v>66</v>
      </c>
      <c r="D64" s="2" t="s">
        <v>25</v>
      </c>
      <c r="E64">
        <v>30</v>
      </c>
      <c r="F64" t="str">
        <f>CLEAN(TRIM(rubric[[#This Row],[Placement]] &amp;  "|" &amp; rubric[[#This Row],[Category]] &amp; "|" &amp; rubric[[#This Row],[Type]]))</f>
        <v>Medali Emas|External International|Individual</v>
      </c>
    </row>
    <row r="65" spans="1:6" x14ac:dyDescent="0.35">
      <c r="A65" s="2" t="s">
        <v>3437</v>
      </c>
      <c r="B65" s="2" t="s">
        <v>3438</v>
      </c>
      <c r="C65" s="2" t="s">
        <v>19</v>
      </c>
      <c r="D65" s="2" t="s">
        <v>25</v>
      </c>
      <c r="E65">
        <v>20</v>
      </c>
      <c r="F65" t="str">
        <f>CLEAN(TRIM(rubric[[#This Row],[Placement]] &amp;  "|" &amp; rubric[[#This Row],[Category]] &amp; "|" &amp; rubric[[#This Row],[Type]]))</f>
        <v>Medali Emas|External Regional|Individual</v>
      </c>
    </row>
    <row r="66" spans="1:6" x14ac:dyDescent="0.35">
      <c r="A66" s="2" t="s">
        <v>3437</v>
      </c>
      <c r="B66" s="2" t="s">
        <v>3438</v>
      </c>
      <c r="C66" s="2" t="s">
        <v>48</v>
      </c>
      <c r="D66" s="2" t="s">
        <v>25</v>
      </c>
      <c r="E66">
        <v>10</v>
      </c>
      <c r="F66" t="str">
        <f>CLEAN(TRIM(rubric[[#This Row],[Placement]] &amp;  "|" &amp; rubric[[#This Row],[Category]] &amp; "|" &amp; rubric[[#This Row],[Type]]))</f>
        <v>Medali Emas|External National|Individual</v>
      </c>
    </row>
    <row r="67" spans="1:6" x14ac:dyDescent="0.35">
      <c r="A67" s="2" t="s">
        <v>3437</v>
      </c>
      <c r="B67" s="2" t="s">
        <v>3438</v>
      </c>
      <c r="C67" s="2" t="s">
        <v>238</v>
      </c>
      <c r="D67" s="2" t="s">
        <v>25</v>
      </c>
      <c r="E67">
        <v>5</v>
      </c>
      <c r="F67" t="str">
        <f>CLEAN(TRIM(rubric[[#This Row],[Placement]] &amp;  "|" &amp; rubric[[#This Row],[Category]] &amp; "|" &amp; rubric[[#This Row],[Type]]))</f>
        <v>Medali Emas|External Provincial|Individual</v>
      </c>
    </row>
    <row r="68" spans="1:6" x14ac:dyDescent="0.35">
      <c r="A68" s="2" t="s">
        <v>3439</v>
      </c>
      <c r="B68" s="2" t="s">
        <v>3438</v>
      </c>
      <c r="C68" s="2" t="s">
        <v>66</v>
      </c>
      <c r="D68" s="2" t="s">
        <v>25</v>
      </c>
      <c r="E68">
        <v>25</v>
      </c>
      <c r="F68" t="str">
        <f>CLEAN(TRIM(rubric[[#This Row],[Placement]] &amp;  "|" &amp; rubric[[#This Row],[Category]] &amp; "|" &amp; rubric[[#This Row],[Type]]))</f>
        <v>Medali Perak|External International|Individual</v>
      </c>
    </row>
    <row r="69" spans="1:6" x14ac:dyDescent="0.35">
      <c r="A69" s="2" t="s">
        <v>3439</v>
      </c>
      <c r="B69" s="2" t="s">
        <v>3438</v>
      </c>
      <c r="C69" s="2" t="s">
        <v>19</v>
      </c>
      <c r="D69" s="2" t="s">
        <v>25</v>
      </c>
      <c r="E69">
        <v>15</v>
      </c>
      <c r="F69" t="str">
        <f>CLEAN(TRIM(rubric[[#This Row],[Placement]] &amp;  "|" &amp; rubric[[#This Row],[Category]] &amp; "|" &amp; rubric[[#This Row],[Type]]))</f>
        <v>Medali Perak|External Regional|Individual</v>
      </c>
    </row>
    <row r="70" spans="1:6" x14ac:dyDescent="0.35">
      <c r="A70" s="2" t="s">
        <v>3439</v>
      </c>
      <c r="B70" s="2" t="s">
        <v>3438</v>
      </c>
      <c r="C70" s="2" t="s">
        <v>48</v>
      </c>
      <c r="D70" s="2" t="s">
        <v>25</v>
      </c>
      <c r="E70">
        <v>7</v>
      </c>
      <c r="F70" t="str">
        <f>CLEAN(TRIM(rubric[[#This Row],[Placement]] &amp;  "|" &amp; rubric[[#This Row],[Category]] &amp; "|" &amp; rubric[[#This Row],[Type]]))</f>
        <v>Medali Perak|External National|Individual</v>
      </c>
    </row>
    <row r="71" spans="1:6" x14ac:dyDescent="0.35">
      <c r="A71" s="2" t="s">
        <v>3439</v>
      </c>
      <c r="B71" s="2" t="s">
        <v>3438</v>
      </c>
      <c r="C71" s="2" t="s">
        <v>238</v>
      </c>
      <c r="D71" s="2" t="s">
        <v>25</v>
      </c>
      <c r="E71">
        <v>3</v>
      </c>
      <c r="F71" t="str">
        <f>CLEAN(TRIM(rubric[[#This Row],[Placement]] &amp;  "|" &amp; rubric[[#This Row],[Category]] &amp; "|" &amp; rubric[[#This Row],[Type]]))</f>
        <v>Medali Perak|External Provincial|Individual</v>
      </c>
    </row>
    <row r="72" spans="1:6" x14ac:dyDescent="0.35">
      <c r="A72" s="2" t="s">
        <v>3440</v>
      </c>
      <c r="B72" s="2" t="s">
        <v>3438</v>
      </c>
      <c r="C72" s="2" t="s">
        <v>66</v>
      </c>
      <c r="D72" s="2" t="s">
        <v>25</v>
      </c>
      <c r="E72">
        <v>20</v>
      </c>
      <c r="F72" t="str">
        <f>CLEAN(TRIM(rubric[[#This Row],[Placement]] &amp;  "|" &amp; rubric[[#This Row],[Category]] &amp; "|" &amp; rubric[[#This Row],[Type]]))</f>
        <v>Medali Perunggu|External International|Individual</v>
      </c>
    </row>
    <row r="73" spans="1:6" x14ac:dyDescent="0.35">
      <c r="A73" s="2" t="s">
        <v>3440</v>
      </c>
      <c r="B73" s="2" t="s">
        <v>3438</v>
      </c>
      <c r="C73" s="2" t="s">
        <v>19</v>
      </c>
      <c r="D73" s="2" t="s">
        <v>25</v>
      </c>
      <c r="E73">
        <v>10</v>
      </c>
      <c r="F73" t="str">
        <f>CLEAN(TRIM(rubric[[#This Row],[Placement]] &amp;  "|" &amp; rubric[[#This Row],[Category]] &amp; "|" &amp; rubric[[#This Row],[Type]]))</f>
        <v>Medali Perunggu|External Regional|Individual</v>
      </c>
    </row>
    <row r="74" spans="1:6" x14ac:dyDescent="0.35">
      <c r="A74" s="2" t="s">
        <v>3440</v>
      </c>
      <c r="B74" s="2" t="s">
        <v>3438</v>
      </c>
      <c r="C74" s="2" t="s">
        <v>48</v>
      </c>
      <c r="D74" s="2" t="s">
        <v>25</v>
      </c>
      <c r="E74">
        <v>5</v>
      </c>
      <c r="F74" t="str">
        <f>CLEAN(TRIM(rubric[[#This Row],[Placement]] &amp;  "|" &amp; rubric[[#This Row],[Category]] &amp; "|" &amp; rubric[[#This Row],[Type]]))</f>
        <v>Medali Perunggu|External National|Individual</v>
      </c>
    </row>
    <row r="75" spans="1:6" x14ac:dyDescent="0.35">
      <c r="A75" s="2" t="s">
        <v>3440</v>
      </c>
      <c r="B75" s="2" t="s">
        <v>3438</v>
      </c>
      <c r="C75" s="2" t="s">
        <v>238</v>
      </c>
      <c r="D75" s="2" t="s">
        <v>25</v>
      </c>
      <c r="E75">
        <v>2</v>
      </c>
      <c r="F75" t="str">
        <f>CLEAN(TRIM(rubric[[#This Row],[Placement]] &amp;  "|" &amp; rubric[[#This Row],[Category]] &amp; "|" &amp; rubric[[#This Row],[Type]]))</f>
        <v>Medali Perunggu|External Provincial|Individual</v>
      </c>
    </row>
    <row r="76" spans="1:6" x14ac:dyDescent="0.35">
      <c r="A76" s="2" t="s">
        <v>3441</v>
      </c>
      <c r="B76" s="2" t="s">
        <v>3442</v>
      </c>
      <c r="C76" s="2" t="s">
        <v>66</v>
      </c>
      <c r="D76" s="2" t="s">
        <v>25</v>
      </c>
      <c r="E76">
        <v>20</v>
      </c>
      <c r="F76" t="str">
        <f>CLEAN(TRIM(rubric[[#This Row],[Placement]] &amp;  "|" &amp; rubric[[#This Row],[Category]] &amp; "|" &amp; rubric[[#This Row],[Type]]))</f>
        <v>Moderator|External International|Individual</v>
      </c>
    </row>
    <row r="77" spans="1:6" x14ac:dyDescent="0.35">
      <c r="A77" s="2" t="s">
        <v>3441</v>
      </c>
      <c r="B77" s="2" t="s">
        <v>3442</v>
      </c>
      <c r="C77" s="2" t="s">
        <v>19</v>
      </c>
      <c r="D77" s="2" t="s">
        <v>25</v>
      </c>
      <c r="E77">
        <v>15</v>
      </c>
      <c r="F77" t="str">
        <f>CLEAN(TRIM(rubric[[#This Row],[Placement]] &amp;  "|" &amp; rubric[[#This Row],[Category]] &amp; "|" &amp; rubric[[#This Row],[Type]]))</f>
        <v>Moderator|External Regional|Individual</v>
      </c>
    </row>
    <row r="78" spans="1:6" x14ac:dyDescent="0.35">
      <c r="A78" s="2" t="s">
        <v>3441</v>
      </c>
      <c r="B78" s="2" t="s">
        <v>3442</v>
      </c>
      <c r="C78" s="2" t="s">
        <v>48</v>
      </c>
      <c r="D78" s="2" t="s">
        <v>25</v>
      </c>
      <c r="E78">
        <v>10</v>
      </c>
      <c r="F78" t="str">
        <f>CLEAN(TRIM(rubric[[#This Row],[Placement]] &amp;  "|" &amp; rubric[[#This Row],[Category]] &amp; "|" &amp; rubric[[#This Row],[Type]]))</f>
        <v>Moderator|External National|Individual</v>
      </c>
    </row>
    <row r="79" spans="1:6" x14ac:dyDescent="0.35">
      <c r="A79" s="2" t="s">
        <v>3441</v>
      </c>
      <c r="B79" s="2" t="s">
        <v>3442</v>
      </c>
      <c r="C79" s="2" t="s">
        <v>238</v>
      </c>
      <c r="D79" s="2" t="s">
        <v>25</v>
      </c>
      <c r="E79">
        <v>5</v>
      </c>
      <c r="F79" t="str">
        <f>CLEAN(TRIM(rubric[[#This Row],[Placement]] &amp;  "|" &amp; rubric[[#This Row],[Category]] &amp; "|" &amp; rubric[[#This Row],[Type]]))</f>
        <v>Moderator|External Provincial|Individual</v>
      </c>
    </row>
    <row r="80" spans="1:6" x14ac:dyDescent="0.35">
      <c r="A80" s="2" t="s">
        <v>3441</v>
      </c>
      <c r="B80" s="2" t="s">
        <v>3442</v>
      </c>
      <c r="C80" s="2" t="s">
        <v>66</v>
      </c>
      <c r="D80" s="2" t="s">
        <v>20</v>
      </c>
      <c r="E80">
        <v>20</v>
      </c>
      <c r="F80" t="str">
        <f>CLEAN(TRIM(rubric[[#This Row],[Placement]] &amp;  "|" &amp; rubric[[#This Row],[Category]] &amp; "|" &amp; rubric[[#This Row],[Type]]))</f>
        <v>Moderator|External International|Team</v>
      </c>
    </row>
    <row r="81" spans="1:6" x14ac:dyDescent="0.35">
      <c r="A81" s="2" t="s">
        <v>3441</v>
      </c>
      <c r="B81" s="2" t="s">
        <v>3442</v>
      </c>
      <c r="C81" s="2" t="s">
        <v>19</v>
      </c>
      <c r="D81" s="2" t="s">
        <v>20</v>
      </c>
      <c r="E81">
        <v>15</v>
      </c>
      <c r="F81" t="str">
        <f>CLEAN(TRIM(rubric[[#This Row],[Placement]] &amp;  "|" &amp; rubric[[#This Row],[Category]] &amp; "|" &amp; rubric[[#This Row],[Type]]))</f>
        <v>Moderator|External Regional|Team</v>
      </c>
    </row>
    <row r="82" spans="1:6" x14ac:dyDescent="0.35">
      <c r="A82" s="2" t="s">
        <v>3441</v>
      </c>
      <c r="B82" s="2" t="s">
        <v>3442</v>
      </c>
      <c r="C82" s="2" t="s">
        <v>48</v>
      </c>
      <c r="D82" s="2" t="s">
        <v>20</v>
      </c>
      <c r="E82">
        <v>10</v>
      </c>
      <c r="F82" t="str">
        <f>CLEAN(TRIM(rubric[[#This Row],[Placement]] &amp;  "|" &amp; rubric[[#This Row],[Category]] &amp; "|" &amp; rubric[[#This Row],[Type]]))</f>
        <v>Moderator|External National|Team</v>
      </c>
    </row>
    <row r="83" spans="1:6" x14ac:dyDescent="0.35">
      <c r="A83" s="2" t="s">
        <v>3441</v>
      </c>
      <c r="B83" s="2" t="s">
        <v>3442</v>
      </c>
      <c r="C83" s="2" t="s">
        <v>238</v>
      </c>
      <c r="D83" s="2" t="s">
        <v>20</v>
      </c>
      <c r="E83">
        <v>5</v>
      </c>
      <c r="F83" t="str">
        <f>CLEAN(TRIM(rubric[[#This Row],[Placement]] &amp;  "|" &amp; rubric[[#This Row],[Category]] &amp; "|" &amp; rubric[[#This Row],[Type]]))</f>
        <v>Moderator|External Provincial|Team</v>
      </c>
    </row>
    <row r="84" spans="1:6" x14ac:dyDescent="0.35">
      <c r="A84" s="2" t="s">
        <v>91</v>
      </c>
      <c r="B84" s="2" t="s">
        <v>3442</v>
      </c>
      <c r="C84" s="2" t="s">
        <v>66</v>
      </c>
      <c r="D84" s="2" t="s">
        <v>25</v>
      </c>
      <c r="E84">
        <v>25</v>
      </c>
      <c r="F84" t="str">
        <f>CLEAN(TRIM(rubric[[#This Row],[Placement]] &amp;  "|" &amp; rubric[[#This Row],[Category]] &amp; "|" &amp; rubric[[#This Row],[Type]]))</f>
        <v>Narasumber/Pembicara|External International|Individual</v>
      </c>
    </row>
    <row r="85" spans="1:6" x14ac:dyDescent="0.35">
      <c r="A85" s="2" t="s">
        <v>91</v>
      </c>
      <c r="B85" s="2" t="s">
        <v>3442</v>
      </c>
      <c r="C85" s="2" t="s">
        <v>19</v>
      </c>
      <c r="D85" s="2" t="s">
        <v>25</v>
      </c>
      <c r="E85">
        <v>20</v>
      </c>
      <c r="F85" t="str">
        <f>CLEAN(TRIM(rubric[[#This Row],[Placement]] &amp;  "|" &amp; rubric[[#This Row],[Category]] &amp; "|" &amp; rubric[[#This Row],[Type]]))</f>
        <v>Narasumber/Pembicara|External Regional|Individual</v>
      </c>
    </row>
    <row r="86" spans="1:6" x14ac:dyDescent="0.35">
      <c r="A86" s="2" t="s">
        <v>91</v>
      </c>
      <c r="B86" s="2" t="s">
        <v>3442</v>
      </c>
      <c r="C86" s="2" t="s">
        <v>48</v>
      </c>
      <c r="D86" s="2" t="s">
        <v>25</v>
      </c>
      <c r="E86">
        <v>15</v>
      </c>
      <c r="F86" t="str">
        <f>CLEAN(TRIM(rubric[[#This Row],[Placement]] &amp;  "|" &amp; rubric[[#This Row],[Category]] &amp; "|" &amp; rubric[[#This Row],[Type]]))</f>
        <v>Narasumber/Pembicara|External National|Individual</v>
      </c>
    </row>
    <row r="87" spans="1:6" x14ac:dyDescent="0.35">
      <c r="A87" s="2" t="s">
        <v>91</v>
      </c>
      <c r="B87" s="2" t="s">
        <v>3442</v>
      </c>
      <c r="C87" s="2" t="s">
        <v>238</v>
      </c>
      <c r="D87" s="2" t="s">
        <v>25</v>
      </c>
      <c r="E87">
        <v>10</v>
      </c>
      <c r="F87" t="str">
        <f>CLEAN(TRIM(rubric[[#This Row],[Placement]] &amp;  "|" &amp; rubric[[#This Row],[Category]] &amp; "|" &amp; rubric[[#This Row],[Type]]))</f>
        <v>Narasumber/Pembicara|External Provincial|Individual</v>
      </c>
    </row>
    <row r="88" spans="1:6" x14ac:dyDescent="0.35">
      <c r="A88" s="2" t="s">
        <v>91</v>
      </c>
      <c r="B88" s="2" t="s">
        <v>3442</v>
      </c>
      <c r="C88" s="2" t="s">
        <v>66</v>
      </c>
      <c r="D88" s="2" t="s">
        <v>20</v>
      </c>
      <c r="E88">
        <v>25</v>
      </c>
      <c r="F88" t="str">
        <f>CLEAN(TRIM(rubric[[#This Row],[Placement]] &amp;  "|" &amp; rubric[[#This Row],[Category]] &amp; "|" &amp; rubric[[#This Row],[Type]]))</f>
        <v>Narasumber/Pembicara|External International|Team</v>
      </c>
    </row>
    <row r="89" spans="1:6" x14ac:dyDescent="0.35">
      <c r="A89" s="2" t="s">
        <v>91</v>
      </c>
      <c r="B89" s="2" t="s">
        <v>3442</v>
      </c>
      <c r="C89" s="2" t="s">
        <v>19</v>
      </c>
      <c r="D89" s="2" t="s">
        <v>20</v>
      </c>
      <c r="E89">
        <v>20</v>
      </c>
      <c r="F89" t="str">
        <f>CLEAN(TRIM(rubric[[#This Row],[Placement]] &amp;  "|" &amp; rubric[[#This Row],[Category]] &amp; "|" &amp; rubric[[#This Row],[Type]]))</f>
        <v>Narasumber/Pembicara|External Regional|Team</v>
      </c>
    </row>
    <row r="90" spans="1:6" x14ac:dyDescent="0.35">
      <c r="A90" s="2" t="s">
        <v>91</v>
      </c>
      <c r="B90" s="2" t="s">
        <v>3442</v>
      </c>
      <c r="C90" s="2" t="s">
        <v>48</v>
      </c>
      <c r="D90" s="2" t="s">
        <v>20</v>
      </c>
      <c r="E90">
        <v>15</v>
      </c>
      <c r="F90" t="str">
        <f>CLEAN(TRIM(rubric[[#This Row],[Placement]] &amp;  "|" &amp; rubric[[#This Row],[Category]] &amp; "|" &amp; rubric[[#This Row],[Type]]))</f>
        <v>Narasumber/Pembicara|External National|Team</v>
      </c>
    </row>
    <row r="91" spans="1:6" x14ac:dyDescent="0.35">
      <c r="A91" s="2" t="s">
        <v>91</v>
      </c>
      <c r="B91" s="2" t="s">
        <v>3442</v>
      </c>
      <c r="C91" s="2" t="s">
        <v>238</v>
      </c>
      <c r="D91" s="2" t="s">
        <v>20</v>
      </c>
      <c r="E91">
        <v>10</v>
      </c>
      <c r="F91" t="str">
        <f>CLEAN(TRIM(rubric[[#This Row],[Placement]] &amp;  "|" &amp; rubric[[#This Row],[Category]] &amp; "|" &amp; rubric[[#This Row],[Type]]))</f>
        <v>Narasumber/Pembicara|External Provincial|Team</v>
      </c>
    </row>
    <row r="92" spans="1:6" x14ac:dyDescent="0.35">
      <c r="A92" s="2" t="s">
        <v>3443</v>
      </c>
      <c r="B92" s="2" t="s">
        <v>3430</v>
      </c>
      <c r="C92" s="2" t="s">
        <v>48</v>
      </c>
      <c r="D92" s="2" t="s">
        <v>25</v>
      </c>
      <c r="E92">
        <v>45</v>
      </c>
      <c r="F92" t="str">
        <f>CLEAN(TRIM(rubric[[#This Row],[Placement]] &amp;  "|" &amp; rubric[[#This Row],[Category]] &amp; "|" &amp; rubric[[#This Row],[Type]]))</f>
        <v>Patent|External National|Individual</v>
      </c>
    </row>
    <row r="93" spans="1:6" x14ac:dyDescent="0.35">
      <c r="A93" s="2" t="s">
        <v>3444</v>
      </c>
      <c r="B93" s="2" t="s">
        <v>3430</v>
      </c>
      <c r="C93" s="2" t="s">
        <v>48</v>
      </c>
      <c r="D93" s="2" t="s">
        <v>25</v>
      </c>
      <c r="E93">
        <v>20</v>
      </c>
      <c r="F93" t="str">
        <f>CLEAN(TRIM(rubric[[#This Row],[Placement]] &amp;  "|" &amp; rubric[[#This Row],[Category]] &amp; "|" &amp; rubric[[#This Row],[Type]]))</f>
        <v>Patent Sederhana|External National|Individual</v>
      </c>
    </row>
    <row r="94" spans="1:6" x14ac:dyDescent="0.35">
      <c r="A94" s="2" t="s">
        <v>3445</v>
      </c>
      <c r="B94" s="2" t="s">
        <v>3442</v>
      </c>
      <c r="C94" s="2" t="s">
        <v>66</v>
      </c>
      <c r="D94" s="2" t="s">
        <v>25</v>
      </c>
      <c r="E94">
        <v>50</v>
      </c>
      <c r="F94" t="str">
        <f>CLEAN(TRIM(rubric[[#This Row],[Placement]] &amp;  "|" &amp; rubric[[#This Row],[Category]] &amp; "|" &amp; rubric[[#This Row],[Type]]))</f>
        <v>Pelatih/Wasit/Juri Berlisensi|External International|Individual</v>
      </c>
    </row>
    <row r="95" spans="1:6" x14ac:dyDescent="0.35">
      <c r="A95" s="2" t="s">
        <v>3445</v>
      </c>
      <c r="B95" s="2" t="s">
        <v>3442</v>
      </c>
      <c r="C95" s="2" t="s">
        <v>19</v>
      </c>
      <c r="D95" s="2" t="s">
        <v>25</v>
      </c>
      <c r="E95">
        <v>40</v>
      </c>
      <c r="F95" t="str">
        <f>CLEAN(TRIM(rubric[[#This Row],[Placement]] &amp;  "|" &amp; rubric[[#This Row],[Category]] &amp; "|" &amp; rubric[[#This Row],[Type]]))</f>
        <v>Pelatih/Wasit/Juri Berlisensi|External Regional|Individual</v>
      </c>
    </row>
    <row r="96" spans="1:6" x14ac:dyDescent="0.35">
      <c r="A96" s="2" t="s">
        <v>3445</v>
      </c>
      <c r="B96" s="2" t="s">
        <v>3442</v>
      </c>
      <c r="C96" s="2" t="s">
        <v>48</v>
      </c>
      <c r="D96" s="2" t="s">
        <v>25</v>
      </c>
      <c r="E96">
        <v>30</v>
      </c>
      <c r="F96" t="str">
        <f>CLEAN(TRIM(rubric[[#This Row],[Placement]] &amp;  "|" &amp; rubric[[#This Row],[Category]] &amp; "|" &amp; rubric[[#This Row],[Type]]))</f>
        <v>Pelatih/Wasit/Juri Berlisensi|External National|Individual</v>
      </c>
    </row>
    <row r="97" spans="1:6" x14ac:dyDescent="0.35">
      <c r="A97" s="2" t="s">
        <v>3445</v>
      </c>
      <c r="B97" s="2" t="s">
        <v>3442</v>
      </c>
      <c r="C97" s="2" t="s">
        <v>238</v>
      </c>
      <c r="D97" s="2" t="s">
        <v>25</v>
      </c>
      <c r="E97">
        <v>20</v>
      </c>
      <c r="F97" t="str">
        <f>CLEAN(TRIM(rubric[[#This Row],[Placement]] &amp;  "|" &amp; rubric[[#This Row],[Category]] &amp; "|" &amp; rubric[[#This Row],[Type]]))</f>
        <v>Pelatih/Wasit/Juri Berlisensi|External Provincial|Individual</v>
      </c>
    </row>
    <row r="98" spans="1:6" x14ac:dyDescent="0.35">
      <c r="A98" s="2" t="s">
        <v>3445</v>
      </c>
      <c r="B98" s="2" t="s">
        <v>3442</v>
      </c>
      <c r="C98" s="2" t="s">
        <v>66</v>
      </c>
      <c r="D98" s="2" t="s">
        <v>20</v>
      </c>
      <c r="E98">
        <v>50</v>
      </c>
      <c r="F98" t="str">
        <f>CLEAN(TRIM(rubric[[#This Row],[Placement]] &amp;  "|" &amp; rubric[[#This Row],[Category]] &amp; "|" &amp; rubric[[#This Row],[Type]]))</f>
        <v>Pelatih/Wasit/Juri Berlisensi|External International|Team</v>
      </c>
    </row>
    <row r="99" spans="1:6" x14ac:dyDescent="0.35">
      <c r="A99" s="2" t="s">
        <v>3445</v>
      </c>
      <c r="B99" s="2" t="s">
        <v>3442</v>
      </c>
      <c r="C99" s="2" t="s">
        <v>19</v>
      </c>
      <c r="D99" s="2" t="s">
        <v>20</v>
      </c>
      <c r="E99">
        <v>40</v>
      </c>
      <c r="F99" t="str">
        <f>CLEAN(TRIM(rubric[[#This Row],[Placement]] &amp;  "|" &amp; rubric[[#This Row],[Category]] &amp; "|" &amp; rubric[[#This Row],[Type]]))</f>
        <v>Pelatih/Wasit/Juri Berlisensi|External Regional|Team</v>
      </c>
    </row>
    <row r="100" spans="1:6" x14ac:dyDescent="0.35">
      <c r="A100" s="2" t="s">
        <v>3445</v>
      </c>
      <c r="B100" s="2" t="s">
        <v>3442</v>
      </c>
      <c r="C100" s="2" t="s">
        <v>48</v>
      </c>
      <c r="D100" s="2" t="s">
        <v>20</v>
      </c>
      <c r="E100">
        <v>30</v>
      </c>
      <c r="F100" t="str">
        <f>CLEAN(TRIM(rubric[[#This Row],[Placement]] &amp;  "|" &amp; rubric[[#This Row],[Category]] &amp; "|" &amp; rubric[[#This Row],[Type]]))</f>
        <v>Pelatih/Wasit/Juri Berlisensi|External National|Team</v>
      </c>
    </row>
    <row r="101" spans="1:6" x14ac:dyDescent="0.35">
      <c r="A101" s="2" t="s">
        <v>3445</v>
      </c>
      <c r="B101" s="2" t="s">
        <v>3442</v>
      </c>
      <c r="C101" s="2" t="s">
        <v>238</v>
      </c>
      <c r="D101" s="2" t="s">
        <v>20</v>
      </c>
      <c r="E101">
        <v>20</v>
      </c>
      <c r="F101" t="str">
        <f>CLEAN(TRIM(rubric[[#This Row],[Placement]] &amp;  "|" &amp; rubric[[#This Row],[Category]] &amp; "|" &amp; rubric[[#This Row],[Type]]))</f>
        <v>Pelatih/Wasit/Juri Berlisensi|External Provincial|Team</v>
      </c>
    </row>
    <row r="102" spans="1:6" x14ac:dyDescent="0.35">
      <c r="A102" s="2" t="s">
        <v>3446</v>
      </c>
      <c r="B102" s="2" t="s">
        <v>3442</v>
      </c>
      <c r="C102" s="2" t="s">
        <v>66</v>
      </c>
      <c r="D102" s="2" t="s">
        <v>25</v>
      </c>
      <c r="E102">
        <v>25</v>
      </c>
      <c r="F102" t="str">
        <f>CLEAN(TRIM(rubric[[#This Row],[Placement]] &amp;  "|" &amp; rubric[[#This Row],[Category]] &amp; "|" &amp; rubric[[#This Row],[Type]]))</f>
        <v>Pelatih/Wasit/Juri Tidak Berlisensi|External International|Individual</v>
      </c>
    </row>
    <row r="103" spans="1:6" x14ac:dyDescent="0.35">
      <c r="A103" s="2" t="s">
        <v>3446</v>
      </c>
      <c r="B103" s="2" t="s">
        <v>3442</v>
      </c>
      <c r="C103" s="2" t="s">
        <v>19</v>
      </c>
      <c r="D103" s="2" t="s">
        <v>25</v>
      </c>
      <c r="E103">
        <v>20</v>
      </c>
      <c r="F103" t="str">
        <f>CLEAN(TRIM(rubric[[#This Row],[Placement]] &amp;  "|" &amp; rubric[[#This Row],[Category]] &amp; "|" &amp; rubric[[#This Row],[Type]]))</f>
        <v>Pelatih/Wasit/Juri Tidak Berlisensi|External Regional|Individual</v>
      </c>
    </row>
    <row r="104" spans="1:6" x14ac:dyDescent="0.35">
      <c r="A104" s="2" t="s">
        <v>3446</v>
      </c>
      <c r="B104" s="2" t="s">
        <v>3442</v>
      </c>
      <c r="C104" s="2" t="s">
        <v>48</v>
      </c>
      <c r="D104" s="2" t="s">
        <v>25</v>
      </c>
      <c r="E104">
        <v>15</v>
      </c>
      <c r="F104" t="str">
        <f>CLEAN(TRIM(rubric[[#This Row],[Placement]] &amp;  "|" &amp; rubric[[#This Row],[Category]] &amp; "|" &amp; rubric[[#This Row],[Type]]))</f>
        <v>Pelatih/Wasit/Juri Tidak Berlisensi|External National|Individual</v>
      </c>
    </row>
    <row r="105" spans="1:6" x14ac:dyDescent="0.35">
      <c r="A105" s="2" t="s">
        <v>3446</v>
      </c>
      <c r="B105" s="2" t="s">
        <v>3442</v>
      </c>
      <c r="C105" s="2" t="s">
        <v>238</v>
      </c>
      <c r="D105" s="2" t="s">
        <v>25</v>
      </c>
      <c r="E105">
        <v>10</v>
      </c>
      <c r="F105" t="str">
        <f>CLEAN(TRIM(rubric[[#This Row],[Placement]] &amp;  "|" &amp; rubric[[#This Row],[Category]] &amp; "|" &amp; rubric[[#This Row],[Type]]))</f>
        <v>Pelatih/Wasit/Juri Tidak Berlisensi|External Provincial|Individual</v>
      </c>
    </row>
    <row r="106" spans="1:6" x14ac:dyDescent="0.35">
      <c r="A106" s="2" t="s">
        <v>3446</v>
      </c>
      <c r="B106" s="2" t="s">
        <v>3442</v>
      </c>
      <c r="C106" s="2" t="s">
        <v>66</v>
      </c>
      <c r="D106" s="2" t="s">
        <v>20</v>
      </c>
      <c r="E106">
        <v>25</v>
      </c>
      <c r="F106" t="str">
        <f>CLEAN(TRIM(rubric[[#This Row],[Placement]] &amp;  "|" &amp; rubric[[#This Row],[Category]] &amp; "|" &amp; rubric[[#This Row],[Type]]))</f>
        <v>Pelatih/Wasit/Juri Tidak Berlisensi|External International|Team</v>
      </c>
    </row>
    <row r="107" spans="1:6" x14ac:dyDescent="0.35">
      <c r="A107" s="2" t="s">
        <v>3446</v>
      </c>
      <c r="B107" s="2" t="s">
        <v>3442</v>
      </c>
      <c r="C107" s="2" t="s">
        <v>19</v>
      </c>
      <c r="D107" s="2" t="s">
        <v>20</v>
      </c>
      <c r="E107">
        <v>20</v>
      </c>
      <c r="F107" t="str">
        <f>CLEAN(TRIM(rubric[[#This Row],[Placement]] &amp;  "|" &amp; rubric[[#This Row],[Category]] &amp; "|" &amp; rubric[[#This Row],[Type]]))</f>
        <v>Pelatih/Wasit/Juri Tidak Berlisensi|External Regional|Team</v>
      </c>
    </row>
    <row r="108" spans="1:6" x14ac:dyDescent="0.35">
      <c r="A108" s="2" t="s">
        <v>3446</v>
      </c>
      <c r="B108" s="2" t="s">
        <v>3442</v>
      </c>
      <c r="C108" s="2" t="s">
        <v>48</v>
      </c>
      <c r="D108" s="2" t="s">
        <v>20</v>
      </c>
      <c r="E108">
        <v>15</v>
      </c>
      <c r="F108" t="str">
        <f>CLEAN(TRIM(rubric[[#This Row],[Placement]] &amp;  "|" &amp; rubric[[#This Row],[Category]] &amp; "|" &amp; rubric[[#This Row],[Type]]))</f>
        <v>Pelatih/Wasit/Juri Tidak Berlisensi|External National|Team</v>
      </c>
    </row>
    <row r="109" spans="1:6" x14ac:dyDescent="0.35">
      <c r="A109" s="2" t="s">
        <v>3446</v>
      </c>
      <c r="B109" s="2" t="s">
        <v>3442</v>
      </c>
      <c r="C109" s="2" t="s">
        <v>238</v>
      </c>
      <c r="D109" s="2" t="s">
        <v>20</v>
      </c>
      <c r="E109">
        <v>10</v>
      </c>
      <c r="F109" t="str">
        <f>CLEAN(TRIM(rubric[[#This Row],[Placement]] &amp;  "|" &amp; rubric[[#This Row],[Category]] &amp; "|" &amp; rubric[[#This Row],[Type]]))</f>
        <v>Pelatih/Wasit/Juri Tidak Berlisensi|External Provincial|Team</v>
      </c>
    </row>
    <row r="110" spans="1:6" x14ac:dyDescent="0.35">
      <c r="A110" s="2" t="s">
        <v>3447</v>
      </c>
      <c r="B110" s="2" t="s">
        <v>3436</v>
      </c>
      <c r="C110" s="2" t="s">
        <v>66</v>
      </c>
      <c r="D110" s="2" t="s">
        <v>25</v>
      </c>
      <c r="E110">
        <v>50</v>
      </c>
      <c r="F110" t="str">
        <f>CLEAN(TRIM(rubric[[#This Row],[Placement]] &amp;  "|" &amp; rubric[[#This Row],[Category]] &amp; "|" &amp; rubric[[#This Row],[Type]]))</f>
        <v>Pemrakarsa/Pendiri|External International|Individual</v>
      </c>
    </row>
    <row r="111" spans="1:6" x14ac:dyDescent="0.35">
      <c r="A111" s="2" t="s">
        <v>3447</v>
      </c>
      <c r="B111" s="2" t="s">
        <v>3436</v>
      </c>
      <c r="C111" s="2" t="s">
        <v>19</v>
      </c>
      <c r="D111" s="2" t="s">
        <v>25</v>
      </c>
      <c r="E111">
        <v>40</v>
      </c>
      <c r="F111" t="str">
        <f>CLEAN(TRIM(rubric[[#This Row],[Placement]] &amp;  "|" &amp; rubric[[#This Row],[Category]] &amp; "|" &amp; rubric[[#This Row],[Type]]))</f>
        <v>Pemrakarsa/Pendiri|External Regional|Individual</v>
      </c>
    </row>
    <row r="112" spans="1:6" x14ac:dyDescent="0.35">
      <c r="A112" s="2" t="s">
        <v>3447</v>
      </c>
      <c r="B112" s="2" t="s">
        <v>3436</v>
      </c>
      <c r="C112" s="2" t="s">
        <v>48</v>
      </c>
      <c r="D112" s="2" t="s">
        <v>25</v>
      </c>
      <c r="E112">
        <v>30</v>
      </c>
      <c r="F112" t="str">
        <f>CLEAN(TRIM(rubric[[#This Row],[Placement]] &amp;  "|" &amp; rubric[[#This Row],[Category]] &amp; "|" &amp; rubric[[#This Row],[Type]]))</f>
        <v>Pemrakarsa/Pendiri|External National|Individual</v>
      </c>
    </row>
    <row r="113" spans="1:6" x14ac:dyDescent="0.35">
      <c r="A113" s="2" t="s">
        <v>3447</v>
      </c>
      <c r="B113" s="2" t="s">
        <v>3436</v>
      </c>
      <c r="C113" s="2" t="s">
        <v>238</v>
      </c>
      <c r="D113" s="2" t="s">
        <v>25</v>
      </c>
      <c r="E113">
        <v>20</v>
      </c>
      <c r="F113" t="str">
        <f>CLEAN(TRIM(rubric[[#This Row],[Placement]] &amp;  "|" &amp; rubric[[#This Row],[Category]] &amp; "|" &amp; rubric[[#This Row],[Type]]))</f>
        <v>Pemrakarsa/Pendiri|External Provincial|Individual</v>
      </c>
    </row>
    <row r="114" spans="1:6" x14ac:dyDescent="0.35">
      <c r="A114" s="2" t="s">
        <v>3447</v>
      </c>
      <c r="B114" s="2" t="s">
        <v>3436</v>
      </c>
      <c r="C114" s="2" t="s">
        <v>41</v>
      </c>
      <c r="D114" s="2" t="s">
        <v>25</v>
      </c>
      <c r="E114">
        <v>10</v>
      </c>
      <c r="F114" t="str">
        <f>CLEAN(TRIM(rubric[[#This Row],[Placement]] &amp;  "|" &amp; rubric[[#This Row],[Category]] &amp; "|" &amp; rubric[[#This Row],[Type]]))</f>
        <v>Pemrakarsa/Pendiri|Kab/Kota/PT|Individual</v>
      </c>
    </row>
    <row r="115" spans="1:6" x14ac:dyDescent="0.35">
      <c r="A115" s="2" t="s">
        <v>3447</v>
      </c>
      <c r="B115" s="2" t="s">
        <v>3436</v>
      </c>
      <c r="C115" s="2" t="s">
        <v>66</v>
      </c>
      <c r="D115" s="2" t="s">
        <v>20</v>
      </c>
      <c r="E115">
        <v>50</v>
      </c>
      <c r="F115" t="str">
        <f>CLEAN(TRIM(rubric[[#This Row],[Placement]] &amp;  "|" &amp; rubric[[#This Row],[Category]] &amp; "|" &amp; rubric[[#This Row],[Type]]))</f>
        <v>Pemrakarsa/Pendiri|External International|Team</v>
      </c>
    </row>
    <row r="116" spans="1:6" x14ac:dyDescent="0.35">
      <c r="A116" s="2" t="s">
        <v>3447</v>
      </c>
      <c r="B116" s="2" t="s">
        <v>3436</v>
      </c>
      <c r="C116" s="2" t="s">
        <v>19</v>
      </c>
      <c r="D116" s="2" t="s">
        <v>20</v>
      </c>
      <c r="E116">
        <v>40</v>
      </c>
      <c r="F116" t="str">
        <f>CLEAN(TRIM(rubric[[#This Row],[Placement]] &amp;  "|" &amp; rubric[[#This Row],[Category]] &amp; "|" &amp; rubric[[#This Row],[Type]]))</f>
        <v>Pemrakarsa/Pendiri|External Regional|Team</v>
      </c>
    </row>
    <row r="117" spans="1:6" x14ac:dyDescent="0.35">
      <c r="A117" s="2" t="s">
        <v>3447</v>
      </c>
      <c r="B117" s="2" t="s">
        <v>3436</v>
      </c>
      <c r="C117" s="2" t="s">
        <v>48</v>
      </c>
      <c r="D117" s="2" t="s">
        <v>20</v>
      </c>
      <c r="E117">
        <v>30</v>
      </c>
      <c r="F117" t="str">
        <f>CLEAN(TRIM(rubric[[#This Row],[Placement]] &amp;  "|" &amp; rubric[[#This Row],[Category]] &amp; "|" &amp; rubric[[#This Row],[Type]]))</f>
        <v>Pemrakarsa/Pendiri|External National|Team</v>
      </c>
    </row>
    <row r="118" spans="1:6" x14ac:dyDescent="0.35">
      <c r="A118" s="2" t="s">
        <v>3447</v>
      </c>
      <c r="B118" s="2" t="s">
        <v>3436</v>
      </c>
      <c r="C118" s="2" t="s">
        <v>238</v>
      </c>
      <c r="D118" s="2" t="s">
        <v>20</v>
      </c>
      <c r="E118">
        <v>20</v>
      </c>
      <c r="F118" t="str">
        <f>CLEAN(TRIM(rubric[[#This Row],[Placement]] &amp;  "|" &amp; rubric[[#This Row],[Category]] &amp; "|" &amp; rubric[[#This Row],[Type]]))</f>
        <v>Pemrakarsa/Pendiri|External Provincial|Team</v>
      </c>
    </row>
    <row r="119" spans="1:6" x14ac:dyDescent="0.35">
      <c r="A119" s="2" t="s">
        <v>3447</v>
      </c>
      <c r="B119" s="2" t="s">
        <v>3436</v>
      </c>
      <c r="C119" s="2" t="s">
        <v>41</v>
      </c>
      <c r="D119" s="2" t="s">
        <v>20</v>
      </c>
      <c r="E119">
        <v>10</v>
      </c>
      <c r="F119" t="str">
        <f>CLEAN(TRIM(rubric[[#This Row],[Placement]] &amp;  "|" &amp; rubric[[#This Row],[Category]] &amp; "|" &amp; rubric[[#This Row],[Type]]))</f>
        <v>Pemrakarsa/Pendiri|Kab/Kota/PT|Team</v>
      </c>
    </row>
    <row r="120" spans="1:6" x14ac:dyDescent="0.35">
      <c r="A120" s="2" t="s">
        <v>3448</v>
      </c>
      <c r="B120" s="2" t="s">
        <v>3438</v>
      </c>
      <c r="C120" s="2" t="s">
        <v>66</v>
      </c>
      <c r="D120" s="2" t="s">
        <v>25</v>
      </c>
      <c r="E120">
        <v>40</v>
      </c>
      <c r="F120" t="str">
        <f>CLEAN(TRIM(rubric[[#This Row],[Placement]] &amp;  "|" &amp; rubric[[#This Row],[Category]] &amp; "|" &amp; rubric[[#This Row],[Type]]))</f>
        <v>Penerima Hibah Kompetisi|External International|Individual</v>
      </c>
    </row>
    <row r="121" spans="1:6" x14ac:dyDescent="0.35">
      <c r="A121" s="2" t="s">
        <v>3448</v>
      </c>
      <c r="B121" s="2" t="s">
        <v>3438</v>
      </c>
      <c r="C121" s="2" t="s">
        <v>19</v>
      </c>
      <c r="D121" s="2" t="s">
        <v>25</v>
      </c>
      <c r="E121">
        <v>30</v>
      </c>
      <c r="F121" t="str">
        <f>CLEAN(TRIM(rubric[[#This Row],[Placement]] &amp;  "|" &amp; rubric[[#This Row],[Category]] &amp; "|" &amp; rubric[[#This Row],[Type]]))</f>
        <v>Penerima Hibah Kompetisi|External Regional|Individual</v>
      </c>
    </row>
    <row r="122" spans="1:6" x14ac:dyDescent="0.35">
      <c r="A122" s="2" t="s">
        <v>3448</v>
      </c>
      <c r="B122" s="2" t="s">
        <v>3438</v>
      </c>
      <c r="C122" s="2" t="s">
        <v>48</v>
      </c>
      <c r="D122" s="2" t="s">
        <v>25</v>
      </c>
      <c r="E122">
        <v>20</v>
      </c>
      <c r="F122" t="str">
        <f>CLEAN(TRIM(rubric[[#This Row],[Placement]] &amp;  "|" &amp; rubric[[#This Row],[Category]] &amp; "|" &amp; rubric[[#This Row],[Type]]))</f>
        <v>Penerima Hibah Kompetisi|External National|Individual</v>
      </c>
    </row>
    <row r="123" spans="1:6" x14ac:dyDescent="0.35">
      <c r="A123" s="2" t="s">
        <v>3448</v>
      </c>
      <c r="B123" s="2" t="s">
        <v>3438</v>
      </c>
      <c r="C123" s="2" t="s">
        <v>238</v>
      </c>
      <c r="D123" s="2" t="s">
        <v>25</v>
      </c>
      <c r="E123">
        <v>10</v>
      </c>
      <c r="F123" t="str">
        <f>CLEAN(TRIM(rubric[[#This Row],[Placement]] &amp;  "|" &amp; rubric[[#This Row],[Category]] &amp; "|" &amp; rubric[[#This Row],[Type]]))</f>
        <v>Penerima Hibah Kompetisi|External Provincial|Individual</v>
      </c>
    </row>
    <row r="124" spans="1:6" x14ac:dyDescent="0.35">
      <c r="A124" s="2" t="s">
        <v>3449</v>
      </c>
      <c r="B124" s="2" t="s">
        <v>3442</v>
      </c>
      <c r="C124" s="2" t="s">
        <v>66</v>
      </c>
      <c r="D124" s="2" t="s">
        <v>25</v>
      </c>
      <c r="E124">
        <v>20</v>
      </c>
      <c r="F124" t="str">
        <f>CLEAN(TRIM(rubric[[#This Row],[Placement]] &amp;  "|" &amp; rubric[[#This Row],[Category]] &amp; "|" &amp; rubric[[#This Row],[Type]]))</f>
        <v>Pengakuan Lainnya|External International|Individual</v>
      </c>
    </row>
    <row r="125" spans="1:6" x14ac:dyDescent="0.35">
      <c r="A125" s="2" t="s">
        <v>3449</v>
      </c>
      <c r="B125" s="2" t="s">
        <v>3442</v>
      </c>
      <c r="C125" s="2" t="s">
        <v>19</v>
      </c>
      <c r="D125" s="2" t="s">
        <v>25</v>
      </c>
      <c r="E125">
        <v>15</v>
      </c>
      <c r="F125" t="str">
        <f>CLEAN(TRIM(rubric[[#This Row],[Placement]] &amp;  "|" &amp; rubric[[#This Row],[Category]] &amp; "|" &amp; rubric[[#This Row],[Type]]))</f>
        <v>Pengakuan Lainnya|External Regional|Individual</v>
      </c>
    </row>
    <row r="126" spans="1:6" x14ac:dyDescent="0.35">
      <c r="A126" s="2" t="s">
        <v>3449</v>
      </c>
      <c r="B126" s="2" t="s">
        <v>3442</v>
      </c>
      <c r="C126" s="2" t="s">
        <v>48</v>
      </c>
      <c r="D126" s="2" t="s">
        <v>25</v>
      </c>
      <c r="E126">
        <v>10</v>
      </c>
      <c r="F126" t="str">
        <f>CLEAN(TRIM(rubric[[#This Row],[Placement]] &amp;  "|" &amp; rubric[[#This Row],[Category]] &amp; "|" &amp; rubric[[#This Row],[Type]]))</f>
        <v>Pengakuan Lainnya|External National|Individual</v>
      </c>
    </row>
    <row r="127" spans="1:6" x14ac:dyDescent="0.35">
      <c r="A127" s="2" t="s">
        <v>3449</v>
      </c>
      <c r="B127" s="2" t="s">
        <v>3442</v>
      </c>
      <c r="C127" s="2" t="s">
        <v>238</v>
      </c>
      <c r="D127" s="2" t="s">
        <v>25</v>
      </c>
      <c r="E127">
        <v>5</v>
      </c>
      <c r="F127" t="str">
        <f>CLEAN(TRIM(rubric[[#This Row],[Placement]] &amp;  "|" &amp; rubric[[#This Row],[Category]] &amp; "|" &amp; rubric[[#This Row],[Type]]))</f>
        <v>Pengakuan Lainnya|External Provincial|Individual</v>
      </c>
    </row>
    <row r="128" spans="1:6" x14ac:dyDescent="0.35">
      <c r="A128" s="2" t="s">
        <v>3449</v>
      </c>
      <c r="B128" s="2" t="s">
        <v>3442</v>
      </c>
      <c r="C128" s="2" t="s">
        <v>66</v>
      </c>
      <c r="D128" s="2" t="s">
        <v>20</v>
      </c>
      <c r="E128">
        <v>20</v>
      </c>
      <c r="F128" t="str">
        <f>CLEAN(TRIM(rubric[[#This Row],[Placement]] &amp;  "|" &amp; rubric[[#This Row],[Category]] &amp; "|" &amp; rubric[[#This Row],[Type]]))</f>
        <v>Pengakuan Lainnya|External International|Team</v>
      </c>
    </row>
    <row r="129" spans="1:6" x14ac:dyDescent="0.35">
      <c r="A129" s="2" t="s">
        <v>3449</v>
      </c>
      <c r="B129" s="2" t="s">
        <v>3442</v>
      </c>
      <c r="C129" s="2" t="s">
        <v>19</v>
      </c>
      <c r="D129" s="2" t="s">
        <v>20</v>
      </c>
      <c r="E129">
        <v>15</v>
      </c>
      <c r="F129" t="str">
        <f>CLEAN(TRIM(rubric[[#This Row],[Placement]] &amp;  "|" &amp; rubric[[#This Row],[Category]] &amp; "|" &amp; rubric[[#This Row],[Type]]))</f>
        <v>Pengakuan Lainnya|External Regional|Team</v>
      </c>
    </row>
    <row r="130" spans="1:6" x14ac:dyDescent="0.35">
      <c r="A130" s="2" t="s">
        <v>3449</v>
      </c>
      <c r="B130" s="2" t="s">
        <v>3442</v>
      </c>
      <c r="C130" s="2" t="s">
        <v>48</v>
      </c>
      <c r="D130" s="2" t="s">
        <v>20</v>
      </c>
      <c r="E130">
        <v>10</v>
      </c>
      <c r="F130" t="str">
        <f>CLEAN(TRIM(rubric[[#This Row],[Placement]] &amp;  "|" &amp; rubric[[#This Row],[Category]] &amp; "|" &amp; rubric[[#This Row],[Type]]))</f>
        <v>Pengakuan Lainnya|External National|Team</v>
      </c>
    </row>
    <row r="131" spans="1:6" x14ac:dyDescent="0.35">
      <c r="A131" s="2" t="s">
        <v>3449</v>
      </c>
      <c r="B131" s="2" t="s">
        <v>3442</v>
      </c>
      <c r="C131" s="2" t="s">
        <v>238</v>
      </c>
      <c r="D131" s="2" t="s">
        <v>20</v>
      </c>
      <c r="E131">
        <v>5</v>
      </c>
      <c r="F131" t="str">
        <f>CLEAN(TRIM(rubric[[#This Row],[Placement]] &amp;  "|" &amp; rubric[[#This Row],[Category]] &amp; "|" &amp; rubric[[#This Row],[Type]]))</f>
        <v>Pengakuan Lainnya|External Provincial|Team</v>
      </c>
    </row>
    <row r="132" spans="1:6" x14ac:dyDescent="0.35">
      <c r="A132" s="2" t="s">
        <v>3450</v>
      </c>
      <c r="B132" s="2" t="s">
        <v>3438</v>
      </c>
      <c r="C132" s="2" t="s">
        <v>66</v>
      </c>
      <c r="D132" s="2" t="s">
        <v>25</v>
      </c>
      <c r="E132">
        <v>10</v>
      </c>
      <c r="F132" t="str">
        <f>CLEAN(TRIM(rubric[[#This Row],[Placement]] &amp;  "|" &amp; rubric[[#This Row],[Category]] &amp; "|" &amp; rubric[[#This Row],[Type]]))</f>
        <v>Penghargaan Lainnya|External International|Individual</v>
      </c>
    </row>
    <row r="133" spans="1:6" x14ac:dyDescent="0.35">
      <c r="A133" s="2" t="s">
        <v>3450</v>
      </c>
      <c r="B133" s="2" t="s">
        <v>3438</v>
      </c>
      <c r="C133" s="2" t="s">
        <v>19</v>
      </c>
      <c r="D133" s="2" t="s">
        <v>25</v>
      </c>
      <c r="E133">
        <v>5</v>
      </c>
      <c r="F133" t="str">
        <f>CLEAN(TRIM(rubric[[#This Row],[Placement]] &amp;  "|" &amp; rubric[[#This Row],[Category]] &amp; "|" &amp; rubric[[#This Row],[Type]]))</f>
        <v>Penghargaan Lainnya|External Regional|Individual</v>
      </c>
    </row>
    <row r="134" spans="1:6" x14ac:dyDescent="0.35">
      <c r="A134" s="2" t="s">
        <v>3450</v>
      </c>
      <c r="B134" s="2" t="s">
        <v>3438</v>
      </c>
      <c r="C134" s="2" t="s">
        <v>48</v>
      </c>
      <c r="D134" s="2" t="s">
        <v>25</v>
      </c>
      <c r="E134">
        <v>3</v>
      </c>
      <c r="F134" t="str">
        <f>CLEAN(TRIM(rubric[[#This Row],[Placement]] &amp;  "|" &amp; rubric[[#This Row],[Category]] &amp; "|" &amp; rubric[[#This Row],[Type]]))</f>
        <v>Penghargaan Lainnya|External National|Individual</v>
      </c>
    </row>
    <row r="135" spans="1:6" x14ac:dyDescent="0.35">
      <c r="A135" s="2" t="s">
        <v>3450</v>
      </c>
      <c r="B135" s="2" t="s">
        <v>3438</v>
      </c>
      <c r="C135" s="2" t="s">
        <v>238</v>
      </c>
      <c r="D135" s="2" t="s">
        <v>25</v>
      </c>
      <c r="E135">
        <v>1</v>
      </c>
      <c r="F135" t="str">
        <f>CLEAN(TRIM(rubric[[#This Row],[Placement]] &amp;  "|" &amp; rubric[[#This Row],[Category]] &amp; "|" &amp; rubric[[#This Row],[Type]]))</f>
        <v>Penghargaan Lainnya|External Provincial|Individual</v>
      </c>
    </row>
    <row r="136" spans="1:6" x14ac:dyDescent="0.35">
      <c r="A136" s="2" t="s">
        <v>318</v>
      </c>
      <c r="B136" s="2" t="s">
        <v>3430</v>
      </c>
      <c r="C136" s="2" t="s">
        <v>66</v>
      </c>
      <c r="D136" s="2" t="s">
        <v>25</v>
      </c>
      <c r="E136" s="2">
        <v>30</v>
      </c>
      <c r="F136" t="str">
        <f>CLEAN(TRIM(rubric[[#This Row],[Placement]] &amp;  "|" &amp; rubric[[#This Row],[Category]] &amp; "|" &amp; rubric[[#This Row],[Type]]))</f>
        <v>Penulis kedua (bukan korespondensi) dst karya ilmiah di journal yg bereputasi dan diakui|External International|Individual</v>
      </c>
    </row>
    <row r="137" spans="1:6" x14ac:dyDescent="0.35">
      <c r="A137" s="2" t="s">
        <v>318</v>
      </c>
      <c r="B137" s="2" t="s">
        <v>3430</v>
      </c>
      <c r="C137" s="2" t="s">
        <v>66</v>
      </c>
      <c r="D137" s="2" t="s">
        <v>20</v>
      </c>
      <c r="E137" s="2">
        <v>30</v>
      </c>
      <c r="F137" t="str">
        <f>CLEAN(TRIM(rubric[[#This Row],[Placement]] &amp;  "|" &amp; rubric[[#This Row],[Category]] &amp; "|" &amp; rubric[[#This Row],[Type]]))</f>
        <v>Penulis kedua (bukan korespondensi) dst karya ilmiah di journal yg bereputasi dan diakui|External International|Team</v>
      </c>
    </row>
    <row r="138" spans="1:6" x14ac:dyDescent="0.35">
      <c r="A138" s="2" t="s">
        <v>318</v>
      </c>
      <c r="B138" s="2" t="s">
        <v>3430</v>
      </c>
      <c r="C138" s="2" t="s">
        <v>48</v>
      </c>
      <c r="D138" s="2" t="s">
        <v>25</v>
      </c>
      <c r="E138" s="2">
        <v>20</v>
      </c>
      <c r="F138" t="str">
        <f>CLEAN(TRIM(rubric[[#This Row],[Placement]] &amp;  "|" &amp; rubric[[#This Row],[Category]] &amp; "|" &amp; rubric[[#This Row],[Type]]))</f>
        <v>Penulis kedua (bukan korespondensi) dst karya ilmiah di journal yg bereputasi dan diakui|External National|Individual</v>
      </c>
    </row>
    <row r="139" spans="1:6" x14ac:dyDescent="0.35">
      <c r="A139" s="2" t="s">
        <v>318</v>
      </c>
      <c r="B139" s="2" t="s">
        <v>3430</v>
      </c>
      <c r="C139" s="2" t="s">
        <v>48</v>
      </c>
      <c r="D139" s="2" t="s">
        <v>20</v>
      </c>
      <c r="E139" s="2">
        <v>20</v>
      </c>
      <c r="F139" t="str">
        <f>CLEAN(TRIM(rubric[[#This Row],[Placement]] &amp;  "|" &amp; rubric[[#This Row],[Category]] &amp; "|" &amp; rubric[[#This Row],[Type]]))</f>
        <v>Penulis kedua (bukan korespondensi) dst karya ilmiah di journal yg bereputasi dan diakui|External National|Team</v>
      </c>
    </row>
    <row r="140" spans="1:6" x14ac:dyDescent="0.35">
      <c r="A140" s="2" t="s">
        <v>542</v>
      </c>
      <c r="B140" s="2" t="s">
        <v>3430</v>
      </c>
      <c r="C140" s="2" t="s">
        <v>66</v>
      </c>
      <c r="D140" s="2" t="s">
        <v>25</v>
      </c>
      <c r="E140">
        <v>50</v>
      </c>
      <c r="F140" t="str">
        <f>CLEAN(TRIM(rubric[[#This Row],[Placement]] &amp;  "|" &amp; rubric[[#This Row],[Category]] &amp; "|" &amp; rubric[[#This Row],[Type]]))</f>
        <v>Penulis Utama/korespondensi karya ilmiah di journal yg bereputasi dan diakui|External International|Individual</v>
      </c>
    </row>
    <row r="141" spans="1:6" x14ac:dyDescent="0.35">
      <c r="A141" s="2" t="s">
        <v>542</v>
      </c>
      <c r="B141" s="2" t="s">
        <v>3430</v>
      </c>
      <c r="C141" s="2" t="s">
        <v>48</v>
      </c>
      <c r="D141" s="2" t="s">
        <v>25</v>
      </c>
      <c r="E141">
        <v>30</v>
      </c>
      <c r="F141" t="str">
        <f>CLEAN(TRIM(rubric[[#This Row],[Placement]] &amp;  "|" &amp; rubric[[#This Row],[Category]] &amp; "|" &amp; rubric[[#This Row],[Type]]))</f>
        <v>Penulis Utama/korespondensi karya ilmiah di journal yg bereputasi dan diakui|External National|Individual</v>
      </c>
    </row>
    <row r="142" spans="1:6" x14ac:dyDescent="0.35">
      <c r="A142" s="2" t="s">
        <v>3451</v>
      </c>
      <c r="B142" s="2" t="s">
        <v>3438</v>
      </c>
      <c r="C142" s="2" t="s">
        <v>66</v>
      </c>
      <c r="D142" s="2" t="s">
        <v>25</v>
      </c>
      <c r="E142">
        <v>10</v>
      </c>
      <c r="F142" t="str">
        <f>CLEAN(TRIM(rubric[[#This Row],[Placement]] &amp;  "|" &amp; rubric[[#This Row],[Category]] &amp; "|" &amp; rubric[[#This Row],[Type]]))</f>
        <v>Piagam Partisipasi|External International|Individual</v>
      </c>
    </row>
    <row r="143" spans="1:6" x14ac:dyDescent="0.35">
      <c r="A143" s="2" t="s">
        <v>3451</v>
      </c>
      <c r="B143" s="2" t="s">
        <v>3438</v>
      </c>
      <c r="C143" s="2" t="s">
        <v>19</v>
      </c>
      <c r="D143" s="2" t="s">
        <v>25</v>
      </c>
      <c r="E143">
        <v>5</v>
      </c>
      <c r="F143" t="str">
        <f>CLEAN(TRIM(rubric[[#This Row],[Placement]] &amp;  "|" &amp; rubric[[#This Row],[Category]] &amp; "|" &amp; rubric[[#This Row],[Type]]))</f>
        <v>Piagam Partisipasi|External Regional|Individual</v>
      </c>
    </row>
    <row r="144" spans="1:6" x14ac:dyDescent="0.35">
      <c r="A144" s="2" t="s">
        <v>3451</v>
      </c>
      <c r="B144" s="2" t="s">
        <v>3438</v>
      </c>
      <c r="C144" s="2" t="s">
        <v>48</v>
      </c>
      <c r="D144" s="2" t="s">
        <v>25</v>
      </c>
      <c r="E144">
        <v>3</v>
      </c>
      <c r="F144" t="str">
        <f>CLEAN(TRIM(rubric[[#This Row],[Placement]] &amp;  "|" &amp; rubric[[#This Row],[Category]] &amp; "|" &amp; rubric[[#This Row],[Type]]))</f>
        <v>Piagam Partisipasi|External National|Individual</v>
      </c>
    </row>
    <row r="145" spans="1:6" x14ac:dyDescent="0.35">
      <c r="A145" s="2" t="s">
        <v>3451</v>
      </c>
      <c r="B145" s="2" t="s">
        <v>3438</v>
      </c>
      <c r="C145" s="2" t="s">
        <v>238</v>
      </c>
      <c r="D145" s="2" t="s">
        <v>25</v>
      </c>
      <c r="E145">
        <v>1</v>
      </c>
      <c r="F145" t="str">
        <f>CLEAN(TRIM(rubric[[#This Row],[Placement]] &amp;  "|" &amp; rubric[[#This Row],[Category]] &amp; "|" &amp; rubric[[#This Row],[Type]]))</f>
        <v>Piagam Partisipasi|External Provincial|Individual</v>
      </c>
    </row>
    <row r="146" spans="1:6" x14ac:dyDescent="0.35">
      <c r="A146" s="2" t="s">
        <v>18</v>
      </c>
      <c r="B146" s="2" t="s">
        <v>3436</v>
      </c>
      <c r="C146" s="2" t="s">
        <v>66</v>
      </c>
      <c r="D146" s="2" t="s">
        <v>25</v>
      </c>
      <c r="E146">
        <v>25</v>
      </c>
      <c r="F146" t="str">
        <f>CLEAN(TRIM(rubric[[#This Row],[Placement]] &amp;  "|" &amp; rubric[[#This Row],[Category]] &amp; "|" &amp; rubric[[#This Row],[Type]]))</f>
        <v>Relawan|External International|Individual</v>
      </c>
    </row>
    <row r="147" spans="1:6" x14ac:dyDescent="0.35">
      <c r="A147" s="2" t="s">
        <v>18</v>
      </c>
      <c r="B147" s="2" t="s">
        <v>3436</v>
      </c>
      <c r="C147" s="2" t="s">
        <v>19</v>
      </c>
      <c r="D147" s="2" t="s">
        <v>25</v>
      </c>
      <c r="E147">
        <v>15</v>
      </c>
      <c r="F147" t="str">
        <f>CLEAN(TRIM(rubric[[#This Row],[Placement]] &amp;  "|" &amp; rubric[[#This Row],[Category]] &amp; "|" &amp; rubric[[#This Row],[Type]]))</f>
        <v>Relawan|External Regional|Individual</v>
      </c>
    </row>
    <row r="148" spans="1:6" x14ac:dyDescent="0.35">
      <c r="A148" s="2" t="s">
        <v>18</v>
      </c>
      <c r="B148" s="2" t="s">
        <v>3436</v>
      </c>
      <c r="C148" s="2" t="s">
        <v>48</v>
      </c>
      <c r="D148" s="2" t="s">
        <v>25</v>
      </c>
      <c r="E148">
        <v>10</v>
      </c>
      <c r="F148" t="str">
        <f>CLEAN(TRIM(rubric[[#This Row],[Placement]] &amp;  "|" &amp; rubric[[#This Row],[Category]] &amp; "|" &amp; rubric[[#This Row],[Type]]))</f>
        <v>Relawan|External National|Individual</v>
      </c>
    </row>
    <row r="149" spans="1:6" x14ac:dyDescent="0.35">
      <c r="A149" s="2" t="s">
        <v>18</v>
      </c>
      <c r="B149" s="2" t="s">
        <v>3436</v>
      </c>
      <c r="C149" s="2" t="s">
        <v>238</v>
      </c>
      <c r="D149" s="2" t="s">
        <v>25</v>
      </c>
      <c r="E149">
        <v>5</v>
      </c>
      <c r="F149" t="str">
        <f>CLEAN(TRIM(rubric[[#This Row],[Placement]] &amp;  "|" &amp; rubric[[#This Row],[Category]] &amp; "|" &amp; rubric[[#This Row],[Type]]))</f>
        <v>Relawan|External Provincial|Individual</v>
      </c>
    </row>
    <row r="150" spans="1:6" x14ac:dyDescent="0.35">
      <c r="A150" s="2" t="s">
        <v>18</v>
      </c>
      <c r="B150" s="2" t="s">
        <v>3436</v>
      </c>
      <c r="C150" s="2" t="s">
        <v>41</v>
      </c>
      <c r="D150" s="2" t="s">
        <v>25</v>
      </c>
      <c r="E150">
        <v>3</v>
      </c>
      <c r="F150" t="str">
        <f>CLEAN(TRIM(rubric[[#This Row],[Placement]] &amp;  "|" &amp; rubric[[#This Row],[Category]] &amp; "|" &amp; rubric[[#This Row],[Type]]))</f>
        <v>Relawan|Kab/Kota/PT|Individual</v>
      </c>
    </row>
    <row r="151" spans="1:6" x14ac:dyDescent="0.35">
      <c r="A151" s="2" t="s">
        <v>18</v>
      </c>
      <c r="B151" s="2" t="s">
        <v>3436</v>
      </c>
      <c r="C151" s="2" t="s">
        <v>66</v>
      </c>
      <c r="D151" s="2" t="s">
        <v>20</v>
      </c>
      <c r="E151">
        <v>25</v>
      </c>
      <c r="F151" t="str">
        <f>CLEAN(TRIM(rubric[[#This Row],[Placement]] &amp;  "|" &amp; rubric[[#This Row],[Category]] &amp; "|" &amp; rubric[[#This Row],[Type]]))</f>
        <v>Relawan|External International|Team</v>
      </c>
    </row>
    <row r="152" spans="1:6" x14ac:dyDescent="0.35">
      <c r="A152" s="2" t="s">
        <v>18</v>
      </c>
      <c r="B152" s="2" t="s">
        <v>3436</v>
      </c>
      <c r="C152" s="2" t="s">
        <v>19</v>
      </c>
      <c r="D152" s="2" t="s">
        <v>20</v>
      </c>
      <c r="E152">
        <v>15</v>
      </c>
      <c r="F152" t="str">
        <f>CLEAN(TRIM(rubric[[#This Row],[Placement]] &amp;  "|" &amp; rubric[[#This Row],[Category]] &amp; "|" &amp; rubric[[#This Row],[Type]]))</f>
        <v>Relawan|External Regional|Team</v>
      </c>
    </row>
    <row r="153" spans="1:6" x14ac:dyDescent="0.35">
      <c r="A153" s="2" t="s">
        <v>18</v>
      </c>
      <c r="B153" s="2" t="s">
        <v>3436</v>
      </c>
      <c r="C153" s="2" t="s">
        <v>48</v>
      </c>
      <c r="D153" s="2" t="s">
        <v>20</v>
      </c>
      <c r="E153">
        <v>10</v>
      </c>
      <c r="F153" t="str">
        <f>CLEAN(TRIM(rubric[[#This Row],[Placement]] &amp;  "|" &amp; rubric[[#This Row],[Category]] &amp; "|" &amp; rubric[[#This Row],[Type]]))</f>
        <v>Relawan|External National|Team</v>
      </c>
    </row>
    <row r="154" spans="1:6" x14ac:dyDescent="0.35">
      <c r="A154" s="2" t="s">
        <v>18</v>
      </c>
      <c r="B154" s="2" t="s">
        <v>3436</v>
      </c>
      <c r="C154" s="2" t="s">
        <v>238</v>
      </c>
      <c r="D154" s="2" t="s">
        <v>20</v>
      </c>
      <c r="E154">
        <v>5</v>
      </c>
      <c r="F154" t="str">
        <f>CLEAN(TRIM(rubric[[#This Row],[Placement]] &amp;  "|" &amp; rubric[[#This Row],[Category]] &amp; "|" &amp; rubric[[#This Row],[Type]]))</f>
        <v>Relawan|External Provincial|Team</v>
      </c>
    </row>
    <row r="155" spans="1:6" x14ac:dyDescent="0.35">
      <c r="A155" s="2" t="s">
        <v>18</v>
      </c>
      <c r="B155" s="2" t="s">
        <v>3436</v>
      </c>
      <c r="C155" s="2" t="s">
        <v>41</v>
      </c>
      <c r="D155" s="2" t="s">
        <v>20</v>
      </c>
      <c r="E155">
        <v>3</v>
      </c>
      <c r="F155" t="str">
        <f>CLEAN(TRIM(rubric[[#This Row],[Placement]] &amp;  "|" &amp; rubric[[#This Row],[Category]] &amp; "|" &amp; rubric[[#This Row],[Type]]))</f>
        <v>Relawan|Kab/Kota/PT|Team</v>
      </c>
    </row>
    <row r="156" spans="1:6" x14ac:dyDescent="0.35">
      <c r="A156" s="2" t="s">
        <v>40</v>
      </c>
      <c r="B156" s="2" t="s">
        <v>3428</v>
      </c>
      <c r="C156" s="2" t="s">
        <v>66</v>
      </c>
      <c r="D156" s="2" t="s">
        <v>25</v>
      </c>
      <c r="E156">
        <v>30</v>
      </c>
      <c r="F156" t="str">
        <f>CLEAN(TRIM(rubric[[#This Row],[Placement]] &amp;  "|" &amp; rubric[[#This Row],[Category]] &amp; "|" &amp; rubric[[#This Row],[Type]]))</f>
        <v>Satu Tingkat Dibawah Pengurus Harian|External International|Individual</v>
      </c>
    </row>
    <row r="157" spans="1:6" x14ac:dyDescent="0.35">
      <c r="A157" s="2" t="s">
        <v>40</v>
      </c>
      <c r="B157" s="2" t="s">
        <v>3428</v>
      </c>
      <c r="C157" s="2" t="s">
        <v>19</v>
      </c>
      <c r="D157" s="2" t="s">
        <v>25</v>
      </c>
      <c r="E157">
        <v>30</v>
      </c>
      <c r="F157" t="str">
        <f>CLEAN(TRIM(rubric[[#This Row],[Placement]] &amp;  "|" &amp; rubric[[#This Row],[Category]] &amp; "|" &amp; rubric[[#This Row],[Type]]))</f>
        <v>Satu Tingkat Dibawah Pengurus Harian|External Regional|Individual</v>
      </c>
    </row>
    <row r="158" spans="1:6" x14ac:dyDescent="0.35">
      <c r="A158" s="2" t="s">
        <v>40</v>
      </c>
      <c r="B158" s="2" t="s">
        <v>3428</v>
      </c>
      <c r="C158" s="2" t="s">
        <v>48</v>
      </c>
      <c r="D158" s="2" t="s">
        <v>25</v>
      </c>
      <c r="E158">
        <v>20</v>
      </c>
      <c r="F158" t="str">
        <f>CLEAN(TRIM(rubric[[#This Row],[Placement]] &amp;  "|" &amp; rubric[[#This Row],[Category]] &amp; "|" &amp; rubric[[#This Row],[Type]]))</f>
        <v>Satu Tingkat Dibawah Pengurus Harian|External National|Individual</v>
      </c>
    </row>
    <row r="159" spans="1:6" x14ac:dyDescent="0.35">
      <c r="A159" s="2" t="s">
        <v>40</v>
      </c>
      <c r="B159" s="2" t="s">
        <v>3428</v>
      </c>
      <c r="C159" s="2" t="s">
        <v>19</v>
      </c>
      <c r="D159" s="2" t="s">
        <v>25</v>
      </c>
      <c r="E159">
        <v>10</v>
      </c>
      <c r="F159" t="str">
        <f>CLEAN(TRIM(rubric[[#This Row],[Placement]] &amp;  "|" &amp; rubric[[#This Row],[Category]] &amp; "|" &amp; rubric[[#This Row],[Type]]))</f>
        <v>Satu Tingkat Dibawah Pengurus Harian|External Regional|Individual</v>
      </c>
    </row>
    <row r="160" spans="1:6" x14ac:dyDescent="0.35">
      <c r="A160" s="2" t="s">
        <v>40</v>
      </c>
      <c r="B160" s="2" t="s">
        <v>3428</v>
      </c>
      <c r="C160" s="2" t="s">
        <v>238</v>
      </c>
      <c r="D160" s="2" t="s">
        <v>25</v>
      </c>
      <c r="E160">
        <v>5</v>
      </c>
      <c r="F160" t="str">
        <f>CLEAN(TRIM(rubric[[#This Row],[Placement]] &amp;  "|" &amp; rubric[[#This Row],[Category]] &amp; "|" &amp; rubric[[#This Row],[Type]]))</f>
        <v>Satu Tingkat Dibawah Pengurus Harian|External Provincial|Individual</v>
      </c>
    </row>
    <row r="161" spans="1:6" x14ac:dyDescent="0.35">
      <c r="A161" s="2" t="s">
        <v>40</v>
      </c>
      <c r="B161" s="2" t="s">
        <v>3428</v>
      </c>
      <c r="C161" s="2" t="s">
        <v>41</v>
      </c>
      <c r="D161" s="2" t="s">
        <v>25</v>
      </c>
      <c r="E161">
        <v>2</v>
      </c>
      <c r="F161" t="str">
        <f>CLEAN(TRIM(rubric[[#This Row],[Placement]] &amp;  "|" &amp; rubric[[#This Row],[Category]] &amp; "|" &amp; rubric[[#This Row],[Type]]))</f>
        <v>Satu Tingkat Dibawah Pengurus Harian|Kab/Kota/PT|Individual</v>
      </c>
    </row>
    <row r="162" spans="1:6" x14ac:dyDescent="0.35">
      <c r="A162" s="2" t="s">
        <v>102</v>
      </c>
      <c r="B162" s="2" t="s">
        <v>3428</v>
      </c>
      <c r="C162" s="2" t="s">
        <v>66</v>
      </c>
      <c r="D162" s="2" t="s">
        <v>25</v>
      </c>
      <c r="E162">
        <v>40</v>
      </c>
      <c r="F162" t="str">
        <f>CLEAN(TRIM(rubric[[#This Row],[Placement]] &amp;  "|" &amp; rubric[[#This Row],[Category]] &amp; "|" &amp; rubric[[#This Row],[Type]]))</f>
        <v>Sekretaris|External International|Individual</v>
      </c>
    </row>
    <row r="163" spans="1:6" x14ac:dyDescent="0.35">
      <c r="A163" s="2" t="s">
        <v>102</v>
      </c>
      <c r="B163" s="2" t="s">
        <v>3428</v>
      </c>
      <c r="C163" s="2" t="s">
        <v>19</v>
      </c>
      <c r="D163" s="2" t="s">
        <v>25</v>
      </c>
      <c r="E163">
        <v>40</v>
      </c>
      <c r="F163" t="str">
        <f>CLEAN(TRIM(rubric[[#This Row],[Placement]] &amp;  "|" &amp; rubric[[#This Row],[Category]] &amp; "|" &amp; rubric[[#This Row],[Type]]))</f>
        <v>Sekretaris|External Regional|Individual</v>
      </c>
    </row>
    <row r="164" spans="1:6" x14ac:dyDescent="0.35">
      <c r="A164" s="2" t="s">
        <v>102</v>
      </c>
      <c r="B164" s="2" t="s">
        <v>3428</v>
      </c>
      <c r="C164" s="2" t="s">
        <v>48</v>
      </c>
      <c r="D164" s="2" t="s">
        <v>25</v>
      </c>
      <c r="E164">
        <v>30</v>
      </c>
      <c r="F164" t="str">
        <f>CLEAN(TRIM(rubric[[#This Row],[Placement]] &amp;  "|" &amp; rubric[[#This Row],[Category]] &amp; "|" &amp; rubric[[#This Row],[Type]]))</f>
        <v>Sekretaris|External National|Individual</v>
      </c>
    </row>
    <row r="165" spans="1:6" x14ac:dyDescent="0.35">
      <c r="A165" s="2" t="s">
        <v>102</v>
      </c>
      <c r="B165" s="2" t="s">
        <v>3428</v>
      </c>
      <c r="C165" s="2" t="s">
        <v>19</v>
      </c>
      <c r="D165" s="2" t="s">
        <v>25</v>
      </c>
      <c r="E165">
        <v>20</v>
      </c>
      <c r="F165" t="str">
        <f>CLEAN(TRIM(rubric[[#This Row],[Placement]] &amp;  "|" &amp; rubric[[#This Row],[Category]] &amp; "|" &amp; rubric[[#This Row],[Type]]))</f>
        <v>Sekretaris|External Regional|Individual</v>
      </c>
    </row>
    <row r="166" spans="1:6" x14ac:dyDescent="0.35">
      <c r="A166" s="2" t="s">
        <v>102</v>
      </c>
      <c r="B166" s="2" t="s">
        <v>3428</v>
      </c>
      <c r="C166" s="2" t="s">
        <v>238</v>
      </c>
      <c r="D166" s="2" t="s">
        <v>25</v>
      </c>
      <c r="E166">
        <v>10</v>
      </c>
      <c r="F166" t="str">
        <f>CLEAN(TRIM(rubric[[#This Row],[Placement]] &amp;  "|" &amp; rubric[[#This Row],[Category]] &amp; "|" &amp; rubric[[#This Row],[Type]]))</f>
        <v>Sekretaris|External Provincial|Individual</v>
      </c>
    </row>
    <row r="167" spans="1:6" x14ac:dyDescent="0.35">
      <c r="A167" s="2" t="s">
        <v>102</v>
      </c>
      <c r="B167" s="2" t="s">
        <v>3428</v>
      </c>
      <c r="C167" s="2" t="s">
        <v>41</v>
      </c>
      <c r="D167" s="2" t="s">
        <v>25</v>
      </c>
      <c r="E167">
        <v>6</v>
      </c>
      <c r="F167" t="str">
        <f>CLEAN(TRIM(rubric[[#This Row],[Placement]] &amp;  "|" &amp; rubric[[#This Row],[Category]] &amp; "|" &amp; rubric[[#This Row],[Type]]))</f>
        <v>Sekretaris|Kab/Kota/PT|Individual</v>
      </c>
    </row>
    <row r="168" spans="1:6" x14ac:dyDescent="0.35">
      <c r="A168" s="2" t="s">
        <v>3452</v>
      </c>
      <c r="B168" s="2" t="s">
        <v>3438</v>
      </c>
      <c r="C168" s="2" t="s">
        <v>66</v>
      </c>
      <c r="D168" s="2" t="s">
        <v>25</v>
      </c>
      <c r="E168">
        <v>50</v>
      </c>
      <c r="F168" t="str">
        <f>CLEAN(TRIM(rubric[[#This Row],[Placement]] &amp;  "|" &amp; rubric[[#This Row],[Category]] &amp; "|" &amp; rubric[[#This Row],[Type]]))</f>
        <v>Tanda Jasa|External International|Individual</v>
      </c>
    </row>
    <row r="169" spans="1:6" x14ac:dyDescent="0.35">
      <c r="A169" s="2" t="s">
        <v>3452</v>
      </c>
      <c r="B169" s="2" t="s">
        <v>3438</v>
      </c>
      <c r="C169" s="2" t="s">
        <v>19</v>
      </c>
      <c r="D169" s="2" t="s">
        <v>25</v>
      </c>
      <c r="E169">
        <v>40</v>
      </c>
      <c r="F169" t="str">
        <f>CLEAN(TRIM(rubric[[#This Row],[Placement]] &amp;  "|" &amp; rubric[[#This Row],[Category]] &amp; "|" &amp; rubric[[#This Row],[Type]]))</f>
        <v>Tanda Jasa|External Regional|Individual</v>
      </c>
    </row>
    <row r="170" spans="1:6" x14ac:dyDescent="0.35">
      <c r="A170" s="2" t="s">
        <v>3452</v>
      </c>
      <c r="B170" s="2" t="s">
        <v>3438</v>
      </c>
      <c r="C170" s="2" t="s">
        <v>48</v>
      </c>
      <c r="D170" s="2" t="s">
        <v>25</v>
      </c>
      <c r="E170">
        <v>30</v>
      </c>
      <c r="F170" t="str">
        <f>CLEAN(TRIM(rubric[[#This Row],[Placement]] &amp;  "|" &amp; rubric[[#This Row],[Category]] &amp; "|" &amp; rubric[[#This Row],[Type]]))</f>
        <v>Tanda Jasa|External National|Individual</v>
      </c>
    </row>
    <row r="171" spans="1:6" x14ac:dyDescent="0.35">
      <c r="A171" s="2" t="s">
        <v>3452</v>
      </c>
      <c r="B171" s="2" t="s">
        <v>3438</v>
      </c>
      <c r="C171" s="2" t="s">
        <v>238</v>
      </c>
      <c r="D171" s="2" t="s">
        <v>25</v>
      </c>
      <c r="E171">
        <v>20</v>
      </c>
      <c r="F171" t="str">
        <f>CLEAN(TRIM(rubric[[#This Row],[Placement]] &amp;  "|" &amp; rubric[[#This Row],[Category]] &amp; "|" &amp; rubric[[#This Row],[Type]]))</f>
        <v>Tanda Jasa|External Provincial|Individual</v>
      </c>
    </row>
    <row r="172" spans="1:6" x14ac:dyDescent="0.35">
      <c r="A172" s="2" t="s">
        <v>164</v>
      </c>
      <c r="B172" s="2" t="s">
        <v>3428</v>
      </c>
      <c r="C172" s="2" t="s">
        <v>66</v>
      </c>
      <c r="D172" s="2" t="s">
        <v>25</v>
      </c>
      <c r="E172">
        <v>45</v>
      </c>
      <c r="F172" t="str">
        <f>CLEAN(TRIM(rubric[[#This Row],[Placement]] &amp;  "|" &amp; rubric[[#This Row],[Category]] &amp; "|" &amp; rubric[[#This Row],[Type]]))</f>
        <v>Wakil Ketua|External International|Individual</v>
      </c>
    </row>
    <row r="173" spans="1:6" x14ac:dyDescent="0.35">
      <c r="A173" s="2" t="s">
        <v>164</v>
      </c>
      <c r="B173" s="2" t="s">
        <v>3428</v>
      </c>
      <c r="C173" s="2" t="s">
        <v>19</v>
      </c>
      <c r="D173" s="2" t="s">
        <v>25</v>
      </c>
      <c r="E173">
        <v>45</v>
      </c>
      <c r="F173" t="str">
        <f>CLEAN(TRIM(rubric[[#This Row],[Placement]] &amp;  "|" &amp; rubric[[#This Row],[Category]] &amp; "|" &amp; rubric[[#This Row],[Type]]))</f>
        <v>Wakil Ketua|External Regional|Individual</v>
      </c>
    </row>
    <row r="174" spans="1:6" x14ac:dyDescent="0.35">
      <c r="A174" s="2" t="s">
        <v>164</v>
      </c>
      <c r="B174" s="2" t="s">
        <v>3428</v>
      </c>
      <c r="C174" s="2" t="s">
        <v>48</v>
      </c>
      <c r="D174" s="2" t="s">
        <v>25</v>
      </c>
      <c r="E174">
        <v>35</v>
      </c>
      <c r="F174" t="str">
        <f>CLEAN(TRIM(rubric[[#This Row],[Placement]] &amp;  "|" &amp; rubric[[#This Row],[Category]] &amp; "|" &amp; rubric[[#This Row],[Type]]))</f>
        <v>Wakil Ketua|External National|Individual</v>
      </c>
    </row>
    <row r="175" spans="1:6" x14ac:dyDescent="0.35">
      <c r="A175" s="2" t="s">
        <v>164</v>
      </c>
      <c r="B175" s="2" t="s">
        <v>3428</v>
      </c>
      <c r="C175" s="2" t="s">
        <v>19</v>
      </c>
      <c r="D175" s="2" t="s">
        <v>25</v>
      </c>
      <c r="E175">
        <v>25</v>
      </c>
      <c r="F175" t="str">
        <f>CLEAN(TRIM(rubric[[#This Row],[Placement]] &amp;  "|" &amp; rubric[[#This Row],[Category]] &amp; "|" &amp; rubric[[#This Row],[Type]]))</f>
        <v>Wakil Ketua|External Regional|Individual</v>
      </c>
    </row>
    <row r="176" spans="1:6" x14ac:dyDescent="0.35">
      <c r="A176" s="2" t="s">
        <v>164</v>
      </c>
      <c r="B176" s="2" t="s">
        <v>3428</v>
      </c>
      <c r="C176" s="2" t="s">
        <v>238</v>
      </c>
      <c r="D176" s="2" t="s">
        <v>25</v>
      </c>
      <c r="E176">
        <v>15</v>
      </c>
      <c r="F176" t="str">
        <f>CLEAN(TRIM(rubric[[#This Row],[Placement]] &amp;  "|" &amp; rubric[[#This Row],[Category]] &amp; "|" &amp; rubric[[#This Row],[Type]]))</f>
        <v>Wakil Ketua|External Provincial|Individual</v>
      </c>
    </row>
    <row r="177" spans="1:6" x14ac:dyDescent="0.35">
      <c r="A177" s="2" t="s">
        <v>164</v>
      </c>
      <c r="B177" s="2" t="s">
        <v>3428</v>
      </c>
      <c r="C177" s="2" t="s">
        <v>41</v>
      </c>
      <c r="D177" s="2" t="s">
        <v>25</v>
      </c>
      <c r="E177">
        <v>8</v>
      </c>
      <c r="F177" t="str">
        <f>CLEAN(TRIM(rubric[[#This Row],[Placement]] &amp;  "|" &amp; rubric[[#This Row],[Category]] &amp; "|" &amp; rubric[[#This Row],[Type]]))</f>
        <v>Wakil Ketua|Kab/Kota/PT|Individual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2021</vt:lpstr>
      <vt:lpstr>2022</vt:lpstr>
      <vt:lpstr>2023</vt:lpstr>
      <vt:lpstr>Grading_Table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Joachim</dc:creator>
  <cp:lastModifiedBy>Hans Joachim</cp:lastModifiedBy>
  <dcterms:created xsi:type="dcterms:W3CDTF">2024-09-20T03:45:43Z</dcterms:created>
  <dcterms:modified xsi:type="dcterms:W3CDTF">2024-09-23T02:26:02Z</dcterms:modified>
</cp:coreProperties>
</file>