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200" windowHeight="13940" tabRatio="500" firstSheet="2" activeTab="5"/>
  </bookViews>
  <sheets>
    <sheet name="AAMI_VEB_SOFF" sheetId="1" r:id="rId1"/>
    <sheet name="AAMI_SVEB_SOFF" sheetId="2" r:id="rId2"/>
    <sheet name="AAMI_VEB_SON" sheetId="3" r:id="rId3"/>
    <sheet name="Result_Comparison" sheetId="4" r:id="rId4"/>
    <sheet name="Normal VEB" sheetId="6" r:id="rId5"/>
    <sheet name="Normal_VEB_Performance" sheetId="7" r:id="rId6"/>
    <sheet name="Not_int_Test" sheetId="5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7" l="1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B30" i="7"/>
  <c r="D4" i="7"/>
  <c r="D5" i="7"/>
  <c r="D6" i="7"/>
  <c r="D7" i="7"/>
  <c r="D9" i="7"/>
  <c r="D10" i="7"/>
  <c r="D11" i="7"/>
  <c r="D12" i="7"/>
  <c r="D13" i="7"/>
  <c r="D14" i="7"/>
  <c r="D15" i="7"/>
  <c r="D16" i="7"/>
  <c r="D18" i="7"/>
  <c r="D19" i="7"/>
  <c r="D20" i="7"/>
  <c r="D21" i="7"/>
  <c r="D22" i="7"/>
  <c r="D23" i="7"/>
  <c r="D24" i="7"/>
  <c r="D26" i="7"/>
  <c r="D27" i="7"/>
  <c r="D28" i="7"/>
  <c r="D29" i="7"/>
  <c r="P4" i="7"/>
  <c r="P5" i="7"/>
  <c r="P7" i="7"/>
  <c r="P9" i="7"/>
  <c r="P10" i="7"/>
  <c r="P11" i="7"/>
  <c r="P12" i="7"/>
  <c r="P13" i="7"/>
  <c r="P15" i="7"/>
  <c r="P17" i="7"/>
  <c r="P18" i="7"/>
  <c r="P20" i="7"/>
  <c r="P21" i="7"/>
  <c r="P22" i="7"/>
  <c r="P23" i="7"/>
  <c r="P26" i="7"/>
  <c r="P28" i="7"/>
  <c r="P29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" i="7"/>
  <c r="N4" i="7"/>
  <c r="N5" i="7"/>
  <c r="N6" i="7"/>
  <c r="N7" i="7"/>
  <c r="N9" i="7"/>
  <c r="N10" i="7"/>
  <c r="N11" i="7"/>
  <c r="N12" i="7"/>
  <c r="N13" i="7"/>
  <c r="N14" i="7"/>
  <c r="N15" i="7"/>
  <c r="N16" i="7"/>
  <c r="N18" i="7"/>
  <c r="N19" i="7"/>
  <c r="N20" i="7"/>
  <c r="N21" i="7"/>
  <c r="N22" i="7"/>
  <c r="N23" i="7"/>
  <c r="N24" i="7"/>
  <c r="N26" i="7"/>
  <c r="N27" i="7"/>
  <c r="N28" i="7"/>
  <c r="N29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" i="7"/>
  <c r="K4" i="7"/>
  <c r="K5" i="7"/>
  <c r="K6" i="7"/>
  <c r="K7" i="7"/>
  <c r="K9" i="7"/>
  <c r="K10" i="7"/>
  <c r="K11" i="7"/>
  <c r="K12" i="7"/>
  <c r="K13" i="7"/>
  <c r="K15" i="7"/>
  <c r="K16" i="7"/>
  <c r="K17" i="7"/>
  <c r="K18" i="7"/>
  <c r="K20" i="7"/>
  <c r="K21" i="7"/>
  <c r="K22" i="7"/>
  <c r="K23" i="7"/>
  <c r="K24" i="7"/>
  <c r="K25" i="7"/>
  <c r="K26" i="7"/>
  <c r="K27" i="7"/>
  <c r="K28" i="7"/>
  <c r="K29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" i="7"/>
  <c r="I4" i="7"/>
  <c r="I5" i="7"/>
  <c r="I6" i="7"/>
  <c r="I7" i="7"/>
  <c r="I9" i="7"/>
  <c r="I10" i="7"/>
  <c r="I11" i="7"/>
  <c r="I12" i="7"/>
  <c r="I13" i="7"/>
  <c r="I14" i="7"/>
  <c r="I15" i="7"/>
  <c r="I16" i="7"/>
  <c r="I18" i="7"/>
  <c r="I19" i="7"/>
  <c r="I20" i="7"/>
  <c r="I21" i="7"/>
  <c r="I22" i="7"/>
  <c r="I23" i="7"/>
  <c r="I24" i="7"/>
  <c r="I26" i="7"/>
  <c r="I27" i="7"/>
  <c r="I28" i="7"/>
  <c r="I29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" i="7"/>
  <c r="F4" i="7"/>
  <c r="F5" i="7"/>
  <c r="F6" i="7"/>
  <c r="F7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6" i="7"/>
  <c r="F27" i="7"/>
  <c r="F28" i="7"/>
  <c r="F29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" i="7"/>
  <c r="F22" i="2"/>
  <c r="H22" i="2"/>
  <c r="I22" i="2"/>
  <c r="J22" i="2"/>
  <c r="G22" i="2"/>
  <c r="F21" i="2"/>
  <c r="H21" i="2"/>
  <c r="I21" i="2"/>
  <c r="J21" i="2"/>
  <c r="G21" i="2"/>
  <c r="F17" i="2"/>
  <c r="I17" i="2"/>
  <c r="J17" i="2"/>
  <c r="G17" i="2"/>
  <c r="J14" i="2"/>
  <c r="I14" i="2"/>
  <c r="H14" i="2"/>
  <c r="G14" i="2"/>
  <c r="F14" i="2"/>
  <c r="F18" i="2"/>
  <c r="H18" i="2"/>
  <c r="I18" i="2"/>
  <c r="J18" i="2"/>
  <c r="G18" i="2"/>
  <c r="J16" i="2"/>
  <c r="I16" i="2"/>
  <c r="H16" i="2"/>
  <c r="G16" i="2"/>
  <c r="F16" i="2"/>
  <c r="F22" i="1"/>
  <c r="H22" i="1"/>
  <c r="I22" i="1"/>
  <c r="J22" i="1"/>
  <c r="G22" i="1"/>
  <c r="F19" i="1"/>
  <c r="H19" i="1"/>
  <c r="I19" i="1"/>
  <c r="J19" i="1"/>
  <c r="G19" i="1"/>
  <c r="F15" i="1"/>
  <c r="G15" i="1"/>
  <c r="J15" i="1"/>
  <c r="H15" i="1"/>
  <c r="I15" i="1"/>
  <c r="F14" i="1"/>
  <c r="H14" i="1"/>
  <c r="I14" i="1"/>
  <c r="J14" i="1"/>
  <c r="G14" i="1"/>
  <c r="F13" i="1"/>
  <c r="H13" i="1"/>
  <c r="I13" i="1"/>
  <c r="J13" i="1"/>
  <c r="G13" i="1"/>
  <c r="H12" i="1"/>
  <c r="F12" i="1"/>
  <c r="I12" i="1"/>
  <c r="J12" i="1"/>
  <c r="G12" i="1"/>
  <c r="B25" i="1"/>
  <c r="D25" i="1"/>
  <c r="C25" i="1"/>
  <c r="E25" i="1"/>
  <c r="F25" i="1"/>
  <c r="G25" i="1"/>
  <c r="H25" i="1"/>
  <c r="I25" i="1"/>
  <c r="J25" i="1"/>
  <c r="F8" i="1"/>
  <c r="G8" i="1"/>
  <c r="I8" i="1"/>
  <c r="J8" i="1"/>
  <c r="F9" i="1"/>
  <c r="G9" i="1"/>
  <c r="H9" i="1"/>
  <c r="I9" i="1"/>
  <c r="J9" i="1"/>
  <c r="C24" i="2"/>
  <c r="D24" i="2"/>
  <c r="E24" i="2"/>
  <c r="B24" i="2"/>
  <c r="F12" i="2"/>
  <c r="G12" i="2"/>
  <c r="H12" i="2"/>
  <c r="I12" i="2"/>
  <c r="J12" i="2"/>
  <c r="G10" i="1"/>
  <c r="H10" i="1"/>
  <c r="I10" i="1"/>
  <c r="J10" i="1"/>
  <c r="F24" i="2"/>
  <c r="G24" i="2"/>
  <c r="H24" i="2"/>
  <c r="I24" i="2"/>
  <c r="J24" i="2"/>
  <c r="J15" i="2"/>
  <c r="J19" i="2"/>
  <c r="J20" i="2"/>
  <c r="J23" i="2"/>
  <c r="J13" i="2"/>
  <c r="I15" i="2"/>
  <c r="I19" i="2"/>
  <c r="I20" i="2"/>
  <c r="I23" i="2"/>
  <c r="I13" i="2"/>
  <c r="H15" i="2"/>
  <c r="H19" i="2"/>
  <c r="H20" i="2"/>
  <c r="H23" i="2"/>
  <c r="H13" i="2"/>
  <c r="G15" i="2"/>
  <c r="G19" i="2"/>
  <c r="G20" i="2"/>
  <c r="G23" i="2"/>
  <c r="G13" i="2"/>
  <c r="F15" i="2"/>
  <c r="F19" i="2"/>
  <c r="F20" i="2"/>
  <c r="F23" i="2"/>
  <c r="F13" i="2"/>
  <c r="J11" i="1"/>
  <c r="J16" i="1"/>
  <c r="J17" i="1"/>
  <c r="J18" i="1"/>
  <c r="J20" i="1"/>
  <c r="J21" i="1"/>
  <c r="J23" i="1"/>
  <c r="J24" i="1"/>
  <c r="I11" i="1"/>
  <c r="I16" i="1"/>
  <c r="I17" i="1"/>
  <c r="I18" i="1"/>
  <c r="I20" i="1"/>
  <c r="I21" i="1"/>
  <c r="I23" i="1"/>
  <c r="I24" i="1"/>
  <c r="H11" i="1"/>
  <c r="H16" i="1"/>
  <c r="H17" i="1"/>
  <c r="H18" i="1"/>
  <c r="H20" i="1"/>
  <c r="H21" i="1"/>
  <c r="H23" i="1"/>
  <c r="H24" i="1"/>
  <c r="G11" i="1"/>
  <c r="G16" i="1"/>
  <c r="G17" i="1"/>
  <c r="G18" i="1"/>
  <c r="G20" i="1"/>
  <c r="G21" i="1"/>
  <c r="G23" i="1"/>
  <c r="G24" i="1"/>
  <c r="F11" i="1"/>
  <c r="F16" i="1"/>
  <c r="F17" i="1"/>
  <c r="F18" i="1"/>
  <c r="F20" i="1"/>
  <c r="F21" i="1"/>
  <c r="F23" i="1"/>
  <c r="F24" i="1"/>
  <c r="F10" i="1"/>
</calcChain>
</file>

<file path=xl/sharedStrings.xml><?xml version="1.0" encoding="utf-8"?>
<sst xmlns="http://schemas.openxmlformats.org/spreadsheetml/2006/main" count="250" uniqueCount="60">
  <si>
    <t>RecordNum</t>
  </si>
  <si>
    <t>Normal(G) as Normal</t>
  </si>
  <si>
    <t xml:space="preserve">Normal(G) as VEB </t>
  </si>
  <si>
    <t xml:space="preserve">VEB(G) as VEB </t>
  </si>
  <si>
    <t>VEB(G) as Normal</t>
  </si>
  <si>
    <t>Test Protocol</t>
  </si>
  <si>
    <t xml:space="preserve">Training Time </t>
  </si>
  <si>
    <t xml:space="preserve">5 min </t>
  </si>
  <si>
    <t xml:space="preserve">Alpha </t>
  </si>
  <si>
    <t xml:space="preserve">RecordType </t>
  </si>
  <si>
    <t>S</t>
  </si>
  <si>
    <t>OFF</t>
  </si>
  <si>
    <t xml:space="preserve">Normal(G) as SVEB </t>
  </si>
  <si>
    <t xml:space="preserve">SVEB(G) as SVEB </t>
  </si>
  <si>
    <t>SVEB(G) as Normal</t>
  </si>
  <si>
    <t>Note</t>
  </si>
  <si>
    <t>No S,A,a,J (SVEB)</t>
  </si>
  <si>
    <t xml:space="preserve">No SVEB in Training </t>
  </si>
  <si>
    <t xml:space="preserve">I don't know </t>
  </si>
  <si>
    <t>ON</t>
  </si>
  <si>
    <t>Accuracy</t>
  </si>
  <si>
    <t>Spe</t>
  </si>
  <si>
    <t>Se</t>
  </si>
  <si>
    <t>PPR</t>
  </si>
  <si>
    <t xml:space="preserve">Accuracy </t>
  </si>
  <si>
    <t>맞춘 확률</t>
  </si>
  <si>
    <t xml:space="preserve">Spe </t>
  </si>
  <si>
    <t>모든 이벤트 중 이벤트를 제대로 볼 확률</t>
  </si>
  <si>
    <t>모든 non-event 중 non-event 를 제대로 볼 확률</t>
  </si>
  <si>
    <t>이벤트 디텍팅한 것 중 이벤트를 맞출 확률</t>
  </si>
  <si>
    <t xml:space="preserve">PPR_Normal </t>
  </si>
  <si>
    <t>PPR_VEB</t>
  </si>
  <si>
    <t>Sensitivity</t>
  </si>
  <si>
    <t>PprVEB</t>
  </si>
  <si>
    <t>PprNormal</t>
  </si>
  <si>
    <t>Correct Normal</t>
  </si>
  <si>
    <t>Wrong Normal</t>
  </si>
  <si>
    <t>Correct VEB</t>
  </si>
  <si>
    <t>Wrong VEB</t>
  </si>
  <si>
    <t>SUM</t>
  </si>
  <si>
    <t xml:space="preserve">SUM </t>
  </si>
  <si>
    <t>Comment</t>
  </si>
  <si>
    <t>Mine</t>
  </si>
  <si>
    <t>SVM</t>
  </si>
  <si>
    <t>NN</t>
  </si>
  <si>
    <r>
      <t xml:space="preserve">Train </t>
    </r>
    <r>
      <rPr>
        <sz val="12"/>
        <color theme="1"/>
        <rFont val="굴림"/>
        <family val="2"/>
        <charset val="129"/>
      </rPr>
      <t xml:space="preserve">에 class 2 가 없다. </t>
    </r>
  </si>
  <si>
    <t>DataRecordNum</t>
  </si>
  <si>
    <t>Measure</t>
  </si>
  <si>
    <t>VEB(G) as VEB</t>
  </si>
  <si>
    <t>Normal(G) as VEB</t>
  </si>
  <si>
    <t>Normal as Normal</t>
  </si>
  <si>
    <t xml:space="preserve">Normal as VEB </t>
  </si>
  <si>
    <t>VEB as Normal</t>
  </si>
  <si>
    <t xml:space="preserve">VEB as VEB </t>
  </si>
  <si>
    <t>Specitifity</t>
  </si>
  <si>
    <t>Ppr_Normal</t>
  </si>
  <si>
    <t>Ppr_VEB</t>
  </si>
  <si>
    <t>Record</t>
  </si>
  <si>
    <t>-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</si>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</sst>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굴림"/>
      <family val="2"/>
      <charset val="129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굴림"/>
      <charset val="129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7" fillId="0" borderId="0" xfId="0" applyFont="1"/>
    <xf numFmtId="0" fontId="9" fillId="0" borderId="0" xfId="0" applyFont="1" applyAlignment="1">
      <alignment horizontal="center"/>
    </xf>
    <xf numFmtId="0" fontId="10" fillId="0" borderId="5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0" xfId="0" applyFont="1" applyBorder="1"/>
    <xf numFmtId="0" fontId="5" fillId="0" borderId="9" xfId="0" applyFont="1" applyBorder="1"/>
    <xf numFmtId="0" fontId="5" fillId="0" borderId="11" xfId="0" applyFont="1" applyBorder="1"/>
    <xf numFmtId="0" fontId="7" fillId="0" borderId="3" xfId="0" applyFont="1" applyBorder="1" applyAlignment="1">
      <alignment horizontal="center" vertical="center"/>
    </xf>
    <xf numFmtId="10" fontId="0" fillId="0" borderId="0" xfId="101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0" fontId="0" fillId="0" borderId="7" xfId="10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101" applyNumberFormat="1" applyFont="1" applyBorder="1" applyAlignment="1">
      <alignment horizontal="center" vertical="center"/>
    </xf>
    <xf numFmtId="10" fontId="0" fillId="0" borderId="2" xfId="101" applyNumberFormat="1" applyFont="1" applyBorder="1" applyAlignment="1">
      <alignment horizontal="center" vertical="center"/>
    </xf>
    <xf numFmtId="10" fontId="0" fillId="0" borderId="3" xfId="101" applyNumberFormat="1" applyFont="1" applyBorder="1" applyAlignment="1">
      <alignment horizontal="center" vertical="center"/>
    </xf>
    <xf numFmtId="10" fontId="0" fillId="0" borderId="4" xfId="101" applyNumberFormat="1" applyFont="1" applyBorder="1" applyAlignment="1">
      <alignment horizontal="center" vertical="center"/>
    </xf>
    <xf numFmtId="10" fontId="0" fillId="0" borderId="0" xfId="101" applyNumberFormat="1" applyFont="1" applyBorder="1" applyAlignment="1">
      <alignment horizontal="center" vertical="center"/>
    </xf>
    <xf numFmtId="10" fontId="0" fillId="0" borderId="5" xfId="101" applyNumberFormat="1" applyFont="1" applyBorder="1" applyAlignment="1">
      <alignment horizontal="center" vertical="center"/>
    </xf>
    <xf numFmtId="10" fontId="0" fillId="0" borderId="6" xfId="101" applyNumberFormat="1" applyFont="1" applyBorder="1" applyAlignment="1">
      <alignment horizontal="center" vertical="center"/>
    </xf>
    <xf numFmtId="10" fontId="0" fillId="0" borderId="8" xfId="101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0" xfId="0" applyNumberFormat="1" applyFont="1" applyBorder="1" applyAlignment="1">
      <alignment horizontal="center" vertical="center"/>
    </xf>
    <xf numFmtId="10" fontId="7" fillId="0" borderId="5" xfId="0" applyNumberFormat="1" applyFont="1" applyBorder="1" applyAlignment="1">
      <alignment horizontal="center" vertical="center"/>
    </xf>
  </cellXfs>
  <cellStyles count="3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Normal" xfId="0" builtinId="0"/>
    <cellStyle name="Percent" xfId="10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7" zoomScale="125" zoomScaleNormal="125" zoomScalePageLayoutView="125" workbookViewId="0">
      <selection activeCell="I8" sqref="I8"/>
    </sheetView>
  </sheetViews>
  <sheetFormatPr baseColWidth="10" defaultRowHeight="15" x14ac:dyDescent="0"/>
  <cols>
    <col min="1" max="1" width="12.83203125" bestFit="1" customWidth="1"/>
    <col min="2" max="2" width="18.5" bestFit="1" customWidth="1"/>
    <col min="3" max="3" width="16" bestFit="1" customWidth="1"/>
    <col min="4" max="4" width="13.1640625" bestFit="1" customWidth="1"/>
    <col min="5" max="5" width="15.6640625" bestFit="1" customWidth="1"/>
  </cols>
  <sheetData>
    <row r="1" spans="1:13">
      <c r="A1" t="s">
        <v>5</v>
      </c>
    </row>
    <row r="2" spans="1:13">
      <c r="A2" t="s">
        <v>6</v>
      </c>
      <c r="B2" t="s">
        <v>7</v>
      </c>
      <c r="D2" t="s">
        <v>21</v>
      </c>
      <c r="L2" t="s">
        <v>24</v>
      </c>
      <c r="M2" s="1" t="s">
        <v>25</v>
      </c>
    </row>
    <row r="3" spans="1:13">
      <c r="A3" t="s">
        <v>8</v>
      </c>
      <c r="B3">
        <v>0.99990000000000001</v>
      </c>
      <c r="L3" s="1" t="s">
        <v>22</v>
      </c>
      <c r="M3" s="1" t="s">
        <v>27</v>
      </c>
    </row>
    <row r="4" spans="1:13">
      <c r="A4" t="s">
        <v>9</v>
      </c>
      <c r="B4">
        <v>0</v>
      </c>
      <c r="L4" s="1"/>
    </row>
    <row r="5" spans="1:13">
      <c r="A5" t="s">
        <v>10</v>
      </c>
      <c r="B5" t="s">
        <v>11</v>
      </c>
      <c r="L5" s="1" t="s">
        <v>26</v>
      </c>
      <c r="M5" s="1" t="s">
        <v>28</v>
      </c>
    </row>
    <row r="6" spans="1:13">
      <c r="B6" t="s">
        <v>35</v>
      </c>
      <c r="C6" t="s">
        <v>36</v>
      </c>
      <c r="D6" t="s">
        <v>37</v>
      </c>
      <c r="E6" t="s">
        <v>38</v>
      </c>
      <c r="L6" s="1" t="s">
        <v>23</v>
      </c>
      <c r="M6" s="1" t="s">
        <v>29</v>
      </c>
    </row>
    <row r="7" spans="1:1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20</v>
      </c>
      <c r="G7" t="s">
        <v>32</v>
      </c>
      <c r="H7" t="s">
        <v>21</v>
      </c>
      <c r="I7" t="s">
        <v>34</v>
      </c>
      <c r="J7" t="s">
        <v>33</v>
      </c>
      <c r="L7" s="1" t="s">
        <v>30</v>
      </c>
    </row>
    <row r="8" spans="1:13">
      <c r="A8">
        <v>100</v>
      </c>
      <c r="B8">
        <v>1435</v>
      </c>
      <c r="C8">
        <v>1</v>
      </c>
      <c r="D8">
        <v>0</v>
      </c>
      <c r="E8">
        <v>0</v>
      </c>
      <c r="F8">
        <f t="shared" ref="F8:F9" si="0">(B8+D8)/(B8+C8+D8+E8)</f>
        <v>0.99930362116991645</v>
      </c>
      <c r="G8">
        <f t="shared" ref="G8:G9" si="1">(B8)/(B8+C8)</f>
        <v>0.99930362116991645</v>
      </c>
      <c r="H8">
        <v>1</v>
      </c>
      <c r="I8">
        <f t="shared" ref="I8:I9" si="2">B8/(B8+E8)</f>
        <v>1</v>
      </c>
      <c r="J8">
        <f t="shared" ref="J8:J9" si="3">D8/(C8+D8)</f>
        <v>0</v>
      </c>
      <c r="L8" s="1" t="s">
        <v>31</v>
      </c>
    </row>
    <row r="9" spans="1:13">
      <c r="A9">
        <v>105</v>
      </c>
      <c r="B9">
        <v>1521</v>
      </c>
      <c r="C9">
        <v>97</v>
      </c>
      <c r="D9">
        <v>23</v>
      </c>
      <c r="E9">
        <v>0</v>
      </c>
      <c r="F9">
        <f t="shared" si="0"/>
        <v>0.94088970140158446</v>
      </c>
      <c r="G9">
        <f t="shared" si="1"/>
        <v>0.94004944375772559</v>
      </c>
      <c r="H9">
        <f t="shared" ref="H9" si="4">D9/(D9+E9)</f>
        <v>1</v>
      </c>
      <c r="I9">
        <f t="shared" si="2"/>
        <v>1</v>
      </c>
      <c r="J9">
        <f t="shared" si="3"/>
        <v>0.19166666666666668</v>
      </c>
    </row>
    <row r="10" spans="1:13">
      <c r="A10" s="2">
        <v>200</v>
      </c>
      <c r="B10">
        <v>1112</v>
      </c>
      <c r="C10">
        <v>1</v>
      </c>
      <c r="D10">
        <v>512</v>
      </c>
      <c r="E10">
        <v>53</v>
      </c>
      <c r="F10">
        <f>(B10+D10)/(B10+C10+D10+E10)</f>
        <v>0.96781883194278906</v>
      </c>
      <c r="G10">
        <f>(B10)/(B10+C10)</f>
        <v>0.99910152740341418</v>
      </c>
      <c r="H10">
        <f>D10/(D10+E10)</f>
        <v>0.90619469026548671</v>
      </c>
      <c r="I10">
        <f>B10/(B10+E10)</f>
        <v>0.95450643776824029</v>
      </c>
      <c r="J10">
        <f>D10/(C10+D10)</f>
        <v>0.99805068226120852</v>
      </c>
    </row>
    <row r="11" spans="1:13">
      <c r="A11" s="2">
        <v>202</v>
      </c>
      <c r="B11">
        <v>1128</v>
      </c>
      <c r="C11">
        <v>120</v>
      </c>
      <c r="D11">
        <v>14</v>
      </c>
      <c r="E11">
        <v>0</v>
      </c>
      <c r="F11">
        <f t="shared" ref="F11:F15" si="5">(B11+D11)/(B11+C11+D11+E11)</f>
        <v>0.90491283676703649</v>
      </c>
      <c r="G11">
        <f t="shared" ref="G11:G15" si="6">(B11)/(B11+C11)</f>
        <v>0.90384615384615385</v>
      </c>
      <c r="H11">
        <f t="shared" ref="H11:H15" si="7">D11/(D11+E11)</f>
        <v>1</v>
      </c>
      <c r="I11">
        <f t="shared" ref="I11:I15" si="8">B11/(B11+E11)</f>
        <v>1</v>
      </c>
      <c r="J11">
        <f t="shared" ref="J11:J15" si="9">D11/(C11+D11)</f>
        <v>0.1044776119402985</v>
      </c>
    </row>
    <row r="12" spans="1:13">
      <c r="A12">
        <v>203</v>
      </c>
      <c r="B12">
        <v>1627</v>
      </c>
      <c r="C12">
        <v>4</v>
      </c>
      <c r="D12">
        <v>132</v>
      </c>
      <c r="E12">
        <v>198</v>
      </c>
      <c r="F12">
        <f t="shared" si="5"/>
        <v>0.89699133095359507</v>
      </c>
      <c r="G12">
        <f t="shared" si="6"/>
        <v>0.99754751686082155</v>
      </c>
      <c r="H12">
        <f t="shared" si="7"/>
        <v>0.4</v>
      </c>
      <c r="I12">
        <f t="shared" si="8"/>
        <v>0.89150684931506852</v>
      </c>
      <c r="J12">
        <f t="shared" si="9"/>
        <v>0.97058823529411764</v>
      </c>
    </row>
    <row r="13" spans="1:13">
      <c r="A13">
        <v>205</v>
      </c>
      <c r="B13">
        <v>1670</v>
      </c>
      <c r="C13">
        <v>5</v>
      </c>
      <c r="D13">
        <v>27</v>
      </c>
      <c r="E13">
        <v>3</v>
      </c>
      <c r="F13">
        <f t="shared" si="5"/>
        <v>0.9953079178885631</v>
      </c>
      <c r="G13">
        <f t="shared" si="6"/>
        <v>0.9970149253731343</v>
      </c>
      <c r="H13">
        <f t="shared" si="7"/>
        <v>0.9</v>
      </c>
      <c r="I13">
        <f t="shared" si="8"/>
        <v>0.99820681410639567</v>
      </c>
      <c r="J13">
        <f t="shared" si="9"/>
        <v>0.84375</v>
      </c>
    </row>
    <row r="14" spans="1:13">
      <c r="A14">
        <v>208</v>
      </c>
      <c r="B14">
        <v>972</v>
      </c>
      <c r="C14">
        <v>20</v>
      </c>
      <c r="D14">
        <v>630</v>
      </c>
      <c r="E14">
        <v>2</v>
      </c>
      <c r="F14">
        <f t="shared" si="5"/>
        <v>0.98645320197044339</v>
      </c>
      <c r="G14">
        <f t="shared" si="6"/>
        <v>0.97983870967741937</v>
      </c>
      <c r="H14">
        <f t="shared" si="7"/>
        <v>0.99683544303797467</v>
      </c>
      <c r="I14">
        <f t="shared" si="8"/>
        <v>0.99794661190965095</v>
      </c>
      <c r="J14">
        <f t="shared" si="9"/>
        <v>0.96923076923076923</v>
      </c>
    </row>
    <row r="15" spans="1:13">
      <c r="A15">
        <v>209</v>
      </c>
      <c r="B15">
        <v>1638</v>
      </c>
      <c r="C15">
        <v>3</v>
      </c>
      <c r="D15">
        <v>1</v>
      </c>
      <c r="E15">
        <v>0</v>
      </c>
      <c r="F15">
        <f t="shared" si="5"/>
        <v>0.99817295980511567</v>
      </c>
      <c r="G15">
        <f t="shared" si="6"/>
        <v>0.9981718464351006</v>
      </c>
      <c r="H15">
        <f t="shared" si="7"/>
        <v>1</v>
      </c>
      <c r="I15">
        <f t="shared" si="8"/>
        <v>1</v>
      </c>
      <c r="J15">
        <f t="shared" si="9"/>
        <v>0.25</v>
      </c>
    </row>
    <row r="16" spans="1:13">
      <c r="A16" s="2">
        <v>210</v>
      </c>
      <c r="B16">
        <v>1551</v>
      </c>
      <c r="C16">
        <v>2</v>
      </c>
      <c r="D16">
        <v>110</v>
      </c>
      <c r="E16">
        <v>13</v>
      </c>
      <c r="F16">
        <f t="shared" ref="F16:F24" si="10">(B16+D16)/(B16+C16+D16+E16)</f>
        <v>0.99105011933174225</v>
      </c>
      <c r="G16">
        <f t="shared" ref="G16:G24" si="11">(B16)/(B16+C16)</f>
        <v>0.99871216999356083</v>
      </c>
      <c r="H16">
        <f t="shared" ref="H16:H24" si="12">D16/(D16+E16)</f>
        <v>0.89430894308943087</v>
      </c>
      <c r="I16">
        <f t="shared" ref="I16:I24" si="13">B16/(B16+E16)</f>
        <v>0.99168797953964194</v>
      </c>
      <c r="J16">
        <f t="shared" ref="J16:J24" si="14">D16/(C16+D16)</f>
        <v>0.9821428571428571</v>
      </c>
    </row>
    <row r="17" spans="1:10">
      <c r="A17" s="2">
        <v>213</v>
      </c>
      <c r="B17">
        <v>1676</v>
      </c>
      <c r="C17">
        <v>4</v>
      </c>
      <c r="D17">
        <v>154</v>
      </c>
      <c r="E17">
        <v>1</v>
      </c>
      <c r="F17">
        <f t="shared" si="10"/>
        <v>0.99727520435967298</v>
      </c>
      <c r="G17">
        <f t="shared" si="11"/>
        <v>0.99761904761904763</v>
      </c>
      <c r="H17">
        <f t="shared" si="12"/>
        <v>0.99354838709677418</v>
      </c>
      <c r="I17">
        <f t="shared" si="13"/>
        <v>0.99940369707811572</v>
      </c>
      <c r="J17">
        <f t="shared" si="14"/>
        <v>0.97468354430379744</v>
      </c>
    </row>
    <row r="18" spans="1:10">
      <c r="A18" s="2">
        <v>214</v>
      </c>
      <c r="B18">
        <v>1270</v>
      </c>
      <c r="C18">
        <v>0</v>
      </c>
      <c r="D18">
        <v>156</v>
      </c>
      <c r="E18">
        <v>9</v>
      </c>
      <c r="F18">
        <f t="shared" si="10"/>
        <v>0.99372822299651564</v>
      </c>
      <c r="G18">
        <f t="shared" si="11"/>
        <v>1</v>
      </c>
      <c r="H18">
        <f t="shared" si="12"/>
        <v>0.94545454545454544</v>
      </c>
      <c r="I18">
        <f t="shared" si="13"/>
        <v>0.99296325254104767</v>
      </c>
      <c r="J18">
        <f t="shared" si="14"/>
        <v>1</v>
      </c>
    </row>
    <row r="19" spans="1:10">
      <c r="A19">
        <v>215</v>
      </c>
      <c r="B19">
        <v>2054</v>
      </c>
      <c r="C19">
        <v>0</v>
      </c>
      <c r="D19">
        <v>91</v>
      </c>
      <c r="E19">
        <v>2</v>
      </c>
      <c r="F19">
        <f t="shared" si="10"/>
        <v>0.99906846762925017</v>
      </c>
      <c r="G19">
        <f t="shared" si="11"/>
        <v>1</v>
      </c>
      <c r="H19">
        <f t="shared" si="12"/>
        <v>0.978494623655914</v>
      </c>
      <c r="I19">
        <f t="shared" si="13"/>
        <v>0.99902723735408561</v>
      </c>
      <c r="J19">
        <f t="shared" si="14"/>
        <v>1</v>
      </c>
    </row>
    <row r="20" spans="1:10">
      <c r="A20" s="2">
        <v>219</v>
      </c>
      <c r="B20">
        <v>1292</v>
      </c>
      <c r="C20">
        <v>0</v>
      </c>
      <c r="D20">
        <v>31</v>
      </c>
      <c r="E20">
        <v>7</v>
      </c>
      <c r="F20">
        <f t="shared" si="10"/>
        <v>0.99473684210526314</v>
      </c>
      <c r="G20">
        <f t="shared" si="11"/>
        <v>1</v>
      </c>
      <c r="H20">
        <f t="shared" si="12"/>
        <v>0.81578947368421051</v>
      </c>
      <c r="I20">
        <f t="shared" si="13"/>
        <v>0.99461123941493457</v>
      </c>
      <c r="J20">
        <f t="shared" si="14"/>
        <v>1</v>
      </c>
    </row>
    <row r="21" spans="1:10">
      <c r="A21" s="2">
        <v>221</v>
      </c>
      <c r="B21">
        <v>1285</v>
      </c>
      <c r="C21">
        <v>0</v>
      </c>
      <c r="D21">
        <v>282</v>
      </c>
      <c r="E21">
        <v>6</v>
      </c>
      <c r="F21">
        <f t="shared" si="10"/>
        <v>0.99618563254926895</v>
      </c>
      <c r="G21">
        <f t="shared" si="11"/>
        <v>1</v>
      </c>
      <c r="H21">
        <f t="shared" si="12"/>
        <v>0.97916666666666663</v>
      </c>
      <c r="I21">
        <f t="shared" si="13"/>
        <v>0.99535243996901623</v>
      </c>
      <c r="J21">
        <f t="shared" si="14"/>
        <v>1</v>
      </c>
    </row>
    <row r="22" spans="1:10">
      <c r="A22">
        <v>223</v>
      </c>
      <c r="B22">
        <v>1280</v>
      </c>
      <c r="C22">
        <v>5</v>
      </c>
      <c r="D22">
        <v>175</v>
      </c>
      <c r="E22">
        <v>177</v>
      </c>
      <c r="F22">
        <f t="shared" si="10"/>
        <v>0.88882101405009162</v>
      </c>
      <c r="G22">
        <f t="shared" si="11"/>
        <v>0.99610894941634243</v>
      </c>
      <c r="H22">
        <f t="shared" si="12"/>
        <v>0.49715909090909088</v>
      </c>
      <c r="I22">
        <f t="shared" si="13"/>
        <v>0.87851750171585452</v>
      </c>
      <c r="J22">
        <f t="shared" si="14"/>
        <v>0.97222222222222221</v>
      </c>
    </row>
    <row r="23" spans="1:10">
      <c r="A23" s="2">
        <v>228</v>
      </c>
      <c r="B23">
        <v>1067</v>
      </c>
      <c r="C23">
        <v>0</v>
      </c>
      <c r="D23">
        <v>201</v>
      </c>
      <c r="E23">
        <v>31</v>
      </c>
      <c r="F23">
        <f t="shared" si="10"/>
        <v>0.9761354888375674</v>
      </c>
      <c r="G23">
        <f t="shared" si="11"/>
        <v>1</v>
      </c>
      <c r="H23">
        <f t="shared" si="12"/>
        <v>0.86637931034482762</v>
      </c>
      <c r="I23">
        <f t="shared" si="13"/>
        <v>0.97176684881602915</v>
      </c>
      <c r="J23">
        <f t="shared" si="14"/>
        <v>1</v>
      </c>
    </row>
    <row r="24" spans="1:10">
      <c r="A24" s="2">
        <v>233</v>
      </c>
      <c r="B24">
        <v>1444</v>
      </c>
      <c r="C24">
        <v>0</v>
      </c>
      <c r="D24">
        <v>513</v>
      </c>
      <c r="E24">
        <v>6</v>
      </c>
      <c r="F24">
        <f t="shared" si="10"/>
        <v>0.99694345389709627</v>
      </c>
      <c r="G24">
        <f t="shared" si="11"/>
        <v>1</v>
      </c>
      <c r="H24">
        <f t="shared" si="12"/>
        <v>0.98843930635838151</v>
      </c>
      <c r="I24">
        <f t="shared" si="13"/>
        <v>0.99586206896551721</v>
      </c>
      <c r="J24">
        <f t="shared" si="14"/>
        <v>1</v>
      </c>
    </row>
    <row r="25" spans="1:10">
      <c r="A25" s="3" t="s">
        <v>39</v>
      </c>
      <c r="B25" s="3">
        <f>SUM(B8:B24)</f>
        <v>24022</v>
      </c>
      <c r="C25" s="3">
        <f>SUM(C8:C24)</f>
        <v>262</v>
      </c>
      <c r="D25" s="3">
        <f>SUM(D8:D24)</f>
        <v>3052</v>
      </c>
      <c r="E25" s="3">
        <f>SUM(E8:E24)</f>
        <v>508</v>
      </c>
      <c r="F25" s="3">
        <f t="shared" ref="F25" si="15">(B25+D25)/(B25+C25+D25+E25)</f>
        <v>0.97234592730929459</v>
      </c>
      <c r="G25" s="3">
        <f t="shared" ref="G25" si="16">(B25)/(B25+C25)</f>
        <v>0.98921100312963273</v>
      </c>
      <c r="H25" s="3">
        <f t="shared" ref="H25" si="17">D25/(D25+E25)</f>
        <v>0.85730337078651686</v>
      </c>
      <c r="I25" s="3">
        <f t="shared" ref="I25" si="18">B25/(B25+E25)</f>
        <v>0.97929066449245816</v>
      </c>
      <c r="J25" s="3">
        <f t="shared" ref="J25" si="19">D25/(C25+D25)</f>
        <v>0.92094146047073022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25" zoomScaleNormal="125" zoomScalePageLayoutView="125" workbookViewId="0">
      <selection activeCell="A23" sqref="A23"/>
    </sheetView>
  </sheetViews>
  <sheetFormatPr baseColWidth="10" defaultRowHeight="15" x14ac:dyDescent="0"/>
  <cols>
    <col min="1" max="1" width="12.83203125" bestFit="1" customWidth="1"/>
    <col min="2" max="2" width="18.5" bestFit="1" customWidth="1"/>
    <col min="3" max="3" width="16" bestFit="1" customWidth="1"/>
    <col min="4" max="4" width="15" bestFit="1" customWidth="1"/>
    <col min="5" max="5" width="17.6640625" bestFit="1" customWidth="1"/>
  </cols>
  <sheetData>
    <row r="1" spans="1:10">
      <c r="A1" t="s">
        <v>5</v>
      </c>
      <c r="D1" s="1" t="s">
        <v>15</v>
      </c>
    </row>
    <row r="2" spans="1:10">
      <c r="A2" t="s">
        <v>6</v>
      </c>
      <c r="B2" t="s">
        <v>7</v>
      </c>
      <c r="D2">
        <v>212</v>
      </c>
      <c r="E2" t="s">
        <v>16</v>
      </c>
    </row>
    <row r="3" spans="1:10">
      <c r="A3" t="s">
        <v>8</v>
      </c>
      <c r="B3">
        <v>0.99990000000000001</v>
      </c>
      <c r="D3">
        <v>214</v>
      </c>
      <c r="E3" t="s">
        <v>16</v>
      </c>
    </row>
    <row r="4" spans="1:10">
      <c r="A4" t="s">
        <v>9</v>
      </c>
      <c r="B4">
        <v>0</v>
      </c>
      <c r="D4">
        <v>219</v>
      </c>
      <c r="E4" t="s">
        <v>17</v>
      </c>
    </row>
    <row r="5" spans="1:10">
      <c r="A5" t="s">
        <v>10</v>
      </c>
      <c r="B5" t="s">
        <v>11</v>
      </c>
      <c r="D5">
        <v>221</v>
      </c>
      <c r="E5" t="s">
        <v>17</v>
      </c>
    </row>
    <row r="6" spans="1:10">
      <c r="D6">
        <v>222</v>
      </c>
      <c r="E6" t="s">
        <v>17</v>
      </c>
    </row>
    <row r="7" spans="1:10">
      <c r="D7">
        <v>228</v>
      </c>
      <c r="E7" t="s">
        <v>17</v>
      </c>
    </row>
    <row r="8" spans="1:10">
      <c r="D8">
        <v>233</v>
      </c>
      <c r="E8" t="s">
        <v>18</v>
      </c>
    </row>
    <row r="9" spans="1:10">
      <c r="D9">
        <v>234</v>
      </c>
    </row>
    <row r="11" spans="1:10">
      <c r="A11" t="s">
        <v>0</v>
      </c>
      <c r="B11" t="s">
        <v>1</v>
      </c>
      <c r="C11" t="s">
        <v>12</v>
      </c>
      <c r="D11" t="s">
        <v>13</v>
      </c>
      <c r="E11" t="s">
        <v>14</v>
      </c>
      <c r="F11" t="s">
        <v>20</v>
      </c>
      <c r="G11" t="s">
        <v>32</v>
      </c>
      <c r="H11" t="s">
        <v>21</v>
      </c>
      <c r="I11" t="s">
        <v>34</v>
      </c>
      <c r="J11" t="s">
        <v>33</v>
      </c>
    </row>
    <row r="12" spans="1:10">
      <c r="A12">
        <v>100</v>
      </c>
      <c r="B12">
        <v>1435</v>
      </c>
      <c r="C12">
        <v>1</v>
      </c>
      <c r="D12">
        <v>19</v>
      </c>
      <c r="E12">
        <v>3</v>
      </c>
      <c r="F12">
        <f t="shared" ref="F12:F23" si="0">(B12+D12)/(B12+C12+D12+E12)</f>
        <v>0.99725651577503427</v>
      </c>
      <c r="G12">
        <f t="shared" ref="G12:G23" si="1">B12/(B12+C12)</f>
        <v>0.99930362116991645</v>
      </c>
      <c r="H12">
        <f>D12/(D12+E12)</f>
        <v>0.86363636363636365</v>
      </c>
      <c r="I12">
        <f t="shared" ref="I12:I23" si="2">B12/(B12+E12)</f>
        <v>0.99791376912378305</v>
      </c>
      <c r="J12">
        <f t="shared" ref="J12:J23" si="3">D12/(D12+C12)</f>
        <v>0.95</v>
      </c>
    </row>
    <row r="13" spans="1:10">
      <c r="A13" s="2">
        <v>200</v>
      </c>
      <c r="B13">
        <v>1112</v>
      </c>
      <c r="C13">
        <v>1</v>
      </c>
      <c r="D13">
        <v>0</v>
      </c>
      <c r="E13">
        <v>14</v>
      </c>
      <c r="F13">
        <f t="shared" si="0"/>
        <v>0.98669032830523518</v>
      </c>
      <c r="G13">
        <f t="shared" si="1"/>
        <v>0.99910152740341418</v>
      </c>
      <c r="H13">
        <f>D13/(D13+E13)</f>
        <v>0</v>
      </c>
      <c r="I13">
        <f t="shared" si="2"/>
        <v>0.98756660746003555</v>
      </c>
      <c r="J13">
        <f t="shared" si="3"/>
        <v>0</v>
      </c>
    </row>
    <row r="14" spans="1:10">
      <c r="A14">
        <v>201</v>
      </c>
      <c r="B14">
        <v>817</v>
      </c>
      <c r="C14">
        <v>0</v>
      </c>
      <c r="D14">
        <v>12</v>
      </c>
      <c r="E14">
        <v>53</v>
      </c>
      <c r="F14">
        <f t="shared" si="0"/>
        <v>0.9399092970521542</v>
      </c>
      <c r="G14">
        <f t="shared" si="1"/>
        <v>1</v>
      </c>
      <c r="H14">
        <f>D14/(D14+E14)</f>
        <v>0.18461538461538463</v>
      </c>
      <c r="I14">
        <f t="shared" si="2"/>
        <v>0.93908045977011489</v>
      </c>
      <c r="J14">
        <f t="shared" si="3"/>
        <v>1</v>
      </c>
    </row>
    <row r="15" spans="1:10">
      <c r="A15" s="2">
        <v>202</v>
      </c>
      <c r="B15">
        <v>1128</v>
      </c>
      <c r="C15">
        <v>120</v>
      </c>
      <c r="D15">
        <v>23</v>
      </c>
      <c r="E15">
        <v>31</v>
      </c>
      <c r="F15">
        <f t="shared" si="0"/>
        <v>0.88402457757296471</v>
      </c>
      <c r="G15">
        <f t="shared" si="1"/>
        <v>0.90384615384615385</v>
      </c>
      <c r="H15">
        <f>D15/(D15+E15)</f>
        <v>0.42592592592592593</v>
      </c>
      <c r="I15">
        <f t="shared" si="2"/>
        <v>0.97325280414150128</v>
      </c>
      <c r="J15">
        <f t="shared" si="3"/>
        <v>0.16083916083916083</v>
      </c>
    </row>
    <row r="16" spans="1:10">
      <c r="A16">
        <v>205</v>
      </c>
      <c r="B16">
        <v>1670</v>
      </c>
      <c r="C16">
        <v>5</v>
      </c>
      <c r="D16">
        <v>1</v>
      </c>
      <c r="E16">
        <v>0</v>
      </c>
      <c r="F16">
        <f t="shared" si="0"/>
        <v>0.99701670644391405</v>
      </c>
      <c r="G16">
        <f t="shared" si="1"/>
        <v>0.9970149253731343</v>
      </c>
      <c r="H16">
        <f>D16/(D16+E16)</f>
        <v>1</v>
      </c>
      <c r="I16">
        <f t="shared" si="2"/>
        <v>1</v>
      </c>
      <c r="J16">
        <f t="shared" si="3"/>
        <v>0.16666666666666666</v>
      </c>
    </row>
    <row r="17" spans="1:10">
      <c r="A17">
        <v>207</v>
      </c>
      <c r="B17">
        <v>1282</v>
      </c>
      <c r="C17">
        <v>8</v>
      </c>
      <c r="D17">
        <v>0</v>
      </c>
      <c r="E17">
        <v>0</v>
      </c>
      <c r="F17">
        <f t="shared" si="0"/>
        <v>0.99379844961240305</v>
      </c>
      <c r="G17">
        <f t="shared" si="1"/>
        <v>0.99379844961240305</v>
      </c>
      <c r="H17">
        <v>1</v>
      </c>
      <c r="I17">
        <f t="shared" si="2"/>
        <v>1</v>
      </c>
      <c r="J17">
        <f t="shared" si="3"/>
        <v>0</v>
      </c>
    </row>
    <row r="18" spans="1:10">
      <c r="A18">
        <v>209</v>
      </c>
      <c r="B18">
        <v>1638</v>
      </c>
      <c r="C18">
        <v>3</v>
      </c>
      <c r="D18">
        <v>39</v>
      </c>
      <c r="E18">
        <v>273</v>
      </c>
      <c r="F18">
        <f t="shared" si="0"/>
        <v>0.85867895545314898</v>
      </c>
      <c r="G18">
        <f t="shared" si="1"/>
        <v>0.9981718464351006</v>
      </c>
      <c r="H18">
        <f t="shared" ref="H18:H23" si="4">D18/(D18+E18)</f>
        <v>0.125</v>
      </c>
      <c r="I18">
        <f t="shared" si="2"/>
        <v>0.8571428571428571</v>
      </c>
      <c r="J18">
        <f t="shared" si="3"/>
        <v>0.9285714285714286</v>
      </c>
    </row>
    <row r="19" spans="1:10">
      <c r="A19" s="2">
        <v>210</v>
      </c>
      <c r="B19">
        <v>1551</v>
      </c>
      <c r="C19">
        <v>2</v>
      </c>
      <c r="D19">
        <v>7</v>
      </c>
      <c r="E19">
        <v>5</v>
      </c>
      <c r="F19">
        <f t="shared" si="0"/>
        <v>0.99552715654952073</v>
      </c>
      <c r="G19">
        <f t="shared" si="1"/>
        <v>0.99871216999356083</v>
      </c>
      <c r="H19">
        <f t="shared" si="4"/>
        <v>0.58333333333333337</v>
      </c>
      <c r="I19">
        <f t="shared" si="2"/>
        <v>0.9967866323907455</v>
      </c>
      <c r="J19">
        <f t="shared" si="3"/>
        <v>0.77777777777777779</v>
      </c>
    </row>
    <row r="20" spans="1:10">
      <c r="A20" s="2">
        <v>213</v>
      </c>
      <c r="B20">
        <v>1676</v>
      </c>
      <c r="C20">
        <v>4</v>
      </c>
      <c r="D20">
        <v>13</v>
      </c>
      <c r="E20">
        <v>7</v>
      </c>
      <c r="F20">
        <f t="shared" si="0"/>
        <v>0.99352941176470588</v>
      </c>
      <c r="G20">
        <f t="shared" si="1"/>
        <v>0.99761904761904763</v>
      </c>
      <c r="H20">
        <f t="shared" si="4"/>
        <v>0.65</v>
      </c>
      <c r="I20">
        <f t="shared" si="2"/>
        <v>0.99584076054664294</v>
      </c>
      <c r="J20">
        <f t="shared" si="3"/>
        <v>0.76470588235294112</v>
      </c>
    </row>
    <row r="21" spans="1:10">
      <c r="A21">
        <v>220</v>
      </c>
      <c r="B21">
        <v>1197</v>
      </c>
      <c r="C21">
        <v>12</v>
      </c>
      <c r="D21">
        <v>69</v>
      </c>
      <c r="E21">
        <v>14</v>
      </c>
      <c r="F21">
        <f t="shared" si="0"/>
        <v>0.97987616099071206</v>
      </c>
      <c r="G21">
        <f t="shared" si="1"/>
        <v>0.99007444168734493</v>
      </c>
      <c r="H21">
        <f t="shared" si="4"/>
        <v>0.83132530120481929</v>
      </c>
      <c r="I21">
        <f t="shared" si="2"/>
        <v>0.98843930635838151</v>
      </c>
      <c r="J21">
        <f t="shared" si="3"/>
        <v>0.85185185185185186</v>
      </c>
    </row>
    <row r="22" spans="1:10">
      <c r="A22">
        <v>223</v>
      </c>
      <c r="B22">
        <v>1280</v>
      </c>
      <c r="C22">
        <v>5</v>
      </c>
      <c r="D22">
        <v>9</v>
      </c>
      <c r="E22">
        <v>43</v>
      </c>
      <c r="F22">
        <f t="shared" si="0"/>
        <v>0.96409872849663425</v>
      </c>
      <c r="G22">
        <f t="shared" si="1"/>
        <v>0.99610894941634243</v>
      </c>
      <c r="H22">
        <f t="shared" si="4"/>
        <v>0.17307692307692307</v>
      </c>
      <c r="I22">
        <f t="shared" si="2"/>
        <v>0.96749811035525324</v>
      </c>
      <c r="J22">
        <f t="shared" si="3"/>
        <v>0.6428571428571429</v>
      </c>
    </row>
    <row r="23" spans="1:10">
      <c r="A23" s="2">
        <v>232</v>
      </c>
      <c r="B23">
        <v>251</v>
      </c>
      <c r="C23">
        <v>1</v>
      </c>
      <c r="D23">
        <v>37</v>
      </c>
      <c r="E23">
        <v>847</v>
      </c>
      <c r="F23">
        <f t="shared" si="0"/>
        <v>0.25352112676056338</v>
      </c>
      <c r="G23">
        <f t="shared" si="1"/>
        <v>0.99603174603174605</v>
      </c>
      <c r="H23">
        <f t="shared" si="4"/>
        <v>4.1855203619909499E-2</v>
      </c>
      <c r="I23">
        <f t="shared" si="2"/>
        <v>0.22859744990892533</v>
      </c>
      <c r="J23">
        <f t="shared" si="3"/>
        <v>0.97368421052631582</v>
      </c>
    </row>
    <row r="24" spans="1:10">
      <c r="A24" t="s">
        <v>40</v>
      </c>
      <c r="B24">
        <f>SUM(B12:B23)</f>
        <v>15037</v>
      </c>
      <c r="C24">
        <f>SUM(C12:C23)</f>
        <v>162</v>
      </c>
      <c r="D24">
        <f>SUM(D12:D23)</f>
        <v>229</v>
      </c>
      <c r="E24">
        <f>SUM(E12:E23)</f>
        <v>1290</v>
      </c>
      <c r="F24">
        <f t="shared" ref="F24" si="5">(B24+D24)/(B24+C24+D24+E24)</f>
        <v>0.91314750568249792</v>
      </c>
      <c r="G24">
        <f t="shared" ref="G24" si="6">B24/(B24+C24)</f>
        <v>0.98934140403973947</v>
      </c>
      <c r="H24">
        <f t="shared" ref="H24" si="7">D24/(D24+E24)</f>
        <v>0.15075707702435814</v>
      </c>
      <c r="I24">
        <f t="shared" ref="I24" si="8">B24/(B24+E24)</f>
        <v>0.92098977154406814</v>
      </c>
      <c r="J24">
        <f t="shared" ref="J24" si="9">D24/(D24+C24)</f>
        <v>0.58567774936061379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9" sqref="D9"/>
    </sheetView>
  </sheetViews>
  <sheetFormatPr baseColWidth="10" defaultRowHeight="15" x14ac:dyDescent="0"/>
  <cols>
    <col min="1" max="1" width="12.83203125" bestFit="1" customWidth="1"/>
    <col min="2" max="2" width="18.5" bestFit="1" customWidth="1"/>
    <col min="3" max="3" width="16" bestFit="1" customWidth="1"/>
    <col min="4" max="4" width="13.1640625" bestFit="1" customWidth="1"/>
    <col min="5" max="5" width="15.6640625" bestFit="1" customWidth="1"/>
  </cols>
  <sheetData>
    <row r="1" spans="1:5">
      <c r="A1" t="s">
        <v>5</v>
      </c>
    </row>
    <row r="2" spans="1:5">
      <c r="A2" t="s">
        <v>6</v>
      </c>
      <c r="B2" t="s">
        <v>7</v>
      </c>
    </row>
    <row r="3" spans="1:5">
      <c r="A3" t="s">
        <v>8</v>
      </c>
      <c r="B3">
        <v>0.99990000000000001</v>
      </c>
    </row>
    <row r="4" spans="1:5">
      <c r="A4" t="s">
        <v>9</v>
      </c>
      <c r="B4">
        <v>0</v>
      </c>
    </row>
    <row r="5" spans="1:5">
      <c r="A5" t="s">
        <v>10</v>
      </c>
      <c r="B5" t="s">
        <v>19</v>
      </c>
    </row>
    <row r="7" spans="1:5">
      <c r="A7" t="s">
        <v>0</v>
      </c>
      <c r="B7" t="s">
        <v>1</v>
      </c>
      <c r="C7" t="s">
        <v>2</v>
      </c>
      <c r="D7" t="s">
        <v>3</v>
      </c>
      <c r="E7" t="s">
        <v>4</v>
      </c>
    </row>
    <row r="8" spans="1:5">
      <c r="A8">
        <v>200</v>
      </c>
      <c r="B8">
        <v>1084</v>
      </c>
      <c r="C8">
        <v>29</v>
      </c>
      <c r="D8">
        <v>556</v>
      </c>
      <c r="E8">
        <v>9</v>
      </c>
    </row>
    <row r="9" spans="1:5">
      <c r="A9">
        <v>202</v>
      </c>
      <c r="B9">
        <v>754</v>
      </c>
      <c r="C9">
        <v>494</v>
      </c>
    </row>
    <row r="10" spans="1:5">
      <c r="A10">
        <v>210</v>
      </c>
    </row>
    <row r="11" spans="1:5">
      <c r="A11">
        <v>213</v>
      </c>
    </row>
    <row r="12" spans="1:5">
      <c r="A12">
        <v>214</v>
      </c>
    </row>
    <row r="13" spans="1:5">
      <c r="A13">
        <v>219</v>
      </c>
    </row>
    <row r="14" spans="1:5">
      <c r="A14">
        <v>221</v>
      </c>
    </row>
    <row r="15" spans="1:5">
      <c r="A15">
        <v>228</v>
      </c>
    </row>
    <row r="16" spans="1:5">
      <c r="A16">
        <v>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zoomScale="125" zoomScaleNormal="125" zoomScalePageLayoutView="125" workbookViewId="0">
      <selection activeCell="E106" activeCellId="26" sqref="E2 E6 E10 E14 E18 E22 E26 E30 E34 E38 E42 E46 E50 E54 E58 E62 E66 E70 E74 E78 E82 E86 E90 E94 E98 E102 E106"/>
    </sheetView>
  </sheetViews>
  <sheetFormatPr baseColWidth="10" defaultRowHeight="15" x14ac:dyDescent="0"/>
  <cols>
    <col min="1" max="1" width="11" bestFit="1" customWidth="1"/>
    <col min="2" max="3" width="18.5" bestFit="1" customWidth="1"/>
    <col min="4" max="4" width="16" bestFit="1" customWidth="1"/>
    <col min="5" max="5" width="13.1640625" bestFit="1" customWidth="1"/>
    <col min="6" max="6" width="15.6640625" bestFit="1" customWidth="1"/>
    <col min="7" max="7" width="10" bestFit="1" customWidth="1"/>
    <col min="8" max="8" width="9.5" bestFit="1" customWidth="1"/>
    <col min="9" max="10" width="13.83203125" customWidth="1"/>
    <col min="11" max="11" width="7.1640625" bestFit="1" customWidth="1"/>
  </cols>
  <sheetData>
    <row r="1" spans="1:11">
      <c r="A1" s="5" t="s">
        <v>46</v>
      </c>
      <c r="B1" s="5" t="s">
        <v>47</v>
      </c>
      <c r="C1" s="5" t="s">
        <v>42</v>
      </c>
      <c r="D1" s="5" t="s">
        <v>43</v>
      </c>
      <c r="E1" s="5" t="s">
        <v>44</v>
      </c>
    </row>
    <row r="2" spans="1:11">
      <c r="A2" s="5">
        <v>100</v>
      </c>
      <c r="B2" s="5" t="s">
        <v>48</v>
      </c>
      <c r="C2" s="5">
        <v>0</v>
      </c>
      <c r="D2" s="5">
        <v>0</v>
      </c>
      <c r="E2" s="5">
        <v>0</v>
      </c>
    </row>
    <row r="3" spans="1:11">
      <c r="A3" s="5"/>
      <c r="B3" s="5" t="s">
        <v>4</v>
      </c>
      <c r="C3" s="5">
        <v>0</v>
      </c>
      <c r="D3" s="5">
        <v>0</v>
      </c>
      <c r="E3" s="5">
        <v>0</v>
      </c>
    </row>
    <row r="4" spans="1:11">
      <c r="A4" s="5"/>
      <c r="B4" s="5" t="s">
        <v>1</v>
      </c>
      <c r="C4" s="5">
        <v>1436</v>
      </c>
      <c r="D4" s="5">
        <v>1419</v>
      </c>
      <c r="E4" s="5">
        <v>1436</v>
      </c>
      <c r="G4" s="4"/>
      <c r="H4" s="4"/>
      <c r="I4" s="4"/>
      <c r="J4" s="4"/>
      <c r="K4" s="4"/>
    </row>
    <row r="5" spans="1:11">
      <c r="A5" s="5"/>
      <c r="B5" s="5" t="s">
        <v>49</v>
      </c>
      <c r="C5" s="5">
        <v>0</v>
      </c>
      <c r="D5" s="5">
        <v>17</v>
      </c>
      <c r="E5" s="5">
        <v>0</v>
      </c>
    </row>
    <row r="6" spans="1:11">
      <c r="A6" s="5">
        <v>105</v>
      </c>
      <c r="B6" s="5" t="s">
        <v>48</v>
      </c>
      <c r="C6" s="5">
        <v>23</v>
      </c>
      <c r="D6" s="5">
        <v>23</v>
      </c>
      <c r="E6" s="5">
        <v>19</v>
      </c>
    </row>
    <row r="7" spans="1:11">
      <c r="A7" s="5"/>
      <c r="B7" s="5" t="s">
        <v>4</v>
      </c>
      <c r="C7" s="5">
        <v>0</v>
      </c>
      <c r="D7" s="5">
        <v>0</v>
      </c>
      <c r="E7" s="5">
        <v>4</v>
      </c>
    </row>
    <row r="8" spans="1:11">
      <c r="A8" s="5"/>
      <c r="B8" s="5" t="s">
        <v>1</v>
      </c>
      <c r="C8" s="5">
        <v>1533</v>
      </c>
      <c r="D8" s="5">
        <v>1589</v>
      </c>
      <c r="E8" s="5">
        <v>1613</v>
      </c>
    </row>
    <row r="9" spans="1:11">
      <c r="A9" s="5"/>
      <c r="B9" s="5" t="s">
        <v>49</v>
      </c>
      <c r="C9" s="5">
        <v>85</v>
      </c>
      <c r="D9" s="5">
        <v>29</v>
      </c>
      <c r="E9" s="5">
        <v>5</v>
      </c>
    </row>
    <row r="10" spans="1:11">
      <c r="A10" s="5">
        <v>106</v>
      </c>
      <c r="B10" s="5" t="s">
        <v>48</v>
      </c>
      <c r="C10" s="5">
        <v>219</v>
      </c>
      <c r="D10" s="5">
        <v>255</v>
      </c>
      <c r="E10" s="5">
        <v>208</v>
      </c>
    </row>
    <row r="11" spans="1:11">
      <c r="A11" s="5"/>
      <c r="B11" s="5" t="s">
        <v>4</v>
      </c>
      <c r="C11" s="5">
        <v>60</v>
      </c>
      <c r="D11" s="5">
        <v>24</v>
      </c>
      <c r="E11" s="5">
        <v>71</v>
      </c>
    </row>
    <row r="12" spans="1:11">
      <c r="A12" s="5"/>
      <c r="B12" s="5" t="s">
        <v>1</v>
      </c>
      <c r="C12" s="5">
        <v>1020</v>
      </c>
      <c r="D12" s="5">
        <v>1019</v>
      </c>
      <c r="E12" s="5">
        <v>1021</v>
      </c>
    </row>
    <row r="13" spans="1:11">
      <c r="A13" s="5"/>
      <c r="B13" s="5" t="s">
        <v>49</v>
      </c>
      <c r="C13" s="5">
        <v>1</v>
      </c>
      <c r="D13" s="5">
        <v>2</v>
      </c>
      <c r="E13" s="5">
        <v>0</v>
      </c>
    </row>
    <row r="14" spans="1:11">
      <c r="A14" s="5">
        <v>108</v>
      </c>
      <c r="B14" s="5" t="s">
        <v>48</v>
      </c>
      <c r="C14" s="5">
        <v>1</v>
      </c>
      <c r="D14" s="5">
        <v>0</v>
      </c>
      <c r="E14" s="5">
        <v>0</v>
      </c>
    </row>
    <row r="15" spans="1:11">
      <c r="A15" s="5"/>
      <c r="B15" s="5" t="s">
        <v>4</v>
      </c>
      <c r="C15" s="5">
        <v>9</v>
      </c>
      <c r="D15" s="5">
        <v>10</v>
      </c>
      <c r="E15" s="5">
        <v>10</v>
      </c>
    </row>
    <row r="16" spans="1:11">
      <c r="A16" s="5"/>
      <c r="B16" s="5" t="s">
        <v>1</v>
      </c>
      <c r="C16" s="5">
        <v>1101</v>
      </c>
      <c r="D16" s="5">
        <v>1098</v>
      </c>
      <c r="E16" s="5">
        <v>1101</v>
      </c>
    </row>
    <row r="17" spans="1:5">
      <c r="A17" s="5"/>
      <c r="B17" s="5" t="s">
        <v>49</v>
      </c>
      <c r="C17" s="5">
        <v>0</v>
      </c>
      <c r="D17" s="5">
        <v>3</v>
      </c>
      <c r="E17" s="5">
        <v>0</v>
      </c>
    </row>
    <row r="18" spans="1:5">
      <c r="A18" s="5">
        <v>109</v>
      </c>
      <c r="B18" s="5" t="s">
        <v>48</v>
      </c>
      <c r="C18" s="5">
        <v>23</v>
      </c>
      <c r="D18" s="5">
        <v>23</v>
      </c>
      <c r="E18" s="5">
        <v>23</v>
      </c>
    </row>
    <row r="19" spans="1:5">
      <c r="A19" s="5"/>
      <c r="B19" s="5" t="s">
        <v>4</v>
      </c>
      <c r="C19" s="5">
        <v>0</v>
      </c>
      <c r="D19" s="5">
        <v>0</v>
      </c>
      <c r="E19" s="5">
        <v>0</v>
      </c>
    </row>
    <row r="20" spans="1:5">
      <c r="A20" s="5"/>
      <c r="B20" s="5" t="s">
        <v>1</v>
      </c>
      <c r="C20" s="5">
        <v>1591</v>
      </c>
      <c r="D20" s="5">
        <v>1591</v>
      </c>
      <c r="E20" s="5">
        <v>1591</v>
      </c>
    </row>
    <row r="21" spans="1:5">
      <c r="A21" s="5"/>
      <c r="B21" s="5" t="s">
        <v>49</v>
      </c>
      <c r="C21" s="5">
        <v>0</v>
      </c>
      <c r="D21" s="5">
        <v>0</v>
      </c>
      <c r="E21" s="5">
        <v>0</v>
      </c>
    </row>
    <row r="22" spans="1:5">
      <c r="A22" s="5">
        <v>113</v>
      </c>
      <c r="B22" s="5" t="s">
        <v>48</v>
      </c>
      <c r="C22" s="5">
        <v>0</v>
      </c>
      <c r="D22" s="5">
        <v>0</v>
      </c>
      <c r="E22" s="5">
        <v>0</v>
      </c>
    </row>
    <row r="23" spans="1:5">
      <c r="A23" s="5"/>
      <c r="B23" s="5" t="s">
        <v>4</v>
      </c>
      <c r="C23" s="5">
        <v>0</v>
      </c>
      <c r="D23" s="5">
        <v>0</v>
      </c>
      <c r="E23" s="5">
        <v>0</v>
      </c>
    </row>
    <row r="24" spans="1:5">
      <c r="A24" s="5"/>
      <c r="B24" s="5" t="s">
        <v>1</v>
      </c>
      <c r="C24" s="5">
        <v>1141</v>
      </c>
      <c r="D24" s="5">
        <v>1141</v>
      </c>
      <c r="E24" s="5">
        <v>1141</v>
      </c>
    </row>
    <row r="25" spans="1:5">
      <c r="A25" s="5"/>
      <c r="B25" s="5" t="s">
        <v>49</v>
      </c>
      <c r="C25" s="5">
        <v>0</v>
      </c>
      <c r="D25" s="5">
        <v>0</v>
      </c>
      <c r="E25" s="5">
        <v>0</v>
      </c>
    </row>
    <row r="26" spans="1:5">
      <c r="A26" s="5">
        <v>114</v>
      </c>
      <c r="B26" s="5" t="s">
        <v>48</v>
      </c>
      <c r="C26" s="5">
        <v>29</v>
      </c>
      <c r="D26" s="5">
        <v>4</v>
      </c>
      <c r="E26" s="5">
        <v>4</v>
      </c>
    </row>
    <row r="27" spans="1:5">
      <c r="A27" s="5"/>
      <c r="B27" s="5" t="s">
        <v>4</v>
      </c>
      <c r="C27" s="5">
        <v>1</v>
      </c>
      <c r="D27" s="5">
        <v>26</v>
      </c>
      <c r="E27" s="5">
        <v>26</v>
      </c>
    </row>
    <row r="28" spans="1:5">
      <c r="A28" s="5"/>
      <c r="B28" s="5" t="s">
        <v>1</v>
      </c>
      <c r="C28" s="5">
        <v>1151</v>
      </c>
      <c r="D28" s="5">
        <v>1119</v>
      </c>
      <c r="E28" s="5">
        <v>1124</v>
      </c>
    </row>
    <row r="29" spans="1:5">
      <c r="A29" s="5"/>
      <c r="B29" s="5" t="s">
        <v>49</v>
      </c>
      <c r="C29" s="5">
        <v>1</v>
      </c>
      <c r="D29" s="5">
        <v>33</v>
      </c>
      <c r="E29" s="5">
        <v>28</v>
      </c>
    </row>
    <row r="30" spans="1:5">
      <c r="A30" s="5">
        <v>116</v>
      </c>
      <c r="B30" s="5" t="s">
        <v>48</v>
      </c>
      <c r="C30" s="5">
        <v>87</v>
      </c>
      <c r="D30" s="5">
        <v>51</v>
      </c>
      <c r="E30" s="5">
        <v>51</v>
      </c>
    </row>
    <row r="31" spans="1:5">
      <c r="A31" s="5"/>
      <c r="B31" s="5" t="s">
        <v>4</v>
      </c>
      <c r="C31" s="5">
        <v>0</v>
      </c>
      <c r="D31" s="5">
        <v>36</v>
      </c>
      <c r="E31" s="5">
        <v>36</v>
      </c>
    </row>
    <row r="32" spans="1:5">
      <c r="A32" s="5"/>
      <c r="B32" s="5" t="s">
        <v>1</v>
      </c>
      <c r="C32" s="5">
        <v>1431</v>
      </c>
      <c r="D32" s="5">
        <v>1378</v>
      </c>
      <c r="E32" s="5">
        <v>1384</v>
      </c>
    </row>
    <row r="33" spans="1:5">
      <c r="A33" s="5"/>
      <c r="B33" s="5" t="s">
        <v>49</v>
      </c>
      <c r="C33" s="5">
        <v>15</v>
      </c>
      <c r="D33" s="5">
        <v>68</v>
      </c>
      <c r="E33" s="5">
        <v>62</v>
      </c>
    </row>
    <row r="34" spans="1:5">
      <c r="A34" s="5">
        <v>118</v>
      </c>
      <c r="B34" s="5" t="s">
        <v>48</v>
      </c>
      <c r="C34" s="5">
        <v>2</v>
      </c>
      <c r="D34" s="5">
        <v>0</v>
      </c>
      <c r="E34" s="5">
        <v>0</v>
      </c>
    </row>
    <row r="35" spans="1:5">
      <c r="A35" s="5"/>
      <c r="B35" s="5" t="s">
        <v>4</v>
      </c>
      <c r="C35" s="5">
        <v>7</v>
      </c>
      <c r="D35" s="5">
        <v>9</v>
      </c>
      <c r="E35" s="5">
        <v>9</v>
      </c>
    </row>
    <row r="36" spans="1:5">
      <c r="A36" s="5"/>
      <c r="B36" s="5" t="s">
        <v>1</v>
      </c>
      <c r="C36" s="5">
        <v>1381</v>
      </c>
      <c r="D36" s="5">
        <v>1319</v>
      </c>
      <c r="E36" s="5">
        <v>1336</v>
      </c>
    </row>
    <row r="37" spans="1:5">
      <c r="A37" s="5"/>
      <c r="B37" s="5" t="s">
        <v>49</v>
      </c>
      <c r="C37" s="5">
        <v>1</v>
      </c>
      <c r="D37" s="5">
        <v>63</v>
      </c>
      <c r="E37" s="5">
        <v>46</v>
      </c>
    </row>
    <row r="38" spans="1:5">
      <c r="A38" s="5">
        <v>119</v>
      </c>
      <c r="B38" s="5" t="s">
        <v>48</v>
      </c>
      <c r="C38" s="5">
        <v>284</v>
      </c>
      <c r="D38" s="5">
        <v>284</v>
      </c>
      <c r="E38" s="5">
        <v>284</v>
      </c>
    </row>
    <row r="39" spans="1:5">
      <c r="A39" s="5"/>
      <c r="B39" s="5" t="s">
        <v>4</v>
      </c>
      <c r="C39" s="5">
        <v>0</v>
      </c>
      <c r="D39" s="5">
        <v>0</v>
      </c>
      <c r="E39" s="5">
        <v>0</v>
      </c>
    </row>
    <row r="40" spans="1:5">
      <c r="A40" s="5"/>
      <c r="B40" s="5" t="s">
        <v>1</v>
      </c>
      <c r="C40" s="5">
        <v>993</v>
      </c>
      <c r="D40" s="5">
        <v>993</v>
      </c>
      <c r="E40" s="5">
        <v>994</v>
      </c>
    </row>
    <row r="41" spans="1:5">
      <c r="A41" s="5"/>
      <c r="B41" s="5" t="s">
        <v>49</v>
      </c>
      <c r="C41" s="5">
        <v>1</v>
      </c>
      <c r="D41" s="5">
        <v>1</v>
      </c>
      <c r="E41" s="5">
        <v>0</v>
      </c>
    </row>
    <row r="42" spans="1:5">
      <c r="A42" s="5">
        <v>200</v>
      </c>
      <c r="B42" s="5" t="s">
        <v>48</v>
      </c>
      <c r="C42" s="5">
        <v>559</v>
      </c>
      <c r="D42" s="5">
        <v>289</v>
      </c>
      <c r="E42" s="5">
        <v>270</v>
      </c>
    </row>
    <row r="43" spans="1:5">
      <c r="A43" s="5"/>
      <c r="B43" s="5" t="s">
        <v>4</v>
      </c>
      <c r="C43" s="5">
        <v>6</v>
      </c>
      <c r="D43" s="5">
        <v>276</v>
      </c>
      <c r="E43" s="5">
        <v>295</v>
      </c>
    </row>
    <row r="44" spans="1:5">
      <c r="A44" s="5"/>
      <c r="B44" s="5" t="s">
        <v>1</v>
      </c>
      <c r="C44" s="5">
        <v>1079</v>
      </c>
      <c r="D44" s="5">
        <v>868</v>
      </c>
      <c r="E44" s="5">
        <v>883</v>
      </c>
    </row>
    <row r="45" spans="1:5">
      <c r="A45" s="5"/>
      <c r="B45" s="5" t="s">
        <v>49</v>
      </c>
      <c r="C45" s="5">
        <v>34</v>
      </c>
      <c r="D45" s="5">
        <v>245</v>
      </c>
      <c r="E45" s="5">
        <v>230</v>
      </c>
    </row>
    <row r="46" spans="1:5">
      <c r="A46" s="5">
        <v>201</v>
      </c>
      <c r="B46" s="5" t="s">
        <v>48</v>
      </c>
      <c r="C46" s="5">
        <v>1</v>
      </c>
      <c r="D46" s="5">
        <v>0</v>
      </c>
      <c r="E46" s="5">
        <v>0</v>
      </c>
    </row>
    <row r="47" spans="1:5">
      <c r="A47" s="5"/>
      <c r="B47" s="5" t="s">
        <v>4</v>
      </c>
      <c r="C47" s="5">
        <v>196</v>
      </c>
      <c r="D47" s="5">
        <v>197</v>
      </c>
      <c r="E47" s="5">
        <v>197</v>
      </c>
    </row>
    <row r="48" spans="1:5">
      <c r="A48" s="5"/>
      <c r="B48" s="5" t="s">
        <v>1</v>
      </c>
      <c r="C48" s="5">
        <v>815</v>
      </c>
      <c r="D48" s="5">
        <v>817</v>
      </c>
      <c r="E48" s="5">
        <v>817</v>
      </c>
    </row>
    <row r="49" spans="1:5">
      <c r="A49" s="5"/>
      <c r="B49" s="5" t="s">
        <v>49</v>
      </c>
      <c r="C49" s="5">
        <v>2</v>
      </c>
      <c r="D49" s="5">
        <v>0</v>
      </c>
      <c r="E49" s="5">
        <v>0</v>
      </c>
    </row>
    <row r="50" spans="1:5">
      <c r="A50" s="5">
        <v>202</v>
      </c>
      <c r="B50" s="5" t="s">
        <v>48</v>
      </c>
      <c r="C50" s="5">
        <v>14</v>
      </c>
      <c r="D50" s="5">
        <v>2</v>
      </c>
      <c r="E50" s="5">
        <v>1</v>
      </c>
    </row>
    <row r="51" spans="1:5">
      <c r="A51" s="5"/>
      <c r="B51" s="5" t="s">
        <v>4</v>
      </c>
      <c r="C51" s="5">
        <v>0</v>
      </c>
      <c r="D51" s="5">
        <v>12</v>
      </c>
      <c r="E51" s="5">
        <v>13</v>
      </c>
    </row>
    <row r="52" spans="1:5">
      <c r="A52" s="5"/>
      <c r="B52" s="5" t="s">
        <v>1</v>
      </c>
      <c r="C52" s="5">
        <v>1247</v>
      </c>
      <c r="D52" s="5">
        <v>1069</v>
      </c>
      <c r="E52" s="5">
        <v>1236</v>
      </c>
    </row>
    <row r="53" spans="1:5">
      <c r="A53" s="5"/>
      <c r="B53" s="5" t="s">
        <v>49</v>
      </c>
      <c r="C53" s="5">
        <v>1</v>
      </c>
      <c r="D53" s="5">
        <v>179</v>
      </c>
      <c r="E53" s="5">
        <v>12</v>
      </c>
    </row>
    <row r="54" spans="1:5">
      <c r="A54" s="5">
        <v>203</v>
      </c>
      <c r="B54" s="5" t="s">
        <v>48</v>
      </c>
      <c r="C54" s="5">
        <v>221</v>
      </c>
      <c r="D54" s="5">
        <v>121</v>
      </c>
      <c r="E54" s="5">
        <v>0</v>
      </c>
    </row>
    <row r="55" spans="1:5">
      <c r="A55" s="5"/>
      <c r="B55" s="5" t="s">
        <v>4</v>
      </c>
      <c r="C55" s="5">
        <v>79</v>
      </c>
      <c r="D55" s="5">
        <v>179</v>
      </c>
      <c r="E55" s="5">
        <v>300</v>
      </c>
    </row>
    <row r="56" spans="1:5">
      <c r="A56" s="5"/>
      <c r="B56" s="5" t="s">
        <v>1</v>
      </c>
      <c r="C56" s="5">
        <v>1621</v>
      </c>
      <c r="D56" s="5">
        <v>1630</v>
      </c>
      <c r="E56" s="5">
        <v>1631</v>
      </c>
    </row>
    <row r="57" spans="1:5">
      <c r="A57" s="5"/>
      <c r="B57" s="5" t="s">
        <v>49</v>
      </c>
      <c r="C57" s="5">
        <v>10</v>
      </c>
      <c r="D57" s="5">
        <v>1</v>
      </c>
      <c r="E57" s="5">
        <v>0</v>
      </c>
    </row>
    <row r="58" spans="1:5">
      <c r="A58" s="5">
        <v>207</v>
      </c>
      <c r="B58" s="5" t="s">
        <v>48</v>
      </c>
      <c r="C58" s="5">
        <v>0</v>
      </c>
      <c r="D58" s="5">
        <v>0</v>
      </c>
      <c r="E58" s="5">
        <v>0</v>
      </c>
    </row>
    <row r="59" spans="1:5">
      <c r="A59" s="5"/>
      <c r="B59" s="5" t="s">
        <v>4</v>
      </c>
      <c r="C59" s="5">
        <v>0</v>
      </c>
      <c r="D59" s="5">
        <v>0</v>
      </c>
      <c r="E59" s="5">
        <v>0</v>
      </c>
    </row>
    <row r="60" spans="1:5">
      <c r="A60" s="5"/>
      <c r="B60" s="5" t="s">
        <v>1</v>
      </c>
      <c r="C60" s="5">
        <v>1282</v>
      </c>
      <c r="D60" s="5">
        <v>1270</v>
      </c>
      <c r="E60" s="5">
        <v>1216</v>
      </c>
    </row>
    <row r="61" spans="1:5">
      <c r="A61" s="5"/>
      <c r="B61" s="5" t="s">
        <v>49</v>
      </c>
      <c r="C61" s="5">
        <v>8</v>
      </c>
      <c r="D61" s="5">
        <v>20</v>
      </c>
      <c r="E61" s="5">
        <v>74</v>
      </c>
    </row>
    <row r="62" spans="1:5">
      <c r="A62" s="5">
        <v>208</v>
      </c>
      <c r="B62" s="5" t="s">
        <v>48</v>
      </c>
      <c r="C62" s="5">
        <v>631</v>
      </c>
      <c r="D62" s="5">
        <v>304</v>
      </c>
      <c r="E62" s="5">
        <v>298</v>
      </c>
    </row>
    <row r="63" spans="1:5">
      <c r="A63" s="5"/>
      <c r="B63" s="5" t="s">
        <v>4</v>
      </c>
      <c r="C63" s="5">
        <v>1</v>
      </c>
      <c r="D63" s="5">
        <v>328</v>
      </c>
      <c r="E63" s="5">
        <v>334</v>
      </c>
    </row>
    <row r="64" spans="1:5">
      <c r="A64" s="5"/>
      <c r="B64" s="5" t="s">
        <v>1</v>
      </c>
      <c r="C64" s="5">
        <v>959</v>
      </c>
      <c r="D64" s="5">
        <v>626</v>
      </c>
      <c r="E64" s="5">
        <v>631</v>
      </c>
    </row>
    <row r="65" spans="1:5">
      <c r="A65" s="5"/>
      <c r="B65" s="5" t="s">
        <v>49</v>
      </c>
      <c r="C65" s="5">
        <v>33</v>
      </c>
      <c r="D65" s="5">
        <v>366</v>
      </c>
      <c r="E65" s="5">
        <v>361</v>
      </c>
    </row>
    <row r="66" spans="1:5">
      <c r="A66" s="5">
        <v>209</v>
      </c>
      <c r="B66" s="5" t="s">
        <v>48</v>
      </c>
      <c r="C66" s="5">
        <v>1</v>
      </c>
      <c r="D66" s="5">
        <v>0</v>
      </c>
      <c r="E66" s="5">
        <v>0</v>
      </c>
    </row>
    <row r="67" spans="1:5">
      <c r="A67" s="5"/>
      <c r="B67" s="5" t="s">
        <v>4</v>
      </c>
      <c r="C67" s="5">
        <v>0</v>
      </c>
      <c r="D67" s="5">
        <v>1</v>
      </c>
      <c r="E67" s="5">
        <v>1</v>
      </c>
    </row>
    <row r="68" spans="1:5">
      <c r="A68" s="5"/>
      <c r="B68" s="5" t="s">
        <v>1</v>
      </c>
      <c r="C68" s="5">
        <v>1638</v>
      </c>
      <c r="D68" s="5">
        <v>1641</v>
      </c>
      <c r="E68" s="5">
        <v>1641</v>
      </c>
    </row>
    <row r="69" spans="1:5">
      <c r="A69" s="5"/>
      <c r="B69" s="5" t="s">
        <v>49</v>
      </c>
      <c r="C69" s="5">
        <v>3</v>
      </c>
      <c r="D69" s="5">
        <v>0</v>
      </c>
      <c r="E69" s="5">
        <v>0</v>
      </c>
    </row>
    <row r="70" spans="1:5">
      <c r="A70" s="5">
        <v>210</v>
      </c>
      <c r="B70" s="5" t="s">
        <v>48</v>
      </c>
      <c r="C70" s="5">
        <v>110</v>
      </c>
      <c r="D70" s="5">
        <v>32</v>
      </c>
      <c r="E70" s="5">
        <v>25</v>
      </c>
    </row>
    <row r="71" spans="1:5">
      <c r="A71" s="5"/>
      <c r="B71" s="5" t="s">
        <v>4</v>
      </c>
      <c r="C71" s="5">
        <v>13</v>
      </c>
      <c r="D71" s="5">
        <v>91</v>
      </c>
      <c r="E71" s="5">
        <v>98</v>
      </c>
    </row>
    <row r="72" spans="1:5">
      <c r="A72" s="5"/>
      <c r="B72" s="5" t="s">
        <v>1</v>
      </c>
      <c r="C72" s="5">
        <v>1551</v>
      </c>
      <c r="D72" s="5">
        <v>1464</v>
      </c>
      <c r="E72" s="5">
        <v>1485</v>
      </c>
    </row>
    <row r="73" spans="1:5">
      <c r="A73" s="5"/>
      <c r="B73" s="5" t="s">
        <v>49</v>
      </c>
      <c r="C73" s="5">
        <v>2</v>
      </c>
      <c r="D73" s="5">
        <v>89</v>
      </c>
      <c r="E73" s="5">
        <v>68</v>
      </c>
    </row>
    <row r="74" spans="1:5">
      <c r="A74" s="5">
        <v>213</v>
      </c>
      <c r="B74" s="5" t="s">
        <v>48</v>
      </c>
      <c r="C74" s="5">
        <v>154</v>
      </c>
      <c r="D74" s="5">
        <v>19</v>
      </c>
      <c r="E74" s="5">
        <v>19</v>
      </c>
    </row>
    <row r="75" spans="1:5">
      <c r="A75" s="5"/>
      <c r="B75" s="5" t="s">
        <v>4</v>
      </c>
      <c r="C75" s="5">
        <v>1</v>
      </c>
      <c r="D75" s="5">
        <v>136</v>
      </c>
      <c r="E75" s="5">
        <v>136</v>
      </c>
    </row>
    <row r="76" spans="1:5">
      <c r="A76" s="5"/>
      <c r="B76" s="5" t="s">
        <v>1</v>
      </c>
      <c r="C76" s="5">
        <v>1678</v>
      </c>
      <c r="D76" s="5">
        <v>1520</v>
      </c>
      <c r="E76" s="5">
        <v>1532</v>
      </c>
    </row>
    <row r="77" spans="1:5">
      <c r="A77" s="5"/>
      <c r="B77" s="5" t="s">
        <v>49</v>
      </c>
      <c r="C77" s="5">
        <v>2</v>
      </c>
      <c r="D77" s="5">
        <v>160</v>
      </c>
      <c r="E77" s="5">
        <v>148</v>
      </c>
    </row>
    <row r="78" spans="1:5">
      <c r="A78" s="5">
        <v>214</v>
      </c>
      <c r="B78" s="5" t="s">
        <v>48</v>
      </c>
      <c r="C78" s="5">
        <v>160</v>
      </c>
      <c r="D78" s="5">
        <v>157</v>
      </c>
      <c r="E78" s="5">
        <v>117</v>
      </c>
    </row>
    <row r="79" spans="1:5">
      <c r="A79" s="5"/>
      <c r="B79" s="5" t="s">
        <v>4</v>
      </c>
      <c r="C79" s="5">
        <v>5</v>
      </c>
      <c r="D79" s="5">
        <v>8</v>
      </c>
      <c r="E79" s="5">
        <v>48</v>
      </c>
    </row>
    <row r="80" spans="1:5">
      <c r="A80" s="5"/>
      <c r="B80" s="5" t="s">
        <v>1</v>
      </c>
      <c r="C80" s="5">
        <v>1269</v>
      </c>
      <c r="D80" s="5">
        <v>1269</v>
      </c>
      <c r="E80" s="5">
        <v>1270</v>
      </c>
    </row>
    <row r="81" spans="1:5">
      <c r="A81" s="5"/>
      <c r="B81" s="5" t="s">
        <v>49</v>
      </c>
      <c r="C81" s="5">
        <v>1</v>
      </c>
      <c r="D81" s="5">
        <v>1</v>
      </c>
      <c r="E81" s="5">
        <v>0</v>
      </c>
    </row>
    <row r="82" spans="1:5">
      <c r="A82" s="5">
        <v>215</v>
      </c>
      <c r="B82" s="5" t="s">
        <v>48</v>
      </c>
      <c r="C82" s="5">
        <v>91</v>
      </c>
      <c r="D82" s="5">
        <v>11</v>
      </c>
      <c r="E82" s="5">
        <v>9</v>
      </c>
    </row>
    <row r="83" spans="1:5">
      <c r="A83" s="5"/>
      <c r="B83" s="5" t="s">
        <v>4</v>
      </c>
      <c r="C83" s="5">
        <v>2</v>
      </c>
      <c r="D83" s="5">
        <v>82</v>
      </c>
      <c r="E83" s="5">
        <v>84</v>
      </c>
    </row>
    <row r="84" spans="1:5">
      <c r="A84" s="5"/>
      <c r="B84" s="5" t="s">
        <v>1</v>
      </c>
      <c r="C84" s="5">
        <v>2054</v>
      </c>
      <c r="D84" s="5">
        <v>1975</v>
      </c>
      <c r="E84" s="5">
        <v>1982</v>
      </c>
    </row>
    <row r="85" spans="1:5">
      <c r="A85" s="5"/>
      <c r="B85" s="5" t="s">
        <v>49</v>
      </c>
      <c r="C85" s="5">
        <v>0</v>
      </c>
      <c r="D85" s="5">
        <v>79</v>
      </c>
      <c r="E85" s="5">
        <v>72</v>
      </c>
    </row>
    <row r="86" spans="1:5">
      <c r="A86" s="5">
        <v>219</v>
      </c>
      <c r="B86" s="5" t="s">
        <v>48</v>
      </c>
      <c r="C86" s="5">
        <v>31</v>
      </c>
      <c r="D86" s="5">
        <v>0</v>
      </c>
      <c r="E86" s="5">
        <v>0</v>
      </c>
    </row>
    <row r="87" spans="1:5">
      <c r="A87" s="5"/>
      <c r="B87" s="5" t="s">
        <v>4</v>
      </c>
      <c r="C87" s="5">
        <v>7</v>
      </c>
      <c r="D87" s="5">
        <v>38</v>
      </c>
      <c r="E87" s="5">
        <v>38</v>
      </c>
    </row>
    <row r="88" spans="1:5">
      <c r="A88" s="5"/>
      <c r="B88" s="5" t="s">
        <v>1</v>
      </c>
      <c r="C88" s="5">
        <v>1288</v>
      </c>
      <c r="D88" s="5">
        <v>1263</v>
      </c>
      <c r="E88" s="5">
        <v>1292</v>
      </c>
    </row>
    <row r="89" spans="1:5">
      <c r="A89" s="5"/>
      <c r="B89" s="5" t="s">
        <v>49</v>
      </c>
      <c r="C89" s="5">
        <v>4</v>
      </c>
      <c r="D89" s="5">
        <v>29</v>
      </c>
      <c r="E89" s="5">
        <v>0</v>
      </c>
    </row>
    <row r="90" spans="1:5">
      <c r="A90" s="5">
        <v>220</v>
      </c>
      <c r="B90" s="5" t="s">
        <v>48</v>
      </c>
      <c r="C90" s="5">
        <v>0</v>
      </c>
      <c r="D90" s="5">
        <v>0</v>
      </c>
      <c r="E90" s="5">
        <v>0</v>
      </c>
    </row>
    <row r="91" spans="1:5">
      <c r="A91" s="5"/>
      <c r="B91" s="5" t="s">
        <v>4</v>
      </c>
      <c r="C91" s="5">
        <v>0</v>
      </c>
      <c r="D91" s="5">
        <v>0</v>
      </c>
      <c r="E91" s="5">
        <v>0</v>
      </c>
    </row>
    <row r="92" spans="1:5">
      <c r="A92" s="5"/>
      <c r="B92" s="5" t="s">
        <v>1</v>
      </c>
      <c r="C92" s="5">
        <v>1209</v>
      </c>
      <c r="D92" s="5">
        <v>1202</v>
      </c>
      <c r="E92" s="5">
        <v>1209</v>
      </c>
    </row>
    <row r="93" spans="1:5">
      <c r="A93" s="5"/>
      <c r="B93" s="5" t="s">
        <v>49</v>
      </c>
      <c r="C93" s="5">
        <v>0</v>
      </c>
      <c r="D93" s="5">
        <v>7</v>
      </c>
      <c r="E93" s="5">
        <v>0</v>
      </c>
    </row>
    <row r="94" spans="1:5">
      <c r="A94" s="5">
        <v>221</v>
      </c>
      <c r="B94" s="5" t="s">
        <v>48</v>
      </c>
      <c r="C94" s="5">
        <v>286</v>
      </c>
      <c r="D94" s="5">
        <v>280</v>
      </c>
      <c r="E94" s="5">
        <v>278</v>
      </c>
    </row>
    <row r="95" spans="1:5">
      <c r="A95" s="5"/>
      <c r="B95" s="5" t="s">
        <v>4</v>
      </c>
      <c r="C95" s="5">
        <v>2</v>
      </c>
      <c r="D95" s="5">
        <v>8</v>
      </c>
      <c r="E95" s="5">
        <v>10</v>
      </c>
    </row>
    <row r="96" spans="1:5">
      <c r="A96" s="5"/>
      <c r="B96" s="5" t="s">
        <v>1</v>
      </c>
      <c r="C96" s="5">
        <v>1279</v>
      </c>
      <c r="D96" s="5">
        <v>1285</v>
      </c>
      <c r="E96" s="5">
        <v>1285</v>
      </c>
    </row>
    <row r="97" spans="1:5">
      <c r="A97" s="5"/>
      <c r="B97" s="5" t="s">
        <v>49</v>
      </c>
      <c r="C97" s="5">
        <v>6</v>
      </c>
      <c r="D97" s="5">
        <v>0</v>
      </c>
      <c r="E97" s="5">
        <v>0</v>
      </c>
    </row>
    <row r="98" spans="1:5">
      <c r="A98" s="5">
        <v>223</v>
      </c>
      <c r="B98" s="5" t="s">
        <v>48</v>
      </c>
      <c r="C98" s="5">
        <v>139</v>
      </c>
      <c r="D98" s="5">
        <v>71</v>
      </c>
      <c r="E98" s="5">
        <v>0</v>
      </c>
    </row>
    <row r="99" spans="1:5">
      <c r="A99" s="5"/>
      <c r="B99" s="5" t="s">
        <v>4</v>
      </c>
      <c r="C99" s="5">
        <v>213</v>
      </c>
      <c r="D99" s="5">
        <v>281</v>
      </c>
      <c r="E99" s="5">
        <v>352</v>
      </c>
    </row>
    <row r="100" spans="1:5">
      <c r="A100" s="5"/>
      <c r="B100" s="5" t="s">
        <v>1</v>
      </c>
      <c r="C100" s="5">
        <v>1281</v>
      </c>
      <c r="D100" s="5">
        <v>1108</v>
      </c>
      <c r="E100" s="5">
        <v>1285</v>
      </c>
    </row>
    <row r="101" spans="1:5">
      <c r="A101" s="5"/>
      <c r="B101" s="5" t="s">
        <v>49</v>
      </c>
      <c r="C101" s="5">
        <v>4</v>
      </c>
      <c r="D101" s="5">
        <v>177</v>
      </c>
      <c r="E101" s="5">
        <v>0</v>
      </c>
    </row>
    <row r="102" spans="1:5">
      <c r="A102" s="5">
        <v>228</v>
      </c>
      <c r="B102" s="5" t="s">
        <v>48</v>
      </c>
      <c r="C102" s="5">
        <v>215</v>
      </c>
      <c r="D102" s="5">
        <v>169</v>
      </c>
      <c r="E102" s="5">
        <v>140</v>
      </c>
    </row>
    <row r="103" spans="1:5">
      <c r="A103" s="5"/>
      <c r="B103" s="5" t="s">
        <v>4</v>
      </c>
      <c r="C103" s="5">
        <v>17</v>
      </c>
      <c r="D103" s="5">
        <v>63</v>
      </c>
      <c r="E103" s="5">
        <v>92</v>
      </c>
    </row>
    <row r="104" spans="1:5">
      <c r="A104" s="5"/>
      <c r="B104" s="5" t="s">
        <v>1</v>
      </c>
      <c r="C104" s="5">
        <v>1067</v>
      </c>
      <c r="D104" s="5">
        <v>1012</v>
      </c>
      <c r="E104" s="5">
        <v>1018</v>
      </c>
    </row>
    <row r="105" spans="1:5">
      <c r="A105" s="5"/>
      <c r="B105" s="5" t="s">
        <v>49</v>
      </c>
      <c r="C105" s="5">
        <v>0</v>
      </c>
      <c r="D105" s="5">
        <v>55</v>
      </c>
      <c r="E105" s="5">
        <v>49</v>
      </c>
    </row>
    <row r="106" spans="1:5">
      <c r="A106" s="5">
        <v>233</v>
      </c>
      <c r="B106" s="5" t="s">
        <v>48</v>
      </c>
      <c r="C106" s="5">
        <v>513</v>
      </c>
      <c r="D106" s="5">
        <v>209</v>
      </c>
      <c r="E106" s="5">
        <v>206</v>
      </c>
    </row>
    <row r="107" spans="1:5">
      <c r="A107" s="5"/>
      <c r="B107" s="5" t="s">
        <v>4</v>
      </c>
      <c r="C107" s="5">
        <v>6</v>
      </c>
      <c r="D107" s="5">
        <v>310</v>
      </c>
      <c r="E107" s="5">
        <v>313</v>
      </c>
    </row>
    <row r="108" spans="1:5">
      <c r="A108" s="5"/>
      <c r="B108" s="5" t="s">
        <v>1</v>
      </c>
      <c r="C108" s="5">
        <v>1443</v>
      </c>
      <c r="D108" s="5">
        <v>1140</v>
      </c>
      <c r="E108" s="5">
        <v>1146</v>
      </c>
    </row>
    <row r="109" spans="1:5">
      <c r="A109" s="5"/>
      <c r="B109" s="5" t="s">
        <v>49</v>
      </c>
      <c r="C109" s="5">
        <v>1</v>
      </c>
      <c r="D109" s="5">
        <v>304</v>
      </c>
      <c r="E109" s="5">
        <v>298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E4" sqref="E4"/>
    </sheetView>
  </sheetViews>
  <sheetFormatPr baseColWidth="10" defaultRowHeight="15" x14ac:dyDescent="0"/>
  <cols>
    <col min="1" max="1" width="7" bestFit="1" customWidth="1"/>
    <col min="2" max="2" width="16" bestFit="1" customWidth="1"/>
    <col min="3" max="3" width="13.6640625" bestFit="1" customWidth="1"/>
    <col min="4" max="4" width="13.1640625" bestFit="1" customWidth="1"/>
    <col min="5" max="5" width="10.6640625" bestFit="1" customWidth="1"/>
    <col min="6" max="6" width="16" bestFit="1" customWidth="1"/>
    <col min="7" max="7" width="13.6640625" bestFit="1" customWidth="1"/>
    <col min="8" max="8" width="13.1640625" bestFit="1" customWidth="1"/>
    <col min="9" max="9" width="10.6640625" bestFit="1" customWidth="1"/>
    <col min="10" max="10" width="16" bestFit="1" customWidth="1"/>
    <col min="11" max="11" width="13.6640625" bestFit="1" customWidth="1"/>
    <col min="12" max="12" width="13.1640625" bestFit="1" customWidth="1"/>
    <col min="13" max="13" width="10.6640625" bestFit="1" customWidth="1"/>
  </cols>
  <sheetData>
    <row r="1" spans="1:13" ht="30">
      <c r="B1" s="6" t="s">
        <v>42</v>
      </c>
      <c r="C1" s="6"/>
      <c r="D1" s="6"/>
      <c r="E1" s="6"/>
      <c r="F1" s="6" t="s">
        <v>43</v>
      </c>
      <c r="G1" s="6"/>
      <c r="H1" s="6"/>
      <c r="I1" s="6"/>
      <c r="J1" s="6" t="s">
        <v>44</v>
      </c>
      <c r="K1" s="6"/>
      <c r="L1" s="6"/>
      <c r="M1" s="6"/>
    </row>
    <row r="2" spans="1:13">
      <c r="A2" s="14" t="s">
        <v>57</v>
      </c>
      <c r="B2" s="15" t="s">
        <v>50</v>
      </c>
      <c r="C2" s="15" t="s">
        <v>51</v>
      </c>
      <c r="D2" s="15" t="s">
        <v>52</v>
      </c>
      <c r="E2" s="14" t="s">
        <v>53</v>
      </c>
      <c r="F2" s="16" t="s">
        <v>50</v>
      </c>
      <c r="G2" s="15" t="s">
        <v>51</v>
      </c>
      <c r="H2" s="15" t="s">
        <v>52</v>
      </c>
      <c r="I2" s="14" t="s">
        <v>53</v>
      </c>
      <c r="J2" s="15" t="s">
        <v>50</v>
      </c>
      <c r="K2" s="15" t="s">
        <v>51</v>
      </c>
      <c r="L2" s="15" t="s">
        <v>52</v>
      </c>
      <c r="M2" s="15" t="s">
        <v>53</v>
      </c>
    </row>
    <row r="3" spans="1:13">
      <c r="A3" s="7">
        <v>100</v>
      </c>
      <c r="B3" s="8">
        <v>1436</v>
      </c>
      <c r="C3" s="9">
        <v>0</v>
      </c>
      <c r="D3" s="9">
        <v>0</v>
      </c>
      <c r="E3" s="10">
        <v>0</v>
      </c>
      <c r="F3" s="8">
        <v>1419</v>
      </c>
      <c r="G3" s="9">
        <v>17</v>
      </c>
      <c r="H3" s="9">
        <v>0</v>
      </c>
      <c r="I3" s="10">
        <v>0</v>
      </c>
      <c r="J3" s="8">
        <v>1436</v>
      </c>
      <c r="K3" s="9">
        <v>0</v>
      </c>
      <c r="L3" s="9">
        <v>0</v>
      </c>
      <c r="M3" s="10">
        <v>0</v>
      </c>
    </row>
    <row r="4" spans="1:13">
      <c r="A4" s="7">
        <v>105</v>
      </c>
      <c r="B4" s="11">
        <v>1533</v>
      </c>
      <c r="C4" s="12">
        <v>85</v>
      </c>
      <c r="D4" s="12">
        <v>0</v>
      </c>
      <c r="E4" s="13">
        <v>23</v>
      </c>
      <c r="F4" s="11">
        <v>1589</v>
      </c>
      <c r="G4" s="12">
        <v>29</v>
      </c>
      <c r="H4" s="12">
        <v>0</v>
      </c>
      <c r="I4" s="13">
        <v>23</v>
      </c>
      <c r="J4" s="11">
        <v>1613</v>
      </c>
      <c r="K4" s="12">
        <v>5</v>
      </c>
      <c r="L4" s="12">
        <v>4</v>
      </c>
      <c r="M4" s="13">
        <v>19</v>
      </c>
    </row>
    <row r="5" spans="1:13">
      <c r="A5" s="7">
        <v>106</v>
      </c>
      <c r="B5" s="11">
        <v>1020</v>
      </c>
      <c r="C5" s="12">
        <v>1</v>
      </c>
      <c r="D5" s="12">
        <v>60</v>
      </c>
      <c r="E5" s="13">
        <v>219</v>
      </c>
      <c r="F5" s="11">
        <v>1019</v>
      </c>
      <c r="G5" s="12">
        <v>2</v>
      </c>
      <c r="H5" s="12">
        <v>24</v>
      </c>
      <c r="I5" s="13">
        <v>255</v>
      </c>
      <c r="J5" s="11">
        <v>1021</v>
      </c>
      <c r="K5" s="12">
        <v>0</v>
      </c>
      <c r="L5" s="12">
        <v>71</v>
      </c>
      <c r="M5" s="13">
        <v>208</v>
      </c>
    </row>
    <row r="6" spans="1:13">
      <c r="A6" s="7">
        <v>108</v>
      </c>
      <c r="B6" s="11">
        <v>1101</v>
      </c>
      <c r="C6" s="12">
        <v>0</v>
      </c>
      <c r="D6" s="12">
        <v>9</v>
      </c>
      <c r="E6" s="13">
        <v>1</v>
      </c>
      <c r="F6" s="11">
        <v>1098</v>
      </c>
      <c r="G6" s="12">
        <v>3</v>
      </c>
      <c r="H6" s="12">
        <v>10</v>
      </c>
      <c r="I6" s="13">
        <v>0</v>
      </c>
      <c r="J6" s="11">
        <v>1101</v>
      </c>
      <c r="K6" s="12">
        <v>0</v>
      </c>
      <c r="L6" s="12">
        <v>10</v>
      </c>
      <c r="M6" s="13">
        <v>0</v>
      </c>
    </row>
    <row r="7" spans="1:13">
      <c r="A7" s="7">
        <v>109</v>
      </c>
      <c r="B7" s="11">
        <v>1591</v>
      </c>
      <c r="C7" s="12">
        <v>0</v>
      </c>
      <c r="D7" s="12">
        <v>0</v>
      </c>
      <c r="E7" s="13">
        <v>23</v>
      </c>
      <c r="F7" s="11">
        <v>1591</v>
      </c>
      <c r="G7" s="12">
        <v>0</v>
      </c>
      <c r="H7" s="12">
        <v>0</v>
      </c>
      <c r="I7" s="13">
        <v>23</v>
      </c>
      <c r="J7" s="11">
        <v>1591</v>
      </c>
      <c r="K7" s="12">
        <v>0</v>
      </c>
      <c r="L7" s="12">
        <v>0</v>
      </c>
      <c r="M7" s="13">
        <v>23</v>
      </c>
    </row>
    <row r="8" spans="1:13">
      <c r="A8" s="7">
        <v>113</v>
      </c>
      <c r="B8" s="11">
        <v>1141</v>
      </c>
      <c r="C8" s="12">
        <v>0</v>
      </c>
      <c r="D8" s="12">
        <v>0</v>
      </c>
      <c r="E8" s="13">
        <v>0</v>
      </c>
      <c r="F8" s="11">
        <v>1141</v>
      </c>
      <c r="G8" s="12">
        <v>0</v>
      </c>
      <c r="H8" s="12">
        <v>0</v>
      </c>
      <c r="I8" s="13">
        <v>0</v>
      </c>
      <c r="J8" s="11">
        <v>1141</v>
      </c>
      <c r="K8" s="12">
        <v>0</v>
      </c>
      <c r="L8" s="12">
        <v>0</v>
      </c>
      <c r="M8" s="13">
        <v>0</v>
      </c>
    </row>
    <row r="9" spans="1:13">
      <c r="A9" s="7">
        <v>114</v>
      </c>
      <c r="B9" s="11">
        <v>1151</v>
      </c>
      <c r="C9" s="12">
        <v>1</v>
      </c>
      <c r="D9" s="12">
        <v>1</v>
      </c>
      <c r="E9" s="13">
        <v>29</v>
      </c>
      <c r="F9" s="11">
        <v>1119</v>
      </c>
      <c r="G9" s="12">
        <v>33</v>
      </c>
      <c r="H9" s="12">
        <v>26</v>
      </c>
      <c r="I9" s="13">
        <v>4</v>
      </c>
      <c r="J9" s="11">
        <v>1124</v>
      </c>
      <c r="K9" s="12">
        <v>28</v>
      </c>
      <c r="L9" s="12">
        <v>26</v>
      </c>
      <c r="M9" s="13">
        <v>4</v>
      </c>
    </row>
    <row r="10" spans="1:13">
      <c r="A10" s="7">
        <v>116</v>
      </c>
      <c r="B10" s="11">
        <v>1431</v>
      </c>
      <c r="C10" s="12">
        <v>15</v>
      </c>
      <c r="D10" s="12">
        <v>0</v>
      </c>
      <c r="E10" s="13">
        <v>87</v>
      </c>
      <c r="F10" s="11">
        <v>1378</v>
      </c>
      <c r="G10" s="12">
        <v>68</v>
      </c>
      <c r="H10" s="12">
        <v>36</v>
      </c>
      <c r="I10" s="13">
        <v>51</v>
      </c>
      <c r="J10" s="11">
        <v>1384</v>
      </c>
      <c r="K10" s="12">
        <v>62</v>
      </c>
      <c r="L10" s="12">
        <v>36</v>
      </c>
      <c r="M10" s="13">
        <v>51</v>
      </c>
    </row>
    <row r="11" spans="1:13">
      <c r="A11" s="7">
        <v>118</v>
      </c>
      <c r="B11" s="11">
        <v>1381</v>
      </c>
      <c r="C11" s="12">
        <v>1</v>
      </c>
      <c r="D11" s="12">
        <v>7</v>
      </c>
      <c r="E11" s="13">
        <v>2</v>
      </c>
      <c r="F11" s="11">
        <v>1319</v>
      </c>
      <c r="G11" s="12">
        <v>63</v>
      </c>
      <c r="H11" s="12">
        <v>9</v>
      </c>
      <c r="I11" s="13">
        <v>0</v>
      </c>
      <c r="J11" s="11">
        <v>1336</v>
      </c>
      <c r="K11" s="12">
        <v>46</v>
      </c>
      <c r="L11" s="12">
        <v>9</v>
      </c>
      <c r="M11" s="13">
        <v>0</v>
      </c>
    </row>
    <row r="12" spans="1:13">
      <c r="A12" s="7">
        <v>119</v>
      </c>
      <c r="B12" s="11">
        <v>993</v>
      </c>
      <c r="C12" s="12">
        <v>1</v>
      </c>
      <c r="D12" s="12">
        <v>0</v>
      </c>
      <c r="E12" s="13">
        <v>284</v>
      </c>
      <c r="F12" s="11">
        <v>993</v>
      </c>
      <c r="G12" s="12">
        <v>1</v>
      </c>
      <c r="H12" s="12">
        <v>0</v>
      </c>
      <c r="I12" s="13">
        <v>284</v>
      </c>
      <c r="J12" s="11">
        <v>994</v>
      </c>
      <c r="K12" s="12">
        <v>0</v>
      </c>
      <c r="L12" s="12">
        <v>0</v>
      </c>
      <c r="M12" s="13">
        <v>284</v>
      </c>
    </row>
    <row r="13" spans="1:13">
      <c r="A13" s="7">
        <v>200</v>
      </c>
      <c r="B13" s="11">
        <v>1079</v>
      </c>
      <c r="C13" s="12">
        <v>34</v>
      </c>
      <c r="D13" s="12">
        <v>6</v>
      </c>
      <c r="E13" s="13">
        <v>559</v>
      </c>
      <c r="F13" s="11">
        <v>868</v>
      </c>
      <c r="G13" s="12">
        <v>245</v>
      </c>
      <c r="H13" s="12">
        <v>276</v>
      </c>
      <c r="I13" s="13">
        <v>289</v>
      </c>
      <c r="J13" s="11">
        <v>883</v>
      </c>
      <c r="K13" s="12">
        <v>230</v>
      </c>
      <c r="L13" s="12">
        <v>295</v>
      </c>
      <c r="M13" s="13">
        <v>270</v>
      </c>
    </row>
    <row r="14" spans="1:13">
      <c r="A14" s="7">
        <v>201</v>
      </c>
      <c r="B14" s="11">
        <v>815</v>
      </c>
      <c r="C14" s="12">
        <v>2</v>
      </c>
      <c r="D14" s="12">
        <v>196</v>
      </c>
      <c r="E14" s="13">
        <v>1</v>
      </c>
      <c r="F14" s="11">
        <v>817</v>
      </c>
      <c r="G14" s="12">
        <v>0</v>
      </c>
      <c r="H14" s="12">
        <v>197</v>
      </c>
      <c r="I14" s="13">
        <v>0</v>
      </c>
      <c r="J14" s="11">
        <v>817</v>
      </c>
      <c r="K14" s="12">
        <v>0</v>
      </c>
      <c r="L14" s="12">
        <v>197</v>
      </c>
      <c r="M14" s="13">
        <v>0</v>
      </c>
    </row>
    <row r="15" spans="1:13">
      <c r="A15" s="7">
        <v>202</v>
      </c>
      <c r="B15" s="11">
        <v>1247</v>
      </c>
      <c r="C15" s="12">
        <v>1</v>
      </c>
      <c r="D15" s="12">
        <v>0</v>
      </c>
      <c r="E15" s="13">
        <v>14</v>
      </c>
      <c r="F15" s="11">
        <v>1069</v>
      </c>
      <c r="G15" s="12">
        <v>179</v>
      </c>
      <c r="H15" s="12">
        <v>12</v>
      </c>
      <c r="I15" s="13">
        <v>2</v>
      </c>
      <c r="J15" s="11">
        <v>1236</v>
      </c>
      <c r="K15" s="12">
        <v>12</v>
      </c>
      <c r="L15" s="12">
        <v>13</v>
      </c>
      <c r="M15" s="13">
        <v>1</v>
      </c>
    </row>
    <row r="16" spans="1:13">
      <c r="A16" s="7">
        <v>203</v>
      </c>
      <c r="B16" s="11">
        <v>1621</v>
      </c>
      <c r="C16" s="12">
        <v>10</v>
      </c>
      <c r="D16" s="12">
        <v>79</v>
      </c>
      <c r="E16" s="13">
        <v>221</v>
      </c>
      <c r="F16" s="11">
        <v>1630</v>
      </c>
      <c r="G16" s="12">
        <v>1</v>
      </c>
      <c r="H16" s="12">
        <v>179</v>
      </c>
      <c r="I16" s="13">
        <v>121</v>
      </c>
      <c r="J16" s="11">
        <v>1631</v>
      </c>
      <c r="K16" s="12">
        <v>0</v>
      </c>
      <c r="L16" s="12">
        <v>300</v>
      </c>
      <c r="M16" s="13">
        <v>0</v>
      </c>
    </row>
    <row r="17" spans="1:13">
      <c r="A17" s="7">
        <v>207</v>
      </c>
      <c r="B17" s="11">
        <v>1282</v>
      </c>
      <c r="C17" s="12">
        <v>8</v>
      </c>
      <c r="D17" s="12">
        <v>0</v>
      </c>
      <c r="E17" s="13">
        <v>0</v>
      </c>
      <c r="F17" s="11">
        <v>1270</v>
      </c>
      <c r="G17" s="12">
        <v>20</v>
      </c>
      <c r="H17" s="12">
        <v>0</v>
      </c>
      <c r="I17" s="13">
        <v>0</v>
      </c>
      <c r="J17" s="11">
        <v>1216</v>
      </c>
      <c r="K17" s="12">
        <v>74</v>
      </c>
      <c r="L17" s="12">
        <v>0</v>
      </c>
      <c r="M17" s="13">
        <v>0</v>
      </c>
    </row>
    <row r="18" spans="1:13">
      <c r="A18" s="7">
        <v>208</v>
      </c>
      <c r="B18" s="11">
        <v>959</v>
      </c>
      <c r="C18" s="12">
        <v>33</v>
      </c>
      <c r="D18" s="12">
        <v>1</v>
      </c>
      <c r="E18" s="13">
        <v>631</v>
      </c>
      <c r="F18" s="11">
        <v>626</v>
      </c>
      <c r="G18" s="12">
        <v>366</v>
      </c>
      <c r="H18" s="12">
        <v>328</v>
      </c>
      <c r="I18" s="13">
        <v>304</v>
      </c>
      <c r="J18" s="11">
        <v>631</v>
      </c>
      <c r="K18" s="12">
        <v>361</v>
      </c>
      <c r="L18" s="12">
        <v>334</v>
      </c>
      <c r="M18" s="13">
        <v>298</v>
      </c>
    </row>
    <row r="19" spans="1:13">
      <c r="A19" s="7">
        <v>209</v>
      </c>
      <c r="B19" s="11">
        <v>1638</v>
      </c>
      <c r="C19" s="12">
        <v>3</v>
      </c>
      <c r="D19" s="12">
        <v>0</v>
      </c>
      <c r="E19" s="13">
        <v>1</v>
      </c>
      <c r="F19" s="11">
        <v>1641</v>
      </c>
      <c r="G19" s="12">
        <v>0</v>
      </c>
      <c r="H19" s="12">
        <v>1</v>
      </c>
      <c r="I19" s="13">
        <v>0</v>
      </c>
      <c r="J19" s="11">
        <v>1641</v>
      </c>
      <c r="K19" s="12">
        <v>0</v>
      </c>
      <c r="L19" s="12">
        <v>1</v>
      </c>
      <c r="M19" s="13">
        <v>0</v>
      </c>
    </row>
    <row r="20" spans="1:13">
      <c r="A20" s="7">
        <v>210</v>
      </c>
      <c r="B20" s="11">
        <v>1551</v>
      </c>
      <c r="C20" s="12">
        <v>2</v>
      </c>
      <c r="D20" s="12">
        <v>13</v>
      </c>
      <c r="E20" s="13">
        <v>110</v>
      </c>
      <c r="F20" s="11">
        <v>1464</v>
      </c>
      <c r="G20" s="12">
        <v>89</v>
      </c>
      <c r="H20" s="12">
        <v>91</v>
      </c>
      <c r="I20" s="13">
        <v>32</v>
      </c>
      <c r="J20" s="11">
        <v>1485</v>
      </c>
      <c r="K20" s="12">
        <v>68</v>
      </c>
      <c r="L20" s="12">
        <v>98</v>
      </c>
      <c r="M20" s="13">
        <v>25</v>
      </c>
    </row>
    <row r="21" spans="1:13">
      <c r="A21" s="7">
        <v>213</v>
      </c>
      <c r="B21" s="11">
        <v>1678</v>
      </c>
      <c r="C21" s="12">
        <v>2</v>
      </c>
      <c r="D21" s="12">
        <v>1</v>
      </c>
      <c r="E21" s="13">
        <v>154</v>
      </c>
      <c r="F21" s="11">
        <v>1520</v>
      </c>
      <c r="G21" s="12">
        <v>160</v>
      </c>
      <c r="H21" s="12">
        <v>136</v>
      </c>
      <c r="I21" s="13">
        <v>19</v>
      </c>
      <c r="J21" s="11">
        <v>1532</v>
      </c>
      <c r="K21" s="12">
        <v>148</v>
      </c>
      <c r="L21" s="12">
        <v>136</v>
      </c>
      <c r="M21" s="13">
        <v>19</v>
      </c>
    </row>
    <row r="22" spans="1:13">
      <c r="A22" s="7">
        <v>214</v>
      </c>
      <c r="B22" s="11">
        <v>1269</v>
      </c>
      <c r="C22" s="12">
        <v>1</v>
      </c>
      <c r="D22" s="12">
        <v>5</v>
      </c>
      <c r="E22" s="13">
        <v>160</v>
      </c>
      <c r="F22" s="11">
        <v>1269</v>
      </c>
      <c r="G22" s="12">
        <v>1</v>
      </c>
      <c r="H22" s="12">
        <v>8</v>
      </c>
      <c r="I22" s="13">
        <v>157</v>
      </c>
      <c r="J22" s="11">
        <v>1270</v>
      </c>
      <c r="K22" s="12">
        <v>0</v>
      </c>
      <c r="L22" s="12">
        <v>48</v>
      </c>
      <c r="M22" s="13">
        <v>117</v>
      </c>
    </row>
    <row r="23" spans="1:13">
      <c r="A23" s="7">
        <v>215</v>
      </c>
      <c r="B23" s="11">
        <v>2054</v>
      </c>
      <c r="C23" s="12">
        <v>0</v>
      </c>
      <c r="D23" s="12">
        <v>2</v>
      </c>
      <c r="E23" s="13">
        <v>91</v>
      </c>
      <c r="F23" s="11">
        <v>1975</v>
      </c>
      <c r="G23" s="12">
        <v>79</v>
      </c>
      <c r="H23" s="12">
        <v>82</v>
      </c>
      <c r="I23" s="13">
        <v>11</v>
      </c>
      <c r="J23" s="11">
        <v>1982</v>
      </c>
      <c r="K23" s="12">
        <v>72</v>
      </c>
      <c r="L23" s="12">
        <v>84</v>
      </c>
      <c r="M23" s="13">
        <v>9</v>
      </c>
    </row>
    <row r="24" spans="1:13">
      <c r="A24" s="7">
        <v>219</v>
      </c>
      <c r="B24" s="11">
        <v>1288</v>
      </c>
      <c r="C24" s="12">
        <v>4</v>
      </c>
      <c r="D24" s="12">
        <v>7</v>
      </c>
      <c r="E24" s="13">
        <v>31</v>
      </c>
      <c r="F24" s="11">
        <v>1263</v>
      </c>
      <c r="G24" s="12">
        <v>29</v>
      </c>
      <c r="H24" s="12">
        <v>38</v>
      </c>
      <c r="I24" s="13">
        <v>0</v>
      </c>
      <c r="J24" s="11">
        <v>1292</v>
      </c>
      <c r="K24" s="12">
        <v>0</v>
      </c>
      <c r="L24" s="12">
        <v>38</v>
      </c>
      <c r="M24" s="13">
        <v>0</v>
      </c>
    </row>
    <row r="25" spans="1:13">
      <c r="A25" s="7">
        <v>220</v>
      </c>
      <c r="B25" s="11">
        <v>1209</v>
      </c>
      <c r="C25" s="12">
        <v>0</v>
      </c>
      <c r="D25" s="12">
        <v>0</v>
      </c>
      <c r="E25" s="13">
        <v>0</v>
      </c>
      <c r="F25" s="11">
        <v>1202</v>
      </c>
      <c r="G25" s="12">
        <v>7</v>
      </c>
      <c r="H25" s="12">
        <v>0</v>
      </c>
      <c r="I25" s="13">
        <v>0</v>
      </c>
      <c r="J25" s="11">
        <v>1209</v>
      </c>
      <c r="K25" s="12">
        <v>0</v>
      </c>
      <c r="L25" s="12">
        <v>0</v>
      </c>
      <c r="M25" s="13">
        <v>0</v>
      </c>
    </row>
    <row r="26" spans="1:13">
      <c r="A26" s="7">
        <v>221</v>
      </c>
      <c r="B26" s="11">
        <v>1279</v>
      </c>
      <c r="C26" s="12">
        <v>6</v>
      </c>
      <c r="D26" s="12">
        <v>2</v>
      </c>
      <c r="E26" s="13">
        <v>286</v>
      </c>
      <c r="F26" s="11">
        <v>1285</v>
      </c>
      <c r="G26" s="12">
        <v>0</v>
      </c>
      <c r="H26" s="12">
        <v>8</v>
      </c>
      <c r="I26" s="13">
        <v>280</v>
      </c>
      <c r="J26" s="11">
        <v>1285</v>
      </c>
      <c r="K26" s="12">
        <v>0</v>
      </c>
      <c r="L26" s="12">
        <v>10</v>
      </c>
      <c r="M26" s="13">
        <v>278</v>
      </c>
    </row>
    <row r="27" spans="1:13">
      <c r="A27" s="7">
        <v>223</v>
      </c>
      <c r="B27" s="11">
        <v>1281</v>
      </c>
      <c r="C27" s="12">
        <v>4</v>
      </c>
      <c r="D27" s="12">
        <v>213</v>
      </c>
      <c r="E27" s="13">
        <v>139</v>
      </c>
      <c r="F27" s="11">
        <v>1108</v>
      </c>
      <c r="G27" s="12">
        <v>177</v>
      </c>
      <c r="H27" s="12">
        <v>281</v>
      </c>
      <c r="I27" s="13">
        <v>71</v>
      </c>
      <c r="J27" s="11">
        <v>1285</v>
      </c>
      <c r="K27" s="12">
        <v>0</v>
      </c>
      <c r="L27" s="12">
        <v>352</v>
      </c>
      <c r="M27" s="13">
        <v>0</v>
      </c>
    </row>
    <row r="28" spans="1:13">
      <c r="A28" s="7">
        <v>228</v>
      </c>
      <c r="B28" s="11">
        <v>1067</v>
      </c>
      <c r="C28" s="12">
        <v>0</v>
      </c>
      <c r="D28" s="12">
        <v>17</v>
      </c>
      <c r="E28" s="13">
        <v>215</v>
      </c>
      <c r="F28" s="11">
        <v>1012</v>
      </c>
      <c r="G28" s="12">
        <v>55</v>
      </c>
      <c r="H28" s="12">
        <v>63</v>
      </c>
      <c r="I28" s="13">
        <v>169</v>
      </c>
      <c r="J28" s="11">
        <v>1018</v>
      </c>
      <c r="K28" s="12">
        <v>49</v>
      </c>
      <c r="L28" s="12">
        <v>92</v>
      </c>
      <c r="M28" s="13">
        <v>140</v>
      </c>
    </row>
    <row r="29" spans="1:13">
      <c r="A29" s="7">
        <v>233</v>
      </c>
      <c r="B29" s="11">
        <v>1443</v>
      </c>
      <c r="C29" s="12">
        <v>1</v>
      </c>
      <c r="D29" s="12">
        <v>6</v>
      </c>
      <c r="E29" s="13">
        <v>513</v>
      </c>
      <c r="F29" s="11">
        <v>1140</v>
      </c>
      <c r="G29" s="12">
        <v>304</v>
      </c>
      <c r="H29" s="12">
        <v>310</v>
      </c>
      <c r="I29" s="13">
        <v>209</v>
      </c>
      <c r="J29" s="11">
        <v>1146</v>
      </c>
      <c r="K29" s="12">
        <v>298</v>
      </c>
      <c r="L29" s="12">
        <v>313</v>
      </c>
      <c r="M29" s="13">
        <v>206</v>
      </c>
    </row>
    <row r="31" spans="1:13">
      <c r="A31" s="5"/>
    </row>
    <row r="32" spans="1:13">
      <c r="A32" s="5"/>
    </row>
    <row r="33" spans="1:1">
      <c r="A33" s="5"/>
    </row>
    <row r="35" spans="1:1">
      <c r="A35" s="5"/>
    </row>
    <row r="36" spans="1:1">
      <c r="A36" s="5"/>
    </row>
    <row r="37" spans="1:1">
      <c r="A37" s="5"/>
    </row>
    <row r="39" spans="1:1">
      <c r="A39" s="5"/>
    </row>
    <row r="40" spans="1:1">
      <c r="A40" s="5"/>
    </row>
    <row r="41" spans="1:1">
      <c r="A41" s="5"/>
    </row>
    <row r="43" spans="1:1">
      <c r="A43" s="5"/>
    </row>
    <row r="44" spans="1:1">
      <c r="A44" s="5"/>
    </row>
    <row r="45" spans="1:1">
      <c r="A45" s="5"/>
    </row>
    <row r="47" spans="1:1">
      <c r="A47" s="5"/>
    </row>
    <row r="48" spans="1:1">
      <c r="A48" s="5"/>
    </row>
    <row r="49" spans="1:1">
      <c r="A49" s="5"/>
    </row>
    <row r="51" spans="1:1">
      <c r="A51" s="5"/>
    </row>
    <row r="52" spans="1:1">
      <c r="A52" s="5"/>
    </row>
    <row r="53" spans="1:1">
      <c r="A53" s="5"/>
    </row>
    <row r="55" spans="1:1">
      <c r="A55" s="5"/>
    </row>
    <row r="56" spans="1:1">
      <c r="A56" s="5"/>
    </row>
    <row r="57" spans="1:1">
      <c r="A57" s="5"/>
    </row>
    <row r="59" spans="1:1">
      <c r="A59" s="5"/>
    </row>
    <row r="60" spans="1:1">
      <c r="A60" s="5"/>
    </row>
    <row r="61" spans="1:1">
      <c r="A61" s="5"/>
    </row>
    <row r="63" spans="1:1">
      <c r="A63" s="5"/>
    </row>
    <row r="64" spans="1:1">
      <c r="A64" s="5"/>
    </row>
    <row r="65" spans="1:1">
      <c r="A65" s="5"/>
    </row>
    <row r="67" spans="1:1">
      <c r="A67" s="5"/>
    </row>
    <row r="68" spans="1:1">
      <c r="A68" s="5"/>
    </row>
    <row r="69" spans="1:1">
      <c r="A69" s="5"/>
    </row>
    <row r="71" spans="1:1">
      <c r="A71" s="5"/>
    </row>
    <row r="72" spans="1:1">
      <c r="A72" s="5"/>
    </row>
    <row r="73" spans="1:1">
      <c r="A73" s="5"/>
    </row>
    <row r="75" spans="1:1">
      <c r="A75" s="5"/>
    </row>
    <row r="76" spans="1:1">
      <c r="A76" s="5"/>
    </row>
    <row r="77" spans="1:1">
      <c r="A77" s="5"/>
    </row>
    <row r="79" spans="1:1">
      <c r="A79" s="5"/>
    </row>
    <row r="80" spans="1:1">
      <c r="A80" s="5"/>
    </row>
    <row r="81" spans="1:1">
      <c r="A81" s="5"/>
    </row>
  </sheetData>
  <mergeCells count="3">
    <mergeCell ref="B1:E1"/>
    <mergeCell ref="F1:I1"/>
    <mergeCell ref="J1:M1"/>
  </mergeCells>
  <phoneticPr fontId="8" type="noConversion"/>
  <pageMargins left="0.75" right="0.75" top="1" bottom="1" header="0.5" footer="0.5"/>
  <pageSetup paperSize="9" scale="72" orientation="landscape" horizontalDpi="4294967292" verticalDpi="4294967292"/>
  <rowBreaks count="1" manualBreakCount="1">
    <brk id="29" max="16383" man="1"/>
  </rowBreaks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abSelected="1" workbookViewId="0">
      <selection activeCell="A31" sqref="A31"/>
    </sheetView>
  </sheetViews>
  <sheetFormatPr baseColWidth="10" defaultRowHeight="15" x14ac:dyDescent="0"/>
  <cols>
    <col min="1" max="1" width="9.33203125" customWidth="1"/>
  </cols>
  <sheetData>
    <row r="1" spans="1:16" ht="30">
      <c r="B1" s="6" t="s">
        <v>42</v>
      </c>
      <c r="C1" s="6"/>
      <c r="D1" s="6"/>
      <c r="E1" s="6"/>
      <c r="F1" s="6"/>
      <c r="G1" s="6" t="s">
        <v>43</v>
      </c>
      <c r="H1" s="6"/>
      <c r="I1" s="6"/>
      <c r="J1" s="6"/>
      <c r="K1" s="6"/>
      <c r="L1" s="6" t="s">
        <v>44</v>
      </c>
      <c r="M1" s="6"/>
      <c r="N1" s="6"/>
      <c r="O1" s="6"/>
      <c r="P1" s="6"/>
    </row>
    <row r="2" spans="1:16">
      <c r="A2" s="15" t="s">
        <v>57</v>
      </c>
      <c r="B2" s="15" t="s">
        <v>20</v>
      </c>
      <c r="C2" s="15" t="s">
        <v>32</v>
      </c>
      <c r="D2" s="15" t="s">
        <v>54</v>
      </c>
      <c r="E2" s="15" t="s">
        <v>55</v>
      </c>
      <c r="F2" s="15" t="s">
        <v>56</v>
      </c>
      <c r="G2" s="15" t="s">
        <v>20</v>
      </c>
      <c r="H2" s="15" t="s">
        <v>32</v>
      </c>
      <c r="I2" s="15" t="s">
        <v>54</v>
      </c>
      <c r="J2" s="15" t="s">
        <v>55</v>
      </c>
      <c r="K2" s="15" t="s">
        <v>56</v>
      </c>
      <c r="L2" s="15" t="s">
        <v>20</v>
      </c>
      <c r="M2" s="15" t="s">
        <v>32</v>
      </c>
      <c r="N2" s="15" t="s">
        <v>54</v>
      </c>
      <c r="O2" s="15" t="s">
        <v>55</v>
      </c>
      <c r="P2" s="15" t="s">
        <v>56</v>
      </c>
    </row>
    <row r="3" spans="1:16">
      <c r="A3" s="17">
        <v>100</v>
      </c>
      <c r="B3" s="25">
        <f>('Normal VEB'!B3+'Normal VEB'!E3)/('Normal VEB'!B3+'Normal VEB'!C3+'Normal VEB'!D3+'Normal VEB'!E3)</f>
        <v>1</v>
      </c>
      <c r="C3" s="26">
        <f>'Normal VEB'!B3/('Normal VEB'!B3+'Normal VEB'!C3)</f>
        <v>1</v>
      </c>
      <c r="D3" s="26" t="s">
        <v>58</v>
      </c>
      <c r="E3" s="26">
        <f>'Normal VEB'!B3/('Normal VEB'!B3+'Normal VEB'!D3)</f>
        <v>1</v>
      </c>
      <c r="F3" s="27" t="s">
        <v>58</v>
      </c>
      <c r="G3" s="25">
        <f>('Normal VEB'!F3+'Normal VEB'!I3)/('Normal VEB'!F3+'Normal VEB'!G3+'Normal VEB'!H3+'Normal VEB'!I3)</f>
        <v>0.98816155988857934</v>
      </c>
      <c r="H3" s="26">
        <f>'Normal VEB'!F3/('Normal VEB'!F3+'Normal VEB'!G3)</f>
        <v>0.98816155988857934</v>
      </c>
      <c r="I3" s="33" t="s">
        <v>58</v>
      </c>
      <c r="J3" s="26">
        <f>'Normal VEB'!F3/('Normal VEB'!F3+'Normal VEB'!H3)</f>
        <v>1</v>
      </c>
      <c r="K3" s="27">
        <f>'Normal VEB'!I3/('Normal VEB'!I3+'Normal VEB'!G3)</f>
        <v>0</v>
      </c>
      <c r="L3" s="18">
        <f>('Normal VEB'!J3+'Normal VEB'!M3)/('Normal VEB'!J3+'Normal VEB'!K3+'Normal VEB'!L3+'Normal VEB'!M3)</f>
        <v>1</v>
      </c>
      <c r="M3" s="18">
        <f>'Normal VEB'!J3/('Normal VEB'!J3+'Normal VEB'!K3)</f>
        <v>1</v>
      </c>
      <c r="N3" s="19" t="s">
        <v>58</v>
      </c>
      <c r="O3" s="18">
        <f>'Normal VEB'!J3/('Normal VEB'!J3+'Normal VEB'!L3)</f>
        <v>1</v>
      </c>
      <c r="P3" s="19" t="s">
        <v>58</v>
      </c>
    </row>
    <row r="4" spans="1:16">
      <c r="A4" s="20">
        <v>105</v>
      </c>
      <c r="B4" s="28">
        <f>('Normal VEB'!B4+'Normal VEB'!E4)/('Normal VEB'!B4+'Normal VEB'!C4+'Normal VEB'!D4+'Normal VEB'!E4)</f>
        <v>0.94820231566118218</v>
      </c>
      <c r="C4" s="29">
        <f>'Normal VEB'!B4/('Normal VEB'!B4+'Normal VEB'!C4)</f>
        <v>0.94746600741656362</v>
      </c>
      <c r="D4" s="29">
        <f>'Normal VEB'!E4/('Normal VEB'!E4+'Normal VEB'!D4)</f>
        <v>1</v>
      </c>
      <c r="E4" s="29">
        <f>'Normal VEB'!B4/('Normal VEB'!B4+'Normal VEB'!D4)</f>
        <v>1</v>
      </c>
      <c r="F4" s="30">
        <f>'Normal VEB'!E4/('Normal VEB'!E4+'Normal VEB'!C4)</f>
        <v>0.21296296296296297</v>
      </c>
      <c r="G4" s="28">
        <f>('Normal VEB'!F4+'Normal VEB'!I4)/('Normal VEB'!F4+'Normal VEB'!G4+'Normal VEB'!H4+'Normal VEB'!I4)</f>
        <v>0.98232784887263869</v>
      </c>
      <c r="H4" s="29">
        <f>'Normal VEB'!F4/('Normal VEB'!F4+'Normal VEB'!G4)</f>
        <v>0.98207663782447463</v>
      </c>
      <c r="I4" s="29">
        <f>'Normal VEB'!I4/('Normal VEB'!I4+'Normal VEB'!H4)</f>
        <v>1</v>
      </c>
      <c r="J4" s="29">
        <f>'Normal VEB'!F4/('Normal VEB'!F4+'Normal VEB'!H4)</f>
        <v>1</v>
      </c>
      <c r="K4" s="30">
        <f>'Normal VEB'!I4/('Normal VEB'!I4+'Normal VEB'!G4)</f>
        <v>0.44230769230769229</v>
      </c>
      <c r="L4" s="18">
        <f>('Normal VEB'!J4+'Normal VEB'!M4)/('Normal VEB'!J4+'Normal VEB'!K4+'Normal VEB'!L4+'Normal VEB'!M4)</f>
        <v>0.99451553930530168</v>
      </c>
      <c r="M4" s="18">
        <f>'Normal VEB'!J4/('Normal VEB'!J4+'Normal VEB'!K4)</f>
        <v>0.99690976514215079</v>
      </c>
      <c r="N4" s="18">
        <f>'Normal VEB'!M4/('Normal VEB'!M4+'Normal VEB'!L4)</f>
        <v>0.82608695652173914</v>
      </c>
      <c r="O4" s="18">
        <f>'Normal VEB'!J4/('Normal VEB'!J4+'Normal VEB'!L4)</f>
        <v>0.99752628324056891</v>
      </c>
      <c r="P4" s="18">
        <f>'Normal VEB'!M4/('Normal VEB'!M4+'Normal VEB'!K4)</f>
        <v>0.79166666666666663</v>
      </c>
    </row>
    <row r="5" spans="1:16">
      <c r="A5" s="20">
        <v>106</v>
      </c>
      <c r="B5" s="28">
        <f>('Normal VEB'!B5+'Normal VEB'!E5)/('Normal VEB'!B5+'Normal VEB'!C5+'Normal VEB'!D5+'Normal VEB'!E5)</f>
        <v>0.95307692307692304</v>
      </c>
      <c r="C5" s="29">
        <f>'Normal VEB'!B5/('Normal VEB'!B5+'Normal VEB'!C5)</f>
        <v>0.99902056807051909</v>
      </c>
      <c r="D5" s="29">
        <f>'Normal VEB'!E5/('Normal VEB'!E5+'Normal VEB'!D5)</f>
        <v>0.78494623655913975</v>
      </c>
      <c r="E5" s="29">
        <f>'Normal VEB'!B5/('Normal VEB'!B5+'Normal VEB'!D5)</f>
        <v>0.94444444444444442</v>
      </c>
      <c r="F5" s="30">
        <f>'Normal VEB'!E5/('Normal VEB'!E5+'Normal VEB'!C5)</f>
        <v>0.99545454545454548</v>
      </c>
      <c r="G5" s="28">
        <f>('Normal VEB'!F5+'Normal VEB'!I5)/('Normal VEB'!F5+'Normal VEB'!G5+'Normal VEB'!H5+'Normal VEB'!I5)</f>
        <v>0.98</v>
      </c>
      <c r="H5" s="29">
        <f>'Normal VEB'!F5/('Normal VEB'!F5+'Normal VEB'!G5)</f>
        <v>0.99804113614103818</v>
      </c>
      <c r="I5" s="29">
        <f>'Normal VEB'!I5/('Normal VEB'!I5+'Normal VEB'!H5)</f>
        <v>0.91397849462365588</v>
      </c>
      <c r="J5" s="29">
        <f>'Normal VEB'!F5/('Normal VEB'!F5+'Normal VEB'!H5)</f>
        <v>0.9769894534995206</v>
      </c>
      <c r="K5" s="30">
        <f>'Normal VEB'!I5/('Normal VEB'!I5+'Normal VEB'!G5)</f>
        <v>0.99221789883268485</v>
      </c>
      <c r="L5" s="18">
        <f>('Normal VEB'!J5+'Normal VEB'!M5)/('Normal VEB'!J5+'Normal VEB'!K5+'Normal VEB'!L5+'Normal VEB'!M5)</f>
        <v>0.94538461538461538</v>
      </c>
      <c r="M5" s="18">
        <f>'Normal VEB'!J5/('Normal VEB'!J5+'Normal VEB'!K5)</f>
        <v>1</v>
      </c>
      <c r="N5" s="18">
        <f>'Normal VEB'!M5/('Normal VEB'!M5+'Normal VEB'!L5)</f>
        <v>0.74551971326164879</v>
      </c>
      <c r="O5" s="18">
        <f>'Normal VEB'!J5/('Normal VEB'!J5+'Normal VEB'!L5)</f>
        <v>0.93498168498168499</v>
      </c>
      <c r="P5" s="18">
        <f>'Normal VEB'!M5/('Normal VEB'!M5+'Normal VEB'!K5)</f>
        <v>1</v>
      </c>
    </row>
    <row r="6" spans="1:16">
      <c r="A6" s="20">
        <v>108</v>
      </c>
      <c r="B6" s="28">
        <f>('Normal VEB'!B6+'Normal VEB'!E6)/('Normal VEB'!B6+'Normal VEB'!C6+'Normal VEB'!D6+'Normal VEB'!E6)</f>
        <v>0.99189918991899195</v>
      </c>
      <c r="C6" s="29">
        <f>'Normal VEB'!B6/('Normal VEB'!B6+'Normal VEB'!C6)</f>
        <v>1</v>
      </c>
      <c r="D6" s="29">
        <f>'Normal VEB'!E6/('Normal VEB'!E6+'Normal VEB'!D6)</f>
        <v>0.1</v>
      </c>
      <c r="E6" s="29">
        <f>'Normal VEB'!B6/('Normal VEB'!B6+'Normal VEB'!D6)</f>
        <v>0.99189189189189186</v>
      </c>
      <c r="F6" s="30">
        <f>'Normal VEB'!E6/('Normal VEB'!E6+'Normal VEB'!C6)</f>
        <v>1</v>
      </c>
      <c r="G6" s="28">
        <f>('Normal VEB'!F6+'Normal VEB'!I6)/('Normal VEB'!F6+'Normal VEB'!G6+'Normal VEB'!H6+'Normal VEB'!I6)</f>
        <v>0.98829882988298834</v>
      </c>
      <c r="H6" s="29">
        <f>'Normal VEB'!F6/('Normal VEB'!F6+'Normal VEB'!G6)</f>
        <v>0.99727520435967298</v>
      </c>
      <c r="I6" s="29">
        <f>'Normal VEB'!I6/('Normal VEB'!I6+'Normal VEB'!H6)</f>
        <v>0</v>
      </c>
      <c r="J6" s="29">
        <f>'Normal VEB'!F6/('Normal VEB'!F6+'Normal VEB'!H6)</f>
        <v>0.99097472924187724</v>
      </c>
      <c r="K6" s="30">
        <f>'Normal VEB'!I6/('Normal VEB'!I6+'Normal VEB'!G6)</f>
        <v>0</v>
      </c>
      <c r="L6" s="18">
        <f>('Normal VEB'!J6+'Normal VEB'!M6)/('Normal VEB'!J6+'Normal VEB'!K6+'Normal VEB'!L6+'Normal VEB'!M6)</f>
        <v>0.99099909990999102</v>
      </c>
      <c r="M6" s="18">
        <f>'Normal VEB'!J6/('Normal VEB'!J6+'Normal VEB'!K6)</f>
        <v>1</v>
      </c>
      <c r="N6" s="18">
        <f>'Normal VEB'!M6/('Normal VEB'!M6+'Normal VEB'!L6)</f>
        <v>0</v>
      </c>
      <c r="O6" s="18">
        <f>'Normal VEB'!J6/('Normal VEB'!J6+'Normal VEB'!L6)</f>
        <v>0.99099909990999102</v>
      </c>
      <c r="P6" s="19" t="s">
        <v>58</v>
      </c>
    </row>
    <row r="7" spans="1:16">
      <c r="A7" s="20">
        <v>109</v>
      </c>
      <c r="B7" s="28">
        <f>('Normal VEB'!B7+'Normal VEB'!E7)/('Normal VEB'!B7+'Normal VEB'!C7+'Normal VEB'!D7+'Normal VEB'!E7)</f>
        <v>1</v>
      </c>
      <c r="C7" s="29">
        <f>'Normal VEB'!B7/('Normal VEB'!B7+'Normal VEB'!C7)</f>
        <v>1</v>
      </c>
      <c r="D7" s="29">
        <f>'Normal VEB'!E7/('Normal VEB'!E7+'Normal VEB'!D7)</f>
        <v>1</v>
      </c>
      <c r="E7" s="29">
        <f>'Normal VEB'!B7/('Normal VEB'!B7+'Normal VEB'!D7)</f>
        <v>1</v>
      </c>
      <c r="F7" s="30">
        <f>'Normal VEB'!E7/('Normal VEB'!E7+'Normal VEB'!C7)</f>
        <v>1</v>
      </c>
      <c r="G7" s="28">
        <f>('Normal VEB'!F7+'Normal VEB'!I7)/('Normal VEB'!F7+'Normal VEB'!G7+'Normal VEB'!H7+'Normal VEB'!I7)</f>
        <v>1</v>
      </c>
      <c r="H7" s="29">
        <f>'Normal VEB'!F7/('Normal VEB'!F7+'Normal VEB'!G7)</f>
        <v>1</v>
      </c>
      <c r="I7" s="29">
        <f>'Normal VEB'!I7/('Normal VEB'!I7+'Normal VEB'!H7)</f>
        <v>1</v>
      </c>
      <c r="J7" s="29">
        <f>'Normal VEB'!F7/('Normal VEB'!F7+'Normal VEB'!H7)</f>
        <v>1</v>
      </c>
      <c r="K7" s="30">
        <f>'Normal VEB'!I7/('Normal VEB'!I7+'Normal VEB'!G7)</f>
        <v>1</v>
      </c>
      <c r="L7" s="18">
        <f>('Normal VEB'!J7+'Normal VEB'!M7)/('Normal VEB'!J7+'Normal VEB'!K7+'Normal VEB'!L7+'Normal VEB'!M7)</f>
        <v>1</v>
      </c>
      <c r="M7" s="18">
        <f>'Normal VEB'!J7/('Normal VEB'!J7+'Normal VEB'!K7)</f>
        <v>1</v>
      </c>
      <c r="N7" s="18">
        <f>'Normal VEB'!M7/('Normal VEB'!M7+'Normal VEB'!L7)</f>
        <v>1</v>
      </c>
      <c r="O7" s="18">
        <f>'Normal VEB'!J7/('Normal VEB'!J7+'Normal VEB'!L7)</f>
        <v>1</v>
      </c>
      <c r="P7" s="18">
        <f>'Normal VEB'!M7/('Normal VEB'!M7+'Normal VEB'!K7)</f>
        <v>1</v>
      </c>
    </row>
    <row r="8" spans="1:16">
      <c r="A8" s="20">
        <v>113</v>
      </c>
      <c r="B8" s="28">
        <f>('Normal VEB'!B8+'Normal VEB'!E8)/('Normal VEB'!B8+'Normal VEB'!C8+'Normal VEB'!D8+'Normal VEB'!E8)</f>
        <v>1</v>
      </c>
      <c r="C8" s="29">
        <f>'Normal VEB'!B8/('Normal VEB'!B8+'Normal VEB'!C8)</f>
        <v>1</v>
      </c>
      <c r="D8" s="29" t="s">
        <v>58</v>
      </c>
      <c r="E8" s="29">
        <f>'Normal VEB'!B8/('Normal VEB'!B8+'Normal VEB'!D8)</f>
        <v>1</v>
      </c>
      <c r="F8" s="30" t="s">
        <v>58</v>
      </c>
      <c r="G8" s="28">
        <f>('Normal VEB'!F8+'Normal VEB'!I8)/('Normal VEB'!F8+'Normal VEB'!G8+'Normal VEB'!H8+'Normal VEB'!I8)</f>
        <v>1</v>
      </c>
      <c r="H8" s="29">
        <f>'Normal VEB'!F8/('Normal VEB'!F8+'Normal VEB'!G8)</f>
        <v>1</v>
      </c>
      <c r="I8" s="34" t="s">
        <v>58</v>
      </c>
      <c r="J8" s="29">
        <f>'Normal VEB'!F8/('Normal VEB'!F8+'Normal VEB'!H8)</f>
        <v>1</v>
      </c>
      <c r="K8" s="35" t="s">
        <v>58</v>
      </c>
      <c r="L8" s="18">
        <f>('Normal VEB'!J8+'Normal VEB'!M8)/('Normal VEB'!J8+'Normal VEB'!K8+'Normal VEB'!L8+'Normal VEB'!M8)</f>
        <v>1</v>
      </c>
      <c r="M8" s="18">
        <f>'Normal VEB'!J8/('Normal VEB'!J8+'Normal VEB'!K8)</f>
        <v>1</v>
      </c>
      <c r="N8" s="19" t="s">
        <v>58</v>
      </c>
      <c r="O8" s="18">
        <f>'Normal VEB'!J8/('Normal VEB'!J8+'Normal VEB'!L8)</f>
        <v>1</v>
      </c>
      <c r="P8" s="19" t="s">
        <v>58</v>
      </c>
    </row>
    <row r="9" spans="1:16">
      <c r="A9" s="20">
        <v>114</v>
      </c>
      <c r="B9" s="28">
        <f>('Normal VEB'!B9+'Normal VEB'!E9)/('Normal VEB'!B9+'Normal VEB'!C9+'Normal VEB'!D9+'Normal VEB'!E9)</f>
        <v>0.99830795262267347</v>
      </c>
      <c r="C9" s="29">
        <f>'Normal VEB'!B9/('Normal VEB'!B9+'Normal VEB'!C9)</f>
        <v>0.99913194444444442</v>
      </c>
      <c r="D9" s="29">
        <f>'Normal VEB'!E9/('Normal VEB'!E9+'Normal VEB'!D9)</f>
        <v>0.96666666666666667</v>
      </c>
      <c r="E9" s="29">
        <f>'Normal VEB'!B9/('Normal VEB'!B9+'Normal VEB'!D9)</f>
        <v>0.99913194444444442</v>
      </c>
      <c r="F9" s="30">
        <f>'Normal VEB'!E9/('Normal VEB'!E9+'Normal VEB'!C9)</f>
        <v>0.96666666666666667</v>
      </c>
      <c r="G9" s="28">
        <f>('Normal VEB'!F9+'Normal VEB'!I9)/('Normal VEB'!F9+'Normal VEB'!G9+'Normal VEB'!H9+'Normal VEB'!I9)</f>
        <v>0.95008460236886638</v>
      </c>
      <c r="H9" s="29">
        <f>'Normal VEB'!F9/('Normal VEB'!F9+'Normal VEB'!G9)</f>
        <v>0.97135416666666663</v>
      </c>
      <c r="I9" s="29">
        <f>'Normal VEB'!I9/('Normal VEB'!I9+'Normal VEB'!H9)</f>
        <v>0.13333333333333333</v>
      </c>
      <c r="J9" s="29">
        <f>'Normal VEB'!F9/('Normal VEB'!F9+'Normal VEB'!H9)</f>
        <v>0.97729257641921397</v>
      </c>
      <c r="K9" s="30">
        <f>'Normal VEB'!I9/('Normal VEB'!I9+'Normal VEB'!G9)</f>
        <v>0.10810810810810811</v>
      </c>
      <c r="L9" s="18">
        <f>('Normal VEB'!J9+'Normal VEB'!M9)/('Normal VEB'!J9+'Normal VEB'!K9+'Normal VEB'!L9+'Normal VEB'!M9)</f>
        <v>0.95431472081218272</v>
      </c>
      <c r="M9" s="18">
        <f>'Normal VEB'!J9/('Normal VEB'!J9+'Normal VEB'!K9)</f>
        <v>0.97569444444444442</v>
      </c>
      <c r="N9" s="18">
        <f>'Normal VEB'!M9/('Normal VEB'!M9+'Normal VEB'!L9)</f>
        <v>0.13333333333333333</v>
      </c>
      <c r="O9" s="18">
        <f>'Normal VEB'!J9/('Normal VEB'!J9+'Normal VEB'!L9)</f>
        <v>0.97739130434782606</v>
      </c>
      <c r="P9" s="18">
        <f>'Normal VEB'!M9/('Normal VEB'!M9+'Normal VEB'!K9)</f>
        <v>0.125</v>
      </c>
    </row>
    <row r="10" spans="1:16">
      <c r="A10" s="20">
        <v>116</v>
      </c>
      <c r="B10" s="28">
        <f>('Normal VEB'!B10+'Normal VEB'!E10)/('Normal VEB'!B10+'Normal VEB'!C10+'Normal VEB'!D10+'Normal VEB'!E10)</f>
        <v>0.99021526418786687</v>
      </c>
      <c r="C10" s="29">
        <f>'Normal VEB'!B10/('Normal VEB'!B10+'Normal VEB'!C10)</f>
        <v>0.98962655601659755</v>
      </c>
      <c r="D10" s="29">
        <f>'Normal VEB'!E10/('Normal VEB'!E10+'Normal VEB'!D10)</f>
        <v>1</v>
      </c>
      <c r="E10" s="29">
        <f>'Normal VEB'!B10/('Normal VEB'!B10+'Normal VEB'!D10)</f>
        <v>1</v>
      </c>
      <c r="F10" s="30">
        <f>'Normal VEB'!E10/('Normal VEB'!E10+'Normal VEB'!C10)</f>
        <v>0.8529411764705882</v>
      </c>
      <c r="G10" s="28">
        <f>('Normal VEB'!F10+'Normal VEB'!I10)/('Normal VEB'!F10+'Normal VEB'!G10+'Normal VEB'!H10+'Normal VEB'!I10)</f>
        <v>0.93215916503587737</v>
      </c>
      <c r="H10" s="29">
        <f>'Normal VEB'!F10/('Normal VEB'!F10+'Normal VEB'!G10)</f>
        <v>0.95297372060857533</v>
      </c>
      <c r="I10" s="29">
        <f>'Normal VEB'!I10/('Normal VEB'!I10+'Normal VEB'!H10)</f>
        <v>0.58620689655172409</v>
      </c>
      <c r="J10" s="29">
        <f>'Normal VEB'!F10/('Normal VEB'!F10+'Normal VEB'!H10)</f>
        <v>0.97454031117397455</v>
      </c>
      <c r="K10" s="30">
        <f>'Normal VEB'!I10/('Normal VEB'!I10+'Normal VEB'!G10)</f>
        <v>0.42857142857142855</v>
      </c>
      <c r="L10" s="18">
        <f>('Normal VEB'!J10+'Normal VEB'!M10)/('Normal VEB'!J10+'Normal VEB'!K10+'Normal VEB'!L10+'Normal VEB'!M10)</f>
        <v>0.9360730593607306</v>
      </c>
      <c r="M10" s="18">
        <f>'Normal VEB'!J10/('Normal VEB'!J10+'Normal VEB'!K10)</f>
        <v>0.95712309820193642</v>
      </c>
      <c r="N10" s="18">
        <f>'Normal VEB'!M10/('Normal VEB'!M10+'Normal VEB'!L10)</f>
        <v>0.58620689655172409</v>
      </c>
      <c r="O10" s="18">
        <f>'Normal VEB'!J10/('Normal VEB'!J10+'Normal VEB'!L10)</f>
        <v>0.9746478873239437</v>
      </c>
      <c r="P10" s="18">
        <f>'Normal VEB'!M10/('Normal VEB'!M10+'Normal VEB'!K10)</f>
        <v>0.45132743362831856</v>
      </c>
    </row>
    <row r="11" spans="1:16">
      <c r="A11" s="20">
        <v>118</v>
      </c>
      <c r="B11" s="28">
        <f>('Normal VEB'!B11+'Normal VEB'!E11)/('Normal VEB'!B11+'Normal VEB'!C11+'Normal VEB'!D11+'Normal VEB'!E11)</f>
        <v>0.99424874191229329</v>
      </c>
      <c r="C11" s="29">
        <f>'Normal VEB'!B11/('Normal VEB'!B11+'Normal VEB'!C11)</f>
        <v>0.9992764109985528</v>
      </c>
      <c r="D11" s="29">
        <f>'Normal VEB'!E11/('Normal VEB'!E11+'Normal VEB'!D11)</f>
        <v>0.22222222222222221</v>
      </c>
      <c r="E11" s="29">
        <f>'Normal VEB'!B11/('Normal VEB'!B11+'Normal VEB'!D11)</f>
        <v>0.99495677233429392</v>
      </c>
      <c r="F11" s="30">
        <f>'Normal VEB'!E11/('Normal VEB'!E11+'Normal VEB'!C11)</f>
        <v>0.66666666666666663</v>
      </c>
      <c r="G11" s="28">
        <f>('Normal VEB'!F11+'Normal VEB'!I11)/('Normal VEB'!F11+'Normal VEB'!G11+'Normal VEB'!H11+'Normal VEB'!I11)</f>
        <v>0.94823867721063981</v>
      </c>
      <c r="H11" s="29">
        <f>'Normal VEB'!F11/('Normal VEB'!F11+'Normal VEB'!G11)</f>
        <v>0.95441389290882783</v>
      </c>
      <c r="I11" s="29">
        <f>'Normal VEB'!I11/('Normal VEB'!I11+'Normal VEB'!H11)</f>
        <v>0</v>
      </c>
      <c r="J11" s="29">
        <f>'Normal VEB'!F11/('Normal VEB'!F11+'Normal VEB'!H11)</f>
        <v>0.99322289156626509</v>
      </c>
      <c r="K11" s="30">
        <f>'Normal VEB'!I11/('Normal VEB'!I11+'Normal VEB'!G11)</f>
        <v>0</v>
      </c>
      <c r="L11" s="18">
        <f>('Normal VEB'!J11+'Normal VEB'!M11)/('Normal VEB'!J11+'Normal VEB'!K11+'Normal VEB'!L11+'Normal VEB'!M11)</f>
        <v>0.96046010064701659</v>
      </c>
      <c r="M11" s="18">
        <f>'Normal VEB'!J11/('Normal VEB'!J11+'Normal VEB'!K11)</f>
        <v>0.96671490593342979</v>
      </c>
      <c r="N11" s="18">
        <f>'Normal VEB'!M11/('Normal VEB'!M11+'Normal VEB'!L11)</f>
        <v>0</v>
      </c>
      <c r="O11" s="18">
        <f>'Normal VEB'!J11/('Normal VEB'!J11+'Normal VEB'!L11)</f>
        <v>0.99330855018587361</v>
      </c>
      <c r="P11" s="18">
        <f>'Normal VEB'!M11/('Normal VEB'!M11+'Normal VEB'!K11)</f>
        <v>0</v>
      </c>
    </row>
    <row r="12" spans="1:16">
      <c r="A12" s="20">
        <v>119</v>
      </c>
      <c r="B12" s="28">
        <f>('Normal VEB'!B12+'Normal VEB'!E12)/('Normal VEB'!B12+'Normal VEB'!C12+'Normal VEB'!D12+'Normal VEB'!E12)</f>
        <v>0.99921752738654146</v>
      </c>
      <c r="C12" s="29">
        <f>'Normal VEB'!B12/('Normal VEB'!B12+'Normal VEB'!C12)</f>
        <v>0.99899396378269623</v>
      </c>
      <c r="D12" s="29">
        <f>'Normal VEB'!E12/('Normal VEB'!E12+'Normal VEB'!D12)</f>
        <v>1</v>
      </c>
      <c r="E12" s="29">
        <f>'Normal VEB'!B12/('Normal VEB'!B12+'Normal VEB'!D12)</f>
        <v>1</v>
      </c>
      <c r="F12" s="30">
        <f>'Normal VEB'!E12/('Normal VEB'!E12+'Normal VEB'!C12)</f>
        <v>0.99649122807017543</v>
      </c>
      <c r="G12" s="28">
        <f>('Normal VEB'!F12+'Normal VEB'!I12)/('Normal VEB'!F12+'Normal VEB'!G12+'Normal VEB'!H12+'Normal VEB'!I12)</f>
        <v>0.99921752738654146</v>
      </c>
      <c r="H12" s="29">
        <f>'Normal VEB'!F12/('Normal VEB'!F12+'Normal VEB'!G12)</f>
        <v>0.99899396378269623</v>
      </c>
      <c r="I12" s="29">
        <f>'Normal VEB'!I12/('Normal VEB'!I12+'Normal VEB'!H12)</f>
        <v>1</v>
      </c>
      <c r="J12" s="29">
        <f>'Normal VEB'!F12/('Normal VEB'!F12+'Normal VEB'!H12)</f>
        <v>1</v>
      </c>
      <c r="K12" s="30">
        <f>'Normal VEB'!I12/('Normal VEB'!I12+'Normal VEB'!G12)</f>
        <v>0.99649122807017543</v>
      </c>
      <c r="L12" s="18">
        <f>('Normal VEB'!J12+'Normal VEB'!M12)/('Normal VEB'!J12+'Normal VEB'!K12+'Normal VEB'!L12+'Normal VEB'!M12)</f>
        <v>1</v>
      </c>
      <c r="M12" s="18">
        <f>'Normal VEB'!J12/('Normal VEB'!J12+'Normal VEB'!K12)</f>
        <v>1</v>
      </c>
      <c r="N12" s="18">
        <f>'Normal VEB'!M12/('Normal VEB'!M12+'Normal VEB'!L12)</f>
        <v>1</v>
      </c>
      <c r="O12" s="18">
        <f>'Normal VEB'!J12/('Normal VEB'!J12+'Normal VEB'!L12)</f>
        <v>1</v>
      </c>
      <c r="P12" s="18">
        <f>'Normal VEB'!M12/('Normal VEB'!M12+'Normal VEB'!K12)</f>
        <v>1</v>
      </c>
    </row>
    <row r="13" spans="1:16">
      <c r="A13" s="20">
        <v>200</v>
      </c>
      <c r="B13" s="28">
        <f>('Normal VEB'!B13+'Normal VEB'!E13)/('Normal VEB'!B13+'Normal VEB'!C13+'Normal VEB'!D13+'Normal VEB'!E13)</f>
        <v>0.9761620977353993</v>
      </c>
      <c r="C13" s="29">
        <f>'Normal VEB'!B13/('Normal VEB'!B13+'Normal VEB'!C13)</f>
        <v>0.96945193171608268</v>
      </c>
      <c r="D13" s="29">
        <f>'Normal VEB'!E13/('Normal VEB'!E13+'Normal VEB'!D13)</f>
        <v>0.98938053097345136</v>
      </c>
      <c r="E13" s="29">
        <f>'Normal VEB'!B13/('Normal VEB'!B13+'Normal VEB'!D13)</f>
        <v>0.99447004608294931</v>
      </c>
      <c r="F13" s="30">
        <f>'Normal VEB'!E13/('Normal VEB'!E13+'Normal VEB'!C13)</f>
        <v>0.94266441821247893</v>
      </c>
      <c r="G13" s="28">
        <f>('Normal VEB'!F13+'Normal VEB'!I13)/('Normal VEB'!F13+'Normal VEB'!G13+'Normal VEB'!H13+'Normal VEB'!I13)</f>
        <v>0.68951132300357565</v>
      </c>
      <c r="H13" s="29">
        <f>'Normal VEB'!F13/('Normal VEB'!F13+'Normal VEB'!G13)</f>
        <v>0.77987421383647804</v>
      </c>
      <c r="I13" s="29">
        <f>'Normal VEB'!I13/('Normal VEB'!I13+'Normal VEB'!H13)</f>
        <v>0.51150442477876101</v>
      </c>
      <c r="J13" s="29">
        <f>'Normal VEB'!F13/('Normal VEB'!F13+'Normal VEB'!H13)</f>
        <v>0.75874125874125875</v>
      </c>
      <c r="K13" s="30">
        <f>'Normal VEB'!I13/('Normal VEB'!I13+'Normal VEB'!G13)</f>
        <v>0.54119850187265917</v>
      </c>
      <c r="L13" s="18">
        <f>('Normal VEB'!J13+'Normal VEB'!M13)/('Normal VEB'!J13+'Normal VEB'!K13+'Normal VEB'!L13+'Normal VEB'!M13)</f>
        <v>0.68712753277711558</v>
      </c>
      <c r="M13" s="18">
        <f>'Normal VEB'!J13/('Normal VEB'!J13+'Normal VEB'!K13)</f>
        <v>0.793351302785265</v>
      </c>
      <c r="N13" s="18">
        <f>'Normal VEB'!M13/('Normal VEB'!M13+'Normal VEB'!L13)</f>
        <v>0.47787610619469029</v>
      </c>
      <c r="O13" s="18">
        <f>'Normal VEB'!J13/('Normal VEB'!J13+'Normal VEB'!L13)</f>
        <v>0.74957555178268254</v>
      </c>
      <c r="P13" s="18">
        <f>'Normal VEB'!M13/('Normal VEB'!M13+'Normal VEB'!K13)</f>
        <v>0.54</v>
      </c>
    </row>
    <row r="14" spans="1:16">
      <c r="A14" s="20">
        <v>201</v>
      </c>
      <c r="B14" s="28">
        <f>('Normal VEB'!B14+'Normal VEB'!E14)/('Normal VEB'!B14+'Normal VEB'!C14+'Normal VEB'!D14+'Normal VEB'!E14)</f>
        <v>0.80473372781065089</v>
      </c>
      <c r="C14" s="29">
        <f>'Normal VEB'!B14/('Normal VEB'!B14+'Normal VEB'!C14)</f>
        <v>0.99755201958384332</v>
      </c>
      <c r="D14" s="29">
        <f>'Normal VEB'!E14/('Normal VEB'!E14+'Normal VEB'!D14)</f>
        <v>5.076142131979695E-3</v>
      </c>
      <c r="E14" s="29">
        <f>'Normal VEB'!B14/('Normal VEB'!B14+'Normal VEB'!D14)</f>
        <v>0.80613254203758655</v>
      </c>
      <c r="F14" s="30">
        <f>'Normal VEB'!E14/('Normal VEB'!E14+'Normal VEB'!C14)</f>
        <v>0.33333333333333331</v>
      </c>
      <c r="G14" s="28">
        <f>('Normal VEB'!F14+'Normal VEB'!I14)/('Normal VEB'!F14+'Normal VEB'!G14+'Normal VEB'!H14+'Normal VEB'!I14)</f>
        <v>0.8057199211045365</v>
      </c>
      <c r="H14" s="29">
        <f>'Normal VEB'!F14/('Normal VEB'!F14+'Normal VEB'!G14)</f>
        <v>1</v>
      </c>
      <c r="I14" s="29">
        <f>'Normal VEB'!I14/('Normal VEB'!I14+'Normal VEB'!H14)</f>
        <v>0</v>
      </c>
      <c r="J14" s="29">
        <f>'Normal VEB'!F14/('Normal VEB'!F14+'Normal VEB'!H14)</f>
        <v>0.8057199211045365</v>
      </c>
      <c r="K14" s="35" t="s">
        <v>58</v>
      </c>
      <c r="L14" s="18">
        <f>('Normal VEB'!J14+'Normal VEB'!M14)/('Normal VEB'!J14+'Normal VEB'!K14+'Normal VEB'!L14+'Normal VEB'!M14)</f>
        <v>0.8057199211045365</v>
      </c>
      <c r="M14" s="18">
        <f>'Normal VEB'!J14/('Normal VEB'!J14+'Normal VEB'!K14)</f>
        <v>1</v>
      </c>
      <c r="N14" s="18">
        <f>'Normal VEB'!M14/('Normal VEB'!M14+'Normal VEB'!L14)</f>
        <v>0</v>
      </c>
      <c r="O14" s="18">
        <f>'Normal VEB'!J14/('Normal VEB'!J14+'Normal VEB'!L14)</f>
        <v>0.8057199211045365</v>
      </c>
      <c r="P14" s="19" t="s">
        <v>58</v>
      </c>
    </row>
    <row r="15" spans="1:16">
      <c r="A15" s="20">
        <v>202</v>
      </c>
      <c r="B15" s="28">
        <f>('Normal VEB'!B15+'Normal VEB'!E15)/('Normal VEB'!B15+'Normal VEB'!C15+'Normal VEB'!D15+'Normal VEB'!E15)</f>
        <v>0.99920760697305866</v>
      </c>
      <c r="C15" s="29">
        <f>'Normal VEB'!B15/('Normal VEB'!B15+'Normal VEB'!C15)</f>
        <v>0.99919871794871795</v>
      </c>
      <c r="D15" s="29">
        <f>'Normal VEB'!E15/('Normal VEB'!E15+'Normal VEB'!D15)</f>
        <v>1</v>
      </c>
      <c r="E15" s="29">
        <f>'Normal VEB'!B15/('Normal VEB'!B15+'Normal VEB'!D15)</f>
        <v>1</v>
      </c>
      <c r="F15" s="30">
        <f>'Normal VEB'!E15/('Normal VEB'!E15+'Normal VEB'!C15)</f>
        <v>0.93333333333333335</v>
      </c>
      <c r="G15" s="28">
        <f>('Normal VEB'!F15+'Normal VEB'!I15)/('Normal VEB'!F15+'Normal VEB'!G15+'Normal VEB'!H15+'Normal VEB'!I15)</f>
        <v>0.84865293185419965</v>
      </c>
      <c r="H15" s="29">
        <f>'Normal VEB'!F15/('Normal VEB'!F15+'Normal VEB'!G15)</f>
        <v>0.85657051282051277</v>
      </c>
      <c r="I15" s="29">
        <f>'Normal VEB'!I15/('Normal VEB'!I15+'Normal VEB'!H15)</f>
        <v>0.14285714285714285</v>
      </c>
      <c r="J15" s="29">
        <f>'Normal VEB'!F15/('Normal VEB'!F15+'Normal VEB'!H15)</f>
        <v>0.98889916743755779</v>
      </c>
      <c r="K15" s="30">
        <f>'Normal VEB'!I15/('Normal VEB'!I15+'Normal VEB'!G15)</f>
        <v>1.1049723756906077E-2</v>
      </c>
      <c r="L15" s="18">
        <f>('Normal VEB'!J15+'Normal VEB'!M15)/('Normal VEB'!J15+'Normal VEB'!K15+'Normal VEB'!L15+'Normal VEB'!M15)</f>
        <v>0.98019017432646594</v>
      </c>
      <c r="M15" s="18">
        <f>'Normal VEB'!J15/('Normal VEB'!J15+'Normal VEB'!K15)</f>
        <v>0.99038461538461542</v>
      </c>
      <c r="N15" s="18">
        <f>'Normal VEB'!M15/('Normal VEB'!M15+'Normal VEB'!L15)</f>
        <v>7.1428571428571425E-2</v>
      </c>
      <c r="O15" s="18">
        <f>'Normal VEB'!J15/('Normal VEB'!J15+'Normal VEB'!L15)</f>
        <v>0.98959167333867093</v>
      </c>
      <c r="P15" s="18">
        <f>'Normal VEB'!M15/('Normal VEB'!M15+'Normal VEB'!K15)</f>
        <v>7.6923076923076927E-2</v>
      </c>
    </row>
    <row r="16" spans="1:16">
      <c r="A16" s="20">
        <v>203</v>
      </c>
      <c r="B16" s="28">
        <f>('Normal VEB'!B16+'Normal VEB'!E16)/('Normal VEB'!B16+'Normal VEB'!C16+'Normal VEB'!D16+'Normal VEB'!E16)</f>
        <v>0.95390989124805803</v>
      </c>
      <c r="C16" s="29">
        <f>'Normal VEB'!B16/('Normal VEB'!B16+'Normal VEB'!C16)</f>
        <v>0.99386879215205393</v>
      </c>
      <c r="D16" s="29">
        <f>'Normal VEB'!E16/('Normal VEB'!E16+'Normal VEB'!D16)</f>
        <v>0.73666666666666669</v>
      </c>
      <c r="E16" s="29">
        <f>'Normal VEB'!B16/('Normal VEB'!B16+'Normal VEB'!D16)</f>
        <v>0.95352941176470585</v>
      </c>
      <c r="F16" s="30">
        <f>'Normal VEB'!E16/('Normal VEB'!E16+'Normal VEB'!C16)</f>
        <v>0.95670995670995673</v>
      </c>
      <c r="G16" s="28">
        <f>('Normal VEB'!F16+'Normal VEB'!I16)/('Normal VEB'!F16+'Normal VEB'!G16+'Normal VEB'!H16+'Normal VEB'!I16)</f>
        <v>0.90678404971517346</v>
      </c>
      <c r="H16" s="29">
        <f>'Normal VEB'!F16/('Normal VEB'!F16+'Normal VEB'!G16)</f>
        <v>0.99938687921520541</v>
      </c>
      <c r="I16" s="29">
        <f>'Normal VEB'!I16/('Normal VEB'!I16+'Normal VEB'!H16)</f>
        <v>0.40333333333333332</v>
      </c>
      <c r="J16" s="29">
        <f>'Normal VEB'!F16/('Normal VEB'!F16+'Normal VEB'!H16)</f>
        <v>0.90105030403537867</v>
      </c>
      <c r="K16" s="30">
        <f>'Normal VEB'!I16/('Normal VEB'!I16+'Normal VEB'!G16)</f>
        <v>0.99180327868852458</v>
      </c>
      <c r="L16" s="18">
        <f>('Normal VEB'!J16+'Normal VEB'!M16)/('Normal VEB'!J16+'Normal VEB'!K16+'Normal VEB'!L16+'Normal VEB'!M16)</f>
        <v>0.84464008285862247</v>
      </c>
      <c r="M16" s="18">
        <f>'Normal VEB'!J16/('Normal VEB'!J16+'Normal VEB'!K16)</f>
        <v>1</v>
      </c>
      <c r="N16" s="18">
        <f>'Normal VEB'!M16/('Normal VEB'!M16+'Normal VEB'!L16)</f>
        <v>0</v>
      </c>
      <c r="O16" s="18">
        <f>'Normal VEB'!J16/('Normal VEB'!J16+'Normal VEB'!L16)</f>
        <v>0.84464008285862247</v>
      </c>
      <c r="P16" s="19" t="s">
        <v>58</v>
      </c>
    </row>
    <row r="17" spans="1:16">
      <c r="A17" s="20">
        <v>207</v>
      </c>
      <c r="B17" s="28">
        <f>('Normal VEB'!B17+'Normal VEB'!E17)/('Normal VEB'!B17+'Normal VEB'!C17+'Normal VEB'!D17+'Normal VEB'!E17)</f>
        <v>0.99379844961240305</v>
      </c>
      <c r="C17" s="29">
        <f>'Normal VEB'!B17/('Normal VEB'!B17+'Normal VEB'!C17)</f>
        <v>0.99379844961240305</v>
      </c>
      <c r="D17" s="29" t="s">
        <v>58</v>
      </c>
      <c r="E17" s="29">
        <f>'Normal VEB'!B17/('Normal VEB'!B17+'Normal VEB'!D17)</f>
        <v>1</v>
      </c>
      <c r="F17" s="30">
        <f>'Normal VEB'!E17/('Normal VEB'!E17+'Normal VEB'!C17)</f>
        <v>0</v>
      </c>
      <c r="G17" s="28">
        <f>('Normal VEB'!F17+'Normal VEB'!I17)/('Normal VEB'!F17+'Normal VEB'!G17+'Normal VEB'!H17+'Normal VEB'!I17)</f>
        <v>0.98449612403100772</v>
      </c>
      <c r="H17" s="29">
        <f>'Normal VEB'!F17/('Normal VEB'!F17+'Normal VEB'!G17)</f>
        <v>0.98449612403100772</v>
      </c>
      <c r="I17" s="29" t="s">
        <v>58</v>
      </c>
      <c r="J17" s="29">
        <f>'Normal VEB'!F17/('Normal VEB'!F17+'Normal VEB'!H17)</f>
        <v>1</v>
      </c>
      <c r="K17" s="30">
        <f>'Normal VEB'!I17/('Normal VEB'!I17+'Normal VEB'!G17)</f>
        <v>0</v>
      </c>
      <c r="L17" s="18">
        <f>('Normal VEB'!J17+'Normal VEB'!M17)/('Normal VEB'!J17+'Normal VEB'!K17+'Normal VEB'!L17+'Normal VEB'!M17)</f>
        <v>0.94263565891472867</v>
      </c>
      <c r="M17" s="18">
        <f>'Normal VEB'!J17/('Normal VEB'!J17+'Normal VEB'!K17)</f>
        <v>0.94263565891472867</v>
      </c>
      <c r="N17" s="19" t="s">
        <v>58</v>
      </c>
      <c r="O17" s="18">
        <f>'Normal VEB'!J17/('Normal VEB'!J17+'Normal VEB'!L17)</f>
        <v>1</v>
      </c>
      <c r="P17" s="18">
        <f>'Normal VEB'!M17/('Normal VEB'!M17+'Normal VEB'!K17)</f>
        <v>0</v>
      </c>
    </row>
    <row r="18" spans="1:16">
      <c r="A18" s="20">
        <v>208</v>
      </c>
      <c r="B18" s="28">
        <f>('Normal VEB'!B18+'Normal VEB'!E18)/('Normal VEB'!B18+'Normal VEB'!C18+'Normal VEB'!D18+'Normal VEB'!E18)</f>
        <v>0.97906403940886699</v>
      </c>
      <c r="C18" s="29">
        <f>'Normal VEB'!B18/('Normal VEB'!B18+'Normal VEB'!C18)</f>
        <v>0.96673387096774188</v>
      </c>
      <c r="D18" s="29">
        <f>'Normal VEB'!E18/('Normal VEB'!E18+'Normal VEB'!D18)</f>
        <v>0.99841772151898733</v>
      </c>
      <c r="E18" s="29">
        <f>'Normal VEB'!B18/('Normal VEB'!B18+'Normal VEB'!D18)</f>
        <v>0.99895833333333328</v>
      </c>
      <c r="F18" s="30">
        <f>'Normal VEB'!E18/('Normal VEB'!E18+'Normal VEB'!C18)</f>
        <v>0.95030120481927716</v>
      </c>
      <c r="G18" s="28">
        <f>('Normal VEB'!F18+'Normal VEB'!I18)/('Normal VEB'!F18+'Normal VEB'!G18+'Normal VEB'!H18+'Normal VEB'!I18)</f>
        <v>0.57266009852216748</v>
      </c>
      <c r="H18" s="29">
        <f>'Normal VEB'!F18/('Normal VEB'!F18+'Normal VEB'!G18)</f>
        <v>0.63104838709677424</v>
      </c>
      <c r="I18" s="29">
        <f>'Normal VEB'!I18/('Normal VEB'!I18+'Normal VEB'!H18)</f>
        <v>0.48101265822784811</v>
      </c>
      <c r="J18" s="29">
        <f>'Normal VEB'!F18/('Normal VEB'!F18+'Normal VEB'!H18)</f>
        <v>0.65618448637316562</v>
      </c>
      <c r="K18" s="30">
        <f>'Normal VEB'!I18/('Normal VEB'!I18+'Normal VEB'!G18)</f>
        <v>0.45373134328358211</v>
      </c>
      <c r="L18" s="18">
        <f>('Normal VEB'!J18+'Normal VEB'!M18)/('Normal VEB'!J18+'Normal VEB'!K18+'Normal VEB'!L18+'Normal VEB'!M18)</f>
        <v>0.57204433497536944</v>
      </c>
      <c r="M18" s="18">
        <f>'Normal VEB'!J18/('Normal VEB'!J18+'Normal VEB'!K18)</f>
        <v>0.63608870967741937</v>
      </c>
      <c r="N18" s="18">
        <f>'Normal VEB'!M18/('Normal VEB'!M18+'Normal VEB'!L18)</f>
        <v>0.47151898734177217</v>
      </c>
      <c r="O18" s="18">
        <f>'Normal VEB'!J18/('Normal VEB'!J18+'Normal VEB'!L18)</f>
        <v>0.65388601036269434</v>
      </c>
      <c r="P18" s="18">
        <f>'Normal VEB'!M18/('Normal VEB'!M18+'Normal VEB'!K18)</f>
        <v>0.45220030349013657</v>
      </c>
    </row>
    <row r="19" spans="1:16">
      <c r="A19" s="20">
        <v>209</v>
      </c>
      <c r="B19" s="28">
        <f>('Normal VEB'!B19+'Normal VEB'!E19)/('Normal VEB'!B19+'Normal VEB'!C19+'Normal VEB'!D19+'Normal VEB'!E19)</f>
        <v>0.99817295980511567</v>
      </c>
      <c r="C19" s="29">
        <f>'Normal VEB'!B19/('Normal VEB'!B19+'Normal VEB'!C19)</f>
        <v>0.9981718464351006</v>
      </c>
      <c r="D19" s="29">
        <f>'Normal VEB'!E19/('Normal VEB'!E19+'Normal VEB'!D19)</f>
        <v>1</v>
      </c>
      <c r="E19" s="29">
        <f>'Normal VEB'!B19/('Normal VEB'!B19+'Normal VEB'!D19)</f>
        <v>1</v>
      </c>
      <c r="F19" s="30">
        <f>'Normal VEB'!E19/('Normal VEB'!E19+'Normal VEB'!C19)</f>
        <v>0.25</v>
      </c>
      <c r="G19" s="28">
        <f>('Normal VEB'!F19+'Normal VEB'!I19)/('Normal VEB'!F19+'Normal VEB'!G19+'Normal VEB'!H19+'Normal VEB'!I19)</f>
        <v>0.99939098660170522</v>
      </c>
      <c r="H19" s="29">
        <f>'Normal VEB'!F19/('Normal VEB'!F19+'Normal VEB'!G19)</f>
        <v>1</v>
      </c>
      <c r="I19" s="29">
        <f>'Normal VEB'!I19/('Normal VEB'!I19+'Normal VEB'!H19)</f>
        <v>0</v>
      </c>
      <c r="J19" s="29">
        <f>'Normal VEB'!F19/('Normal VEB'!F19+'Normal VEB'!H19)</f>
        <v>0.99939098660170522</v>
      </c>
      <c r="K19" s="35" t="s">
        <v>58</v>
      </c>
      <c r="L19" s="18">
        <f>('Normal VEB'!J19+'Normal VEB'!M19)/('Normal VEB'!J19+'Normal VEB'!K19+'Normal VEB'!L19+'Normal VEB'!M19)</f>
        <v>0.99939098660170522</v>
      </c>
      <c r="M19" s="18">
        <f>'Normal VEB'!J19/('Normal VEB'!J19+'Normal VEB'!K19)</f>
        <v>1</v>
      </c>
      <c r="N19" s="18">
        <f>'Normal VEB'!M19/('Normal VEB'!M19+'Normal VEB'!L19)</f>
        <v>0</v>
      </c>
      <c r="O19" s="18">
        <f>'Normal VEB'!J19/('Normal VEB'!J19+'Normal VEB'!L19)</f>
        <v>0.99939098660170522</v>
      </c>
      <c r="P19" s="19" t="s">
        <v>58</v>
      </c>
    </row>
    <row r="20" spans="1:16">
      <c r="A20" s="20">
        <v>210</v>
      </c>
      <c r="B20" s="28">
        <f>('Normal VEB'!B20+'Normal VEB'!E20)/('Normal VEB'!B20+'Normal VEB'!C20+'Normal VEB'!D20+'Normal VEB'!E20)</f>
        <v>0.99105011933174225</v>
      </c>
      <c r="C20" s="29">
        <f>'Normal VEB'!B20/('Normal VEB'!B20+'Normal VEB'!C20)</f>
        <v>0.99871216999356083</v>
      </c>
      <c r="D20" s="29">
        <f>'Normal VEB'!E20/('Normal VEB'!E20+'Normal VEB'!D20)</f>
        <v>0.89430894308943087</v>
      </c>
      <c r="E20" s="29">
        <f>'Normal VEB'!B20/('Normal VEB'!B20+'Normal VEB'!D20)</f>
        <v>0.99168797953964194</v>
      </c>
      <c r="F20" s="30">
        <f>'Normal VEB'!E20/('Normal VEB'!E20+'Normal VEB'!C20)</f>
        <v>0.9821428571428571</v>
      </c>
      <c r="G20" s="28">
        <f>('Normal VEB'!F20+'Normal VEB'!I20)/('Normal VEB'!F20+'Normal VEB'!G20+'Normal VEB'!H20+'Normal VEB'!I20)</f>
        <v>0.89260143198090691</v>
      </c>
      <c r="H20" s="29">
        <f>'Normal VEB'!F20/('Normal VEB'!F20+'Normal VEB'!G20)</f>
        <v>0.94269156471345783</v>
      </c>
      <c r="I20" s="29">
        <f>'Normal VEB'!I20/('Normal VEB'!I20+'Normal VEB'!H20)</f>
        <v>0.26016260162601629</v>
      </c>
      <c r="J20" s="29">
        <f>'Normal VEB'!F20/('Normal VEB'!F20+'Normal VEB'!H20)</f>
        <v>0.94147909967845655</v>
      </c>
      <c r="K20" s="30">
        <f>'Normal VEB'!I20/('Normal VEB'!I20+'Normal VEB'!G20)</f>
        <v>0.26446280991735538</v>
      </c>
      <c r="L20" s="18">
        <f>('Normal VEB'!J20+'Normal VEB'!M20)/('Normal VEB'!J20+'Normal VEB'!K20+'Normal VEB'!L20+'Normal VEB'!M20)</f>
        <v>0.90095465393794749</v>
      </c>
      <c r="M20" s="18">
        <f>'Normal VEB'!J20/('Normal VEB'!J20+'Normal VEB'!K20)</f>
        <v>0.95621377978106892</v>
      </c>
      <c r="N20" s="18">
        <f>'Normal VEB'!M20/('Normal VEB'!M20+'Normal VEB'!L20)</f>
        <v>0.2032520325203252</v>
      </c>
      <c r="O20" s="18">
        <f>'Normal VEB'!J20/('Normal VEB'!J20+'Normal VEB'!L20)</f>
        <v>0.93809222994314589</v>
      </c>
      <c r="P20" s="18">
        <f>'Normal VEB'!M20/('Normal VEB'!M20+'Normal VEB'!K20)</f>
        <v>0.26881720430107525</v>
      </c>
    </row>
    <row r="21" spans="1:16">
      <c r="A21" s="20">
        <v>213</v>
      </c>
      <c r="B21" s="28">
        <f>('Normal VEB'!B21+'Normal VEB'!E21)/('Normal VEB'!B21+'Normal VEB'!C21+'Normal VEB'!D21+'Normal VEB'!E21)</f>
        <v>0.99836512261580379</v>
      </c>
      <c r="C21" s="29">
        <f>'Normal VEB'!B21/('Normal VEB'!B21+'Normal VEB'!C21)</f>
        <v>0.99880952380952381</v>
      </c>
      <c r="D21" s="29">
        <f>'Normal VEB'!E21/('Normal VEB'!E21+'Normal VEB'!D21)</f>
        <v>0.99354838709677418</v>
      </c>
      <c r="E21" s="29">
        <f>'Normal VEB'!B21/('Normal VEB'!B21+'Normal VEB'!D21)</f>
        <v>0.99940440738534841</v>
      </c>
      <c r="F21" s="30">
        <f>'Normal VEB'!E21/('Normal VEB'!E21+'Normal VEB'!C21)</f>
        <v>0.98717948717948723</v>
      </c>
      <c r="G21" s="28">
        <f>('Normal VEB'!F21+'Normal VEB'!I21)/('Normal VEB'!F21+'Normal VEB'!G21+'Normal VEB'!H21+'Normal VEB'!I21)</f>
        <v>0.838692098092643</v>
      </c>
      <c r="H21" s="29">
        <f>'Normal VEB'!F21/('Normal VEB'!F21+'Normal VEB'!G21)</f>
        <v>0.90476190476190477</v>
      </c>
      <c r="I21" s="29">
        <f>'Normal VEB'!I21/('Normal VEB'!I21+'Normal VEB'!H21)</f>
        <v>0.12258064516129032</v>
      </c>
      <c r="J21" s="29">
        <f>'Normal VEB'!F21/('Normal VEB'!F21+'Normal VEB'!H21)</f>
        <v>0.91787439613526567</v>
      </c>
      <c r="K21" s="30">
        <f>'Normal VEB'!I21/('Normal VEB'!I21+'Normal VEB'!G21)</f>
        <v>0.10614525139664804</v>
      </c>
      <c r="L21" s="18">
        <f>('Normal VEB'!J21+'Normal VEB'!M21)/('Normal VEB'!J21+'Normal VEB'!K21+'Normal VEB'!L21+'Normal VEB'!M21)</f>
        <v>0.84523160762942784</v>
      </c>
      <c r="M21" s="18">
        <f>'Normal VEB'!J21/('Normal VEB'!J21+'Normal VEB'!K21)</f>
        <v>0.91190476190476188</v>
      </c>
      <c r="N21" s="18">
        <f>'Normal VEB'!M21/('Normal VEB'!M21+'Normal VEB'!L21)</f>
        <v>0.12258064516129032</v>
      </c>
      <c r="O21" s="18">
        <f>'Normal VEB'!J21/('Normal VEB'!J21+'Normal VEB'!L21)</f>
        <v>0.91846522781774576</v>
      </c>
      <c r="P21" s="18">
        <f>'Normal VEB'!M21/('Normal VEB'!M21+'Normal VEB'!K21)</f>
        <v>0.11377245508982035</v>
      </c>
    </row>
    <row r="22" spans="1:16">
      <c r="A22" s="20">
        <v>214</v>
      </c>
      <c r="B22" s="28">
        <f>('Normal VEB'!B22+'Normal VEB'!E22)/('Normal VEB'!B22+'Normal VEB'!C22+'Normal VEB'!D22+'Normal VEB'!E22)</f>
        <v>0.99581881533101047</v>
      </c>
      <c r="C22" s="29">
        <f>'Normal VEB'!B22/('Normal VEB'!B22+'Normal VEB'!C22)</f>
        <v>0.99921259842519683</v>
      </c>
      <c r="D22" s="29">
        <f>'Normal VEB'!E22/('Normal VEB'!E22+'Normal VEB'!D22)</f>
        <v>0.96969696969696972</v>
      </c>
      <c r="E22" s="29">
        <f>'Normal VEB'!B22/('Normal VEB'!B22+'Normal VEB'!D22)</f>
        <v>0.99607535321821039</v>
      </c>
      <c r="F22" s="30">
        <f>'Normal VEB'!E22/('Normal VEB'!E22+'Normal VEB'!C22)</f>
        <v>0.99378881987577639</v>
      </c>
      <c r="G22" s="28">
        <f>('Normal VEB'!F22+'Normal VEB'!I22)/('Normal VEB'!F22+'Normal VEB'!G22+'Normal VEB'!H22+'Normal VEB'!I22)</f>
        <v>0.99372822299651564</v>
      </c>
      <c r="H22" s="29">
        <f>'Normal VEB'!F22/('Normal VEB'!F22+'Normal VEB'!G22)</f>
        <v>0.99921259842519683</v>
      </c>
      <c r="I22" s="29">
        <f>'Normal VEB'!I22/('Normal VEB'!I22+'Normal VEB'!H22)</f>
        <v>0.95151515151515154</v>
      </c>
      <c r="J22" s="29">
        <f>'Normal VEB'!F22/('Normal VEB'!F22+'Normal VEB'!H22)</f>
        <v>0.99373531714956931</v>
      </c>
      <c r="K22" s="30">
        <f>'Normal VEB'!I22/('Normal VEB'!I22+'Normal VEB'!G22)</f>
        <v>0.99367088607594933</v>
      </c>
      <c r="L22" s="18">
        <f>('Normal VEB'!J22+'Normal VEB'!M22)/('Normal VEB'!J22+'Normal VEB'!K22+'Normal VEB'!L22+'Normal VEB'!M22)</f>
        <v>0.96655052264808361</v>
      </c>
      <c r="M22" s="18">
        <f>'Normal VEB'!J22/('Normal VEB'!J22+'Normal VEB'!K22)</f>
        <v>1</v>
      </c>
      <c r="N22" s="18">
        <f>'Normal VEB'!M22/('Normal VEB'!M22+'Normal VEB'!L22)</f>
        <v>0.70909090909090911</v>
      </c>
      <c r="O22" s="18">
        <f>'Normal VEB'!J22/('Normal VEB'!J22+'Normal VEB'!L22)</f>
        <v>0.96358118361153267</v>
      </c>
      <c r="P22" s="18">
        <f>'Normal VEB'!M22/('Normal VEB'!M22+'Normal VEB'!K22)</f>
        <v>1</v>
      </c>
    </row>
    <row r="23" spans="1:16">
      <c r="A23" s="20">
        <v>215</v>
      </c>
      <c r="B23" s="28">
        <f>('Normal VEB'!B23+'Normal VEB'!E23)/('Normal VEB'!B23+'Normal VEB'!C23+'Normal VEB'!D23+'Normal VEB'!E23)</f>
        <v>0.99906846762925017</v>
      </c>
      <c r="C23" s="29">
        <f>'Normal VEB'!B23/('Normal VEB'!B23+'Normal VEB'!C23)</f>
        <v>1</v>
      </c>
      <c r="D23" s="29">
        <f>'Normal VEB'!E23/('Normal VEB'!E23+'Normal VEB'!D23)</f>
        <v>0.978494623655914</v>
      </c>
      <c r="E23" s="29">
        <f>'Normal VEB'!B23/('Normal VEB'!B23+'Normal VEB'!D23)</f>
        <v>0.99902723735408561</v>
      </c>
      <c r="F23" s="30">
        <f>'Normal VEB'!E23/('Normal VEB'!E23+'Normal VEB'!C23)</f>
        <v>1</v>
      </c>
      <c r="G23" s="28">
        <f>('Normal VEB'!F23+'Normal VEB'!I23)/('Normal VEB'!F23+'Normal VEB'!G23+'Normal VEB'!H23+'Normal VEB'!I23)</f>
        <v>0.92501164415463433</v>
      </c>
      <c r="H23" s="29">
        <f>'Normal VEB'!F23/('Normal VEB'!F23+'Normal VEB'!G23)</f>
        <v>0.96153846153846156</v>
      </c>
      <c r="I23" s="29">
        <f>'Normal VEB'!I23/('Normal VEB'!I23+'Normal VEB'!H23)</f>
        <v>0.11827956989247312</v>
      </c>
      <c r="J23" s="29">
        <f>'Normal VEB'!F23/('Normal VEB'!F23+'Normal VEB'!H23)</f>
        <v>0.96013612056392805</v>
      </c>
      <c r="K23" s="30">
        <f>'Normal VEB'!I23/('Normal VEB'!I23+'Normal VEB'!G23)</f>
        <v>0.12222222222222222</v>
      </c>
      <c r="L23" s="18">
        <f>('Normal VEB'!J23+'Normal VEB'!M23)/('Normal VEB'!J23+'Normal VEB'!K23+'Normal VEB'!L23+'Normal VEB'!M23)</f>
        <v>0.92734047508150907</v>
      </c>
      <c r="M23" s="18">
        <f>'Normal VEB'!J23/('Normal VEB'!J23+'Normal VEB'!K23)</f>
        <v>0.96494644595910417</v>
      </c>
      <c r="N23" s="18">
        <f>'Normal VEB'!M23/('Normal VEB'!M23+'Normal VEB'!L23)</f>
        <v>9.6774193548387094E-2</v>
      </c>
      <c r="O23" s="18">
        <f>'Normal VEB'!J23/('Normal VEB'!J23+'Normal VEB'!L23)</f>
        <v>0.95934172313649568</v>
      </c>
      <c r="P23" s="18">
        <f>'Normal VEB'!M23/('Normal VEB'!M23+'Normal VEB'!K23)</f>
        <v>0.1111111111111111</v>
      </c>
    </row>
    <row r="24" spans="1:16">
      <c r="A24" s="20">
        <v>219</v>
      </c>
      <c r="B24" s="28">
        <f>('Normal VEB'!B24+'Normal VEB'!E24)/('Normal VEB'!B24+'Normal VEB'!C24+'Normal VEB'!D24+'Normal VEB'!E24)</f>
        <v>0.99172932330827068</v>
      </c>
      <c r="C24" s="29">
        <f>'Normal VEB'!B24/('Normal VEB'!B24+'Normal VEB'!C24)</f>
        <v>0.99690402476780182</v>
      </c>
      <c r="D24" s="29">
        <f>'Normal VEB'!E24/('Normal VEB'!E24+'Normal VEB'!D24)</f>
        <v>0.81578947368421051</v>
      </c>
      <c r="E24" s="29">
        <f>'Normal VEB'!B24/('Normal VEB'!B24+'Normal VEB'!D24)</f>
        <v>0.99459459459459465</v>
      </c>
      <c r="F24" s="30">
        <f>'Normal VEB'!E24/('Normal VEB'!E24+'Normal VEB'!C24)</f>
        <v>0.88571428571428568</v>
      </c>
      <c r="G24" s="28">
        <f>('Normal VEB'!F24+'Normal VEB'!I24)/('Normal VEB'!F24+'Normal VEB'!G24+'Normal VEB'!H24+'Normal VEB'!I24)</f>
        <v>0.94962406015037593</v>
      </c>
      <c r="H24" s="29">
        <f>'Normal VEB'!F24/('Normal VEB'!F24+'Normal VEB'!G24)</f>
        <v>0.97755417956656343</v>
      </c>
      <c r="I24" s="29">
        <f>'Normal VEB'!I24/('Normal VEB'!I24+'Normal VEB'!H24)</f>
        <v>0</v>
      </c>
      <c r="J24" s="29">
        <f>'Normal VEB'!F24/('Normal VEB'!F24+'Normal VEB'!H24)</f>
        <v>0.97079169869331283</v>
      </c>
      <c r="K24" s="30">
        <f>'Normal VEB'!I24/('Normal VEB'!I24+'Normal VEB'!G24)</f>
        <v>0</v>
      </c>
      <c r="L24" s="18">
        <f>('Normal VEB'!J24+'Normal VEB'!M24)/('Normal VEB'!J24+'Normal VEB'!K24+'Normal VEB'!L24+'Normal VEB'!M24)</f>
        <v>0.97142857142857142</v>
      </c>
      <c r="M24" s="18">
        <f>'Normal VEB'!J24/('Normal VEB'!J24+'Normal VEB'!K24)</f>
        <v>1</v>
      </c>
      <c r="N24" s="18">
        <f>'Normal VEB'!M24/('Normal VEB'!M24+'Normal VEB'!L24)</f>
        <v>0</v>
      </c>
      <c r="O24" s="18">
        <f>'Normal VEB'!J24/('Normal VEB'!J24+'Normal VEB'!L24)</f>
        <v>0.97142857142857142</v>
      </c>
      <c r="P24" s="19" t="s">
        <v>58</v>
      </c>
    </row>
    <row r="25" spans="1:16">
      <c r="A25" s="20">
        <v>220</v>
      </c>
      <c r="B25" s="28">
        <f>('Normal VEB'!B25+'Normal VEB'!E25)/('Normal VEB'!B25+'Normal VEB'!C25+'Normal VEB'!D25+'Normal VEB'!E25)</f>
        <v>1</v>
      </c>
      <c r="C25" s="29">
        <f>'Normal VEB'!B25/('Normal VEB'!B25+'Normal VEB'!C25)</f>
        <v>1</v>
      </c>
      <c r="D25" s="29" t="s">
        <v>58</v>
      </c>
      <c r="E25" s="29">
        <f>'Normal VEB'!B25/('Normal VEB'!B25+'Normal VEB'!D25)</f>
        <v>1</v>
      </c>
      <c r="F25" s="30" t="s">
        <v>58</v>
      </c>
      <c r="G25" s="28">
        <f>('Normal VEB'!F25+'Normal VEB'!I25)/('Normal VEB'!F25+'Normal VEB'!G25+'Normal VEB'!H25+'Normal VEB'!I25)</f>
        <v>0.99421009098428448</v>
      </c>
      <c r="H25" s="29">
        <f>'Normal VEB'!F25/('Normal VEB'!F25+'Normal VEB'!G25)</f>
        <v>0.99421009098428448</v>
      </c>
      <c r="I25" s="29" t="s">
        <v>58</v>
      </c>
      <c r="J25" s="29">
        <f>'Normal VEB'!F25/('Normal VEB'!F25+'Normal VEB'!H25)</f>
        <v>1</v>
      </c>
      <c r="K25" s="30">
        <f>'Normal VEB'!I25/('Normal VEB'!I25+'Normal VEB'!G25)</f>
        <v>0</v>
      </c>
      <c r="L25" s="18">
        <f>('Normal VEB'!J25+'Normal VEB'!M25)/('Normal VEB'!J25+'Normal VEB'!K25+'Normal VEB'!L25+'Normal VEB'!M25)</f>
        <v>1</v>
      </c>
      <c r="M25" s="18">
        <f>'Normal VEB'!J25/('Normal VEB'!J25+'Normal VEB'!K25)</f>
        <v>1</v>
      </c>
      <c r="N25" s="18" t="s">
        <v>58</v>
      </c>
      <c r="O25" s="18">
        <f>'Normal VEB'!J25/('Normal VEB'!J25+'Normal VEB'!L25)</f>
        <v>1</v>
      </c>
      <c r="P25" s="19" t="s">
        <v>58</v>
      </c>
    </row>
    <row r="26" spans="1:16">
      <c r="A26" s="20">
        <v>221</v>
      </c>
      <c r="B26" s="28">
        <f>('Normal VEB'!B26+'Normal VEB'!E26)/('Normal VEB'!B26+'Normal VEB'!C26+'Normal VEB'!D26+'Normal VEB'!E26)</f>
        <v>0.9949141767323586</v>
      </c>
      <c r="C26" s="29">
        <f>'Normal VEB'!B26/('Normal VEB'!B26+'Normal VEB'!C26)</f>
        <v>0.99533073929961091</v>
      </c>
      <c r="D26" s="29">
        <f>'Normal VEB'!E26/('Normal VEB'!E26+'Normal VEB'!D26)</f>
        <v>0.99305555555555558</v>
      </c>
      <c r="E26" s="29">
        <f>'Normal VEB'!B26/('Normal VEB'!B26+'Normal VEB'!D26)</f>
        <v>0.99843871975019516</v>
      </c>
      <c r="F26" s="30">
        <f>'Normal VEB'!E26/('Normal VEB'!E26+'Normal VEB'!C26)</f>
        <v>0.97945205479452058</v>
      </c>
      <c r="G26" s="28">
        <f>('Normal VEB'!F26+'Normal VEB'!I26)/('Normal VEB'!F26+'Normal VEB'!G26+'Normal VEB'!H26+'Normal VEB'!I26)</f>
        <v>0.9949141767323586</v>
      </c>
      <c r="H26" s="29">
        <f>'Normal VEB'!F26/('Normal VEB'!F26+'Normal VEB'!G26)</f>
        <v>1</v>
      </c>
      <c r="I26" s="29">
        <f>'Normal VEB'!I26/('Normal VEB'!I26+'Normal VEB'!H26)</f>
        <v>0.97222222222222221</v>
      </c>
      <c r="J26" s="29">
        <f>'Normal VEB'!F26/('Normal VEB'!F26+'Normal VEB'!H26)</f>
        <v>0.99381283836040213</v>
      </c>
      <c r="K26" s="30">
        <f>'Normal VEB'!I26/('Normal VEB'!I26+'Normal VEB'!G26)</f>
        <v>1</v>
      </c>
      <c r="L26" s="18">
        <f>('Normal VEB'!J26+'Normal VEB'!M26)/('Normal VEB'!J26+'Normal VEB'!K26+'Normal VEB'!L26+'Normal VEB'!M26)</f>
        <v>0.99364272091544814</v>
      </c>
      <c r="M26" s="18">
        <f>'Normal VEB'!J26/('Normal VEB'!J26+'Normal VEB'!K26)</f>
        <v>1</v>
      </c>
      <c r="N26" s="18">
        <f>'Normal VEB'!M26/('Normal VEB'!M26+'Normal VEB'!L26)</f>
        <v>0.96527777777777779</v>
      </c>
      <c r="O26" s="18">
        <f>'Normal VEB'!J26/('Normal VEB'!J26+'Normal VEB'!L26)</f>
        <v>0.99227799227799229</v>
      </c>
      <c r="P26" s="18">
        <f>'Normal VEB'!M26/('Normal VEB'!M26+'Normal VEB'!K26)</f>
        <v>1</v>
      </c>
    </row>
    <row r="27" spans="1:16">
      <c r="A27" s="20">
        <v>223</v>
      </c>
      <c r="B27" s="28">
        <f>('Normal VEB'!B27+'Normal VEB'!E27)/('Normal VEB'!B27+'Normal VEB'!C27+'Normal VEB'!D27+'Normal VEB'!E27)</f>
        <v>0.86744043982895536</v>
      </c>
      <c r="C27" s="29">
        <f>'Normal VEB'!B27/('Normal VEB'!B27+'Normal VEB'!C27)</f>
        <v>0.99688715953307394</v>
      </c>
      <c r="D27" s="29">
        <f>'Normal VEB'!E27/('Normal VEB'!E27+'Normal VEB'!D27)</f>
        <v>0.39488636363636365</v>
      </c>
      <c r="E27" s="29">
        <f>'Normal VEB'!B27/('Normal VEB'!B27+'Normal VEB'!D27)</f>
        <v>0.85742971887550201</v>
      </c>
      <c r="F27" s="30">
        <f>'Normal VEB'!E27/('Normal VEB'!E27+'Normal VEB'!C27)</f>
        <v>0.97202797202797198</v>
      </c>
      <c r="G27" s="28">
        <f>('Normal VEB'!F27+'Normal VEB'!I27)/('Normal VEB'!F27+'Normal VEB'!G27+'Normal VEB'!H27+'Normal VEB'!I27)</f>
        <v>0.72021991447770306</v>
      </c>
      <c r="H27" s="29">
        <f>'Normal VEB'!F27/('Normal VEB'!F27+'Normal VEB'!G27)</f>
        <v>0.86225680933852145</v>
      </c>
      <c r="I27" s="29">
        <f>'Normal VEB'!I27/('Normal VEB'!I27+'Normal VEB'!H27)</f>
        <v>0.20170454545454544</v>
      </c>
      <c r="J27" s="29">
        <f>'Normal VEB'!F27/('Normal VEB'!F27+'Normal VEB'!H27)</f>
        <v>0.79769618430525557</v>
      </c>
      <c r="K27" s="30">
        <f>'Normal VEB'!I27/('Normal VEB'!I27+'Normal VEB'!G27)</f>
        <v>0.28629032258064518</v>
      </c>
      <c r="L27" s="18">
        <f>('Normal VEB'!J27+'Normal VEB'!M27)/('Normal VEB'!J27+'Normal VEB'!K27+'Normal VEB'!L27+'Normal VEB'!M27)</f>
        <v>0.78497251069028706</v>
      </c>
      <c r="M27" s="18">
        <f>'Normal VEB'!J27/('Normal VEB'!J27+'Normal VEB'!K27)</f>
        <v>1</v>
      </c>
      <c r="N27" s="18">
        <f>'Normal VEB'!M27/('Normal VEB'!M27+'Normal VEB'!L27)</f>
        <v>0</v>
      </c>
      <c r="O27" s="18">
        <f>'Normal VEB'!J27/('Normal VEB'!J27+'Normal VEB'!L27)</f>
        <v>0.78497251069028706</v>
      </c>
      <c r="P27" s="19" t="s">
        <v>58</v>
      </c>
    </row>
    <row r="28" spans="1:16">
      <c r="A28" s="20">
        <v>228</v>
      </c>
      <c r="B28" s="28">
        <f>('Normal VEB'!B28+'Normal VEB'!E28)/('Normal VEB'!B28+'Normal VEB'!C28+'Normal VEB'!D28+'Normal VEB'!E28)</f>
        <v>0.98691301000769827</v>
      </c>
      <c r="C28" s="29">
        <f>'Normal VEB'!B28/('Normal VEB'!B28+'Normal VEB'!C28)</f>
        <v>1</v>
      </c>
      <c r="D28" s="29">
        <f>'Normal VEB'!E28/('Normal VEB'!E28+'Normal VEB'!D28)</f>
        <v>0.92672413793103448</v>
      </c>
      <c r="E28" s="29">
        <f>'Normal VEB'!B28/('Normal VEB'!B28+'Normal VEB'!D28)</f>
        <v>0.98431734317343178</v>
      </c>
      <c r="F28" s="30">
        <f>'Normal VEB'!E28/('Normal VEB'!E28+'Normal VEB'!C28)</f>
        <v>1</v>
      </c>
      <c r="G28" s="28">
        <f>('Normal VEB'!F28+'Normal VEB'!I28)/('Normal VEB'!F28+'Normal VEB'!G28+'Normal VEB'!H28+'Normal VEB'!I28)</f>
        <v>0.90916089299461122</v>
      </c>
      <c r="H28" s="29">
        <f>'Normal VEB'!F28/('Normal VEB'!F28+'Normal VEB'!G28)</f>
        <v>0.94845360824742264</v>
      </c>
      <c r="I28" s="29">
        <f>'Normal VEB'!I28/('Normal VEB'!I28+'Normal VEB'!H28)</f>
        <v>0.72844827586206895</v>
      </c>
      <c r="J28" s="29">
        <f>'Normal VEB'!F28/('Normal VEB'!F28+'Normal VEB'!H28)</f>
        <v>0.94139534883720932</v>
      </c>
      <c r="K28" s="30">
        <f>'Normal VEB'!I28/('Normal VEB'!I28+'Normal VEB'!G28)</f>
        <v>0.7544642857142857</v>
      </c>
      <c r="L28" s="18">
        <f>('Normal VEB'!J28+'Normal VEB'!M28)/('Normal VEB'!J28+'Normal VEB'!K28+'Normal VEB'!L28+'Normal VEB'!M28)</f>
        <v>0.89145496535796764</v>
      </c>
      <c r="M28" s="18">
        <f>'Normal VEB'!J28/('Normal VEB'!J28+'Normal VEB'!K28)</f>
        <v>0.95407685098406747</v>
      </c>
      <c r="N28" s="18">
        <f>'Normal VEB'!M28/('Normal VEB'!M28+'Normal VEB'!L28)</f>
        <v>0.60344827586206895</v>
      </c>
      <c r="O28" s="18">
        <f>'Normal VEB'!J28/('Normal VEB'!J28+'Normal VEB'!L28)</f>
        <v>0.91711711711711708</v>
      </c>
      <c r="P28" s="18">
        <f>'Normal VEB'!M28/('Normal VEB'!M28+'Normal VEB'!K28)</f>
        <v>0.7407407407407407</v>
      </c>
    </row>
    <row r="29" spans="1:16">
      <c r="A29" s="21">
        <v>233</v>
      </c>
      <c r="B29" s="31">
        <f>('Normal VEB'!B29+'Normal VEB'!E29)/('Normal VEB'!B29+'Normal VEB'!C29+'Normal VEB'!D29+'Normal VEB'!E29)</f>
        <v>0.99643402954661231</v>
      </c>
      <c r="C29" s="22">
        <f>'Normal VEB'!B29/('Normal VEB'!B29+'Normal VEB'!C29)</f>
        <v>0.99930747922437668</v>
      </c>
      <c r="D29" s="22">
        <f>'Normal VEB'!E29/('Normal VEB'!E29+'Normal VEB'!D29)</f>
        <v>0.98843930635838151</v>
      </c>
      <c r="E29" s="22">
        <f>'Normal VEB'!B29/('Normal VEB'!B29+'Normal VEB'!D29)</f>
        <v>0.99585921325051763</v>
      </c>
      <c r="F29" s="32">
        <f>'Normal VEB'!E29/('Normal VEB'!E29+'Normal VEB'!C29)</f>
        <v>0.99805447470817121</v>
      </c>
      <c r="G29" s="31">
        <f>('Normal VEB'!F29+'Normal VEB'!I29)/('Normal VEB'!F29+'Normal VEB'!G29+'Normal VEB'!H29+'Normal VEB'!I29)</f>
        <v>0.68721344880285273</v>
      </c>
      <c r="H29" s="22">
        <f>'Normal VEB'!F29/('Normal VEB'!F29+'Normal VEB'!G29)</f>
        <v>0.78947368421052633</v>
      </c>
      <c r="I29" s="22">
        <f>'Normal VEB'!I29/('Normal VEB'!I29+'Normal VEB'!H29)</f>
        <v>0.40269749518304432</v>
      </c>
      <c r="J29" s="22">
        <f>'Normal VEB'!F29/('Normal VEB'!F29+'Normal VEB'!H29)</f>
        <v>0.78620689655172415</v>
      </c>
      <c r="K29" s="32">
        <f>'Normal VEB'!I29/('Normal VEB'!I29+'Normal VEB'!G29)</f>
        <v>0.40740740740740738</v>
      </c>
      <c r="L29" s="22">
        <f>('Normal VEB'!J29+'Normal VEB'!M29)/('Normal VEB'!J29+'Normal VEB'!K29+'Normal VEB'!L29+'Normal VEB'!M29)</f>
        <v>0.6887417218543046</v>
      </c>
      <c r="M29" s="22">
        <f>'Normal VEB'!J29/('Normal VEB'!J29+'Normal VEB'!K29)</f>
        <v>0.7936288088642659</v>
      </c>
      <c r="N29" s="22">
        <f>'Normal VEB'!M29/('Normal VEB'!M29+'Normal VEB'!L29)</f>
        <v>0.39691714836223507</v>
      </c>
      <c r="O29" s="22">
        <f>'Normal VEB'!J29/('Normal VEB'!J29+'Normal VEB'!L29)</f>
        <v>0.78546949965729951</v>
      </c>
      <c r="P29" s="22">
        <f>'Normal VEB'!M29/('Normal VEB'!M29+'Normal VEB'!K29)</f>
        <v>0.40873015873015872</v>
      </c>
    </row>
    <row r="30" spans="1:16">
      <c r="A30" s="23" t="s">
        <v>59</v>
      </c>
      <c r="B30" s="24">
        <f>AVERAGE(B3:B29)</f>
        <v>0.9778500070996935</v>
      </c>
      <c r="C30" s="24">
        <f t="shared" ref="C30:P30" si="0">AVERAGE(C3:C29)</f>
        <v>0.99397980645179473</v>
      </c>
      <c r="D30" s="24">
        <f t="shared" si="0"/>
        <v>0.81557912814972822</v>
      </c>
      <c r="E30" s="24">
        <f t="shared" si="0"/>
        <v>0.98149444272130271</v>
      </c>
      <c r="F30" s="24">
        <f t="shared" si="0"/>
        <v>0.82732856017262735</v>
      </c>
      <c r="G30" s="24">
        <f t="shared" si="0"/>
        <v>0.90670665284612539</v>
      </c>
      <c r="H30" s="24">
        <f t="shared" si="0"/>
        <v>0.94351182596173522</v>
      </c>
      <c r="I30" s="24">
        <f t="shared" si="0"/>
        <v>0.4317320343748961</v>
      </c>
      <c r="J30" s="24">
        <f t="shared" si="0"/>
        <v>0.93800496246183585</v>
      </c>
      <c r="K30" s="24">
        <f t="shared" si="0"/>
        <v>0.4125059328669281</v>
      </c>
      <c r="L30" s="24">
        <f t="shared" si="0"/>
        <v>0.91051161394525681</v>
      </c>
      <c r="M30" s="24">
        <f t="shared" si="0"/>
        <v>0.95702493140656508</v>
      </c>
      <c r="N30" s="24">
        <f t="shared" si="0"/>
        <v>0.36562224117202058</v>
      </c>
      <c r="O30" s="24">
        <f t="shared" si="0"/>
        <v>0.93120018858218478</v>
      </c>
      <c r="P30" s="24">
        <f t="shared" si="0"/>
        <v>0.5044605083711724</v>
      </c>
    </row>
  </sheetData>
  <mergeCells count="3">
    <mergeCell ref="B1:F1"/>
    <mergeCell ref="G1:K1"/>
    <mergeCell ref="L1:P1"/>
  </mergeCells>
  <phoneticPr fontId="8" type="noConversion"/>
  <pageMargins left="0.75" right="0.75" top="1" bottom="1" header="0.5" footer="0.5"/>
  <pageSetup paperSize="9" scale="71" orientation="landscape" horizontalDpi="4294967292" verticalDpi="4294967292"/>
  <rowBreaks count="1" manualBreakCount="1">
    <brk id="30" max="16383" man="1"/>
  </rowBreaks>
  <colBreaks count="1" manualBreakCount="1">
    <brk id="16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25" zoomScaleNormal="125" zoomScalePageLayoutView="125" workbookViewId="0">
      <selection activeCell="A2" sqref="A2"/>
    </sheetView>
  </sheetViews>
  <sheetFormatPr baseColWidth="10" defaultRowHeight="15" x14ac:dyDescent="0"/>
  <sheetData>
    <row r="1" spans="1:2">
      <c r="A1" t="s">
        <v>0</v>
      </c>
      <c r="B1" t="s">
        <v>41</v>
      </c>
    </row>
    <row r="2" spans="1:2">
      <c r="A2">
        <v>103</v>
      </c>
      <c r="B2" t="s">
        <v>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AAMI_VEB_SOFF</vt:lpstr>
      <vt:lpstr>AAMI_SVEB_SOFF</vt:lpstr>
      <vt:lpstr>AAMI_VEB_SON</vt:lpstr>
      <vt:lpstr>Result_Comparison</vt:lpstr>
      <vt:lpstr>Normal VEB</vt:lpstr>
      <vt:lpstr>Normal_VEB_Performance</vt:lpstr>
      <vt:lpstr>Not_int_Test</vt:lpstr>
    </vt:vector>
  </TitlesOfParts>
  <Company>KAIST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용한 정</dc:creator>
  <cp:lastModifiedBy>용한 정</cp:lastModifiedBy>
  <cp:lastPrinted>2015-08-10T11:16:43Z</cp:lastPrinted>
  <dcterms:created xsi:type="dcterms:W3CDTF">2015-08-02T06:10:50Z</dcterms:created>
  <dcterms:modified xsi:type="dcterms:W3CDTF">2015-08-10T23:36:16Z</dcterms:modified>
</cp:coreProperties>
</file>