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anss\Downloads\"/>
    </mc:Choice>
  </mc:AlternateContent>
  <xr:revisionPtr revIDLastSave="0" documentId="13_ncr:1_{99A656F0-D157-46E8-855D-CBEECB090E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put Assumptions" sheetId="1" r:id="rId1"/>
    <sheet name="Time Charter Cash Flow" sheetId="2" r:id="rId2"/>
    <sheet name="Purchase Cash Flow" sheetId="3" r:id="rId3"/>
    <sheet name="DCF Analysis" sheetId="4" r:id="rId4"/>
    <sheet name="Sensitivity Analysi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F3" i="4"/>
  <c r="C5" i="4" s="1"/>
  <c r="E3" i="4"/>
  <c r="B5" i="4" s="1"/>
  <c r="B6" i="4" s="1"/>
  <c r="D3" i="4"/>
  <c r="D5" i="3"/>
  <c r="D4" i="3"/>
  <c r="F3" i="3"/>
  <c r="D3" i="3"/>
  <c r="D3" i="2"/>
  <c r="D2" i="2"/>
  <c r="D4" i="2" s="1"/>
  <c r="C6" i="4"/>
</calcChain>
</file>

<file path=xl/sharedStrings.xml><?xml version="1.0" encoding="utf-8"?>
<sst xmlns="http://schemas.openxmlformats.org/spreadsheetml/2006/main" count="120" uniqueCount="88">
  <si>
    <t>Assumption</t>
  </si>
  <si>
    <t>Time Charter Option</t>
  </si>
  <si>
    <t>Purchase Option</t>
  </si>
  <si>
    <t>Comments</t>
  </si>
  <si>
    <t>Vessel Name</t>
  </si>
  <si>
    <t>MV Whale Shark / MV Elbtraveller</t>
  </si>
  <si>
    <t>Specify which vessel you're evaluating</t>
  </si>
  <si>
    <t>Daily Charter Rate (USD)</t>
  </si>
  <si>
    <t>9000</t>
  </si>
  <si>
    <t>Example rate (adjust based on vessel specs)</t>
  </si>
  <si>
    <t>Operating Days (Year)</t>
  </si>
  <si>
    <t>360</t>
  </si>
  <si>
    <t>Adjust for planned maintenance/off-hire days</t>
  </si>
  <si>
    <t>Purchase Price (USD)</t>
  </si>
  <si>
    <t>30000000</t>
  </si>
  <si>
    <t>Example for geared cellular vessel</t>
  </si>
  <si>
    <t>Financing Interest Rate (%)</t>
  </si>
  <si>
    <t>5.5</t>
  </si>
  <si>
    <t>Annual interest rate for debt financing</t>
  </si>
  <si>
    <t>Loan Term (Years)</t>
  </si>
  <si>
    <t>7</t>
  </si>
  <si>
    <t>Duration of financing</t>
  </si>
  <si>
    <t>Annual Operating Cost (USD)</t>
  </si>
  <si>
    <t>1500000</t>
  </si>
  <si>
    <t>Includes crew, maintenance, bunkers, etc.</t>
  </si>
  <si>
    <t>Depreciation (Years)</t>
  </si>
  <si>
    <t>15</t>
  </si>
  <si>
    <t>Straight-line or your chosen method</t>
  </si>
  <si>
    <t>Residual Value (% of Purchase)</t>
  </si>
  <si>
    <t>20%</t>
  </si>
  <si>
    <t>Estimated percentage of purchase price at end</t>
  </si>
  <si>
    <t>Discount Rate (WACC, %)</t>
  </si>
  <si>
    <t>8</t>
  </si>
  <si>
    <t>Used for DCF calculations</t>
  </si>
  <si>
    <t>Period</t>
  </si>
  <si>
    <t>Days</t>
  </si>
  <si>
    <t>Total Charter Cost (USD)</t>
  </si>
  <si>
    <t>January</t>
  </si>
  <si>
    <t>30</t>
  </si>
  <si>
    <t>February</t>
  </si>
  <si>
    <t>28</t>
  </si>
  <si>
    <t>Total</t>
  </si>
  <si>
    <t>Year</t>
  </si>
  <si>
    <t>Initial Outlay/Investment (USD)</t>
  </si>
  <si>
    <t>Operating Cost (USD)</t>
  </si>
  <si>
    <t>Financing Cost (USD)</t>
  </si>
  <si>
    <t>Depreciation (USD)</t>
  </si>
  <si>
    <t>Net Cash Flow (USD)</t>
  </si>
  <si>
    <t>Notes</t>
  </si>
  <si>
    <t>0</t>
  </si>
  <si>
    <t>-30000000</t>
  </si>
  <si>
    <t>Initial purchase</t>
  </si>
  <si>
    <t>1</t>
  </si>
  <si>
    <t>-1500000</t>
  </si>
  <si>
    <t>If revenue applies (e.g., additional cargo operations)</t>
  </si>
  <si>
    <t>2</t>
  </si>
  <si>
    <t>...</t>
  </si>
  <si>
    <t>Final Year</t>
  </si>
  <si>
    <t>+[Residual Value]</t>
  </si>
  <si>
    <t>Include estimated resale value</t>
  </si>
  <si>
    <t>Year/Period</t>
  </si>
  <si>
    <t>Cash Flow (Time Charter)</t>
  </si>
  <si>
    <t>Cash Flow (Purchase)</t>
  </si>
  <si>
    <t>Discount Factor (@8%)</t>
  </si>
  <si>
    <t>Present Value (Time Charter)</t>
  </si>
  <si>
    <t>Present Value (Purchase)</t>
  </si>
  <si>
    <t>0 or initial cash outlay</t>
  </si>
  <si>
    <t>1.00</t>
  </si>
  <si>
    <t>[Aggregated Cash Flow]</t>
  </si>
  <si>
    <t>[Year 1 Cash Flow]</t>
  </si>
  <si>
    <t>Total NPV</t>
  </si>
  <si>
    <t>IRR</t>
  </si>
  <si>
    <t>Parameter</t>
  </si>
  <si>
    <t>Base Case</t>
  </si>
  <si>
    <t>Low Case</t>
  </si>
  <si>
    <t>High Case</t>
  </si>
  <si>
    <t>NPV Impact (Purchase)</t>
  </si>
  <si>
    <t>NPV Impact (Charter)</t>
  </si>
  <si>
    <t>8000</t>
  </si>
  <si>
    <t>10000</t>
  </si>
  <si>
    <t>Calculate variation</t>
  </si>
  <si>
    <t>28000000</t>
  </si>
  <si>
    <t>32000000</t>
  </si>
  <si>
    <t>Operating Costs (USD)</t>
  </si>
  <si>
    <t>1300000</t>
  </si>
  <si>
    <t>1700000</t>
  </si>
  <si>
    <t>Discount Rate (%)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</si>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</sst>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9" sqref="C19"/>
    </sheetView>
  </sheetViews>
  <sheetFormatPr defaultRowHeight="15" x14ac:dyDescent="0.25"/>
  <cols>
    <col min="1" max="1" width="28.85546875" bestFit="1" customWidth="1"/>
    <col min="2" max="3" width="31.5703125" bestFit="1" customWidth="1"/>
    <col min="4" max="4" width="4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5</v>
      </c>
      <c r="D2" t="s">
        <v>6</v>
      </c>
    </row>
    <row r="3" spans="1:4" x14ac:dyDescent="0.25">
      <c r="A3" t="s">
        <v>7</v>
      </c>
      <c r="B3" t="s">
        <v>8</v>
      </c>
      <c r="D3" t="s">
        <v>9</v>
      </c>
    </row>
    <row r="4" spans="1:4" x14ac:dyDescent="0.25">
      <c r="A4" t="s">
        <v>10</v>
      </c>
      <c r="B4" t="s">
        <v>11</v>
      </c>
      <c r="D4" t="s">
        <v>12</v>
      </c>
    </row>
    <row r="5" spans="1:4" x14ac:dyDescent="0.25">
      <c r="A5" t="s">
        <v>13</v>
      </c>
      <c r="C5" t="s">
        <v>14</v>
      </c>
      <c r="D5" t="s">
        <v>15</v>
      </c>
    </row>
    <row r="6" spans="1:4" x14ac:dyDescent="0.25">
      <c r="A6" t="s">
        <v>16</v>
      </c>
      <c r="C6" t="s">
        <v>17</v>
      </c>
      <c r="D6" t="s">
        <v>18</v>
      </c>
    </row>
    <row r="7" spans="1:4" x14ac:dyDescent="0.25">
      <c r="A7" t="s">
        <v>19</v>
      </c>
      <c r="C7" t="s">
        <v>20</v>
      </c>
      <c r="D7" t="s">
        <v>21</v>
      </c>
    </row>
    <row r="8" spans="1:4" x14ac:dyDescent="0.25">
      <c r="A8" t="s">
        <v>22</v>
      </c>
      <c r="C8" t="s">
        <v>23</v>
      </c>
      <c r="D8" t="s">
        <v>24</v>
      </c>
    </row>
    <row r="9" spans="1:4" x14ac:dyDescent="0.25">
      <c r="A9" t="s">
        <v>25</v>
      </c>
      <c r="C9" t="s">
        <v>26</v>
      </c>
      <c r="D9" t="s">
        <v>27</v>
      </c>
    </row>
    <row r="10" spans="1:4" x14ac:dyDescent="0.25">
      <c r="A10" t="s">
        <v>28</v>
      </c>
      <c r="C10" t="s">
        <v>29</v>
      </c>
      <c r="D10" t="s">
        <v>30</v>
      </c>
    </row>
    <row r="11" spans="1:4" x14ac:dyDescent="0.25">
      <c r="A11" t="s">
        <v>31</v>
      </c>
      <c r="B11" t="s">
        <v>32</v>
      </c>
      <c r="C11" t="s">
        <v>32</v>
      </c>
      <c r="D11" t="s">
        <v>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C19" sqref="C19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22.7109375" bestFit="1" customWidth="1"/>
    <col min="4" max="4" width="22.5703125" bestFit="1" customWidth="1"/>
  </cols>
  <sheetData>
    <row r="1" spans="1:4" x14ac:dyDescent="0.25">
      <c r="A1" t="s">
        <v>34</v>
      </c>
      <c r="B1" t="s">
        <v>35</v>
      </c>
      <c r="C1" t="s">
        <v>7</v>
      </c>
      <c r="D1" t="s">
        <v>36</v>
      </c>
    </row>
    <row r="2" spans="1:4" x14ac:dyDescent="0.25">
      <c r="A2" t="s">
        <v>37</v>
      </c>
      <c r="B2" t="s">
        <v>38</v>
      </c>
      <c r="C2" t="s">
        <v>8</v>
      </c>
      <c r="D2">
        <f>B2*C2</f>
        <v>270000</v>
      </c>
    </row>
    <row r="3" spans="1:4" x14ac:dyDescent="0.25">
      <c r="A3" t="s">
        <v>39</v>
      </c>
      <c r="B3" t="s">
        <v>40</v>
      </c>
      <c r="C3" t="s">
        <v>8</v>
      </c>
      <c r="D3">
        <f>B3*C3</f>
        <v>252000</v>
      </c>
    </row>
    <row r="4" spans="1:4" x14ac:dyDescent="0.25">
      <c r="A4" t="s">
        <v>41</v>
      </c>
      <c r="B4" t="s">
        <v>11</v>
      </c>
      <c r="D4">
        <f>SUM(D2:D3)</f>
        <v>522000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sqref="A1:XFD1048576"/>
    </sheetView>
  </sheetViews>
  <sheetFormatPr defaultRowHeight="15" x14ac:dyDescent="0.25"/>
  <cols>
    <col min="1" max="1" width="9.5703125" bestFit="1" customWidth="1"/>
    <col min="2" max="2" width="29.42578125" bestFit="1" customWidth="1"/>
    <col min="3" max="3" width="19.85546875" bestFit="1" customWidth="1"/>
    <col min="4" max="4" width="19.42578125" bestFit="1" customWidth="1"/>
    <col min="5" max="5" width="18.140625" bestFit="1" customWidth="1"/>
    <col min="6" max="6" width="19.28515625" bestFit="1" customWidth="1"/>
    <col min="7" max="7" width="48.5703125" bestFit="1" customWidth="1"/>
  </cols>
  <sheetData>
    <row r="1" spans="1:7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25">
      <c r="A2" t="s">
        <v>49</v>
      </c>
      <c r="B2" t="s">
        <v>50</v>
      </c>
      <c r="F2" t="s">
        <v>50</v>
      </c>
      <c r="G2" t="s">
        <v>51</v>
      </c>
    </row>
    <row r="3" spans="1:7" x14ac:dyDescent="0.25">
      <c r="A3" t="s">
        <v>52</v>
      </c>
      <c r="C3" t="s">
        <v>53</v>
      </c>
      <c r="D3" t="e">
        <f>#REF!</f>
        <v>#REF!</v>
      </c>
      <c r="F3" t="e">
        <f>Revenue? - (Operating + Financing)</f>
        <v>#NAME?</v>
      </c>
      <c r="G3" t="s">
        <v>54</v>
      </c>
    </row>
    <row r="4" spans="1:7" x14ac:dyDescent="0.25">
      <c r="A4" t="s">
        <v>55</v>
      </c>
      <c r="C4" t="s">
        <v>53</v>
      </c>
      <c r="D4" t="e">
        <f>#REF!</f>
        <v>#REF!</v>
      </c>
      <c r="F4" t="s">
        <v>56</v>
      </c>
      <c r="G4" t="s">
        <v>56</v>
      </c>
    </row>
    <row r="5" spans="1:7" x14ac:dyDescent="0.25">
      <c r="A5" t="s">
        <v>57</v>
      </c>
      <c r="C5" t="s">
        <v>53</v>
      </c>
      <c r="D5" t="e">
        <f>#REF!</f>
        <v>#REF!</v>
      </c>
      <c r="F5" t="s">
        <v>58</v>
      </c>
      <c r="G5" t="s">
        <v>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sqref="A1:XFD1048576"/>
    </sheetView>
  </sheetViews>
  <sheetFormatPr defaultRowHeight="15" x14ac:dyDescent="0.25"/>
  <cols>
    <col min="1" max="1" width="11.5703125" bestFit="1" customWidth="1"/>
    <col min="2" max="2" width="23.5703125" bestFit="1" customWidth="1"/>
    <col min="3" max="3" width="20" bestFit="1" customWidth="1"/>
    <col min="4" max="4" width="21.140625" bestFit="1" customWidth="1"/>
    <col min="5" max="5" width="27.28515625" bestFit="1" customWidth="1"/>
    <col min="6" max="6" width="23.7109375" bestFit="1" customWidth="1"/>
  </cols>
  <sheetData>
    <row r="1" spans="1:6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25">
      <c r="A2" t="s">
        <v>49</v>
      </c>
      <c r="B2" t="s">
        <v>66</v>
      </c>
      <c r="C2" t="s">
        <v>50</v>
      </c>
      <c r="D2" t="s">
        <v>67</v>
      </c>
      <c r="E2" t="s">
        <v>49</v>
      </c>
      <c r="F2" t="s">
        <v>50</v>
      </c>
    </row>
    <row r="3" spans="1:6" x14ac:dyDescent="0.25">
      <c r="A3" t="s">
        <v>52</v>
      </c>
      <c r="B3" t="s">
        <v>68</v>
      </c>
      <c r="C3" t="s">
        <v>69</v>
      </c>
      <c r="D3">
        <f>1/(1+0.08)^1</f>
        <v>0.92592592592592582</v>
      </c>
      <c r="E3" t="e">
        <f>B2*D2</f>
        <v>#VALUE!</v>
      </c>
      <c r="F3">
        <f>C2*D2</f>
        <v>-30000000</v>
      </c>
    </row>
    <row r="4" spans="1:6" x14ac:dyDescent="0.25">
      <c r="A4" t="s">
        <v>55</v>
      </c>
      <c r="B4" t="s">
        <v>56</v>
      </c>
      <c r="C4" t="s">
        <v>56</v>
      </c>
      <c r="D4">
        <f>1/(1+0.08)^2</f>
        <v>0.85733882030178321</v>
      </c>
      <c r="E4" t="s">
        <v>56</v>
      </c>
      <c r="F4" t="s">
        <v>56</v>
      </c>
    </row>
    <row r="5" spans="1:6" x14ac:dyDescent="0.25">
      <c r="A5" t="s">
        <v>70</v>
      </c>
      <c r="B5" t="e">
        <f>SUM(E2:E10)</f>
        <v>#VALUE!</v>
      </c>
      <c r="C5">
        <f>SUM(F2:F10)</f>
        <v>-30000000</v>
      </c>
    </row>
    <row r="6" spans="1:6" x14ac:dyDescent="0.25">
      <c r="A6" t="s">
        <v>71</v>
      </c>
      <c r="B6" t="e">
        <f>IRR(B2:B10)</f>
        <v>#VALUE!</v>
      </c>
      <c r="C6" t="str">
        <f ca="1">IRR(C2:C10)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sqref="A1:XFD1048576"/>
    </sheetView>
  </sheetViews>
  <sheetFormatPr defaultRowHeight="15" x14ac:dyDescent="0.25"/>
  <cols>
    <col min="1" max="1" width="22.7109375" bestFit="1" customWidth="1"/>
    <col min="2" max="2" width="9.7109375" bestFit="1" customWidth="1"/>
    <col min="4" max="4" width="9.5703125" bestFit="1" customWidth="1"/>
    <col min="5" max="5" width="21.5703125" bestFit="1" customWidth="1"/>
    <col min="6" max="6" width="20" bestFit="1" customWidth="1"/>
  </cols>
  <sheetData>
    <row r="1" spans="1:6" x14ac:dyDescent="0.2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</row>
    <row r="2" spans="1:6" x14ac:dyDescent="0.25">
      <c r="A2" t="s">
        <v>7</v>
      </c>
      <c r="B2" t="s">
        <v>8</v>
      </c>
      <c r="C2" t="s">
        <v>78</v>
      </c>
      <c r="D2" t="s">
        <v>79</v>
      </c>
      <c r="E2" t="s">
        <v>80</v>
      </c>
      <c r="F2" t="s">
        <v>80</v>
      </c>
    </row>
    <row r="3" spans="1:6" x14ac:dyDescent="0.25">
      <c r="A3" t="s">
        <v>13</v>
      </c>
      <c r="B3" t="s">
        <v>14</v>
      </c>
      <c r="C3" t="s">
        <v>81</v>
      </c>
      <c r="D3" t="s">
        <v>82</v>
      </c>
      <c r="E3" t="s">
        <v>80</v>
      </c>
    </row>
    <row r="4" spans="1:6" x14ac:dyDescent="0.25">
      <c r="A4" t="s">
        <v>83</v>
      </c>
      <c r="B4" t="s">
        <v>23</v>
      </c>
      <c r="C4" t="s">
        <v>84</v>
      </c>
      <c r="D4" t="s">
        <v>85</v>
      </c>
      <c r="E4" t="s">
        <v>80</v>
      </c>
    </row>
    <row r="5" spans="1:6" x14ac:dyDescent="0.25">
      <c r="A5" t="s">
        <v>86</v>
      </c>
      <c r="B5" t="s">
        <v>32</v>
      </c>
      <c r="C5" t="s">
        <v>20</v>
      </c>
      <c r="D5" t="s">
        <v>87</v>
      </c>
      <c r="E5" t="s">
        <v>80</v>
      </c>
      <c r="F5" t="s">
        <v>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 Assumptions</vt:lpstr>
      <vt:lpstr>Time Charter Cash Flow</vt:lpstr>
      <vt:lpstr>Purchase Cash Flow</vt:lpstr>
      <vt:lpstr>DCF Analysis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hans schriwer</cp:lastModifiedBy>
  <dcterms:created xsi:type="dcterms:W3CDTF">2025-02-13T17:07:06Z</dcterms:created>
  <dcterms:modified xsi:type="dcterms:W3CDTF">2025-02-13T17:09:10Z</dcterms:modified>
</cp:coreProperties>
</file>