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9.xml" ContentType="application/vnd.openxmlformats-officedocument.spreadsheetml.revisionLog+xml"/>
  <Override PartName="/xl/revisions/revisionLog62.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Override PartName="/xl/revisions/revisionLog8.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3.xml" ContentType="application/vnd.openxmlformats-officedocument.spreadsheetml.revisionLog+xml"/>
  <Override PartName="/xl/revisions/revisionLog11.xml" ContentType="application/vnd.openxmlformats-officedocument.spreadsheetml.revisionLog+xml"/>
  <Override PartName="/xl/revisions/revisionLog2.xml" ContentType="application/vnd.openxmlformats-officedocument.spreadsheetml.revisionLog+xml"/>
  <Override PartName="/xl/revisions/revisionLog10.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mc:AlternateContent xmlns:mc="http://schemas.openxmlformats.org/markup-compatibility/2006">
    <mc:Choice Requires="x15">
      <x15ac:absPath xmlns:x15ac="http://schemas.microsoft.com/office/spreadsheetml/2010/11/ac" url="/Users/simonbader/Library/Mobile Documents/com~apple~CloudDocs/Hochschule/Bachelorarbeit/Dokumente/"/>
    </mc:Choice>
  </mc:AlternateContent>
  <xr:revisionPtr revIDLastSave="0" documentId="13_ncr:81_{AC0CD845-06ED-C946-ADF4-9A71A9682548}" xr6:coauthVersionLast="47" xr6:coauthVersionMax="47" xr10:uidLastSave="{00000000-0000-0000-0000-000000000000}"/>
  <workbookProtection workbookAlgorithmName="SHA-512" workbookHashValue="629rI2ihnjj+Ps4bcxdKB5eAS8FaiYMfXFdl+U8Jhbu8lT/lTMCfXMQWvjgMfAkE09v5TPE1Yg0BZYf6y90uJw==" workbookSaltValue="hNRFJpPuz6eD5MFUrZuLIQ==" workbookSpinCount="100000" lockStructure="1"/>
  <bookViews>
    <workbookView xWindow="6360" yWindow="500" windowWidth="28060" windowHeight="26320" xr2:uid="{00000000-000D-0000-FFFF-FFFF00000000}"/>
  </bookViews>
  <sheets>
    <sheet name="Übersicht" sheetId="1" r:id="rId1"/>
    <sheet name="Node-IDs" sheetId="2" r:id="rId2"/>
    <sheet name="Fehlerkomponenten" sheetId="3" r:id="rId3"/>
    <sheet name="Fehlergruppen" sheetId="4" r:id="rId4"/>
    <sheet name="Error-Level" sheetId="5" r:id="rId5"/>
  </sheets>
  <definedNames>
    <definedName name="_xlnm._FilterDatabase" localSheetId="0" hidden="1">Übersicht!$A$1:$S$648</definedName>
    <definedName name="Z_0475CB1F_557A_4F60_AE48_6DC72D253991_.wvu.Cols" localSheetId="0" hidden="1">Übersicht!$N:$N</definedName>
    <definedName name="Z_0475CB1F_557A_4F60_AE48_6DC72D253991_.wvu.FilterData" localSheetId="0" hidden="1">Übersicht!$A$1:$S$648</definedName>
    <definedName name="Z_0A547775_18FB_4253_9E0B_8EC65D1643E4_.wvu.Cols" localSheetId="0" hidden="1">Übersicht!$N:$N</definedName>
    <definedName name="Z_0A547775_18FB_4253_9E0B_8EC65D1643E4_.wvu.FilterData" localSheetId="0" hidden="1">Übersicht!$A$1:$S$648</definedName>
    <definedName name="Z_3673F8BC_2265_4BBA_98D9_581F23DF403A_.wvu.Cols" localSheetId="0" hidden="1">Übersicht!$N:$N</definedName>
    <definedName name="Z_3673F8BC_2265_4BBA_98D9_581F23DF403A_.wvu.FilterData" localSheetId="0" hidden="1">Übersicht!$A$1:$S$648</definedName>
    <definedName name="Z_487B5CF6_BAE6_4776_82BB_0FF41E3FFF5A_.wvu.FilterData" localSheetId="0" hidden="1">Übersicht!$A$1:$S$648</definedName>
    <definedName name="Z_697D9790_0693_44A8_9720_AE8DB7530E92_.wvu.FilterData" localSheetId="0" hidden="1">Übersicht!$A$1:$S$648</definedName>
    <definedName name="Z_719947FF_1308_4A1F_A81E_C07C4C88F40D_.wvu.Cols" localSheetId="0" hidden="1">Übersicht!$N:$N</definedName>
    <definedName name="Z_719947FF_1308_4A1F_A81E_C07C4C88F40D_.wvu.FilterData" localSheetId="0" hidden="1">Übersicht!$A$1:$S$648</definedName>
    <definedName name="Z_A0C39AA4_25B0_4AE0_97D0_AB677003498F_.wvu.FilterData" localSheetId="0" hidden="1">Übersicht!$A$1:$S$648</definedName>
    <definedName name="Z_A3B74C30_E97F_43CE_B2C4_1B2D154E60D5_.wvu.FilterData" localSheetId="0" hidden="1">Übersicht!$A$1:$S$648</definedName>
    <definedName name="Z_AA600BC4_5210_7943_BD39_A4E33E33FB85_.wvu.FilterData" localSheetId="0" hidden="1">Übersicht!$A$1:$S$648</definedName>
    <definedName name="Z_AEB1640C_33DD_4E8F_830C_88F3D4FA5CF7_.wvu.Cols" localSheetId="0" hidden="1">Übersicht!$D:$L,Übersicht!$N:$N</definedName>
    <definedName name="Z_AEB1640C_33DD_4E8F_830C_88F3D4FA5CF7_.wvu.FilterData" localSheetId="0" hidden="1">Übersicht!$A$1:$S$648</definedName>
    <definedName name="Z_F9295FE4_031E_4664_A531_E7A368A041F2_.wvu.FilterData" localSheetId="0" hidden="1">Übersicht!$A$1:$S$648</definedName>
    <definedName name="Z_FD7B1E62_AA30_4DB3_A99D_261BB8021DAE_.wvu.FilterData" localSheetId="0" hidden="1">Übersicht!$A$1:$S$648</definedName>
    <definedName name="Z_FD95CB84_E49A_4749_815C_0408D366E447_.wvu.FilterData" localSheetId="0" hidden="1">Übersicht!$A$1:$S$648</definedName>
  </definedNames>
  <calcPr calcId="191029"/>
  <customWorkbookViews>
    <customWorkbookView name="Bader, Simon - Persönliche Ansicht" guid="{AA600BC4-5210-7943-BD39-A4E33E33FB85}" mergeInterval="0" personalView="1" xWindow="318" yWindow="25" windowWidth="1403" windowHeight="1316" activeSheetId="1"/>
    <customWorkbookView name="Schwendner, Martin - Persönliche Ansicht" guid="{0475CB1F-557A-4F60-AE48-6DC72D253991}" mergeInterval="0" personalView="1" maximized="1" xWindow="-9" yWindow="-9" windowWidth="2578" windowHeight="1408" activeSheetId="1"/>
    <customWorkbookView name="Kirsch, Marc - Persönliche Ansicht" guid="{719947FF-1308-4A1F-A81E-C07C4C88F40D}" mergeInterval="0" personalView="1" maximized="1" xWindow="-2568" yWindow="-124" windowWidth="2576" windowHeight="1416" activeSheetId="1" showComments="commIndAndComment"/>
    <customWorkbookView name="radmila – osobní zobrazení" guid="{AEB1640C-33DD-4E8F-830C-88F3D4FA5CF7}" mergeInterval="0" personalView="1" maximized="1" xWindow="-8" yWindow="-8" windowWidth="1936" windowHeight="1056" activeSheetId="1"/>
    <customWorkbookView name="Musumeci, Stefan - Persönliche Ansicht" guid="{487B5CF6-BAE6-4776-82BB-0FF41E3FFF5A}" mergeInterval="0" personalView="1" maximized="1" xWindow="1912" yWindow="-8" windowWidth="2576" windowHeight="1416" activeSheetId="1"/>
    <customWorkbookView name="Stützer, Roman - Persönliche Ansicht" guid="{A3B74C30-E97F-43CE-B2C4-1B2D154E60D5}" mergeInterval="0" personalView="1" maximized="1" xWindow="-8" yWindow="-8" windowWidth="1936" windowHeight="1056" activeSheetId="1"/>
    <customWorkbookView name="Burger, Wolfgang - Personal View" guid="{FD7B1E62-AA30-4DB3-A99D-261BB8021DAE}" mergeInterval="0" personalView="1" maximized="1" xWindow="-8" yWindow="-8" windowWidth="2474" windowHeight="1456" activeSheetId="1"/>
    <customWorkbookView name="Klespe, Marc - Persönliche Ansicht" guid="{FD95CB84-E49A-4749-815C-0408D366E447}" mergeInterval="0" personalView="1" maximized="1" xWindow="-8" yWindow="-8" windowWidth="2576" windowHeight="1416" activeSheetId="1"/>
    <customWorkbookView name="Barbari, Rohollah - Persönliche Ansicht" guid="{697D9790-0693-44A8-9720-AE8DB7530E92}" mergeInterval="0" personalView="1" minimized="1" windowWidth="0" windowHeight="0" activeSheetId="1"/>
    <customWorkbookView name="Burger, Wolfgang - Persönliche Ansicht" guid="{A0C39AA4-25B0-4AE0-97D0-AB677003498F}" mergeInterval="0" personalView="1" maximized="1" xWindow="-1928" yWindow="-8" windowWidth="1936" windowHeight="1066" activeSheetId="1"/>
    <customWorkbookView name="schwendnerm - Persönliche Ansicht" guid="{3673F8BC-2265-4BBA-98D9-581F23DF403A}" mergeInterval="0" personalView="1" maximized="1" xWindow="-2569" yWindow="-9" windowWidth="2578" windowHeight="1408" activeSheetId="1"/>
    <customWorkbookView name="Etzel, Bero Liam von - Persönliche Ansicht" guid="{0A547775-18FB-4253-9E0B-8EC65D1643E4}" mergeInterval="0" personalView="1" maximized="1" xWindow="-8" yWindow="-8" windowWidth="1936" windowHeight="1056" activeSheetId="1"/>
    <customWorkbookView name="Kirsch, Marc - Personal View" guid="{F9295FE4-031E-4664-A531-E7A368A041F2}" mergeInterval="0" personalView="1" maximized="1" xWindow="-8" yWindow="-8" windowWidth="1936" windowHeight="1176" activeSheetId="1"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17" i="1" l="1"/>
  <c r="K269" i="1"/>
  <c r="K270" i="1"/>
  <c r="K271" i="1"/>
  <c r="K272" i="1"/>
  <c r="K273" i="1"/>
  <c r="K274" i="1"/>
  <c r="K275" i="1"/>
  <c r="K276" i="1"/>
  <c r="K277" i="1"/>
  <c r="K278" i="1"/>
  <c r="K279" i="1"/>
  <c r="K283" i="1"/>
  <c r="K284" i="1"/>
  <c r="K287" i="1"/>
  <c r="K288" i="1"/>
  <c r="K295" i="1"/>
  <c r="K296" i="1"/>
  <c r="K297" i="1"/>
  <c r="K298" i="1"/>
  <c r="K301" i="1"/>
  <c r="K302" i="1"/>
  <c r="K304" i="1"/>
  <c r="K305" i="1"/>
  <c r="K306" i="1"/>
  <c r="K312" i="1"/>
  <c r="K313" i="1"/>
  <c r="K316" i="1"/>
  <c r="K317" i="1"/>
  <c r="K323" i="1"/>
  <c r="K327" i="1"/>
  <c r="K328" i="1"/>
  <c r="K329"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I295" i="1"/>
  <c r="I296" i="1"/>
  <c r="I297" i="1"/>
  <c r="I298" i="1"/>
  <c r="I301" i="1"/>
  <c r="I302" i="1"/>
  <c r="I304" i="1"/>
  <c r="I305" i="1"/>
  <c r="I306" i="1"/>
  <c r="I312" i="1"/>
  <c r="I313" i="1"/>
  <c r="I316" i="1"/>
  <c r="I317" i="1"/>
  <c r="I322" i="1"/>
  <c r="I323" i="1"/>
  <c r="I327" i="1"/>
  <c r="I328" i="1"/>
  <c r="I329"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D523" i="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548" i="1" s="1"/>
  <c r="D549" i="1" s="1"/>
  <c r="D550" i="1" s="1"/>
  <c r="D551" i="1" s="1"/>
  <c r="D552" i="1" s="1"/>
  <c r="D553" i="1" s="1"/>
  <c r="D554" i="1" s="1"/>
  <c r="D555" i="1" s="1"/>
  <c r="D556" i="1" s="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84" i="1" s="1"/>
  <c r="D585" i="1" s="1"/>
  <c r="D586" i="1" s="1"/>
  <c r="D587" i="1" s="1"/>
  <c r="D588" i="1" s="1"/>
  <c r="D589" i="1" s="1"/>
  <c r="D590" i="1" s="1"/>
  <c r="D591" i="1" s="1"/>
  <c r="D592" i="1" s="1"/>
  <c r="D593" i="1" s="1"/>
  <c r="D594" i="1" s="1"/>
  <c r="D595" i="1" s="1"/>
  <c r="D596" i="1" s="1"/>
  <c r="D597" i="1" s="1"/>
  <c r="D598" i="1" s="1"/>
  <c r="D599" i="1" s="1"/>
  <c r="D600" i="1" s="1"/>
  <c r="D601" i="1" s="1"/>
  <c r="D602" i="1" s="1"/>
  <c r="D603" i="1" s="1"/>
  <c r="D604" i="1" s="1"/>
  <c r="D605" i="1" s="1"/>
  <c r="D606" i="1" s="1"/>
  <c r="D607" i="1" s="1"/>
  <c r="D608" i="1" s="1"/>
  <c r="D609" i="1" s="1"/>
  <c r="D610" i="1" s="1"/>
  <c r="D611" i="1" s="1"/>
  <c r="D612" i="1" s="1"/>
  <c r="D613" i="1" s="1"/>
  <c r="D614" i="1" s="1"/>
  <c r="D615" i="1" s="1"/>
  <c r="D616" i="1" s="1"/>
  <c r="D617" i="1" s="1"/>
  <c r="D618" i="1" s="1"/>
  <c r="D619" i="1" s="1"/>
  <c r="D620" i="1" s="1"/>
  <c r="D621" i="1" s="1"/>
  <c r="D622" i="1" s="1"/>
  <c r="D623" i="1" s="1"/>
  <c r="D624" i="1" s="1"/>
  <c r="D625" i="1" s="1"/>
  <c r="D626" i="1" s="1"/>
  <c r="D627" i="1" s="1"/>
  <c r="D628" i="1" s="1"/>
  <c r="D629" i="1" s="1"/>
  <c r="D630" i="1" s="1"/>
  <c r="D631" i="1" s="1"/>
  <c r="D632" i="1" s="1"/>
  <c r="D633" i="1" s="1"/>
  <c r="D634" i="1" s="1"/>
  <c r="D635" i="1" s="1"/>
  <c r="D636" i="1" s="1"/>
  <c r="D637" i="1" s="1"/>
  <c r="D638" i="1" s="1"/>
  <c r="D639" i="1" s="1"/>
  <c r="D640" i="1" s="1"/>
  <c r="D641" i="1" s="1"/>
  <c r="D642" i="1" s="1"/>
  <c r="D643" i="1" s="1"/>
  <c r="D644" i="1" s="1"/>
  <c r="D645" i="1" s="1"/>
  <c r="D646" i="1" s="1"/>
  <c r="D647" i="1" s="1"/>
  <c r="D648" i="1" s="1"/>
  <c r="K452" i="1"/>
  <c r="I527" i="1"/>
  <c r="I528" i="1"/>
  <c r="I529" i="1"/>
  <c r="I530" i="1"/>
  <c r="I533" i="1"/>
  <c r="I534" i="1"/>
  <c r="I536" i="1"/>
  <c r="I537" i="1"/>
  <c r="I538" i="1"/>
  <c r="I544" i="1"/>
  <c r="I545" i="1"/>
  <c r="I548" i="1"/>
  <c r="I549" i="1"/>
  <c r="I554" i="1"/>
  <c r="I555" i="1"/>
  <c r="I559" i="1"/>
  <c r="I560" i="1"/>
  <c r="I561"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E416" i="1"/>
  <c r="K416" i="1" s="1"/>
  <c r="E417"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290" i="1"/>
  <c r="B291" i="1"/>
  <c r="B292" i="1"/>
  <c r="B293" i="1"/>
  <c r="B294" i="1"/>
  <c r="B295" i="1"/>
  <c r="B296" i="1"/>
  <c r="B297" i="1"/>
  <c r="D312" i="1"/>
  <c r="D313" i="1" s="1"/>
  <c r="D314" i="1" s="1"/>
  <c r="D315" i="1" s="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353" i="1" s="1"/>
  <c r="D354" i="1" s="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92" i="1" s="1"/>
  <c r="D393" i="1" s="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E415" i="1" s="1"/>
  <c r="E311" i="1"/>
  <c r="K311" i="1" s="1"/>
  <c r="B298" i="1"/>
  <c r="B299" i="1"/>
  <c r="B300" i="1"/>
  <c r="B301" i="1"/>
  <c r="B302" i="1"/>
  <c r="B303" i="1"/>
  <c r="B304" i="1"/>
  <c r="B305" i="1"/>
  <c r="B306" i="1"/>
  <c r="B307" i="1"/>
  <c r="B308" i="1"/>
  <c r="B309" i="1"/>
  <c r="B310" i="1"/>
  <c r="D290" i="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E310" i="1" s="1"/>
  <c r="K310" i="1" s="1"/>
  <c r="K4" i="1"/>
  <c r="K6" i="1"/>
  <c r="K8" i="1"/>
  <c r="K11" i="1"/>
  <c r="K12" i="1"/>
  <c r="K18" i="1"/>
  <c r="K19" i="1"/>
  <c r="K20" i="1"/>
  <c r="K21" i="1"/>
  <c r="K22" i="1"/>
  <c r="K25" i="1"/>
  <c r="K27" i="1"/>
  <c r="K28" i="1"/>
  <c r="K29" i="1"/>
  <c r="K30" i="1"/>
  <c r="K33" i="1"/>
  <c r="K34" i="1"/>
  <c r="K35" i="1"/>
  <c r="K36" i="1"/>
  <c r="K37" i="1"/>
  <c r="K38" i="1"/>
  <c r="K39" i="1"/>
  <c r="K40" i="1"/>
  <c r="K41" i="1"/>
  <c r="K42" i="1"/>
  <c r="K43" i="1"/>
  <c r="K44" i="1"/>
  <c r="K46" i="1"/>
  <c r="K47" i="1"/>
  <c r="K49" i="1"/>
  <c r="K50" i="1"/>
  <c r="K51" i="1"/>
  <c r="K52" i="1"/>
  <c r="K53" i="1"/>
  <c r="K54" i="1"/>
  <c r="K55" i="1"/>
  <c r="K56" i="1"/>
  <c r="K58" i="1"/>
  <c r="K59" i="1"/>
  <c r="K60" i="1"/>
  <c r="K61" i="1"/>
  <c r="K63" i="1"/>
  <c r="K64" i="1"/>
  <c r="K65" i="1"/>
  <c r="K66" i="1"/>
  <c r="K67" i="1"/>
  <c r="K68" i="1"/>
  <c r="K69" i="1"/>
  <c r="K70" i="1"/>
  <c r="K71" i="1"/>
  <c r="K72" i="1"/>
  <c r="K73" i="1"/>
  <c r="K77" i="1"/>
  <c r="K78" i="1"/>
  <c r="K79" i="1"/>
  <c r="K82" i="1"/>
  <c r="K83" i="1"/>
  <c r="K84" i="1"/>
  <c r="K85" i="1"/>
  <c r="K87" i="1"/>
  <c r="K88" i="1"/>
  <c r="K89" i="1"/>
  <c r="K90" i="1"/>
  <c r="K91" i="1"/>
  <c r="K92" i="1"/>
  <c r="K93" i="1"/>
  <c r="K95" i="1"/>
  <c r="K96" i="1"/>
  <c r="K97" i="1"/>
  <c r="K99" i="1"/>
  <c r="K100" i="1"/>
  <c r="K101" i="1"/>
  <c r="K102" i="1"/>
  <c r="K103" i="1"/>
  <c r="K104" i="1"/>
  <c r="K105" i="1"/>
  <c r="K106" i="1"/>
  <c r="K107" i="1"/>
  <c r="K108" i="1"/>
  <c r="K109" i="1"/>
  <c r="K111" i="1"/>
  <c r="K113" i="1"/>
  <c r="K117" i="1"/>
  <c r="K119" i="1"/>
  <c r="K165" i="1"/>
  <c r="K184" i="1"/>
  <c r="K188" i="1"/>
  <c r="K219" i="1"/>
  <c r="K220" i="1"/>
  <c r="K221" i="1"/>
  <c r="K228" i="1"/>
  <c r="K238" i="1"/>
  <c r="K251" i="1"/>
  <c r="K256" i="1"/>
  <c r="K258" i="1"/>
  <c r="K259" i="1"/>
  <c r="K261" i="1"/>
  <c r="K263" i="1"/>
  <c r="K264" i="1"/>
  <c r="K265" i="1"/>
  <c r="K266" i="1"/>
  <c r="K267" i="1"/>
  <c r="K421" i="1"/>
  <c r="K426" i="1"/>
  <c r="K453" i="1"/>
  <c r="K454" i="1"/>
  <c r="K461" i="1"/>
  <c r="K471" i="1"/>
  <c r="K484" i="1"/>
  <c r="K489" i="1"/>
  <c r="K491" i="1"/>
  <c r="K492" i="1"/>
  <c r="K494" i="1"/>
  <c r="K496" i="1"/>
  <c r="K497" i="1"/>
  <c r="K498" i="1"/>
  <c r="K499" i="1"/>
  <c r="K500" i="1"/>
  <c r="K502" i="1"/>
  <c r="K503" i="1"/>
  <c r="K504" i="1"/>
  <c r="K505" i="1"/>
  <c r="K506" i="1"/>
  <c r="K507" i="1"/>
  <c r="K508" i="1"/>
  <c r="K509" i="1"/>
  <c r="K510" i="1"/>
  <c r="K511" i="1"/>
  <c r="K512" i="1"/>
  <c r="K516" i="1"/>
  <c r="K517" i="1"/>
  <c r="K2" i="1"/>
  <c r="E389" i="1" l="1"/>
  <c r="E317" i="1"/>
  <c r="E412" i="1"/>
  <c r="E400" i="1"/>
  <c r="E388" i="1"/>
  <c r="E376" i="1"/>
  <c r="E364" i="1"/>
  <c r="E352" i="1"/>
  <c r="E340" i="1"/>
  <c r="E328" i="1"/>
  <c r="E316" i="1"/>
  <c r="E401" i="1"/>
  <c r="E411" i="1"/>
  <c r="E399" i="1"/>
  <c r="E387" i="1"/>
  <c r="E375" i="1"/>
  <c r="E363" i="1"/>
  <c r="E351" i="1"/>
  <c r="E339" i="1"/>
  <c r="E327" i="1"/>
  <c r="E315" i="1"/>
  <c r="K315" i="1" s="1"/>
  <c r="E365" i="1"/>
  <c r="E410" i="1"/>
  <c r="E398" i="1"/>
  <c r="E386" i="1"/>
  <c r="E374" i="1"/>
  <c r="E362" i="1"/>
  <c r="E350" i="1"/>
  <c r="E338" i="1"/>
  <c r="E326" i="1"/>
  <c r="K326" i="1" s="1"/>
  <c r="E314" i="1"/>
  <c r="K314" i="1" s="1"/>
  <c r="E409" i="1"/>
  <c r="E397" i="1"/>
  <c r="E385" i="1"/>
  <c r="E373" i="1"/>
  <c r="E361" i="1"/>
  <c r="E349" i="1"/>
  <c r="E337" i="1"/>
  <c r="E325" i="1"/>
  <c r="K325" i="1" s="1"/>
  <c r="E313" i="1"/>
  <c r="E408" i="1"/>
  <c r="E396" i="1"/>
  <c r="E384" i="1"/>
  <c r="E372" i="1"/>
  <c r="E360" i="1"/>
  <c r="E348" i="1"/>
  <c r="E336" i="1"/>
  <c r="E324" i="1"/>
  <c r="K324" i="1" s="1"/>
  <c r="E312" i="1"/>
  <c r="E377" i="1"/>
  <c r="E407" i="1"/>
  <c r="E395" i="1"/>
  <c r="E383" i="1"/>
  <c r="E371" i="1"/>
  <c r="E359" i="1"/>
  <c r="E347" i="1"/>
  <c r="E335" i="1"/>
  <c r="E323" i="1"/>
  <c r="E341" i="1"/>
  <c r="E406" i="1"/>
  <c r="E394" i="1"/>
  <c r="E382" i="1"/>
  <c r="E370" i="1"/>
  <c r="E358" i="1"/>
  <c r="E346" i="1"/>
  <c r="E334" i="1"/>
  <c r="E322" i="1"/>
  <c r="K322" i="1" s="1"/>
  <c r="E413" i="1"/>
  <c r="E329" i="1"/>
  <c r="E405" i="1"/>
  <c r="E393" i="1"/>
  <c r="E381" i="1"/>
  <c r="E369" i="1"/>
  <c r="E357" i="1"/>
  <c r="E345" i="1"/>
  <c r="E333" i="1"/>
  <c r="E321" i="1"/>
  <c r="K321" i="1" s="1"/>
  <c r="E404" i="1"/>
  <c r="E392" i="1"/>
  <c r="E380" i="1"/>
  <c r="E368" i="1"/>
  <c r="E356" i="1"/>
  <c r="E344" i="1"/>
  <c r="E332" i="1"/>
  <c r="E320" i="1"/>
  <c r="K320" i="1" s="1"/>
  <c r="E353" i="1"/>
  <c r="E403" i="1"/>
  <c r="E391" i="1"/>
  <c r="E379" i="1"/>
  <c r="E367" i="1"/>
  <c r="E355" i="1"/>
  <c r="E343" i="1"/>
  <c r="E331" i="1"/>
  <c r="K331" i="1" s="1"/>
  <c r="E319" i="1"/>
  <c r="K319" i="1" s="1"/>
  <c r="E414" i="1"/>
  <c r="E402" i="1"/>
  <c r="E390" i="1"/>
  <c r="E378" i="1"/>
  <c r="E366" i="1"/>
  <c r="E354" i="1"/>
  <c r="E342" i="1"/>
  <c r="E330" i="1"/>
  <c r="K330" i="1" s="1"/>
  <c r="E318" i="1"/>
  <c r="K318" i="1" s="1"/>
  <c r="E294" i="1"/>
  <c r="K294" i="1" s="1"/>
  <c r="E302" i="1"/>
  <c r="E304" i="1"/>
  <c r="E296" i="1"/>
  <c r="E303" i="1"/>
  <c r="K303" i="1" s="1"/>
  <c r="E295" i="1"/>
  <c r="E301" i="1"/>
  <c r="E308" i="1"/>
  <c r="K308" i="1" s="1"/>
  <c r="E300" i="1"/>
  <c r="K300" i="1" s="1"/>
  <c r="E292" i="1"/>
  <c r="K292" i="1" s="1"/>
  <c r="E309" i="1"/>
  <c r="K309" i="1" s="1"/>
  <c r="E293" i="1"/>
  <c r="K293" i="1" s="1"/>
  <c r="E307" i="1"/>
  <c r="K307" i="1" s="1"/>
  <c r="E299" i="1"/>
  <c r="K299" i="1" s="1"/>
  <c r="E291" i="1"/>
  <c r="K291" i="1" s="1"/>
  <c r="E306" i="1"/>
  <c r="E298" i="1"/>
  <c r="E290" i="1"/>
  <c r="K290" i="1" s="1"/>
  <c r="E305" i="1"/>
  <c r="E297" i="1"/>
  <c r="E178" i="1"/>
  <c r="K178" i="1" s="1"/>
  <c r="I177" i="1"/>
  <c r="E177" i="1"/>
  <c r="K177" i="1" s="1"/>
  <c r="E167" i="1" l="1"/>
  <c r="K167" i="1" s="1"/>
  <c r="E168" i="1"/>
  <c r="K168" i="1" s="1"/>
  <c r="E169" i="1"/>
  <c r="K169" i="1" s="1"/>
  <c r="E162" i="1" l="1"/>
  <c r="K162" i="1" s="1"/>
  <c r="E163" i="1"/>
  <c r="K163" i="1" s="1"/>
  <c r="E164" i="1"/>
  <c r="K164" i="1" s="1"/>
  <c r="E165" i="1"/>
  <c r="E166" i="1"/>
  <c r="K166" i="1" s="1"/>
  <c r="I180" i="1" l="1"/>
  <c r="I181" i="1"/>
  <c r="I182" i="1"/>
  <c r="E180" i="1"/>
  <c r="K180" i="1" s="1"/>
  <c r="E181" i="1"/>
  <c r="K181" i="1" s="1"/>
  <c r="E182" i="1"/>
  <c r="K182" i="1" s="1"/>
  <c r="E173" i="1" l="1"/>
  <c r="K173" i="1" s="1"/>
  <c r="E174" i="1"/>
  <c r="K174" i="1" s="1"/>
  <c r="E175" i="1"/>
  <c r="K175" i="1" s="1"/>
  <c r="E176" i="1"/>
  <c r="K176" i="1" s="1"/>
  <c r="E156" i="1"/>
  <c r="K156" i="1" s="1"/>
  <c r="E157" i="1"/>
  <c r="K157" i="1" s="1"/>
  <c r="E158" i="1"/>
  <c r="K158" i="1" s="1"/>
  <c r="E159" i="1"/>
  <c r="K159" i="1" s="1"/>
  <c r="E160" i="1"/>
  <c r="K160" i="1" s="1"/>
  <c r="E161" i="1"/>
  <c r="K161" i="1" s="1"/>
  <c r="E153" i="1" l="1"/>
  <c r="K153" i="1" s="1"/>
  <c r="E154" i="1"/>
  <c r="K154" i="1" s="1"/>
  <c r="E155" i="1"/>
  <c r="K155" i="1" s="1"/>
  <c r="E170" i="1"/>
  <c r="K170" i="1" s="1"/>
  <c r="E171" i="1"/>
  <c r="K171" i="1" s="1"/>
  <c r="E172" i="1"/>
  <c r="K172" i="1" s="1"/>
  <c r="B12" i="3" l="1"/>
  <c r="B11" i="3"/>
  <c r="B10" i="3"/>
  <c r="B9" i="3"/>
  <c r="B8" i="3"/>
  <c r="B7" i="3"/>
  <c r="B6" i="3"/>
  <c r="B5" i="3"/>
  <c r="B4" i="3"/>
  <c r="B3" i="3"/>
  <c r="C2" i="3"/>
  <c r="B2" i="3"/>
  <c r="G2" i="1" s="1"/>
  <c r="G526" i="1" l="1"/>
  <c r="G534" i="1"/>
  <c r="G542" i="1"/>
  <c r="G550" i="1"/>
  <c r="G558" i="1"/>
  <c r="G566" i="1"/>
  <c r="G574" i="1"/>
  <c r="G582" i="1"/>
  <c r="G590" i="1"/>
  <c r="G598" i="1"/>
  <c r="G606" i="1"/>
  <c r="G614" i="1"/>
  <c r="G622" i="1"/>
  <c r="G630" i="1"/>
  <c r="G638" i="1"/>
  <c r="G646" i="1"/>
  <c r="G527" i="1"/>
  <c r="G535" i="1"/>
  <c r="G543" i="1"/>
  <c r="G551" i="1"/>
  <c r="G559" i="1"/>
  <c r="G567" i="1"/>
  <c r="G575" i="1"/>
  <c r="G583" i="1"/>
  <c r="G591" i="1"/>
  <c r="G599" i="1"/>
  <c r="G607" i="1"/>
  <c r="G615" i="1"/>
  <c r="G623" i="1"/>
  <c r="G631" i="1"/>
  <c r="G639" i="1"/>
  <c r="G647" i="1"/>
  <c r="G528" i="1"/>
  <c r="G536" i="1"/>
  <c r="G544" i="1"/>
  <c r="G552" i="1"/>
  <c r="G560" i="1"/>
  <c r="G568" i="1"/>
  <c r="G576" i="1"/>
  <c r="G584" i="1"/>
  <c r="G592" i="1"/>
  <c r="G600" i="1"/>
  <c r="G608" i="1"/>
  <c r="G616" i="1"/>
  <c r="G624" i="1"/>
  <c r="G632" i="1"/>
  <c r="G640" i="1"/>
  <c r="G648" i="1"/>
  <c r="G529" i="1"/>
  <c r="G537" i="1"/>
  <c r="G545" i="1"/>
  <c r="G553" i="1"/>
  <c r="G561" i="1"/>
  <c r="G569" i="1"/>
  <c r="G577" i="1"/>
  <c r="G585" i="1"/>
  <c r="G593" i="1"/>
  <c r="G601" i="1"/>
  <c r="G609" i="1"/>
  <c r="G617" i="1"/>
  <c r="G625" i="1"/>
  <c r="G633" i="1"/>
  <c r="G641" i="1"/>
  <c r="G532" i="1"/>
  <c r="G540" i="1"/>
  <c r="G556" i="1"/>
  <c r="G572" i="1"/>
  <c r="G588" i="1"/>
  <c r="G612" i="1"/>
  <c r="G636" i="1"/>
  <c r="G533" i="1"/>
  <c r="G530" i="1"/>
  <c r="G538" i="1"/>
  <c r="G546" i="1"/>
  <c r="G554" i="1"/>
  <c r="G562" i="1"/>
  <c r="G570" i="1"/>
  <c r="G578" i="1"/>
  <c r="G586" i="1"/>
  <c r="G594" i="1"/>
  <c r="G602" i="1"/>
  <c r="G610" i="1"/>
  <c r="G618" i="1"/>
  <c r="G626" i="1"/>
  <c r="G634" i="1"/>
  <c r="G642" i="1"/>
  <c r="G523" i="1"/>
  <c r="G531" i="1"/>
  <c r="G539" i="1"/>
  <c r="G547" i="1"/>
  <c r="G555" i="1"/>
  <c r="G563" i="1"/>
  <c r="G571" i="1"/>
  <c r="G579" i="1"/>
  <c r="G587" i="1"/>
  <c r="G595" i="1"/>
  <c r="G603" i="1"/>
  <c r="G611" i="1"/>
  <c r="G619" i="1"/>
  <c r="G627" i="1"/>
  <c r="G635" i="1"/>
  <c r="G643" i="1"/>
  <c r="G524" i="1"/>
  <c r="G548" i="1"/>
  <c r="G564" i="1"/>
  <c r="G580" i="1"/>
  <c r="G596" i="1"/>
  <c r="G620" i="1"/>
  <c r="G628" i="1"/>
  <c r="G644" i="1"/>
  <c r="G525" i="1"/>
  <c r="G541" i="1"/>
  <c r="G604" i="1"/>
  <c r="G581" i="1"/>
  <c r="G645" i="1"/>
  <c r="G589" i="1"/>
  <c r="G597" i="1"/>
  <c r="G605" i="1"/>
  <c r="G549" i="1"/>
  <c r="G613" i="1"/>
  <c r="G557" i="1"/>
  <c r="G621" i="1"/>
  <c r="G629" i="1"/>
  <c r="G573" i="1"/>
  <c r="G565" i="1"/>
  <c r="G637" i="1"/>
  <c r="G297" i="1"/>
  <c r="G305" i="1"/>
  <c r="G290" i="1"/>
  <c r="G298" i="1"/>
  <c r="G306" i="1"/>
  <c r="G291" i="1"/>
  <c r="G299" i="1"/>
  <c r="G307" i="1"/>
  <c r="G292" i="1"/>
  <c r="G300" i="1"/>
  <c r="G308" i="1"/>
  <c r="G294" i="1"/>
  <c r="G302" i="1"/>
  <c r="G310" i="1"/>
  <c r="G295" i="1"/>
  <c r="G303" i="1"/>
  <c r="G293" i="1"/>
  <c r="G301" i="1"/>
  <c r="G309" i="1"/>
  <c r="G304" i="1"/>
  <c r="G296" i="1"/>
  <c r="G178" i="1"/>
  <c r="G174" i="1"/>
  <c r="G161" i="1"/>
  <c r="G180" i="1"/>
  <c r="G181" i="1"/>
  <c r="G182" i="1"/>
  <c r="G177" i="1"/>
  <c r="G167" i="1"/>
  <c r="G168" i="1"/>
  <c r="G169" i="1"/>
  <c r="G165" i="1"/>
  <c r="G166" i="1"/>
  <c r="G164" i="1"/>
  <c r="G162" i="1"/>
  <c r="G163" i="1"/>
  <c r="G175" i="1"/>
  <c r="G158" i="1"/>
  <c r="G173" i="1"/>
  <c r="G176" i="1"/>
  <c r="G160" i="1"/>
  <c r="G156" i="1"/>
  <c r="G157" i="1"/>
  <c r="G155" i="1"/>
  <c r="G170" i="1"/>
  <c r="G153" i="1"/>
  <c r="G154" i="1"/>
  <c r="G171" i="1"/>
  <c r="G172" i="1"/>
  <c r="G183" i="1"/>
  <c r="G159" i="1"/>
  <c r="E18" i="1"/>
  <c r="E19" i="1"/>
  <c r="E20" i="1"/>
  <c r="E21" i="1"/>
  <c r="E22" i="1"/>
  <c r="E23" i="1"/>
  <c r="K23" i="1" s="1"/>
  <c r="E24" i="1"/>
  <c r="K24" i="1" s="1"/>
  <c r="E25" i="1"/>
  <c r="E26" i="1"/>
  <c r="K26" i="1" s="1"/>
  <c r="E27" i="1"/>
  <c r="E28" i="1"/>
  <c r="E29" i="1"/>
  <c r="E30" i="1"/>
  <c r="E31" i="1"/>
  <c r="K31" i="1" s="1"/>
  <c r="E32" i="1"/>
  <c r="K32" i="1" s="1"/>
  <c r="E33" i="1"/>
  <c r="E34" i="1"/>
  <c r="E35" i="1"/>
  <c r="E36" i="1"/>
  <c r="E37" i="1"/>
  <c r="E38" i="1"/>
  <c r="E39" i="1"/>
  <c r="E40" i="1"/>
  <c r="E41" i="1"/>
  <c r="E42" i="1"/>
  <c r="E43" i="1"/>
  <c r="E44" i="1"/>
  <c r="E45" i="1"/>
  <c r="K45" i="1" s="1"/>
  <c r="E46" i="1"/>
  <c r="E47" i="1"/>
  <c r="E48" i="1"/>
  <c r="K48" i="1" s="1"/>
  <c r="E49" i="1"/>
  <c r="E50" i="1"/>
  <c r="E51" i="1"/>
  <c r="E52" i="1"/>
  <c r="E53" i="1"/>
  <c r="E54" i="1"/>
  <c r="E55" i="1"/>
  <c r="E56" i="1"/>
  <c r="E57" i="1"/>
  <c r="K57" i="1" s="1"/>
  <c r="E58" i="1"/>
  <c r="E59" i="1"/>
  <c r="E60" i="1"/>
  <c r="E61" i="1"/>
  <c r="E62" i="1"/>
  <c r="K62" i="1" s="1"/>
  <c r="E63" i="1"/>
  <c r="E64" i="1"/>
  <c r="E65" i="1"/>
  <c r="E66" i="1"/>
  <c r="E67" i="1"/>
  <c r="E68" i="1"/>
  <c r="E69" i="1"/>
  <c r="E70" i="1"/>
  <c r="E71" i="1"/>
  <c r="E72" i="1"/>
  <c r="E73" i="1"/>
  <c r="E74" i="1"/>
  <c r="K74" i="1" s="1"/>
  <c r="E75" i="1"/>
  <c r="K75" i="1" s="1"/>
  <c r="E76" i="1"/>
  <c r="K76" i="1" s="1"/>
  <c r="E77" i="1"/>
  <c r="E78" i="1"/>
  <c r="E79" i="1"/>
  <c r="E80" i="1"/>
  <c r="K80" i="1" s="1"/>
  <c r="E81" i="1"/>
  <c r="K81" i="1" s="1"/>
  <c r="E82" i="1"/>
  <c r="E83" i="1"/>
  <c r="E84" i="1"/>
  <c r="E85" i="1"/>
  <c r="E86" i="1"/>
  <c r="K86" i="1" s="1"/>
  <c r="E87" i="1"/>
  <c r="E88" i="1"/>
  <c r="E89" i="1"/>
  <c r="E90" i="1"/>
  <c r="E91" i="1"/>
  <c r="E92" i="1"/>
  <c r="E93" i="1"/>
  <c r="E94" i="1"/>
  <c r="K94" i="1" s="1"/>
  <c r="E95" i="1"/>
  <c r="E96" i="1"/>
  <c r="E97" i="1"/>
  <c r="E98" i="1"/>
  <c r="K98" i="1" s="1"/>
  <c r="E99" i="1"/>
  <c r="E100" i="1"/>
  <c r="E101" i="1"/>
  <c r="E102" i="1"/>
  <c r="E103" i="1"/>
  <c r="E104" i="1"/>
  <c r="E105" i="1"/>
  <c r="E106" i="1"/>
  <c r="E107" i="1"/>
  <c r="E108" i="1"/>
  <c r="E109" i="1"/>
  <c r="E110" i="1"/>
  <c r="K110" i="1" s="1"/>
  <c r="E111" i="1"/>
  <c r="E112" i="1"/>
  <c r="K112" i="1" s="1"/>
  <c r="E113" i="1"/>
  <c r="E114" i="1"/>
  <c r="K114" i="1" s="1"/>
  <c r="E115" i="1"/>
  <c r="K115" i="1" s="1"/>
  <c r="E116" i="1"/>
  <c r="K116" i="1" s="1"/>
  <c r="E117" i="1"/>
  <c r="E118" i="1"/>
  <c r="K118" i="1" s="1"/>
  <c r="E119" i="1"/>
  <c r="E120" i="1"/>
  <c r="K120" i="1" s="1"/>
  <c r="E121" i="1"/>
  <c r="K121" i="1" s="1"/>
  <c r="E122" i="1"/>
  <c r="K122" i="1" s="1"/>
  <c r="E123" i="1"/>
  <c r="K123" i="1" s="1"/>
  <c r="E124" i="1"/>
  <c r="K124" i="1" s="1"/>
  <c r="E125" i="1"/>
  <c r="K125" i="1" s="1"/>
  <c r="E126" i="1"/>
  <c r="K126" i="1" s="1"/>
  <c r="E127" i="1"/>
  <c r="K127" i="1" s="1"/>
  <c r="E128" i="1"/>
  <c r="K128" i="1" s="1"/>
  <c r="E129" i="1"/>
  <c r="K129" i="1" s="1"/>
  <c r="E130" i="1"/>
  <c r="K130" i="1" s="1"/>
  <c r="E131" i="1"/>
  <c r="K131" i="1" s="1"/>
  <c r="E132" i="1"/>
  <c r="K132" i="1" s="1"/>
  <c r="E133" i="1"/>
  <c r="K133" i="1" s="1"/>
  <c r="E134" i="1"/>
  <c r="K134" i="1" s="1"/>
  <c r="E135" i="1"/>
  <c r="K135" i="1" s="1"/>
  <c r="E136" i="1"/>
  <c r="K136" i="1" s="1"/>
  <c r="E137" i="1"/>
  <c r="K137" i="1" s="1"/>
  <c r="E138" i="1"/>
  <c r="K138" i="1" s="1"/>
  <c r="E139" i="1"/>
  <c r="K139" i="1" s="1"/>
  <c r="E140" i="1"/>
  <c r="K140" i="1" s="1"/>
  <c r="E141" i="1"/>
  <c r="K141" i="1" s="1"/>
  <c r="E142" i="1"/>
  <c r="K142" i="1" s="1"/>
  <c r="E143" i="1"/>
  <c r="K143" i="1" s="1"/>
  <c r="E144" i="1"/>
  <c r="K144" i="1" s="1"/>
  <c r="E145" i="1"/>
  <c r="K145" i="1" s="1"/>
  <c r="E146" i="1"/>
  <c r="K146" i="1" s="1"/>
  <c r="E147" i="1"/>
  <c r="K147" i="1" s="1"/>
  <c r="E148" i="1"/>
  <c r="K148" i="1" s="1"/>
  <c r="E149" i="1"/>
  <c r="K149" i="1" s="1"/>
  <c r="E150" i="1"/>
  <c r="K150" i="1" s="1"/>
  <c r="E151" i="1"/>
  <c r="K151" i="1" s="1"/>
  <c r="E152" i="1"/>
  <c r="K152" i="1" s="1"/>
  <c r="E179" i="1"/>
  <c r="K179" i="1" s="1"/>
  <c r="E183" i="1"/>
  <c r="K183" i="1" s="1"/>
  <c r="E184" i="1"/>
  <c r="E185" i="1"/>
  <c r="K185" i="1" s="1"/>
  <c r="E186" i="1"/>
  <c r="K186" i="1" s="1"/>
  <c r="E187" i="1"/>
  <c r="K187" i="1" s="1"/>
  <c r="E188" i="1"/>
  <c r="E189" i="1"/>
  <c r="K189" i="1" s="1"/>
  <c r="E190" i="1"/>
  <c r="K190" i="1" s="1"/>
  <c r="E191" i="1"/>
  <c r="K191" i="1" s="1"/>
  <c r="E192" i="1"/>
  <c r="K192" i="1" s="1"/>
  <c r="E193" i="1"/>
  <c r="K193" i="1" s="1"/>
  <c r="E194" i="1"/>
  <c r="K194" i="1" s="1"/>
  <c r="E195" i="1"/>
  <c r="K195" i="1" s="1"/>
  <c r="E196" i="1"/>
  <c r="K196" i="1" s="1"/>
  <c r="E197" i="1"/>
  <c r="K197" i="1" s="1"/>
  <c r="E198" i="1"/>
  <c r="K198" i="1" s="1"/>
  <c r="E199" i="1"/>
  <c r="K199" i="1" s="1"/>
  <c r="E200" i="1"/>
  <c r="K200" i="1" s="1"/>
  <c r="E201" i="1"/>
  <c r="K201" i="1" s="1"/>
  <c r="E202" i="1"/>
  <c r="K202" i="1" s="1"/>
  <c r="E203" i="1"/>
  <c r="K203" i="1" s="1"/>
  <c r="E204" i="1"/>
  <c r="K204" i="1" s="1"/>
  <c r="E205" i="1"/>
  <c r="K205" i="1" s="1"/>
  <c r="E206" i="1"/>
  <c r="K206" i="1" s="1"/>
  <c r="E207" i="1"/>
  <c r="K207" i="1" s="1"/>
  <c r="E208" i="1"/>
  <c r="K208" i="1" s="1"/>
  <c r="E209" i="1"/>
  <c r="K209" i="1" s="1"/>
  <c r="E210" i="1"/>
  <c r="K210" i="1" s="1"/>
  <c r="E211" i="1"/>
  <c r="K211" i="1" s="1"/>
  <c r="E212" i="1"/>
  <c r="K212" i="1" s="1"/>
  <c r="E213" i="1"/>
  <c r="K213" i="1" s="1"/>
  <c r="E214" i="1"/>
  <c r="K214" i="1" s="1"/>
  <c r="E215" i="1"/>
  <c r="K215" i="1" s="1"/>
  <c r="E216" i="1"/>
  <c r="K216" i="1" s="1"/>
  <c r="E217" i="1"/>
  <c r="K217" i="1" s="1"/>
  <c r="E218" i="1"/>
  <c r="K218" i="1" s="1"/>
  <c r="E219" i="1"/>
  <c r="E220" i="1"/>
  <c r="E221" i="1"/>
  <c r="E222" i="1"/>
  <c r="K222" i="1" s="1"/>
  <c r="E223" i="1"/>
  <c r="K223" i="1" s="1"/>
  <c r="E224" i="1"/>
  <c r="K224" i="1" s="1"/>
  <c r="E225" i="1"/>
  <c r="K225" i="1" s="1"/>
  <c r="E226" i="1"/>
  <c r="K226" i="1" s="1"/>
  <c r="E227" i="1"/>
  <c r="K227" i="1" s="1"/>
  <c r="E228" i="1"/>
  <c r="E229" i="1"/>
  <c r="K229" i="1" s="1"/>
  <c r="E230" i="1"/>
  <c r="K230" i="1" s="1"/>
  <c r="E231" i="1"/>
  <c r="K231" i="1" s="1"/>
  <c r="E232" i="1"/>
  <c r="K232" i="1" s="1"/>
  <c r="E233" i="1"/>
  <c r="K233" i="1" s="1"/>
  <c r="E234" i="1"/>
  <c r="K234" i="1" s="1"/>
  <c r="E235" i="1"/>
  <c r="K235" i="1" s="1"/>
  <c r="E236" i="1"/>
  <c r="K236" i="1" s="1"/>
  <c r="E237" i="1"/>
  <c r="K237" i="1" s="1"/>
  <c r="E238" i="1"/>
  <c r="E239" i="1"/>
  <c r="K239" i="1" s="1"/>
  <c r="E240" i="1"/>
  <c r="K240" i="1" s="1"/>
  <c r="E241" i="1"/>
  <c r="K241" i="1" s="1"/>
  <c r="E242" i="1"/>
  <c r="K242" i="1" s="1"/>
  <c r="E243" i="1"/>
  <c r="K243" i="1" s="1"/>
  <c r="E244" i="1"/>
  <c r="K244" i="1" s="1"/>
  <c r="E245" i="1"/>
  <c r="K245" i="1" s="1"/>
  <c r="E246" i="1"/>
  <c r="K246" i="1" s="1"/>
  <c r="E247" i="1"/>
  <c r="K247" i="1" s="1"/>
  <c r="E248" i="1"/>
  <c r="K248" i="1" s="1"/>
  <c r="E249" i="1"/>
  <c r="K249" i="1" s="1"/>
  <c r="E250" i="1"/>
  <c r="K250" i="1" s="1"/>
  <c r="E251" i="1"/>
  <c r="E252" i="1"/>
  <c r="K252" i="1" s="1"/>
  <c r="E253" i="1"/>
  <c r="K253" i="1" s="1"/>
  <c r="E254" i="1"/>
  <c r="K254" i="1" s="1"/>
  <c r="E255" i="1"/>
  <c r="K255" i="1" s="1"/>
  <c r="E256" i="1"/>
  <c r="E257" i="1"/>
  <c r="K257" i="1" s="1"/>
  <c r="E258" i="1"/>
  <c r="E259" i="1"/>
  <c r="E260" i="1"/>
  <c r="K260" i="1" s="1"/>
  <c r="E261" i="1"/>
  <c r="E262" i="1"/>
  <c r="K262" i="1" s="1"/>
  <c r="E263" i="1"/>
  <c r="E264" i="1"/>
  <c r="E265" i="1"/>
  <c r="E266" i="1"/>
  <c r="E267" i="1"/>
  <c r="E268" i="1"/>
  <c r="K268" i="1" s="1"/>
  <c r="E269" i="1"/>
  <c r="E270" i="1"/>
  <c r="E271" i="1"/>
  <c r="E272" i="1"/>
  <c r="E273" i="1"/>
  <c r="E274" i="1"/>
  <c r="E275" i="1"/>
  <c r="E276" i="1"/>
  <c r="E277" i="1"/>
  <c r="E278" i="1"/>
  <c r="E279" i="1"/>
  <c r="E280" i="1"/>
  <c r="K280" i="1" s="1"/>
  <c r="E281" i="1"/>
  <c r="K281" i="1" s="1"/>
  <c r="E282" i="1"/>
  <c r="K282" i="1" s="1"/>
  <c r="E283" i="1"/>
  <c r="E284" i="1"/>
  <c r="E285" i="1"/>
  <c r="K285" i="1" s="1"/>
  <c r="E286" i="1"/>
  <c r="K286" i="1" s="1"/>
  <c r="E287" i="1"/>
  <c r="E288" i="1"/>
  <c r="E289" i="1"/>
  <c r="K289" i="1" s="1"/>
  <c r="E418" i="1"/>
  <c r="K418" i="1" s="1"/>
  <c r="E419" i="1"/>
  <c r="K419" i="1" s="1"/>
  <c r="E420" i="1"/>
  <c r="K420" i="1" s="1"/>
  <c r="E421" i="1"/>
  <c r="E422" i="1"/>
  <c r="K422" i="1" s="1"/>
  <c r="E423" i="1"/>
  <c r="K423" i="1" s="1"/>
  <c r="E424" i="1"/>
  <c r="K424" i="1" s="1"/>
  <c r="E425" i="1"/>
  <c r="K425" i="1" s="1"/>
  <c r="E426" i="1"/>
  <c r="E427" i="1"/>
  <c r="K427" i="1" s="1"/>
  <c r="E428" i="1"/>
  <c r="K428" i="1" s="1"/>
  <c r="E429" i="1"/>
  <c r="K429" i="1" s="1"/>
  <c r="E430" i="1"/>
  <c r="K430" i="1" s="1"/>
  <c r="E431" i="1"/>
  <c r="K431" i="1" s="1"/>
  <c r="E432" i="1"/>
  <c r="K432" i="1" s="1"/>
  <c r="E433" i="1"/>
  <c r="K433" i="1" s="1"/>
  <c r="E434" i="1"/>
  <c r="K434" i="1" s="1"/>
  <c r="E435" i="1"/>
  <c r="K435" i="1" s="1"/>
  <c r="E436" i="1"/>
  <c r="K436" i="1" s="1"/>
  <c r="E437" i="1"/>
  <c r="K437" i="1" s="1"/>
  <c r="E438" i="1"/>
  <c r="K438" i="1" s="1"/>
  <c r="E439" i="1"/>
  <c r="K439" i="1" s="1"/>
  <c r="E440" i="1"/>
  <c r="K440" i="1" s="1"/>
  <c r="E441" i="1"/>
  <c r="K441" i="1" s="1"/>
  <c r="E442" i="1"/>
  <c r="K442" i="1" s="1"/>
  <c r="E443" i="1"/>
  <c r="K443" i="1" s="1"/>
  <c r="E444" i="1"/>
  <c r="K444" i="1" s="1"/>
  <c r="E445" i="1"/>
  <c r="K445" i="1" s="1"/>
  <c r="E446" i="1"/>
  <c r="K446" i="1" s="1"/>
  <c r="E447" i="1"/>
  <c r="K447" i="1" s="1"/>
  <c r="E448" i="1"/>
  <c r="K448" i="1" s="1"/>
  <c r="E449" i="1"/>
  <c r="K449" i="1" s="1"/>
  <c r="E450" i="1"/>
  <c r="K450" i="1" s="1"/>
  <c r="E451" i="1"/>
  <c r="K451" i="1" s="1"/>
  <c r="E452" i="1"/>
  <c r="E453" i="1"/>
  <c r="E454" i="1"/>
  <c r="E455" i="1"/>
  <c r="K455" i="1" s="1"/>
  <c r="E456" i="1"/>
  <c r="K456" i="1" s="1"/>
  <c r="E457" i="1"/>
  <c r="K457" i="1" s="1"/>
  <c r="E458" i="1"/>
  <c r="K458" i="1" s="1"/>
  <c r="E459" i="1"/>
  <c r="K459" i="1" s="1"/>
  <c r="E460" i="1"/>
  <c r="K460" i="1" s="1"/>
  <c r="E461" i="1"/>
  <c r="E462" i="1"/>
  <c r="K462" i="1" s="1"/>
  <c r="E463" i="1"/>
  <c r="K463" i="1" s="1"/>
  <c r="E464" i="1"/>
  <c r="K464" i="1" s="1"/>
  <c r="E465" i="1"/>
  <c r="K465" i="1" s="1"/>
  <c r="E466" i="1"/>
  <c r="K466" i="1" s="1"/>
  <c r="E467" i="1"/>
  <c r="K467" i="1" s="1"/>
  <c r="E468" i="1"/>
  <c r="K468" i="1" s="1"/>
  <c r="E469" i="1"/>
  <c r="K469" i="1" s="1"/>
  <c r="E470" i="1"/>
  <c r="K470" i="1" s="1"/>
  <c r="E471" i="1"/>
  <c r="E472" i="1"/>
  <c r="K472" i="1" s="1"/>
  <c r="E473" i="1"/>
  <c r="K473" i="1" s="1"/>
  <c r="E474" i="1"/>
  <c r="K474" i="1" s="1"/>
  <c r="E475" i="1"/>
  <c r="K475" i="1" s="1"/>
  <c r="E476" i="1"/>
  <c r="K476" i="1" s="1"/>
  <c r="E477" i="1"/>
  <c r="K477" i="1" s="1"/>
  <c r="E478" i="1"/>
  <c r="K478" i="1" s="1"/>
  <c r="E479" i="1"/>
  <c r="K479" i="1" s="1"/>
  <c r="E480" i="1"/>
  <c r="K480" i="1" s="1"/>
  <c r="E481" i="1"/>
  <c r="K481" i="1" s="1"/>
  <c r="E482" i="1"/>
  <c r="K482" i="1" s="1"/>
  <c r="E483" i="1"/>
  <c r="K483" i="1" s="1"/>
  <c r="E484" i="1"/>
  <c r="E485" i="1"/>
  <c r="K485" i="1" s="1"/>
  <c r="E486" i="1"/>
  <c r="K486" i="1" s="1"/>
  <c r="E487" i="1"/>
  <c r="K487" i="1" s="1"/>
  <c r="E488" i="1"/>
  <c r="K488" i="1" s="1"/>
  <c r="E489" i="1"/>
  <c r="E490" i="1"/>
  <c r="K490" i="1" s="1"/>
  <c r="E491" i="1"/>
  <c r="E492" i="1"/>
  <c r="E493" i="1"/>
  <c r="K493" i="1" s="1"/>
  <c r="E494" i="1"/>
  <c r="E495" i="1"/>
  <c r="K495" i="1" s="1"/>
  <c r="E496" i="1"/>
  <c r="E497" i="1"/>
  <c r="E498" i="1"/>
  <c r="E499" i="1"/>
  <c r="E500" i="1"/>
  <c r="E501" i="1"/>
  <c r="K501" i="1" s="1"/>
  <c r="E502" i="1"/>
  <c r="E503" i="1"/>
  <c r="E504" i="1"/>
  <c r="E505" i="1"/>
  <c r="E506" i="1"/>
  <c r="E507" i="1"/>
  <c r="E508" i="1"/>
  <c r="E509" i="1"/>
  <c r="E510" i="1"/>
  <c r="E511" i="1"/>
  <c r="E512" i="1"/>
  <c r="E513" i="1"/>
  <c r="K513" i="1" s="1"/>
  <c r="E514" i="1"/>
  <c r="K514" i="1" s="1"/>
  <c r="E515" i="1"/>
  <c r="K515" i="1" s="1"/>
  <c r="E516" i="1"/>
  <c r="E517" i="1"/>
  <c r="E518" i="1"/>
  <c r="K518" i="1" s="1"/>
  <c r="E519" i="1"/>
  <c r="K519" i="1" s="1"/>
  <c r="E520" i="1"/>
  <c r="K520" i="1" s="1"/>
  <c r="E521" i="1"/>
  <c r="K521" i="1" s="1"/>
  <c r="E522" i="1"/>
  <c r="K522" i="1" s="1"/>
  <c r="E523" i="1"/>
  <c r="K523" i="1" s="1"/>
  <c r="E524" i="1"/>
  <c r="K524" i="1" s="1"/>
  <c r="E525" i="1"/>
  <c r="K525" i="1" s="1"/>
  <c r="E526" i="1"/>
  <c r="K526" i="1" s="1"/>
  <c r="E527" i="1"/>
  <c r="K527" i="1" s="1"/>
  <c r="E528" i="1"/>
  <c r="K528" i="1" s="1"/>
  <c r="E529" i="1"/>
  <c r="K529" i="1" s="1"/>
  <c r="E530" i="1"/>
  <c r="K530" i="1" s="1"/>
  <c r="E531" i="1"/>
  <c r="K531" i="1" s="1"/>
  <c r="E532" i="1"/>
  <c r="K532" i="1" s="1"/>
  <c r="E533" i="1"/>
  <c r="K533" i="1" s="1"/>
  <c r="E534" i="1"/>
  <c r="K534" i="1" s="1"/>
  <c r="E535" i="1"/>
  <c r="K535" i="1" s="1"/>
  <c r="E536" i="1"/>
  <c r="K536" i="1" s="1"/>
  <c r="E537" i="1"/>
  <c r="K537" i="1" s="1"/>
  <c r="E538" i="1"/>
  <c r="K538" i="1" s="1"/>
  <c r="E539" i="1"/>
  <c r="K539" i="1" s="1"/>
  <c r="E540" i="1"/>
  <c r="K540" i="1" s="1"/>
  <c r="E541" i="1"/>
  <c r="K541" i="1" s="1"/>
  <c r="E542" i="1"/>
  <c r="K542" i="1" s="1"/>
  <c r="E543" i="1"/>
  <c r="K543" i="1" s="1"/>
  <c r="E544" i="1"/>
  <c r="K544" i="1" s="1"/>
  <c r="E545" i="1"/>
  <c r="K545" i="1" s="1"/>
  <c r="E546" i="1"/>
  <c r="K546" i="1" s="1"/>
  <c r="E547" i="1"/>
  <c r="K547" i="1" s="1"/>
  <c r="E548" i="1"/>
  <c r="K548" i="1" s="1"/>
  <c r="E549" i="1"/>
  <c r="K549" i="1" s="1"/>
  <c r="E550" i="1"/>
  <c r="K550" i="1" s="1"/>
  <c r="E551" i="1"/>
  <c r="K551" i="1" s="1"/>
  <c r="E552" i="1"/>
  <c r="K552" i="1" s="1"/>
  <c r="E553" i="1"/>
  <c r="K553" i="1" s="1"/>
  <c r="E554" i="1"/>
  <c r="K554" i="1" s="1"/>
  <c r="E555" i="1"/>
  <c r="K555" i="1" s="1"/>
  <c r="E556" i="1"/>
  <c r="K556" i="1" s="1"/>
  <c r="E557" i="1"/>
  <c r="K557" i="1" s="1"/>
  <c r="E558" i="1"/>
  <c r="K558" i="1" s="1"/>
  <c r="E559" i="1"/>
  <c r="K559" i="1" s="1"/>
  <c r="E560" i="1"/>
  <c r="K560" i="1" s="1"/>
  <c r="E561" i="1"/>
  <c r="K561" i="1" s="1"/>
  <c r="E562" i="1"/>
  <c r="K562" i="1" s="1"/>
  <c r="E563" i="1"/>
  <c r="K563" i="1" s="1"/>
  <c r="E564" i="1"/>
  <c r="K564" i="1" s="1"/>
  <c r="E565" i="1"/>
  <c r="K565" i="1" s="1"/>
  <c r="E566" i="1"/>
  <c r="K566" i="1" s="1"/>
  <c r="E567" i="1"/>
  <c r="K567" i="1" s="1"/>
  <c r="E568" i="1"/>
  <c r="K568" i="1" s="1"/>
  <c r="E569" i="1"/>
  <c r="K569" i="1" s="1"/>
  <c r="E570" i="1"/>
  <c r="K570" i="1" s="1"/>
  <c r="E571" i="1"/>
  <c r="K571" i="1" s="1"/>
  <c r="E572" i="1"/>
  <c r="K572" i="1" s="1"/>
  <c r="E573" i="1"/>
  <c r="K573" i="1" s="1"/>
  <c r="E574" i="1"/>
  <c r="K574" i="1" s="1"/>
  <c r="E575" i="1"/>
  <c r="K575" i="1" s="1"/>
  <c r="E576" i="1"/>
  <c r="K576" i="1" s="1"/>
  <c r="E577" i="1"/>
  <c r="K577" i="1" s="1"/>
  <c r="E578" i="1"/>
  <c r="K578" i="1" s="1"/>
  <c r="E579" i="1"/>
  <c r="K579" i="1" s="1"/>
  <c r="E580" i="1"/>
  <c r="K580" i="1" s="1"/>
  <c r="E581" i="1"/>
  <c r="K581" i="1" s="1"/>
  <c r="E582" i="1"/>
  <c r="K582" i="1" s="1"/>
  <c r="E583" i="1"/>
  <c r="K583" i="1" s="1"/>
  <c r="E584" i="1"/>
  <c r="K584" i="1" s="1"/>
  <c r="E585" i="1"/>
  <c r="K585" i="1" s="1"/>
  <c r="E586" i="1"/>
  <c r="K586" i="1" s="1"/>
  <c r="E587" i="1"/>
  <c r="K587" i="1" s="1"/>
  <c r="E588" i="1"/>
  <c r="K588" i="1" s="1"/>
  <c r="E589" i="1"/>
  <c r="K589" i="1" s="1"/>
  <c r="E590" i="1"/>
  <c r="K590" i="1" s="1"/>
  <c r="E591" i="1"/>
  <c r="K591" i="1" s="1"/>
  <c r="E592" i="1"/>
  <c r="K592" i="1" s="1"/>
  <c r="E593" i="1"/>
  <c r="K593" i="1" s="1"/>
  <c r="E594" i="1"/>
  <c r="K594" i="1" s="1"/>
  <c r="E595" i="1"/>
  <c r="K595" i="1" s="1"/>
  <c r="E596" i="1"/>
  <c r="K596" i="1" s="1"/>
  <c r="E597" i="1"/>
  <c r="K597" i="1" s="1"/>
  <c r="E598" i="1"/>
  <c r="K598" i="1" s="1"/>
  <c r="E599" i="1"/>
  <c r="K599" i="1" s="1"/>
  <c r="E600" i="1"/>
  <c r="K600" i="1" s="1"/>
  <c r="E601" i="1"/>
  <c r="K601" i="1" s="1"/>
  <c r="E602" i="1"/>
  <c r="K602" i="1" s="1"/>
  <c r="E603" i="1"/>
  <c r="K603" i="1" s="1"/>
  <c r="E604" i="1"/>
  <c r="K604" i="1" s="1"/>
  <c r="E605" i="1"/>
  <c r="K605" i="1" s="1"/>
  <c r="E606" i="1"/>
  <c r="K606" i="1" s="1"/>
  <c r="E607" i="1"/>
  <c r="K607" i="1" s="1"/>
  <c r="E608" i="1"/>
  <c r="K608" i="1" s="1"/>
  <c r="E609" i="1"/>
  <c r="K609" i="1" s="1"/>
  <c r="E610" i="1"/>
  <c r="K610" i="1" s="1"/>
  <c r="E611" i="1"/>
  <c r="K611" i="1" s="1"/>
  <c r="E612" i="1"/>
  <c r="K612" i="1" s="1"/>
  <c r="E613" i="1"/>
  <c r="K613" i="1" s="1"/>
  <c r="E614" i="1"/>
  <c r="K614" i="1" s="1"/>
  <c r="E615" i="1"/>
  <c r="K615" i="1" s="1"/>
  <c r="E616" i="1"/>
  <c r="K616" i="1" s="1"/>
  <c r="E617" i="1"/>
  <c r="K617" i="1" s="1"/>
  <c r="E618" i="1"/>
  <c r="K618" i="1" s="1"/>
  <c r="E619" i="1"/>
  <c r="K619" i="1" s="1"/>
  <c r="E620" i="1"/>
  <c r="K620" i="1" s="1"/>
  <c r="E621" i="1"/>
  <c r="K621" i="1" s="1"/>
  <c r="E622" i="1"/>
  <c r="K622" i="1" s="1"/>
  <c r="E623" i="1"/>
  <c r="K623" i="1" s="1"/>
  <c r="E624" i="1"/>
  <c r="K624" i="1" s="1"/>
  <c r="E625" i="1"/>
  <c r="K625" i="1" s="1"/>
  <c r="E626" i="1"/>
  <c r="K626" i="1" s="1"/>
  <c r="E627" i="1"/>
  <c r="K627" i="1" s="1"/>
  <c r="E628" i="1"/>
  <c r="K628" i="1" s="1"/>
  <c r="E629" i="1"/>
  <c r="K629" i="1" s="1"/>
  <c r="E630" i="1"/>
  <c r="K630" i="1" s="1"/>
  <c r="E631" i="1"/>
  <c r="K631" i="1" s="1"/>
  <c r="E632" i="1"/>
  <c r="K632" i="1" s="1"/>
  <c r="E633" i="1"/>
  <c r="K633" i="1" s="1"/>
  <c r="E634" i="1"/>
  <c r="K634" i="1" s="1"/>
  <c r="E635" i="1"/>
  <c r="K635" i="1" s="1"/>
  <c r="E636" i="1"/>
  <c r="K636" i="1" s="1"/>
  <c r="E637" i="1"/>
  <c r="K637" i="1" s="1"/>
  <c r="E638" i="1"/>
  <c r="K638" i="1" s="1"/>
  <c r="E639" i="1"/>
  <c r="K639" i="1" s="1"/>
  <c r="E640" i="1"/>
  <c r="K640" i="1" s="1"/>
  <c r="E641" i="1"/>
  <c r="K641" i="1" s="1"/>
  <c r="E642" i="1"/>
  <c r="K642" i="1" s="1"/>
  <c r="E643" i="1"/>
  <c r="K643" i="1" s="1"/>
  <c r="E644" i="1"/>
  <c r="K644" i="1" s="1"/>
  <c r="E645" i="1"/>
  <c r="K645" i="1" s="1"/>
  <c r="E646" i="1"/>
  <c r="K646" i="1" s="1"/>
  <c r="E647" i="1"/>
  <c r="K647" i="1" s="1"/>
  <c r="E648" i="1"/>
  <c r="K648" i="1" s="1"/>
  <c r="E3" i="1"/>
  <c r="K3" i="1" s="1"/>
  <c r="E4" i="1"/>
  <c r="E5" i="1"/>
  <c r="K5" i="1" s="1"/>
  <c r="E6" i="1"/>
  <c r="E7" i="1"/>
  <c r="K7" i="1" s="1"/>
  <c r="E8" i="1"/>
  <c r="E9" i="1"/>
  <c r="K9" i="1" s="1"/>
  <c r="E10" i="1"/>
  <c r="K10" i="1" s="1"/>
  <c r="E11" i="1"/>
  <c r="E12" i="1"/>
  <c r="E13" i="1"/>
  <c r="K13" i="1" s="1"/>
  <c r="E14" i="1"/>
  <c r="K14" i="1" s="1"/>
  <c r="E15" i="1"/>
  <c r="K15" i="1" s="1"/>
  <c r="E16" i="1"/>
  <c r="K16" i="1" s="1"/>
  <c r="E17" i="1"/>
  <c r="K17" i="1" s="1"/>
  <c r="I10" i="1"/>
  <c r="I18" i="1"/>
  <c r="I57" i="1"/>
  <c r="I86" i="1"/>
  <c r="I89" i="1"/>
  <c r="I93" i="1"/>
  <c r="I110" i="1"/>
  <c r="I113" i="1"/>
  <c r="I142" i="1"/>
  <c r="I145" i="1"/>
  <c r="I189" i="1"/>
  <c r="I190" i="1"/>
  <c r="I191" i="1"/>
  <c r="I192" i="1"/>
  <c r="I194" i="1"/>
  <c r="I195" i="1"/>
  <c r="I199" i="1"/>
  <c r="I201" i="1"/>
  <c r="I203" i="1"/>
  <c r="I219" i="1"/>
  <c r="I223" i="1"/>
  <c r="I227" i="1"/>
  <c r="I246" i="1"/>
  <c r="I247" i="1"/>
  <c r="I251" i="1"/>
  <c r="I259" i="1"/>
  <c r="I263" i="1"/>
  <c r="I267" i="1"/>
  <c r="I271" i="1"/>
  <c r="I275" i="1"/>
  <c r="I278" i="1"/>
  <c r="I279" i="1"/>
  <c r="I287" i="1"/>
  <c r="I421" i="1"/>
  <c r="I422" i="1"/>
  <c r="I423" i="1"/>
  <c r="I425" i="1"/>
  <c r="I427" i="1"/>
  <c r="I433" i="1"/>
  <c r="I434" i="1"/>
  <c r="I437" i="1"/>
  <c r="I450" i="1"/>
  <c r="I452" i="1"/>
  <c r="I453" i="1"/>
  <c r="I469" i="1"/>
  <c r="I473" i="1"/>
  <c r="I476" i="1"/>
  <c r="I492" i="1"/>
  <c r="I493" i="1"/>
  <c r="I496" i="1"/>
  <c r="I497" i="1"/>
  <c r="I501" i="1"/>
  <c r="I508" i="1"/>
  <c r="I509" i="1"/>
  <c r="I512" i="1"/>
  <c r="I51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79"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E2" i="1"/>
  <c r="I2" i="1"/>
  <c r="B3" i="2"/>
  <c r="B4" i="2"/>
  <c r="B5" i="2"/>
  <c r="B6" i="2"/>
  <c r="B7" i="2"/>
  <c r="B8" i="2"/>
  <c r="B9" i="2"/>
  <c r="B10" i="2"/>
  <c r="B11" i="2"/>
  <c r="B2" i="2"/>
  <c r="B10" i="4"/>
  <c r="I213" i="1" s="1"/>
  <c r="B9" i="4"/>
  <c r="I215" i="1" s="1"/>
  <c r="B8" i="4"/>
  <c r="I55" i="1" s="1"/>
  <c r="B7" i="4"/>
  <c r="I100" i="1" s="1"/>
  <c r="B6" i="4"/>
  <c r="I8" i="1" s="1"/>
  <c r="B5" i="4"/>
  <c r="I207" i="1" s="1"/>
  <c r="B4" i="4"/>
  <c r="I15" i="1" s="1"/>
  <c r="B3" i="4"/>
  <c r="I98" i="1" s="1"/>
  <c r="C2" i="4"/>
  <c r="B2" i="4" s="1"/>
  <c r="I420" i="1" s="1"/>
  <c r="I53" i="1" l="1"/>
  <c r="I489" i="1"/>
  <c r="I468" i="1"/>
  <c r="I449" i="1"/>
  <c r="I432" i="1"/>
  <c r="I222" i="1"/>
  <c r="I200" i="1"/>
  <c r="I138" i="1"/>
  <c r="I102" i="1"/>
  <c r="I85" i="1"/>
  <c r="I50" i="1"/>
  <c r="I7" i="1"/>
  <c r="I485" i="1"/>
  <c r="I465" i="1"/>
  <c r="I445" i="1"/>
  <c r="I430" i="1"/>
  <c r="I243" i="1"/>
  <c r="I130" i="1"/>
  <c r="I101" i="1"/>
  <c r="I82" i="1"/>
  <c r="I41" i="1"/>
  <c r="I5" i="1"/>
  <c r="I106" i="1"/>
  <c r="I543" i="1"/>
  <c r="I311" i="1"/>
  <c r="I484" i="1"/>
  <c r="I461" i="1"/>
  <c r="I444" i="1"/>
  <c r="I429" i="1"/>
  <c r="I262" i="1"/>
  <c r="I239" i="1"/>
  <c r="I198" i="1"/>
  <c r="I187" i="1"/>
  <c r="I122" i="1"/>
  <c r="I81" i="1"/>
  <c r="I34" i="1"/>
  <c r="I175" i="1"/>
  <c r="I293" i="1"/>
  <c r="I524" i="1"/>
  <c r="I525" i="1"/>
  <c r="I321" i="1"/>
  <c r="I553" i="1"/>
  <c r="I292" i="1"/>
  <c r="I88" i="1"/>
  <c r="I309" i="1"/>
  <c r="I540" i="1"/>
  <c r="I294" i="1"/>
  <c r="I310" i="1"/>
  <c r="I318" i="1"/>
  <c r="I541" i="1"/>
  <c r="I526" i="1"/>
  <c r="I542" i="1"/>
  <c r="I550" i="1"/>
  <c r="I535" i="1"/>
  <c r="I303" i="1"/>
  <c r="I330" i="1"/>
  <c r="I307" i="1"/>
  <c r="I562" i="1"/>
  <c r="I308" i="1"/>
  <c r="I539" i="1"/>
  <c r="I500" i="1"/>
  <c r="I481" i="1"/>
  <c r="I460" i="1"/>
  <c r="I441" i="1"/>
  <c r="I428" i="1"/>
  <c r="I286" i="1"/>
  <c r="I235" i="1"/>
  <c r="I211" i="1"/>
  <c r="I197" i="1"/>
  <c r="I183" i="1"/>
  <c r="I118" i="1"/>
  <c r="I94" i="1"/>
  <c r="I78" i="1"/>
  <c r="I33" i="1"/>
  <c r="I521" i="1"/>
  <c r="I477" i="1"/>
  <c r="I457" i="1"/>
  <c r="I255" i="1"/>
  <c r="I231" i="1"/>
  <c r="I179" i="1"/>
  <c r="I114" i="1"/>
  <c r="I74" i="1"/>
  <c r="I26" i="1"/>
  <c r="I31" i="1"/>
  <c r="I325" i="1"/>
  <c r="I532" i="1"/>
  <c r="I556" i="1"/>
  <c r="I564" i="1"/>
  <c r="I326" i="1"/>
  <c r="I557" i="1"/>
  <c r="I558" i="1"/>
  <c r="I551" i="1"/>
  <c r="I523" i="1"/>
  <c r="I547" i="1"/>
  <c r="I319" i="1"/>
  <c r="I320" i="1"/>
  <c r="I416" i="1"/>
  <c r="I417" i="1"/>
  <c r="I552" i="1"/>
  <c r="I546" i="1"/>
  <c r="I531" i="1"/>
  <c r="I563" i="1"/>
  <c r="I290" i="1"/>
  <c r="I314" i="1"/>
  <c r="I291" i="1"/>
  <c r="I299" i="1"/>
  <c r="I315" i="1"/>
  <c r="I331" i="1"/>
  <c r="I300" i="1"/>
  <c r="I324" i="1"/>
  <c r="I517" i="1"/>
  <c r="I436" i="1"/>
  <c r="I254" i="1"/>
  <c r="I230" i="1"/>
  <c r="I206" i="1"/>
  <c r="I146" i="1"/>
  <c r="I90" i="1"/>
  <c r="I62" i="1"/>
  <c r="I25" i="1"/>
  <c r="B178" i="1"/>
  <c r="B177" i="1"/>
  <c r="B168" i="1"/>
  <c r="B169" i="1"/>
  <c r="B167" i="1"/>
  <c r="B163" i="1"/>
  <c r="B164" i="1"/>
  <c r="B165" i="1"/>
  <c r="B162" i="1"/>
  <c r="B166" i="1"/>
  <c r="B158" i="1"/>
  <c r="B176" i="1"/>
  <c r="B156" i="1"/>
  <c r="B159" i="1"/>
  <c r="B173" i="1"/>
  <c r="B157" i="1"/>
  <c r="B174" i="1"/>
  <c r="B175" i="1"/>
  <c r="B160" i="1"/>
  <c r="B161" i="1"/>
  <c r="B153" i="1"/>
  <c r="B155" i="1"/>
  <c r="B171" i="1"/>
  <c r="B154" i="1"/>
  <c r="B170" i="1"/>
  <c r="B172" i="1"/>
  <c r="I522" i="1"/>
  <c r="I514" i="1"/>
  <c r="I506" i="1"/>
  <c r="I498" i="1"/>
  <c r="I490" i="1"/>
  <c r="I482" i="1"/>
  <c r="I474" i="1"/>
  <c r="I466" i="1"/>
  <c r="I458" i="1"/>
  <c r="I442" i="1"/>
  <c r="I426" i="1"/>
  <c r="I418" i="1"/>
  <c r="I284" i="1"/>
  <c r="I276" i="1"/>
  <c r="I268" i="1"/>
  <c r="I260" i="1"/>
  <c r="I252" i="1"/>
  <c r="I244" i="1"/>
  <c r="I236" i="1"/>
  <c r="I228" i="1"/>
  <c r="I220" i="1"/>
  <c r="I212" i="1"/>
  <c r="I204" i="1"/>
  <c r="I196" i="1"/>
  <c r="I188" i="1"/>
  <c r="I151" i="1"/>
  <c r="I143" i="1"/>
  <c r="I135" i="1"/>
  <c r="I127" i="1"/>
  <c r="I119" i="1"/>
  <c r="I111" i="1"/>
  <c r="I103" i="1"/>
  <c r="I95" i="1"/>
  <c r="I87" i="1"/>
  <c r="I79" i="1"/>
  <c r="I71" i="1"/>
  <c r="I63" i="1"/>
  <c r="I47" i="1"/>
  <c r="I39" i="1"/>
  <c r="I23" i="1"/>
  <c r="I178" i="1"/>
  <c r="I165" i="1"/>
  <c r="I164" i="1"/>
  <c r="I161" i="1"/>
  <c r="I174" i="1"/>
  <c r="I167" i="1"/>
  <c r="I168" i="1"/>
  <c r="I162" i="1"/>
  <c r="I163" i="1"/>
  <c r="I166" i="1"/>
  <c r="I173" i="1"/>
  <c r="I156" i="1"/>
  <c r="I158" i="1"/>
  <c r="I160" i="1"/>
  <c r="I172" i="1"/>
  <c r="I170" i="1"/>
  <c r="I171" i="1"/>
  <c r="I505" i="1"/>
  <c r="I283" i="1"/>
  <c r="I150" i="1"/>
  <c r="I134" i="1"/>
  <c r="I169" i="1"/>
  <c r="I157" i="1"/>
  <c r="I520" i="1"/>
  <c r="I504" i="1"/>
  <c r="I488" i="1"/>
  <c r="I480" i="1"/>
  <c r="I472" i="1"/>
  <c r="I464" i="1"/>
  <c r="I456" i="1"/>
  <c r="I448" i="1"/>
  <c r="I440" i="1"/>
  <c r="I424" i="1"/>
  <c r="I282" i="1"/>
  <c r="I274" i="1"/>
  <c r="I266" i="1"/>
  <c r="I258" i="1"/>
  <c r="I250" i="1"/>
  <c r="I242" i="1"/>
  <c r="I234" i="1"/>
  <c r="I226" i="1"/>
  <c r="I218" i="1"/>
  <c r="I210" i="1"/>
  <c r="I202" i="1"/>
  <c r="I186" i="1"/>
  <c r="I149" i="1"/>
  <c r="I141" i="1"/>
  <c r="I133" i="1"/>
  <c r="I125" i="1"/>
  <c r="I117" i="1"/>
  <c r="I109" i="1"/>
  <c r="I77" i="1"/>
  <c r="I69" i="1"/>
  <c r="I61" i="1"/>
  <c r="I45" i="1"/>
  <c r="I37" i="1"/>
  <c r="I29" i="1"/>
  <c r="I21" i="1"/>
  <c r="I13" i="1"/>
  <c r="I58" i="1"/>
  <c r="I126" i="1"/>
  <c r="I70" i="1"/>
  <c r="I54" i="1"/>
  <c r="I46" i="1"/>
  <c r="I38" i="1"/>
  <c r="I30" i="1"/>
  <c r="I22" i="1"/>
  <c r="I14" i="1"/>
  <c r="I6" i="1"/>
  <c r="I519" i="1"/>
  <c r="I511" i="1"/>
  <c r="I503" i="1"/>
  <c r="I495" i="1"/>
  <c r="I487" i="1"/>
  <c r="I479" i="1"/>
  <c r="I471" i="1"/>
  <c r="I463" i="1"/>
  <c r="I455" i="1"/>
  <c r="I447" i="1"/>
  <c r="I439" i="1"/>
  <c r="I431" i="1"/>
  <c r="I289" i="1"/>
  <c r="I281" i="1"/>
  <c r="I273" i="1"/>
  <c r="I265" i="1"/>
  <c r="I257" i="1"/>
  <c r="I249" i="1"/>
  <c r="I241" i="1"/>
  <c r="I233" i="1"/>
  <c r="I225" i="1"/>
  <c r="I217" i="1"/>
  <c r="I209" i="1"/>
  <c r="I193" i="1"/>
  <c r="I185" i="1"/>
  <c r="I148" i="1"/>
  <c r="I140" i="1"/>
  <c r="I132" i="1"/>
  <c r="I124" i="1"/>
  <c r="I116" i="1"/>
  <c r="I108" i="1"/>
  <c r="I92" i="1"/>
  <c r="I84" i="1"/>
  <c r="I76" i="1"/>
  <c r="I68" i="1"/>
  <c r="I60" i="1"/>
  <c r="I52" i="1"/>
  <c r="I44" i="1"/>
  <c r="I36" i="1"/>
  <c r="I28" i="1"/>
  <c r="I20" i="1"/>
  <c r="I12" i="1"/>
  <c r="I4" i="1"/>
  <c r="I42" i="1"/>
  <c r="I159" i="1"/>
  <c r="I176" i="1"/>
  <c r="I153" i="1"/>
  <c r="I154" i="1"/>
  <c r="I155" i="1"/>
  <c r="I518" i="1"/>
  <c r="I510" i="1"/>
  <c r="I502" i="1"/>
  <c r="I494" i="1"/>
  <c r="I486" i="1"/>
  <c r="I478" i="1"/>
  <c r="I470" i="1"/>
  <c r="I462" i="1"/>
  <c r="I454" i="1"/>
  <c r="I446" i="1"/>
  <c r="I438" i="1"/>
  <c r="I288" i="1"/>
  <c r="I280" i="1"/>
  <c r="I272" i="1"/>
  <c r="I264" i="1"/>
  <c r="I256" i="1"/>
  <c r="I248" i="1"/>
  <c r="I240" i="1"/>
  <c r="I232" i="1"/>
  <c r="I224" i="1"/>
  <c r="I216" i="1"/>
  <c r="I208" i="1"/>
  <c r="I184" i="1"/>
  <c r="I147" i="1"/>
  <c r="I139" i="1"/>
  <c r="I131" i="1"/>
  <c r="I123" i="1"/>
  <c r="I115" i="1"/>
  <c r="I107" i="1"/>
  <c r="I99" i="1"/>
  <c r="I91" i="1"/>
  <c r="I83" i="1"/>
  <c r="I75" i="1"/>
  <c r="I67" i="1"/>
  <c r="I59" i="1"/>
  <c r="I51" i="1"/>
  <c r="I43" i="1"/>
  <c r="I35" i="1"/>
  <c r="I27" i="1"/>
  <c r="I19" i="1"/>
  <c r="I11" i="1"/>
  <c r="I3" i="1"/>
  <c r="I66" i="1"/>
  <c r="I516" i="1"/>
  <c r="I270" i="1"/>
  <c r="I238" i="1"/>
  <c r="I214" i="1"/>
  <c r="I137" i="1"/>
  <c r="I129" i="1"/>
  <c r="I121" i="1"/>
  <c r="I105" i="1"/>
  <c r="I97" i="1"/>
  <c r="I73" i="1"/>
  <c r="I65" i="1"/>
  <c r="I49" i="1"/>
  <c r="I17" i="1"/>
  <c r="I9" i="1"/>
  <c r="B180" i="1"/>
  <c r="B181" i="1"/>
  <c r="B182" i="1"/>
  <c r="B179" i="1"/>
  <c r="I515" i="1"/>
  <c r="I507" i="1"/>
  <c r="I499" i="1"/>
  <c r="I491" i="1"/>
  <c r="I483" i="1"/>
  <c r="I475" i="1"/>
  <c r="I467" i="1"/>
  <c r="I459" i="1"/>
  <c r="I451" i="1"/>
  <c r="I443" i="1"/>
  <c r="I435" i="1"/>
  <c r="I419" i="1"/>
  <c r="I285" i="1"/>
  <c r="I277" i="1"/>
  <c r="I269" i="1"/>
  <c r="I261" i="1"/>
  <c r="I253" i="1"/>
  <c r="I245" i="1"/>
  <c r="I237" i="1"/>
  <c r="I229" i="1"/>
  <c r="I221" i="1"/>
  <c r="I205" i="1"/>
  <c r="I152" i="1"/>
  <c r="I144" i="1"/>
  <c r="I136" i="1"/>
  <c r="I128" i="1"/>
  <c r="I120" i="1"/>
  <c r="I112" i="1"/>
  <c r="I104" i="1"/>
  <c r="I96" i="1"/>
  <c r="I80" i="1"/>
  <c r="I72" i="1"/>
  <c r="I64" i="1"/>
  <c r="I56" i="1"/>
  <c r="I48" i="1"/>
  <c r="I40" i="1"/>
  <c r="I32" i="1"/>
  <c r="I24" i="1"/>
  <c r="I16" i="1"/>
  <c r="B2" i="1"/>
  <c r="B7" i="1"/>
  <c r="B15" i="1"/>
  <c r="B23" i="1"/>
  <c r="B31" i="1"/>
  <c r="B39" i="1"/>
  <c r="B47" i="1"/>
  <c r="B55" i="1"/>
  <c r="B63" i="1"/>
  <c r="B71" i="1"/>
  <c r="B79" i="1"/>
  <c r="B87" i="1"/>
  <c r="B95" i="1"/>
  <c r="B103" i="1"/>
  <c r="B111" i="1"/>
  <c r="B119" i="1"/>
  <c r="B127" i="1"/>
  <c r="B135" i="1"/>
  <c r="B143" i="1"/>
  <c r="B150" i="1"/>
  <c r="B529" i="1"/>
  <c r="B537" i="1"/>
  <c r="B545" i="1"/>
  <c r="B553" i="1"/>
  <c r="B561" i="1"/>
  <c r="B569" i="1"/>
  <c r="B577" i="1"/>
  <c r="B585" i="1"/>
  <c r="B593" i="1"/>
  <c r="B601" i="1"/>
  <c r="B609" i="1"/>
  <c r="B617" i="1"/>
  <c r="B625" i="1"/>
  <c r="B633" i="1"/>
  <c r="B641" i="1"/>
  <c r="B8" i="1"/>
  <c r="B17" i="1"/>
  <c r="B26" i="1"/>
  <c r="B35" i="1"/>
  <c r="B44" i="1"/>
  <c r="B53" i="1"/>
  <c r="B62" i="1"/>
  <c r="B72" i="1"/>
  <c r="B81" i="1"/>
  <c r="B90" i="1"/>
  <c r="B99" i="1"/>
  <c r="B108" i="1"/>
  <c r="B117" i="1"/>
  <c r="B126" i="1"/>
  <c r="B136" i="1"/>
  <c r="B524" i="1"/>
  <c r="B533" i="1"/>
  <c r="B542" i="1"/>
  <c r="B551" i="1"/>
  <c r="B560" i="1"/>
  <c r="B570" i="1"/>
  <c r="B579" i="1"/>
  <c r="B588" i="1"/>
  <c r="B597" i="1"/>
  <c r="B606" i="1"/>
  <c r="B615" i="1"/>
  <c r="B624" i="1"/>
  <c r="B634" i="1"/>
  <c r="B643" i="1"/>
  <c r="B11" i="1"/>
  <c r="B21" i="1"/>
  <c r="B32" i="1"/>
  <c r="B42" i="1"/>
  <c r="B52" i="1"/>
  <c r="B64" i="1"/>
  <c r="B74" i="1"/>
  <c r="B84" i="1"/>
  <c r="B94" i="1"/>
  <c r="B105" i="1"/>
  <c r="B115" i="1"/>
  <c r="B125" i="1"/>
  <c r="B137" i="1"/>
  <c r="B146" i="1"/>
  <c r="B9" i="1"/>
  <c r="B19" i="1"/>
  <c r="B29" i="1"/>
  <c r="B40" i="1"/>
  <c r="B50" i="1"/>
  <c r="B60" i="1"/>
  <c r="B70" i="1"/>
  <c r="B82" i="1"/>
  <c r="B92" i="1"/>
  <c r="B102" i="1"/>
  <c r="B113" i="1"/>
  <c r="B123" i="1"/>
  <c r="B133" i="1"/>
  <c r="B144" i="1"/>
  <c r="B526" i="1"/>
  <c r="B536" i="1"/>
  <c r="B547" i="1"/>
  <c r="B557" i="1"/>
  <c r="B567" i="1"/>
  <c r="B578" i="1"/>
  <c r="B589" i="1"/>
  <c r="B599" i="1"/>
  <c r="B610" i="1"/>
  <c r="B620" i="1"/>
  <c r="B630" i="1"/>
  <c r="B640" i="1"/>
  <c r="B13" i="1"/>
  <c r="B27" i="1"/>
  <c r="B41" i="1"/>
  <c r="B56" i="1"/>
  <c r="B68" i="1"/>
  <c r="B83" i="1"/>
  <c r="B97" i="1"/>
  <c r="B110" i="1"/>
  <c r="B124" i="1"/>
  <c r="B139" i="1"/>
  <c r="B151" i="1"/>
  <c r="B523" i="1"/>
  <c r="B535" i="1"/>
  <c r="B548" i="1"/>
  <c r="B559" i="1"/>
  <c r="B572" i="1"/>
  <c r="B583" i="1"/>
  <c r="B595" i="1"/>
  <c r="B607" i="1"/>
  <c r="B619" i="1"/>
  <c r="B631" i="1"/>
  <c r="B644" i="1"/>
  <c r="B14" i="1"/>
  <c r="B28" i="1"/>
  <c r="B43" i="1"/>
  <c r="B57" i="1"/>
  <c r="B69" i="1"/>
  <c r="B85" i="1"/>
  <c r="B98" i="1"/>
  <c r="B112" i="1"/>
  <c r="B128" i="1"/>
  <c r="B140" i="1"/>
  <c r="B152" i="1"/>
  <c r="B525" i="1"/>
  <c r="B538" i="1"/>
  <c r="B549" i="1"/>
  <c r="B562" i="1"/>
  <c r="B573" i="1"/>
  <c r="B584" i="1"/>
  <c r="B596" i="1"/>
  <c r="B608" i="1"/>
  <c r="B621" i="1"/>
  <c r="B632" i="1"/>
  <c r="B645" i="1"/>
  <c r="B3" i="1"/>
  <c r="B16" i="1"/>
  <c r="B30" i="1"/>
  <c r="B45" i="1"/>
  <c r="B58" i="1"/>
  <c r="B73" i="1"/>
  <c r="B86" i="1"/>
  <c r="B100" i="1"/>
  <c r="B114" i="1"/>
  <c r="B129" i="1"/>
  <c r="B141" i="1"/>
  <c r="B4" i="1"/>
  <c r="B18" i="1"/>
  <c r="B33" i="1"/>
  <c r="B46" i="1"/>
  <c r="B59" i="1"/>
  <c r="B75" i="1"/>
  <c r="B88" i="1"/>
  <c r="B101" i="1"/>
  <c r="B116" i="1"/>
  <c r="B130" i="1"/>
  <c r="B142" i="1"/>
  <c r="B5" i="1"/>
  <c r="B20" i="1"/>
  <c r="B34" i="1"/>
  <c r="B48" i="1"/>
  <c r="B61" i="1"/>
  <c r="B76" i="1"/>
  <c r="B89" i="1"/>
  <c r="B104" i="1"/>
  <c r="B118" i="1"/>
  <c r="B131" i="1"/>
  <c r="B145" i="1"/>
  <c r="B6" i="1"/>
  <c r="B22" i="1"/>
  <c r="B36" i="1"/>
  <c r="B49" i="1"/>
  <c r="B65" i="1"/>
  <c r="B77" i="1"/>
  <c r="B91" i="1"/>
  <c r="B106" i="1"/>
  <c r="B120" i="1"/>
  <c r="B132" i="1"/>
  <c r="B147" i="1"/>
  <c r="B51" i="1"/>
  <c r="B107" i="1"/>
  <c r="B530" i="1"/>
  <c r="B544" i="1"/>
  <c r="B563" i="1"/>
  <c r="B576" i="1"/>
  <c r="B592" i="1"/>
  <c r="B611" i="1"/>
  <c r="B626" i="1"/>
  <c r="B639" i="1"/>
  <c r="B54" i="1"/>
  <c r="B109" i="1"/>
  <c r="B531" i="1"/>
  <c r="B546" i="1"/>
  <c r="B564" i="1"/>
  <c r="B580" i="1"/>
  <c r="B594" i="1"/>
  <c r="B612" i="1"/>
  <c r="B627" i="1"/>
  <c r="B642" i="1"/>
  <c r="B10" i="1"/>
  <c r="B66" i="1"/>
  <c r="B121" i="1"/>
  <c r="B532" i="1"/>
  <c r="B550" i="1"/>
  <c r="B565" i="1"/>
  <c r="B581" i="1"/>
  <c r="B598" i="1"/>
  <c r="B613" i="1"/>
  <c r="B628" i="1"/>
  <c r="B646" i="1"/>
  <c r="B12" i="1"/>
  <c r="B67" i="1"/>
  <c r="B122" i="1"/>
  <c r="B534" i="1"/>
  <c r="B552" i="1"/>
  <c r="B566" i="1"/>
  <c r="B582" i="1"/>
  <c r="B600" i="1"/>
  <c r="B614" i="1"/>
  <c r="B629" i="1"/>
  <c r="B647" i="1"/>
  <c r="B24" i="1"/>
  <c r="B78" i="1"/>
  <c r="B134" i="1"/>
  <c r="B539" i="1"/>
  <c r="B554" i="1"/>
  <c r="B568" i="1"/>
  <c r="B586" i="1"/>
  <c r="B602" i="1"/>
  <c r="B616" i="1"/>
  <c r="B635" i="1"/>
  <c r="B648" i="1"/>
  <c r="B25" i="1"/>
  <c r="B80" i="1"/>
  <c r="B138" i="1"/>
  <c r="B540" i="1"/>
  <c r="B555" i="1"/>
  <c r="B571" i="1"/>
  <c r="B587" i="1"/>
  <c r="B603" i="1"/>
  <c r="B618" i="1"/>
  <c r="B636" i="1"/>
  <c r="B37" i="1"/>
  <c r="B93" i="1"/>
  <c r="B148" i="1"/>
  <c r="B527" i="1"/>
  <c r="B541" i="1"/>
  <c r="B556" i="1"/>
  <c r="B574" i="1"/>
  <c r="B590" i="1"/>
  <c r="B604" i="1"/>
  <c r="B622" i="1"/>
  <c r="B637" i="1"/>
  <c r="B605" i="1"/>
  <c r="B623" i="1"/>
  <c r="B38" i="1"/>
  <c r="B638" i="1"/>
  <c r="B96" i="1"/>
  <c r="B528" i="1"/>
  <c r="B149" i="1"/>
  <c r="B543" i="1"/>
  <c r="B558" i="1"/>
  <c r="B575" i="1"/>
  <c r="B591" i="1"/>
</calcChain>
</file>

<file path=xl/sharedStrings.xml><?xml version="1.0" encoding="utf-8"?>
<sst xmlns="http://schemas.openxmlformats.org/spreadsheetml/2006/main" count="4544" uniqueCount="885">
  <si>
    <t>ERC_NOINIT</t>
  </si>
  <si>
    <t>ERC_MOTOR</t>
  </si>
  <si>
    <t>ERC_DISPLAY</t>
  </si>
  <si>
    <t>ERC_RANGE_EXTENDER</t>
  </si>
  <si>
    <t>ERC_SPEEDSENSOR</t>
  </si>
  <si>
    <t>ERC_SYSTEM</t>
  </si>
  <si>
    <t>ERC_REMOTE</t>
  </si>
  <si>
    <t>ERC_CHARGER</t>
  </si>
  <si>
    <t>ERC_APP</t>
  </si>
  <si>
    <t>ERC_AX</t>
  </si>
  <si>
    <t>Descriptor</t>
  </si>
  <si>
    <t>Hex Identifier</t>
  </si>
  <si>
    <t>Dez Identifier</t>
  </si>
  <si>
    <t>ERG_NOINIT</t>
  </si>
  <si>
    <t>ERG_SOFTWARE</t>
  </si>
  <si>
    <t>ERG_HARDWARE</t>
  </si>
  <si>
    <t>ERG_CONNECTION</t>
  </si>
  <si>
    <t>ERG_SENSOR</t>
  </si>
  <si>
    <t>ERG_OVERTEMP</t>
  </si>
  <si>
    <t>Short Code Display</t>
  </si>
  <si>
    <t>GEN</t>
  </si>
  <si>
    <t>SW</t>
  </si>
  <si>
    <t>DRV</t>
  </si>
  <si>
    <t>DISP</t>
  </si>
  <si>
    <t>BATT</t>
  </si>
  <si>
    <t>REX</t>
  </si>
  <si>
    <t>SPD</t>
  </si>
  <si>
    <t>SYS</t>
  </si>
  <si>
    <t>REM</t>
  </si>
  <si>
    <t>AUX</t>
  </si>
  <si>
    <t>CHG</t>
  </si>
  <si>
    <t>APP</t>
  </si>
  <si>
    <t>HW</t>
  </si>
  <si>
    <t>CONN</t>
  </si>
  <si>
    <t>COMM</t>
  </si>
  <si>
    <t>SENS</t>
  </si>
  <si>
    <t>HOT</t>
  </si>
  <si>
    <t>COLD</t>
  </si>
  <si>
    <t>Fehler Reporter</t>
  </si>
  <si>
    <t>Motor</t>
  </si>
  <si>
    <t>Battery</t>
  </si>
  <si>
    <t>Chargeport</t>
  </si>
  <si>
    <t>Display</t>
  </si>
  <si>
    <t>Light</t>
  </si>
  <si>
    <t>Econnect</t>
  </si>
  <si>
    <t>GPSTuner</t>
  </si>
  <si>
    <t>ServiceDongle</t>
  </si>
  <si>
    <t>ServiceTool</t>
  </si>
  <si>
    <t>DevelopTool</t>
  </si>
  <si>
    <t>Node</t>
  </si>
  <si>
    <t>Node ID</t>
  </si>
  <si>
    <t>Komponentenfehlernummer</t>
  </si>
  <si>
    <t>Fehlerkomponente</t>
  </si>
  <si>
    <t>Fehlergruppe</t>
  </si>
  <si>
    <t>ERG_UNGROUPED</t>
  </si>
  <si>
    <t>ERG_COMMUNICATION</t>
  </si>
  <si>
    <t>ERG_UNDERTEMP</t>
  </si>
  <si>
    <t>Code</t>
  </si>
  <si>
    <t>Fehlerbeschreibung</t>
  </si>
  <si>
    <t>Displayanzeige</t>
  </si>
  <si>
    <t>Systemfehlernummer</t>
  </si>
  <si>
    <t>aktiv</t>
  </si>
  <si>
    <t>Mögliche Nutzermaßnahmen</t>
  </si>
  <si>
    <t>Ungültige/unerwartete Antwort einer Peripheriekomponente</t>
  </si>
  <si>
    <t>Fehler in der Schiebehilfe Kommunikation</t>
  </si>
  <si>
    <t>MCU power on self test Fehlgeschlagen</t>
  </si>
  <si>
    <t>Phasenüberstrom Tripzone</t>
  </si>
  <si>
    <t>Non maskable interrupt</t>
  </si>
  <si>
    <t>EID_NOINIT</t>
  </si>
  <si>
    <t>EID_FIRMWARE</t>
  </si>
  <si>
    <t>EID_REALTIME_VIOLATION</t>
  </si>
  <si>
    <t>EID_CAN_COMMUNICATION</t>
  </si>
  <si>
    <t>EID_THROTTLE_FAILURE</t>
  </si>
  <si>
    <t>EID_PUSHAID_ERROR</t>
  </si>
  <si>
    <t>EID_VOLTAGE_DROP_ISR</t>
  </si>
  <si>
    <t>EID_POST_MCU_ERROR</t>
  </si>
  <si>
    <t>EID_TRIPZONE_OVERCURRENT</t>
  </si>
  <si>
    <t>EID_BATTERY_ERROR</t>
  </si>
  <si>
    <t>EID_INSTASPIN_ERROR</t>
  </si>
  <si>
    <t>EID_NMI_ISR_ERROR</t>
  </si>
  <si>
    <t>EID_WATCHDOG_ERROR</t>
  </si>
  <si>
    <t>EID_STACKOVERFLOW_ERROR</t>
  </si>
  <si>
    <t>EID_ILLEGAL_OP_ERROR</t>
  </si>
  <si>
    <t>EID_ILLEGAL_ISR_ERROR</t>
  </si>
  <si>
    <t>EID_CAN_RX_MESSAGE_LOST</t>
  </si>
  <si>
    <t>EID_CAN_UNKNOWN_ISR</t>
  </si>
  <si>
    <t>EID_CAN_WRITE_DENIED</t>
  </si>
  <si>
    <t>EID_CAN_ABORT_ACK_ISR</t>
  </si>
  <si>
    <t>EID_CAN_WRONG_TIMING</t>
  </si>
  <si>
    <t>EID_INIPARSER_ERROR</t>
  </si>
  <si>
    <t>EID_BATTERY_FUNCTOR_ERR</t>
  </si>
  <si>
    <t>EID_BATTERYKEEPALIVE_ERR</t>
  </si>
  <si>
    <t>EID_DISPLAY_INIT_ERROR</t>
  </si>
  <si>
    <t>EID_CAN_INIT_ERROR</t>
  </si>
  <si>
    <t>EID_PERCAN_INIT_ERROR</t>
  </si>
  <si>
    <t>EID_SERVHANDLER_INIT_ERR</t>
  </si>
  <si>
    <t>EID_PROCHANDLER_INIT_ERR</t>
  </si>
  <si>
    <t>EID_EEPROM_HW_ERR</t>
  </si>
  <si>
    <t>EID_EEPROM_FW_ERR</t>
  </si>
  <si>
    <t>EID_CAN_MST_STATUS_ERR</t>
  </si>
  <si>
    <t>EID_SWITCH_ON_ERR</t>
  </si>
  <si>
    <t>EID_TASKOBJECT_ERR</t>
  </si>
  <si>
    <t>EID_SCHEDULER_INIT_ERR</t>
  </si>
  <si>
    <t>EID_SCHEDULER_ERR</t>
  </si>
  <si>
    <t>EID_KEEPALIVE_ERR</t>
  </si>
  <si>
    <t>EID_BATTERY_VOLTAGE_ERR</t>
  </si>
  <si>
    <t>EID_CAN_MSG_BUF_OVERFLOW</t>
  </si>
  <si>
    <t>EID_CAN_MSG_BUF_FULL</t>
  </si>
  <si>
    <t>EID_TORQUE_MIN_ERR</t>
  </si>
  <si>
    <t>EID_TORQUE_MAX_ERR</t>
  </si>
  <si>
    <t>EID_TORQUE_OFFSET_ERR</t>
  </si>
  <si>
    <t>EID_CONTROL_STATE_ERR</t>
  </si>
  <si>
    <t>EID_CONTROL_INIT_TIMEOUT</t>
  </si>
  <si>
    <t>EID_MOTOR_ID_ERR</t>
  </si>
  <si>
    <t>EID_CONTROLLER_ERR</t>
  </si>
  <si>
    <t>EID_UART_RX_AT_READ_ERR</t>
  </si>
  <si>
    <t>EID_UART_RX_AT_WRITE_ERR</t>
  </si>
  <si>
    <t>EID_BIKE_POLLING_ERR</t>
  </si>
  <si>
    <t>EID_LOGGER_POLLING_ERR</t>
  </si>
  <si>
    <t>EID_BAT_CAN_TIMEOUT_ERR</t>
  </si>
  <si>
    <t>EID_DMS_HARDWARE_ERR</t>
  </si>
  <si>
    <t>EID_PEDALSPEED_HW_ERR</t>
  </si>
  <si>
    <t>EID_SUPER_POINTER</t>
  </si>
  <si>
    <t>EID_SUPER_VREF</t>
  </si>
  <si>
    <t>EID_SUPER_TORQUE_SENS</t>
  </si>
  <si>
    <t>EID_SUPER_CLA</t>
  </si>
  <si>
    <t>EID_SUPER_GET_OFFSET</t>
  </si>
  <si>
    <t>EID_SUPER_TORQUE_OFFSET</t>
  </si>
  <si>
    <t>EID_SUPER_BOARD_CURRENT</t>
  </si>
  <si>
    <t>EID_SUPER_GET_P_SPEED</t>
  </si>
  <si>
    <t>EID_SUPER_ADC_OFFSET</t>
  </si>
  <si>
    <t>EID_TORQUESTART_MIN_ERR</t>
  </si>
  <si>
    <t>EID_TORQUESTART_MAX_ERR</t>
  </si>
  <si>
    <t>EID_TORQUESTART_AVG_ERR</t>
  </si>
  <si>
    <t>EID_WRONG_RETURNVAL_ERR</t>
  </si>
  <si>
    <t>EID_POST_SYSTEM_ERROR</t>
  </si>
  <si>
    <t>EID_SUPER_GET_DISTANCE</t>
  </si>
  <si>
    <t>EID_SUPER_PEDAL_RGR</t>
  </si>
  <si>
    <t>EID_SUPER_MOTOR_RGR</t>
  </si>
  <si>
    <t>EID_SUPER_GET_SPEED</t>
  </si>
  <si>
    <t>EID_SUPER_TEMP_MCB</t>
  </si>
  <si>
    <t>EID_SUPER_TEMP_CPU</t>
  </si>
  <si>
    <t>EID_CONTROL_INIT_ERR</t>
  </si>
  <si>
    <t>EID_SUPER_GET_STATE</t>
  </si>
  <si>
    <t>EID_SUPER_MIN_BAT_VOLT</t>
  </si>
  <si>
    <t>EID_SUPER_GET_BAT_VOLT</t>
  </si>
  <si>
    <t>EID_SUPER_OFFSET_BAT_V</t>
  </si>
  <si>
    <t>EID_SUPER_MAX_BAT_VOLT</t>
  </si>
  <si>
    <t>EID_BATT_IN_SLEEPMODE</t>
  </si>
  <si>
    <t>EID_CTRL_BATT_ERR</t>
  </si>
  <si>
    <t>EID_BATT_MONITOR_ERR</t>
  </si>
  <si>
    <t>EID_BATT_STATE_DYN_ERR</t>
  </si>
  <si>
    <t>EID_BATT_FAULT_STATE</t>
  </si>
  <si>
    <t>EID_BATT_DYN_FAULT_ERR</t>
  </si>
  <si>
    <t>EID_BATT_DYN_ERR</t>
  </si>
  <si>
    <t>EID_BATT_STATE_TIMEOUT</t>
  </si>
  <si>
    <t>EID_BATT_UNDEF_STATE</t>
  </si>
  <si>
    <t>EID_GETSTATE_ERR</t>
  </si>
  <si>
    <t>EID_BATT_DYN_ERR2</t>
  </si>
  <si>
    <t>EID_BATT_DYN_ERR3</t>
  </si>
  <si>
    <t>EID_BATT_CAN_TIMOUT_ERR</t>
  </si>
  <si>
    <t>EID_TORQUE_TRIPZONE</t>
  </si>
  <si>
    <t>EID_OVERTEMP_TRIPZONE</t>
  </si>
  <si>
    <t>EID_PEST_ERR</t>
  </si>
  <si>
    <t>EID_BATT_CRITICAL_ERR</t>
  </si>
  <si>
    <t>EID_UART_BUFFER_ERR</t>
  </si>
  <si>
    <t>EID_DISPLAY_TIMEOUT_ERR</t>
  </si>
  <si>
    <t>EID_SLAVECHANGE_ERR</t>
  </si>
  <si>
    <t>EID_CALIBRATION_ERR</t>
  </si>
  <si>
    <t>EID_PEDALSENS_INIT_ERR</t>
  </si>
  <si>
    <t>EID_TRIPZONE_UNKNOWN</t>
  </si>
  <si>
    <t>EID_BUTTON_STATE</t>
  </si>
  <si>
    <t>EID_DISPLAY_IF_ERR</t>
  </si>
  <si>
    <t>EID_TRIPZONE_SYSCLOCK</t>
  </si>
  <si>
    <t>EID__ERR</t>
  </si>
  <si>
    <t>EID_STARTUP_ERR</t>
  </si>
  <si>
    <t>EID_BATTERY_INIT_ERR</t>
  </si>
  <si>
    <t>EID_FUNCTION_TEST_ERR</t>
  </si>
  <si>
    <t>EID_HPF_SIG_FAULT</t>
  </si>
  <si>
    <t>EID_BROADCAST_ERROR</t>
  </si>
  <si>
    <t>EID_PARAM_IF_GENERAL</t>
  </si>
  <si>
    <t>EID_PARAM_IF_REG_ID</t>
  </si>
  <si>
    <t>EID_PARAM_IF_REG_TYPE</t>
  </si>
  <si>
    <t>EID_TIMEOUT</t>
  </si>
  <si>
    <t>EID_SUPER_BOARD_CURRENT_NEG</t>
  </si>
  <si>
    <t>EID_SUPER_OFFSET_BAT_CURRENT</t>
  </si>
  <si>
    <t>EID_SUPER_TEMP_FET</t>
  </si>
  <si>
    <t>EID_SUPER_MIN_PEDAL_SPEED</t>
  </si>
  <si>
    <t>EID_BATT_UNEXPECTED_STATE</t>
  </si>
  <si>
    <t>EID_PARAM_MEMORY_PARSER</t>
  </si>
  <si>
    <t>EID_TASK1_RT_VIOLATION</t>
  </si>
  <si>
    <t>EID_TASK2_RT_VIOLATION</t>
  </si>
  <si>
    <t>EID_TASK3_RT_VIOLATION</t>
  </si>
  <si>
    <t>EID_TASK4_RT_VIOLATION</t>
  </si>
  <si>
    <t>EID_TASK5_RT_VIOLATION</t>
  </si>
  <si>
    <t>EID_TASK6_RT_VIOLATION</t>
  </si>
  <si>
    <t>EID_TASK7_RT_VIOLATION</t>
  </si>
  <si>
    <t>EID_TASK8_RT_VIOLATION</t>
  </si>
  <si>
    <t>EID_TASK9_RT_VIOLATION</t>
  </si>
  <si>
    <t>EID_TASK10_RT_VIOLATION</t>
  </si>
  <si>
    <t>EID_TASK11_RT_VIOLATION</t>
  </si>
  <si>
    <t>EID_TASK12_RT_VIOLATION</t>
  </si>
  <si>
    <t>EID_TASK13_RT_VIOLATION</t>
  </si>
  <si>
    <t>EID_TASK14_RT_VIOLATION</t>
  </si>
  <si>
    <t>EID_TASK15_RT_VIOLATION</t>
  </si>
  <si>
    <t>EID_TASK16_RT_VIOLATION</t>
  </si>
  <si>
    <t>EID_SUPER_3V3</t>
  </si>
  <si>
    <t>EID_SUPER_12V</t>
  </si>
  <si>
    <t>EID_SUPER_36V</t>
  </si>
  <si>
    <t>EID_MOTOR_PHASE_BROKEN</t>
  </si>
  <si>
    <t>EID_PHASE_CALIBRATION_DRIFT</t>
  </si>
  <si>
    <t>Komponentefehlerbezeichnung</t>
  </si>
  <si>
    <t>Watchdog interrupt</t>
  </si>
  <si>
    <t>Stack overflow interrupt</t>
  </si>
  <si>
    <t>Illegal operation interrupt</t>
  </si>
  <si>
    <t>Illegal Interrupt vector</t>
  </si>
  <si>
    <t>HP File Parser error</t>
  </si>
  <si>
    <t>Fehler im Batteriemodul</t>
  </si>
  <si>
    <t>Display Initialisierungsfehler</t>
  </si>
  <si>
    <t>EEPROM Softwarefehler</t>
  </si>
  <si>
    <t>EEPROM Hardwarefehler</t>
  </si>
  <si>
    <t>Fehlerzustand in Motorregelung</t>
  </si>
  <si>
    <t>Fehlerhafter Zustandsübergang in Motorregelung</t>
  </si>
  <si>
    <t>Fehler ADC Referenzspannung</t>
  </si>
  <si>
    <t>Gemessener Zwischenkreisstrom zu hoch</t>
  </si>
  <si>
    <t>Temperaturabschaltung MCB Temperatur</t>
  </si>
  <si>
    <t>Temperaturabschaltung FET Temperatur</t>
  </si>
  <si>
    <t>Temperaturabschaltung CPU Temperatur</t>
  </si>
  <si>
    <t>Motorregelung Initialisierungsfehler</t>
  </si>
  <si>
    <t>Spannungsdifferenz Batterie zu Motor zu groß</t>
  </si>
  <si>
    <t>Maximale Busspannung überschritten</t>
  </si>
  <si>
    <t>Batterie kommuniziert Fehlerzustand</t>
  </si>
  <si>
    <t>Kommunikationstimeout in Batteriekommunikation</t>
  </si>
  <si>
    <t>Batterie kommuniziert kritischen Fehlerzustand</t>
  </si>
  <si>
    <t>Batterie Initialisierungsfehler</t>
  </si>
  <si>
    <t>Parameter Interface Fehler</t>
  </si>
  <si>
    <t>Parameter Interface Parameterregistrierung mit unbekannter Parameter-ID</t>
  </si>
  <si>
    <t>Parameter Interface Parameterregistrierung mit falschem Typ</t>
  </si>
  <si>
    <t>Gemessener Zwischenkreisstrom zu hoch negativ</t>
  </si>
  <si>
    <t>Stromdifferenz Batterie zu Motor zu groß</t>
  </si>
  <si>
    <t>inaktiv</t>
  </si>
  <si>
    <t>Regelungsfehler - Trotz fehlender Fahrerkadenz wird Motorstrom gemessen</t>
  </si>
  <si>
    <t>Unerwarteter Zustandsübergang Batterie</t>
  </si>
  <si>
    <t>ParamMemory Parser error</t>
  </si>
  <si>
    <t>3,3V Spannung außerhalb gültiger Grenzen</t>
  </si>
  <si>
    <t>12V Spannung außerhalb gültiger Grenzen</t>
  </si>
  <si>
    <t>36V Spannung außerhalb gültiger Grenzen</t>
  </si>
  <si>
    <t>Eine Phase führt keinen Strom.</t>
  </si>
  <si>
    <t>Phasenkalibrierung außerhalb gültiger Grenzen</t>
  </si>
  <si>
    <t>Allgemeiner Firmwarefehler</t>
  </si>
  <si>
    <t>Laufzeitfehler Task 1</t>
  </si>
  <si>
    <t>Laufzeitfehler Task 2</t>
  </si>
  <si>
    <t>Laufzeitfehler Task 3</t>
  </si>
  <si>
    <t>Laufzeitfehler Task 4</t>
  </si>
  <si>
    <t>Laufzeitfehler Task 5</t>
  </si>
  <si>
    <t>Laufzeitfehler Task 6</t>
  </si>
  <si>
    <t>Laufzeitfehler Task 7</t>
  </si>
  <si>
    <t>Laufzeitfehler Task 8</t>
  </si>
  <si>
    <t>Laufzeitfehler Task 9</t>
  </si>
  <si>
    <t>Laufzeitfehler Task 10</t>
  </si>
  <si>
    <t>Laufzeitfehler Task 11</t>
  </si>
  <si>
    <t>Laufzeitfehler Task 12</t>
  </si>
  <si>
    <t>Laufzeitfehler Task 13</t>
  </si>
  <si>
    <t>Laufzeitfehler Task 14</t>
  </si>
  <si>
    <t>Laufzeitfehler Task 15</t>
  </si>
  <si>
    <t>Laufzeitfehler Task 16</t>
  </si>
  <si>
    <t>Implementierung</t>
  </si>
  <si>
    <t>Mögliche Fehlerursache</t>
  </si>
  <si>
    <t>Schweregrad</t>
  </si>
  <si>
    <t>EID_CAN_COMM_UNKNOWN_PARAM</t>
  </si>
  <si>
    <t>EID_CAN_COMM_REPLY_STAT_ERR</t>
  </si>
  <si>
    <t>EID_CAN_COMM_ACK_STAT_ERR</t>
  </si>
  <si>
    <t>EID_PEDAL_SENS_ENCODER_ERROR</t>
  </si>
  <si>
    <t>EID_PEDAL_SENS_TOP_DMS_MIN</t>
  </si>
  <si>
    <t>EID_PEDAL_SENS_TOP_DMS_MAX</t>
  </si>
  <si>
    <t>EID_PEDAL_SENS_BOT_DMS_MIN</t>
  </si>
  <si>
    <t>EID_PEDAL_SENS_BOT_DMS_MAX</t>
  </si>
  <si>
    <t>Unbekannter Parameter in Prozessdatenkommunikation</t>
  </si>
  <si>
    <t>PDR Reply Status nicht ok (1)</t>
  </si>
  <si>
    <t>PDW Ack Status nicht ok (1)</t>
  </si>
  <si>
    <t>Encoder phase error - gleichzeitiger Übergang EncA/B</t>
  </si>
  <si>
    <t>Rohsignal Top DMS zu lange zu gering</t>
  </si>
  <si>
    <t>Rohsignal Top DMS zu lange zu hoch</t>
  </si>
  <si>
    <t>Rohsignal Bot DMS zu lange zu gering</t>
  </si>
  <si>
    <t>Rohsignal Bot DMS zu lange zu hoch</t>
  </si>
  <si>
    <t>EID_DRIVE_CONNECTION_LOST</t>
  </si>
  <si>
    <t>Verbindung zu Motor verloren - Nachrichten Timeout</t>
  </si>
  <si>
    <t>RangeExtender</t>
  </si>
  <si>
    <t>0x14</t>
  </si>
  <si>
    <t>HauptBatterie</t>
  </si>
  <si>
    <t>0x11</t>
  </si>
  <si>
    <t>Eerr_InitCANDriver</t>
  </si>
  <si>
    <t>Eerr_InitRTC</t>
  </si>
  <si>
    <t>Eerr_InitADC</t>
  </si>
  <si>
    <t>Eerr_InitCANProtocol</t>
  </si>
  <si>
    <t>Eerr_InitAFE</t>
  </si>
  <si>
    <t>Eerr_FlashInit</t>
  </si>
  <si>
    <t>Eerr_VoltTooHigh</t>
  </si>
  <si>
    <t>Eerr_OV_CellSafety</t>
  </si>
  <si>
    <t>Eerr_DiffCellVolt</t>
  </si>
  <si>
    <t>Eerr_UV_CellSingle_AFE</t>
  </si>
  <si>
    <t>Eerr_Config</t>
  </si>
  <si>
    <t>Eerr_OV_CellSingle_AFE</t>
  </si>
  <si>
    <t>EerrADCOngoingConversion</t>
  </si>
  <si>
    <t>EErrCS_DSGSingle_AFE</t>
  </si>
  <si>
    <t>EErrUV_Cell_Safety</t>
  </si>
  <si>
    <t>EErrPlausiAFEVolt</t>
  </si>
  <si>
    <t>EErrVoltTooLow</t>
  </si>
  <si>
    <t>EErrOV_Akkupack</t>
  </si>
  <si>
    <t>EErrUV_Akkupack</t>
  </si>
  <si>
    <t>ETooBigDiffMCUInAndAkkuPack</t>
  </si>
  <si>
    <t>EErrAkkuPackTooLow</t>
  </si>
  <si>
    <t>EErrPreChg1</t>
  </si>
  <si>
    <t>EErrCellDeepLow12VOff</t>
  </si>
  <si>
    <t>EErrVDD_SWOn</t>
  </si>
  <si>
    <t>EErr24VNotAbleOff</t>
  </si>
  <si>
    <t>EErr24VOutDefekt</t>
  </si>
  <si>
    <t>EErrCellTempTooBigDiff</t>
  </si>
  <si>
    <t>EErrTempTooHigh</t>
  </si>
  <si>
    <t>EErrTempTooLow</t>
  </si>
  <si>
    <t>EErrOT_Idle</t>
  </si>
  <si>
    <t>EErrUT_Idle</t>
  </si>
  <si>
    <t>EErrOT_CHG</t>
  </si>
  <si>
    <t>EErrOT_DSG</t>
  </si>
  <si>
    <t>EErrUT_CHG</t>
  </si>
  <si>
    <t>EErrUT_DSG</t>
  </si>
  <si>
    <t>EErrOnlyOneFetOnAfterSwitchOn</t>
  </si>
  <si>
    <t>EErrAFETempTooBigDiff</t>
  </si>
  <si>
    <t>EErrUT_AFE</t>
  </si>
  <si>
    <t>EerrOT_AFE</t>
  </si>
  <si>
    <t>EErrI2CComWrite</t>
  </si>
  <si>
    <t>EErrI2CComRead</t>
  </si>
  <si>
    <t>EErrI2CComRead1Byte</t>
  </si>
  <si>
    <t>EErrI2CComReadFET</t>
  </si>
  <si>
    <t>EErrPre_CHGTimeout</t>
  </si>
  <si>
    <t>EErrPre_DSG</t>
  </si>
  <si>
    <t>EErrMosfetTempPlausi</t>
  </si>
  <si>
    <t>EErrOT_BMSPowerstage</t>
  </si>
  <si>
    <t>EErrMosfet</t>
  </si>
  <si>
    <t>EErrOnlyOneFETon</t>
  </si>
  <si>
    <t>EErrFETsOnAtWrongState</t>
  </si>
  <si>
    <t>EErrCouldNotSwitchFETsOff</t>
  </si>
  <si>
    <t>EErrCouldNotSwitchFETsOn</t>
  </si>
  <si>
    <t>EErrEmgCutOff</t>
  </si>
  <si>
    <t>EErrMosfet2</t>
  </si>
  <si>
    <t>EErrCouldNotShutAFEDown</t>
  </si>
  <si>
    <t>EWdgReset</t>
  </si>
  <si>
    <t>EErrCHGCurrentInDSG</t>
  </si>
  <si>
    <t>EErrOC_CHG_Safety</t>
  </si>
  <si>
    <t>EErrOC_DSG_Safety</t>
  </si>
  <si>
    <t>EErrADCNotEnabled</t>
  </si>
  <si>
    <t>EErrStuckCur</t>
  </si>
  <si>
    <t>EErrOC_DSGSingle_AFE</t>
  </si>
  <si>
    <t>EErrMosfetNEG</t>
  </si>
  <si>
    <t>EErrXReadyFlag</t>
  </si>
  <si>
    <t>EErrCouldNotClearXReadyFlag</t>
  </si>
  <si>
    <t>EErrPermanentXReadyFlag</t>
  </si>
  <si>
    <t>EErrAlertPin</t>
  </si>
  <si>
    <t>EErrOVRDAlert</t>
  </si>
  <si>
    <t>EErrCouldNotClearFlagsAFE</t>
  </si>
  <si>
    <t>EErrTimeoutAFEArray</t>
  </si>
  <si>
    <t>EErrTimeoutAFEArrayStartup</t>
  </si>
  <si>
    <t>EErrPBWithoutApprState</t>
  </si>
  <si>
    <t>EErrResetPBbutValuesOK</t>
  </si>
  <si>
    <t>EErrCouldNotResetPB</t>
  </si>
  <si>
    <t>EErrMoreCellsPB</t>
  </si>
  <si>
    <t>EErrBatteryNotBalanced</t>
  </si>
  <si>
    <t>EErrADCRead</t>
  </si>
  <si>
    <t>EErrMosfetShortTimeoutPOS</t>
  </si>
  <si>
    <t>EErrStandbyOffOnCellVoltHigh</t>
  </si>
  <si>
    <t>EErrSafetyNotOKButNoError</t>
  </si>
  <si>
    <t>EErrSafetyOKButNewError</t>
  </si>
  <si>
    <t>EErrMosfet2ShortTimeout</t>
  </si>
  <si>
    <t>EErrFlashWrite</t>
  </si>
  <si>
    <t>EErrFlashRead</t>
  </si>
  <si>
    <t>EErrOnlyOneFetOnAfterSwitchOff</t>
  </si>
  <si>
    <t>EErrUnexpectedStateSM</t>
  </si>
  <si>
    <t>EErrUnexpectedStateReactOnState</t>
  </si>
  <si>
    <t>EErrNotExpectedDefault</t>
  </si>
  <si>
    <t>EErrUnexpectedStateLED</t>
  </si>
  <si>
    <t>EErrMagicWord</t>
  </si>
  <si>
    <t>EErrMosShortToutLowerLimPosCur</t>
  </si>
  <si>
    <t>EErrCanTimeout</t>
  </si>
  <si>
    <t>EErrMCBTimeoutSwitchOff</t>
  </si>
  <si>
    <t>EErrMosShortToutLowerLimNegCur</t>
  </si>
  <si>
    <t>EErrForcedRealVal</t>
  </si>
  <si>
    <t>ECouldNotClearCutOff</t>
  </si>
  <si>
    <t>EErrPre_DSG2</t>
  </si>
  <si>
    <t>EErrPreChg2</t>
  </si>
  <si>
    <t>EErrOVRef</t>
  </si>
  <si>
    <t>EErrCellPBNotPlausible</t>
  </si>
  <si>
    <t>EErrMosfetShortTimeoutNEG</t>
  </si>
  <si>
    <t>EErrHWVersion</t>
  </si>
  <si>
    <t>EErrUVRef</t>
  </si>
  <si>
    <t>EErrAnswerCHG</t>
  </si>
  <si>
    <t>EErrPre_CHGNumTries</t>
  </si>
  <si>
    <t>ERC_MAIN_BATTERY</t>
  </si>
  <si>
    <t>ERG_OVERVOLT</t>
  </si>
  <si>
    <t>ERG_UNDERVOLT</t>
  </si>
  <si>
    <t>0x9</t>
  </si>
  <si>
    <t>UV</t>
  </si>
  <si>
    <t>0xa</t>
  </si>
  <si>
    <t>OV</t>
  </si>
  <si>
    <t>aktiv, aber unscharf</t>
  </si>
  <si>
    <t>ERR_CAN_BUS_PASSIVE</t>
  </si>
  <si>
    <t>ERR_CAN_BUS_OFF</t>
  </si>
  <si>
    <t>ERR_CAN_BUS_PARITY_FAULT</t>
  </si>
  <si>
    <t>ERR_MOD_INIT_ESYSTEM</t>
  </si>
  <si>
    <t>ERR_MOD_INIT_MANIPULATION</t>
  </si>
  <si>
    <t>ERR_MOD_INIT_CALIBRATION</t>
  </si>
  <si>
    <t>CAN Bus Off Zustand erkannt - Bus Problem</t>
  </si>
  <si>
    <t>CAN Bus Passive Zustand erkannt - Bus Problem</t>
  </si>
  <si>
    <t>CAN module memory Parity Fehler</t>
  </si>
  <si>
    <t>Modul Esystem Initialisierung fehlgeschlagen</t>
  </si>
  <si>
    <t>Modul Manipulationserkennung Initialisierung fehlgeschlagen</t>
  </si>
  <si>
    <t>Modul Kalibrierung Initialisierung fehlgeschlagen</t>
  </si>
  <si>
    <t>ERR_PEDAL_SENS_ENC_SW</t>
  </si>
  <si>
    <t>ERR_PEDAL_SENS_ENC_HW</t>
  </si>
  <si>
    <t>ERR_PEDAL_SENS_TRQ_SW</t>
  </si>
  <si>
    <t>ERR_BATT_FAULT_STATE_CHANGE</t>
  </si>
  <si>
    <t>ERR_SAFETY_BATT_FAULT</t>
  </si>
  <si>
    <t>ERR_SPEED_SENS_MANIPULATION</t>
  </si>
  <si>
    <t>Pedal sensor encoder hardware error</t>
  </si>
  <si>
    <t>Pedal sensor encoder software error</t>
  </si>
  <si>
    <t>Pedal sensor torque software error</t>
  </si>
  <si>
    <t>Batterie hat nach FAULT state wieder in Normalzustand gewechselt</t>
  </si>
  <si>
    <t>Softwareproblem in Safety Batterie Überwachungsfunktion</t>
  </si>
  <si>
    <t>Erkannte Manipulation am Geschwindigkeitssensor</t>
  </si>
  <si>
    <t>Level</t>
  </si>
  <si>
    <t>Info</t>
  </si>
  <si>
    <t>Warnung</t>
  </si>
  <si>
    <t>Error</t>
  </si>
  <si>
    <t>INF</t>
  </si>
  <si>
    <t>None</t>
  </si>
  <si>
    <t>WRN</t>
  </si>
  <si>
    <t>ERR</t>
  </si>
  <si>
    <t>WARN_MOTOR_TEMPERATURE</t>
  </si>
  <si>
    <t>WARN_CAN_COMM_BUS_WARNING</t>
  </si>
  <si>
    <t>ERR_MOD_INIT_SAFETY</t>
  </si>
  <si>
    <t>Modul Safety Initialisierung fehlgeschlagen</t>
  </si>
  <si>
    <t>Problem mit Geschwindigkeitsmessung festgestellt</t>
  </si>
  <si>
    <t>Antrieb hat sehr hohe Temperatur. Motor beginnt mit Derating</t>
  </si>
  <si>
    <t>Kommunikationsproblem festgestellt</t>
  </si>
  <si>
    <t>ERC_BTN_UP        </t>
  </si>
  <si>
    <t>ERC_BTN_DOWN</t>
  </si>
  <si>
    <t>ERC_BTN_UP_ASSIST</t>
  </si>
  <si>
    <t>ERG_BUTTON</t>
  </si>
  <si>
    <t>0xb</t>
  </si>
  <si>
    <t>BTN</t>
  </si>
  <si>
    <t>Remote button up pressed during startup</t>
  </si>
  <si>
    <t>Remote button down pressed during startup</t>
  </si>
  <si>
    <t>Remote walk assist button not released after activating walk mode</t>
  </si>
  <si>
    <t>ERR_STATE_MACHINE_INVAL_TRAN</t>
  </si>
  <si>
    <t>ERR_STATE_MACHINE_INVAL_STATE</t>
  </si>
  <si>
    <t>ERR_ENCODER_INDEX_POS_DIFF</t>
  </si>
  <si>
    <t>ERR_ENCODER_INDEX_MISSING</t>
  </si>
  <si>
    <t>ERR_CONTROL_CYCLE_COUNT</t>
  </si>
  <si>
    <t>Log</t>
  </si>
  <si>
    <t>Ungültiger Zustandsübergang in State Machine</t>
  </si>
  <si>
    <t>Ungültiger Zustand in State Machine</t>
  </si>
  <si>
    <t>Der Pedalencoder liefert längere Zeit keine Index Pulse</t>
  </si>
  <si>
    <t>Die Regelschleife wird nicht mit der erwarteten Frequenz ausgeführt</t>
  </si>
  <si>
    <t>Elektronikfehler</t>
  </si>
  <si>
    <t>Außergewöhnliche Fahrsituation
Kontaktierungsfehler in Motor
Elektronikfehler</t>
  </si>
  <si>
    <t>Nicht ordnungsgemäß durchgeführtes Update</t>
  </si>
  <si>
    <t>Elektronikfehler Motor</t>
  </si>
  <si>
    <t>Betrieb außerhalb der zulässigen Betriebstemperatur
Außergewöhnliche Fahrsituation
Elektronikfehler</t>
  </si>
  <si>
    <t>Verbindungsproblem zwischen Motor und Batterie
Elektronikfehler Batterie
Elektronikfehler Motor</t>
  </si>
  <si>
    <t>Defektes oder falsches Ladegerät
Elektronikfehler Motor</t>
  </si>
  <si>
    <t>Kritischer Batteriefehler</t>
  </si>
  <si>
    <t>Verbindungsproblem zwischen Motor und Batterie
Batteriefehler</t>
  </si>
  <si>
    <t>Außergewöhnliche Fahrsituation
Elektronikfehler Motor</t>
  </si>
  <si>
    <t>Verschmutzung oder Wasser in Steckverbindern
Verbindungsprobleme im Kabelbaum
Elektronikfehler in einer der Komponenten</t>
  </si>
  <si>
    <t>Manipulation am Geschwindigkeitssensor
Außergewöhnliche Fahrsituation</t>
  </si>
  <si>
    <t>Fehlender oder defekter Geschwindigkeitssensor
Elektronikfehler Motor</t>
  </si>
  <si>
    <t>Betrieb außerhalb der zulässigen Betriebstemperatur
Außergewöhnliche Fahrsituation</t>
  </si>
  <si>
    <t>Verbindungsproblem zwischen Motor und Display
Nicht ordnungsgemäß durchgeführtes Update
Elektronikfehler Display
Elektronikfehler Motor</t>
  </si>
  <si>
    <t>Gedrückhalten Remote Taster bei Start
Defekte Remote
Elektronikfehler Display</t>
  </si>
  <si>
    <t>Walk Taster wird nicht losgelassen nach der Aktivierung des Schiebehilfe Modus
Defekte Remote
Elektronikfehler Display</t>
  </si>
  <si>
    <t>Wenn Fehler weiterhin auftritt den nächsten Service aufsuchen</t>
  </si>
  <si>
    <t>Außergewöhnliche Fahrsituation soweit möglich vermeiden
Wenn Fehler weiterhin auftritt den nächsten Service aufsuchen</t>
  </si>
  <si>
    <t>Den nächsten Service aufsuchen</t>
  </si>
  <si>
    <t>Wenn Fehler weiterhin auftritt den nächsten Service aufsuchen
Drittkomponenten entfernen</t>
  </si>
  <si>
    <t>Auf zulässige Betriebstemperatur achten
Außergewöhnliche Fahrsituation vermeiden
Wenn Fehler weiterhin auftritt den nächsten Service aufsuchen</t>
  </si>
  <si>
    <t>Anderes zugelassenes Ladegerät verwenden
Wenn Fehler weiterhin auftritt den nächsten Service aufsuchen</t>
  </si>
  <si>
    <t>Außergewöhnliche Fahrsituation vermeiden
Wenn Fehler weiterhin auftritt den nächsten Service aufsuchen</t>
  </si>
  <si>
    <t>Ladeport auf Verschmutzung prüfen
Wenn Fehler weiterhin auftritt den nächsten Service aufsuchen</t>
  </si>
  <si>
    <t>Geschwindigkeitssensor prüfen
Außergewöhnliche Fahrsituation vermeiden</t>
  </si>
  <si>
    <t>Geschwindigkeitssensor prüfen
Wenn Fehler weiterhin auftritt den nächsten Service aufsuchen</t>
  </si>
  <si>
    <t>Remote Taster beim Start nicht gedrückt halten
Wenn Fehler weiterhin auftritt den nächsten Service aufsuchen</t>
  </si>
  <si>
    <t>Um die Schiebehilfe zu verwenden den Taster gedrückthalten bis WALK im Display angezeigt wird. Danach den Taster direkt loslassen und wieder betätigen um die Schiebehilfe zu nutzen.
Wenn Fehler weiterhin auftritt den nächsten Service aufsuchen</t>
  </si>
  <si>
    <t>Kunden Fehlerbeschreibung</t>
  </si>
  <si>
    <t xml:space="preserve">ERR_ENC_PROGRAM_COMM         </t>
  </si>
  <si>
    <t xml:space="preserve">ERR_ENC_PROGRAM_WRITE        </t>
  </si>
  <si>
    <t xml:space="preserve">ERR_REFERENCE_MOTORSTUCK     </t>
  </si>
  <si>
    <t>Der Rotor der E-Maschine ist blockiert.</t>
  </si>
  <si>
    <t>Die Programmierverbindung zur Encoderplatine ist fehlgeschlagen</t>
  </si>
  <si>
    <t>Allgemeiner Softwarefehler</t>
  </si>
  <si>
    <t>Peripherie Kommunikationsfehler</t>
  </si>
  <si>
    <t>Schiebehilfe Kommunikationsfehler</t>
  </si>
  <si>
    <t>Elektronikfehler Mikrocontroller</t>
  </si>
  <si>
    <t>Konfigurationsfehler</t>
  </si>
  <si>
    <t>Motor Regelungsfehler</t>
  </si>
  <si>
    <t>Motor Initialisierungsfehler</t>
  </si>
  <si>
    <t>Motor Spannungsfehler</t>
  </si>
  <si>
    <t>Motor Überspannungsfehler</t>
  </si>
  <si>
    <t>Allgemeiner Batteriefehler</t>
  </si>
  <si>
    <t>Batterie Kommunikationsfehler Timeout</t>
  </si>
  <si>
    <t>Motor Übertemperaturfehler</t>
  </si>
  <si>
    <t>Motor Unterstützungsfehler</t>
  </si>
  <si>
    <t>Batterie Kommunikationsfehler</t>
  </si>
  <si>
    <t>Motor Konfigurationsfehler</t>
  </si>
  <si>
    <t>Software Laufzeitfehler</t>
  </si>
  <si>
    <t>Motor Phasenbruch</t>
  </si>
  <si>
    <t>Motor Kalibrierungsfehler</t>
  </si>
  <si>
    <t>Fehler Drehmomentsensor</t>
  </si>
  <si>
    <t>CAN-Bus Kommunikationsfehler</t>
  </si>
  <si>
    <t>Fehler Geschwindigkeitssensor</t>
  </si>
  <si>
    <t>Das Schreiben der Encodersoftware in die Encoderplatine ist fehlgeschlagen</t>
  </si>
  <si>
    <t>Motor Mechanikfehler</t>
  </si>
  <si>
    <t>Motor Übertemperatur</t>
  </si>
  <si>
    <t>CAN-Bus Kommunikationsproblem</t>
  </si>
  <si>
    <t>Problem Geschwindigkeitssensor</t>
  </si>
  <si>
    <t>Kommunikationsfehler zwischen Motor und Display</t>
  </si>
  <si>
    <t>Remote Taster beim Einschalten betätigt</t>
  </si>
  <si>
    <t>Schiebehilfe Benutzerfehler</t>
  </si>
  <si>
    <t>Motor Speicherfehler</t>
  </si>
  <si>
    <t>Motor Überstromfehler</t>
  </si>
  <si>
    <t>Problem Versorgungsspannung</t>
  </si>
  <si>
    <t>Veraltete Motor Firmware
Elektronikfehler</t>
  </si>
  <si>
    <t>Veraltete Motor Firmware</t>
  </si>
  <si>
    <t>Außergewöhnliche Fahrsituation
Veraltete Motor Firmware</t>
  </si>
  <si>
    <t>Veraltete Motor Firmware
Elektronikfehler Motor</t>
  </si>
  <si>
    <t>Verbindungsproblem zwischen Motor und Batterie
Veraltete Motor Firmware von Batterie
Nicht unterstützte Drittkomponente</t>
  </si>
  <si>
    <t>Veraltete Firmware von Peripheriekomponenten
Nicht unterstützte Drittkomponente
Veraltete Motor Firmware</t>
  </si>
  <si>
    <t>Veraltete Firmware von Peripheriekomponenten
Nicht unterstützte Drittkomponente
Veraltete Motor Firmware
*Kabelbruch*</t>
  </si>
  <si>
    <t>Elektronikfehler Mikrocontroller
*Elektronikfehler Motor*</t>
  </si>
  <si>
    <t>Display Elektronikfehler
Elektronikfehler
*Kabelbruch*</t>
  </si>
  <si>
    <t>Batteriefehler
*Aufschlüsselung der Batteriefehler beachten*</t>
  </si>
  <si>
    <t>Händlermaßnahme</t>
  </si>
  <si>
    <t>Service TQ</t>
  </si>
  <si>
    <t>Fehler Trittfrequenzsensor</t>
  </si>
  <si>
    <t>WARN_SPEEDSENSOR_MISSING</t>
  </si>
  <si>
    <t>WARN_ENCODER_SW_UPDATE</t>
  </si>
  <si>
    <t>WARN_SPEEDSENSOR_MANIPULATION</t>
  </si>
  <si>
    <t>ERG_UPDATE</t>
  </si>
  <si>
    <t>0xc</t>
  </si>
  <si>
    <t>UPDT</t>
  </si>
  <si>
    <t>Laufendes Encoderupdate</t>
  </si>
  <si>
    <t>Signatur des HPF falsch</t>
  </si>
  <si>
    <t>Software Motorkonfiguration fehlerhaft</t>
  </si>
  <si>
    <t>Softwareupdate unterbrochen / Fehler beim flashen / falsche Konfiguration</t>
  </si>
  <si>
    <t>Service aufsuchen</t>
  </si>
  <si>
    <t>Software Update</t>
  </si>
  <si>
    <t>Verbindungsproblem Pedalencoder</t>
  </si>
  <si>
    <t>Schiebehilfe muss durch den Nutzer stärker angeschoben werden
Wenn Fehler weiterhin auftritt den nächsten Service aufsuchen</t>
  </si>
  <si>
    <t>Ungewöhnliche Verwendung der Schiebehilfe
Blockierender Rotor</t>
  </si>
  <si>
    <t>Motor tauschen</t>
  </si>
  <si>
    <t>Softwareupdate erzwingen</t>
  </si>
  <si>
    <t>Motor tauschen wenn Fehler bei Start auftritt</t>
  </si>
  <si>
    <t>Geschwindigkeitssensor tauschen</t>
  </si>
  <si>
    <t>Display tauschen</t>
  </si>
  <si>
    <t>Batterie tauschen</t>
  </si>
  <si>
    <t>Software Update
Diagnose durchführen</t>
  </si>
  <si>
    <t>Software Update
Diagnose durchführen
Motor tauschen</t>
  </si>
  <si>
    <t>Software Update
Kabel, Stecker, Verbindungen prüfen</t>
  </si>
  <si>
    <t>Software Update
Kabel, Stecker, Verbindungen prüfen
Batterie tauschen</t>
  </si>
  <si>
    <t>Software Update
Kabel, Stecker, Verbindungen prüfen
Display tauschen
Kabelbaum tauschen</t>
  </si>
  <si>
    <t>Software Update 
Motor tauschen</t>
  </si>
  <si>
    <t>Software Update
Kabel, Stecker, Verbindungen prüfen
Batterie tauschen
Motor tauschen</t>
  </si>
  <si>
    <t>Ladegerät prüfen
Motor tauschen wenn Fehler bei Start auftritt</t>
  </si>
  <si>
    <t>Software Update
Batterie tauschen</t>
  </si>
  <si>
    <t>Software Update
Motor tauschen</t>
  </si>
  <si>
    <t>Software Update
Motor tauschen wenn Fehler bei Start auftritt</t>
  </si>
  <si>
    <t>Geschwindigkeitssensor prüfen
Geschwindigkeitssensor tauschen</t>
  </si>
  <si>
    <t>Software Update
Geschwindigkeitssensor prüfen</t>
  </si>
  <si>
    <t>Software Update
Kabel, Stecker, Verbindungen prüfen
Antrieb tauschen
Display tauschen</t>
  </si>
  <si>
    <t>Remote Taster beim Start nicht gedrückt halten
Remote tauschen
Display tauschen</t>
  </si>
  <si>
    <t>Nutzer auf richtige Verwendung von Schiebehilfe hinweisen</t>
  </si>
  <si>
    <t>Software Update, Motor tauschen</t>
  </si>
  <si>
    <t>Unterspannung im Zwischenkreis. 48V Versorgungsspannung eingebrochen</t>
  </si>
  <si>
    <t>Display Kommunikationstimeout</t>
  </si>
  <si>
    <t>Ausfall System Clock in Motorelektronik</t>
  </si>
  <si>
    <t>Verbindungsproblem zwischen Motor und Batterie
Kabelbruch
Batteriefehler
Elektronikfehler Motor</t>
  </si>
  <si>
    <t>Software Update
Kabel, Stecker, Verbindungen prüfen
Kabelbaum tauschen
Batterie tauschen
Motor tauschen</t>
  </si>
  <si>
    <t>Display Kommunikationsfehler</t>
  </si>
  <si>
    <t>Verbindungsproblem zwischen Motor und Display</t>
  </si>
  <si>
    <t>Motor Elektronikfehler</t>
  </si>
  <si>
    <t>Zellspannung zu niedrig</t>
  </si>
  <si>
    <t>wenn bei Fahrt, dann Abschalten und nach Neustart sofort laden, evtl. Nach Erholung, sonst wenn reproduzierbar, dann tiefentladen.</t>
  </si>
  <si>
    <t>PreDischarge Fehler, FETs konnten nicht eingeschaltet werden beim Entladen</t>
  </si>
  <si>
    <t>Neustart, falls reproduzierbar, dann Kabelbaum / Batterie prüfen -&gt; Kreuztest empfehlenswert</t>
  </si>
  <si>
    <t>BatKey Fehler -&gt; FETs off, ohne dass es die Software weiß</t>
  </si>
  <si>
    <t>Neustart, falls reproduzierbar, dann Kabelbaum / Batterie / RE prüfen-&gt; Kreuztest empfehlenswert</t>
  </si>
  <si>
    <t>EErrPartnerNotUptodate</t>
  </si>
  <si>
    <t>0x3</t>
  </si>
  <si>
    <t>der Partner Bat / RE hat nicht die aktuelle Software</t>
  </si>
  <si>
    <t>Bike an ServiceTool anschliessen und updaten</t>
  </si>
  <si>
    <t>Overvoltage Referenzspannung</t>
  </si>
  <si>
    <t>Neustart, falls reproduzierbar, dann Batteriewechsel, Info über den Wert wäre hilfreich, um zu entscheiden, ob eine Erweiterung der Grenzen sinnvoll ist, oder ganz kaputt…</t>
  </si>
  <si>
    <t>Differenz der Packspannungsmessungen zu hoch</t>
  </si>
  <si>
    <t xml:space="preserve"> EErrOnlyOneFetOnAfterSwOn_DSG         </t>
  </si>
  <si>
    <t xml:space="preserve"> EErrOnlyOneFetOnAfterSwOff_DSG        </t>
  </si>
  <si>
    <t xml:space="preserve"> EErrOT_MCU                            </t>
  </si>
  <si>
    <t xml:space="preserve"> EErrOT_13_2                           </t>
  </si>
  <si>
    <t xml:space="preserve"> EErrOC_13V2                           </t>
  </si>
  <si>
    <t xml:space="preserve"> EWarBatKeyADCNull                     </t>
  </si>
  <si>
    <t xml:space="preserve"> EErrLoaderInErrorMode                 </t>
  </si>
  <si>
    <t xml:space="preserve"> EErrFSPLoaderInErrorMode              </t>
  </si>
  <si>
    <t xml:space="preserve"> EErrMiniChargerInErrorMode            </t>
  </si>
  <si>
    <t xml:space="preserve"> EErrMosfet2BatKeyOrNot                </t>
  </si>
  <si>
    <t xml:space="preserve"> EErrMosfet2BatKeyChangedOn            </t>
  </si>
  <si>
    <t xml:space="preserve"> EErrNoCurAfterReqFrLoaderFSP          </t>
  </si>
  <si>
    <t xml:space="preserve"> EErrNoCurAfterReqFrLoaderMiniCharger  </t>
  </si>
  <si>
    <t xml:space="preserve"> EErrCurNotCalibrated                  </t>
  </si>
  <si>
    <t xml:space="preserve"> EWarIndexLoaderFSPOutOfRange          </t>
  </si>
  <si>
    <t xml:space="preserve"> EWarAlertPinTest                      </t>
  </si>
  <si>
    <t xml:space="preserve"> EErrCouldNotSwitchRE                  </t>
  </si>
  <si>
    <t xml:space="preserve"> EErrConfigNotKnown                    </t>
  </si>
  <si>
    <t xml:space="preserve"> EErrFalseConfigMainBat                </t>
  </si>
  <si>
    <t xml:space="preserve"> EErrFalseConfigRE                     </t>
  </si>
  <si>
    <t xml:space="preserve"> EErrInitCellParam                     </t>
  </si>
  <si>
    <t xml:space="preserve"> EWarMessageNotSent                     </t>
  </si>
  <si>
    <t xml:space="preserve"> EErrI2CBusTimeout                      </t>
  </si>
  <si>
    <t xml:space="preserve"> EErrPlausiTempMCU                      </t>
  </si>
  <si>
    <t xml:space="preserve"> EErrPlausiTemp13_2V                    </t>
  </si>
  <si>
    <t xml:space="preserve"> EWarCouldNotSetExtTemp                 </t>
  </si>
  <si>
    <t xml:space="preserve"> EWarPlausiPB                           </t>
  </si>
  <si>
    <t xml:space="preserve"> EErrConfigFlash                        </t>
  </si>
  <si>
    <t xml:space="preserve"> EErrInitSelfTest                       </t>
  </si>
  <si>
    <t xml:space="preserve"> EErrMosfetFuse                         </t>
  </si>
  <si>
    <t xml:space="preserve"> EErrMaxCTFuse                          </t>
  </si>
  <si>
    <t xml:space="preserve"> EErrMaxCVFuse                          </t>
  </si>
  <si>
    <t xml:space="preserve"> EWarMaxCTStufe1                        </t>
  </si>
  <si>
    <t xml:space="preserve"> EErrMaxCTStufe2                        </t>
  </si>
  <si>
    <t xml:space="preserve"> EErrInitSelfTestCutOff                 </t>
  </si>
  <si>
    <t xml:space="preserve"> EErrInitSelfTestMainFuse               </t>
  </si>
  <si>
    <t xml:space="preserve"> EWarOC_13V2                            </t>
  </si>
  <si>
    <t xml:space="preserve"> EErrTooBigDiffCurrentFromCharger       </t>
  </si>
  <si>
    <t xml:space="preserve"> EErrHWVersionNotConsistent             </t>
  </si>
  <si>
    <t xml:space="preserve">EErrPartnerInError                     </t>
  </si>
  <si>
    <t xml:space="preserve"> EErrCurCheckWithCharger                </t>
  </si>
  <si>
    <t xml:space="preserve"> EErrSysTickInitClock                   </t>
  </si>
  <si>
    <t xml:space="preserve">EErrInitWdg                            </t>
  </si>
  <si>
    <t xml:space="preserve">EWarCameFrWdg                          </t>
  </si>
  <si>
    <t xml:space="preserve">EErrNotAbleToSwitchOver                </t>
  </si>
  <si>
    <t xml:space="preserve"> EErrStuckAtCV0                         </t>
  </si>
  <si>
    <t xml:space="preserve"> EErrStuckAtCV1                         </t>
  </si>
  <si>
    <t xml:space="preserve"> EErrStuckAtCV2                         </t>
  </si>
  <si>
    <t xml:space="preserve"> EErrStuckAtCV3                         </t>
  </si>
  <si>
    <t xml:space="preserve"> EErrStuckAtCV4                         </t>
  </si>
  <si>
    <t xml:space="preserve"> EErrStuckAtCV5                         </t>
  </si>
  <si>
    <t xml:space="preserve"> EErrStuckAtCV6                         </t>
  </si>
  <si>
    <t xml:space="preserve"> EErrStuckAtCV7                         </t>
  </si>
  <si>
    <t xml:space="preserve"> EErrStuckAtCV8                         </t>
  </si>
  <si>
    <t xml:space="preserve"> EErrStuckAtCV9                         </t>
  </si>
  <si>
    <t xml:space="preserve"> EErrStuckAtCV10                        </t>
  </si>
  <si>
    <t xml:space="preserve"> EErrStuckAtCV11                        </t>
  </si>
  <si>
    <t xml:space="preserve"> EErrStuckAtCV12                        </t>
  </si>
  <si>
    <t xml:space="preserve"> EErrStuckAtCV13                        </t>
  </si>
  <si>
    <t xml:space="preserve"> EErrDummy174                           </t>
  </si>
  <si>
    <t xml:space="preserve"> EErrDummy175                           </t>
  </si>
  <si>
    <t xml:space="preserve">EWarNotExpectedDefault1                </t>
  </si>
  <si>
    <t xml:space="preserve">EWarNotExpectedDefault2                </t>
  </si>
  <si>
    <t xml:space="preserve">EWarNotExpectedDefault3                </t>
  </si>
  <si>
    <t xml:space="preserve">EWarNotExpectedDefault4                </t>
  </si>
  <si>
    <t xml:space="preserve">EWarNotExpectedDefault5                </t>
  </si>
  <si>
    <t xml:space="preserve">EWarNotExpectedDefault6                </t>
  </si>
  <si>
    <t xml:space="preserve">EWarNotExpectedDefault7                </t>
  </si>
  <si>
    <t xml:space="preserve">EWarNotExpectedDefault8                </t>
  </si>
  <si>
    <t xml:space="preserve">EWarNotExpectedDefault9                </t>
  </si>
  <si>
    <t xml:space="preserve">EWarNotExpectedDefault10               </t>
  </si>
  <si>
    <t xml:space="preserve">EWarNotExpectedDefault11               </t>
  </si>
  <si>
    <t xml:space="preserve">EWarNotExpectedDefault12               </t>
  </si>
  <si>
    <t xml:space="preserve"> EWarSeenTwoSlave                       </t>
  </si>
  <si>
    <t xml:space="preserve">EWarSeenTwoMaster </t>
  </si>
  <si>
    <t xml:space="preserve">   </t>
  </si>
  <si>
    <t xml:space="preserve">EWarSeenNoPowerInMaster </t>
  </si>
  <si>
    <t xml:space="preserve">EWarSeenPWMbeiNullPower </t>
  </si>
  <si>
    <t xml:space="preserve">EWarSeenPowerBeiNullPower </t>
  </si>
  <si>
    <t xml:space="preserve">EWarFETsOnPartnerWhenSwitch </t>
  </si>
  <si>
    <t xml:space="preserve">EWarWantedFireFuseCV </t>
  </si>
  <si>
    <t xml:space="preserve">EWarWantedFireFuseCT </t>
  </si>
  <si>
    <t xml:space="preserve">EWarWantedFireFuseM1 </t>
  </si>
  <si>
    <t xml:space="preserve">EWarWantedFireFuseM2 </t>
  </si>
  <si>
    <t xml:space="preserve">EWarSeen13V2OnPartnerWhenSwitch </t>
  </si>
  <si>
    <t xml:space="preserve"> EWARSeenNoPartnerInSwitchOver          </t>
  </si>
  <si>
    <t xml:space="preserve"> EWarDsgEndSOCHigher                    </t>
  </si>
  <si>
    <t xml:space="preserve">EErrI2CBusTimeout1                     </t>
  </si>
  <si>
    <t xml:space="preserve">EErrI2CBusTimeout2                     </t>
  </si>
  <si>
    <t xml:space="preserve">EErrI2CBusTimeout3                     </t>
  </si>
  <si>
    <t xml:space="preserve">EErrI2CBusTimeout4                     </t>
  </si>
  <si>
    <t xml:space="preserve">EErrI2CBusTimeout5                     </t>
  </si>
  <si>
    <t xml:space="preserve">EErrI2CBusTimeout6                     </t>
  </si>
  <si>
    <t xml:space="preserve">EErrI2CBusTimeout7                     </t>
  </si>
  <si>
    <t xml:space="preserve">EErrI2CBusTimeout8                     </t>
  </si>
  <si>
    <t xml:space="preserve">EErrI2CBusTimeout9                     </t>
  </si>
  <si>
    <t xml:space="preserve">EErrI2CBusTimeout10                    </t>
  </si>
  <si>
    <t xml:space="preserve">EErrI2CBusTimeout11                    </t>
  </si>
  <si>
    <t xml:space="preserve">EErrI2CBusTimeout12                    </t>
  </si>
  <si>
    <t xml:space="preserve">EErrI2CBusTimeout13                    </t>
  </si>
  <si>
    <t xml:space="preserve">EErrI2CBusTimeout14                    </t>
  </si>
  <si>
    <t xml:space="preserve">EErrI2CBusTimeout15                    </t>
  </si>
  <si>
    <t xml:space="preserve">EErrI2CBusTimeout16                    </t>
  </si>
  <si>
    <t xml:space="preserve">EErrI2CBusTimeout17                    </t>
  </si>
  <si>
    <t xml:space="preserve">EErrI2CBusTimeout18                    </t>
  </si>
  <si>
    <t xml:space="preserve">EErrI2CBusTimeout19                    </t>
  </si>
  <si>
    <t xml:space="preserve">EErrI2CBusTimeout20                    </t>
  </si>
  <si>
    <t xml:space="preserve">EErrI2CBusTimeout21                    </t>
  </si>
  <si>
    <t xml:space="preserve">EErrI2CBusTimeout22                    </t>
  </si>
  <si>
    <t xml:space="preserve"> EWarCouldNotClearFlagsAFE2             </t>
  </si>
  <si>
    <t xml:space="preserve"> EWarNotExpectedCurUnderLimit1          </t>
  </si>
  <si>
    <t xml:space="preserve"> EWarBatKeyADCTooHigh                   </t>
  </si>
  <si>
    <t xml:space="preserve">EWarNotExpectedCurUnderLimit2          </t>
  </si>
  <si>
    <t xml:space="preserve"> EWarCanMsgWithTimeoutCouldNotSend      </t>
  </si>
  <si>
    <t xml:space="preserve"> EWarCanMessageCouldNotReceive          </t>
  </si>
  <si>
    <t xml:space="preserve"> EWarCanTraErrorCnt                     </t>
  </si>
  <si>
    <t xml:space="preserve"> EWarCanRecErrorCnt                     </t>
  </si>
  <si>
    <t xml:space="preserve"> EWarCanMsgWithoutTimeoutCouldNotSend   </t>
  </si>
  <si>
    <t xml:space="preserve"> EWarInternCanDriverSG                  </t>
  </si>
  <si>
    <t xml:space="preserve"> EWarCanMessagesIgnoredSG               </t>
  </si>
  <si>
    <t xml:space="preserve"> EWarCanMsgWithTimeoutCouldNotSendSG    </t>
  </si>
  <si>
    <t xml:space="preserve"> EWarCanMessageCouldNotReceiveSG        </t>
  </si>
  <si>
    <t xml:space="preserve"> EWarCanTraErrorCntSG                   </t>
  </si>
  <si>
    <t xml:space="preserve"> EWarCanRecErrorCntSG                   </t>
  </si>
  <si>
    <t xml:space="preserve"> EWarCanMsgWithoutTimeoutCouldNotSendSG </t>
  </si>
  <si>
    <t xml:space="preserve"> EWarCanMessagesIgnored                 </t>
  </si>
  <si>
    <t>not used</t>
  </si>
  <si>
    <t>EWarMCBTimeoutPWM</t>
  </si>
  <si>
    <t>aktiv, aber nicht scharf</t>
  </si>
  <si>
    <t>EWarMosShortToutLowerLimPosCur</t>
  </si>
  <si>
    <t>EErrPartnerFETsOn</t>
  </si>
  <si>
    <t>Es ist nicht möglich, den CAN Driver zu initialisieren</t>
  </si>
  <si>
    <t>CAN-Driver defekt</t>
  </si>
  <si>
    <t>Es ist nicht möglich, den ADC zu initialisieren</t>
  </si>
  <si>
    <t>ADC Defekt</t>
  </si>
  <si>
    <t>E ist nicht möglich, den Software - CAN-Treiber zu initialisieren</t>
  </si>
  <si>
    <t>Es ist nicht möglich, den AFE Baustein zu initialisieren</t>
  </si>
  <si>
    <t>AFE-Baustein möglicherweise defekt</t>
  </si>
  <si>
    <t xml:space="preserve">Die Zellspannung ist zu hoch - über die Grenze hinaus, wo die Zelle noch gesund bleiben würde. </t>
  </si>
  <si>
    <t>eine zu große Differenz zwischen der höchsten und der niedrigsten Zellspannung</t>
  </si>
  <si>
    <t>zu lange nicht vollgeladen wegen Möglichkeit zu balancen; oder Zelle defekt</t>
  </si>
  <si>
    <t>Überspannung, die der AFE-Baustein gemeldet hatte</t>
  </si>
  <si>
    <t xml:space="preserve">Kurzschluss, der durch AFE Baustein gemeldet wurde. </t>
  </si>
  <si>
    <t xml:space="preserve">Unterspannung, die durch die Software gemeldet wurde. </t>
  </si>
  <si>
    <t xml:space="preserve">eine Diskrepanz zwischen der Summe der einzelnen Zellspannungen und der Summe, die durch den AFE Baustein gemeldet wurde. </t>
  </si>
  <si>
    <t xml:space="preserve">Zellunterspannung, die unter der gesunden Grenze liegt. Dabei kann nicht mehr geladen werden. </t>
  </si>
  <si>
    <t>zu lange nicht geladen, oder eine Zelle kaputt</t>
  </si>
  <si>
    <t xml:space="preserve">Wenn es nach dem Entladeschluss passiert, kann sich die Batterie / Zelle erholen. Etwas warten und dann unbedingt laden. Wenn es bei einer Batterie ohne Betrieb passiert, ist diese kaputt. </t>
  </si>
  <si>
    <t>Pack-Überspannung</t>
  </si>
  <si>
    <t xml:space="preserve">Pack-Unterspannung - unter der gesunden Grenze. </t>
  </si>
  <si>
    <t>die Spannung ist nicht schnell genug angestiegen, wir können nicht laden</t>
  </si>
  <si>
    <t xml:space="preserve">eine zu niedrige Zellspannung (unter der gesunden Grenze), wobei die 12V Standby Spannung aus ist. </t>
  </si>
  <si>
    <t>Problem mit VDD-SW Spannung</t>
  </si>
  <si>
    <t>ein HW-Problem im Bereich der VDD-SW Spannung</t>
  </si>
  <si>
    <t>Es war nicht möglich, die 13.2V abzuschalten</t>
  </si>
  <si>
    <t>ein HW-Problem im Bereich der 13.2V</t>
  </si>
  <si>
    <t>es war nicht möglich, die 13.2V einzuschalten</t>
  </si>
  <si>
    <t xml:space="preserve">ein zu großer Unterschied zwischen der Zelltemperatur mit und max. </t>
  </si>
  <si>
    <t>Zelltemperatur zu hoch (über der gesunden Grenze)</t>
  </si>
  <si>
    <t>Zelltemperatur zu niedrig (unter der gesunden Grenze)</t>
  </si>
  <si>
    <t>Zellübertemperatur im Idle-Zustand</t>
  </si>
  <si>
    <t>Zelluntertemperatur im Idle-Zustand</t>
  </si>
  <si>
    <t>Zellübertemperatur im Zustand der Ladegruppe</t>
  </si>
  <si>
    <t>Zellübertemperatur im Zustand der Entladegruppe</t>
  </si>
  <si>
    <t>Zelluntertemperatur im Zustand der Ladegruppe</t>
  </si>
  <si>
    <t xml:space="preserve">Nach dem Einschalten ist nur ein FET an. </t>
  </si>
  <si>
    <t>Es ist nicht gelungen, die FETs im erlaubten Zeitraum einzuschalten</t>
  </si>
  <si>
    <t>Problem beim I2C Bus Lesen - beim Lesen von 1 Byte</t>
  </si>
  <si>
    <t>Problem beim I2C Bus - beim Lesen des FET-Zustandes</t>
  </si>
  <si>
    <t>Probem beim I2C Bus Schreiben</t>
  </si>
  <si>
    <t>Problem beim I2C Bus Lesen</t>
  </si>
  <si>
    <t>eine zu lange Zeit kein Interrupt vom AFE</t>
  </si>
  <si>
    <t>Problem mit AFE-Baustein</t>
  </si>
  <si>
    <t>es wurde ein Timeout überschritten, in dem alle nötigen Werte richtig initialisiert werden sollte (keine plausiblen Werte vom AFE)</t>
  </si>
  <si>
    <t xml:space="preserve">es ist Passive Balancing aktiv im Zustand, in dem es nicht erlaubt ist. </t>
  </si>
  <si>
    <t>evtl. falsch angesteuert, aber müsste ein spezieller Fall sein, sonst eher ein Problem mit AFE-Baustein</t>
  </si>
  <si>
    <t>Es war nicht möglich, den Alarm-Flag des AFE-Bausteins zu reseten</t>
  </si>
  <si>
    <t>Ein Alarm-Flag vom AFE wurde gesetzt (Werte können nicht für sicher gehalten werden</t>
  </si>
  <si>
    <t>ein Problem mit AFE Bausein</t>
  </si>
  <si>
    <t>der Alarm-Flag vom AFE konnte nicht zurückgesetzt werden</t>
  </si>
  <si>
    <t>Der Alarm-Flag vom AFE kommt permanent</t>
  </si>
  <si>
    <t>Es ist zu lange nicht gelungen, plausible Werte vom AFE richtig zu bekommen</t>
  </si>
  <si>
    <t>es war nicht möglich, das PB zu reseten</t>
  </si>
  <si>
    <t>ein Problem mit AFE</t>
  </si>
  <si>
    <t>die Zellspannung ist so hoch geworden, dass die 12V Standby abgeschaltet werdne mussten</t>
  </si>
  <si>
    <t>es ist noch ein FET an, nachdem die FETs abgeschaltet wurden</t>
  </si>
  <si>
    <t xml:space="preserve">die Angabe für Strom vom Lader weicht zu viel von der Messung der Batterie ab. </t>
  </si>
  <si>
    <t>entwerder der Lader oder die Batterie misst den Strom nicht richtig.</t>
  </si>
  <si>
    <t>Die Bat / RE -&gt; der Partner ist im Fehler</t>
  </si>
  <si>
    <t>abhängig vom Fehler des Partners</t>
  </si>
  <si>
    <t>der Selbsttest der Hauptsicherung ist fehlgeschlagen</t>
  </si>
  <si>
    <t>der Selbsttest des EmergencyCutOffs ist fehlgeschlagen</t>
  </si>
  <si>
    <t>der EmgCutOff funktioniert nicht wie erwartet</t>
  </si>
  <si>
    <t>der Unterschied zwischen der min und max Zelltemperatur ist zu hoch</t>
  </si>
  <si>
    <t>die Software wollte die Sicherung aufgrund einer zu hoher Zellspannung ziehen</t>
  </si>
  <si>
    <t>die Software wollte die Sicherung aufgrund einer zu hoher Zelltemperatur ziehen</t>
  </si>
  <si>
    <t>die Software wollte die Sicherung aufgrund eines Mosfet-Fehlers ziehen</t>
  </si>
  <si>
    <t>der HW-Selbsttest ist fehlgeschlagen (entweder Hauptsicherung oder EMgCutOff)</t>
  </si>
  <si>
    <t>HW-Defekt - entweder Hauptsicherung oder EmgCutOff</t>
  </si>
  <si>
    <t>ein Problem mit Parametern in Flash</t>
  </si>
  <si>
    <t>eine Flash-Operation war schiefgegangen oder externer Eingriff</t>
  </si>
  <si>
    <t>Temperatur der 13.2V Messung zu niedrig</t>
  </si>
  <si>
    <t>Temperatur der MCU - Messung zu niedrig</t>
  </si>
  <si>
    <t>ein Problem mit Zellparametern in Flash</t>
  </si>
  <si>
    <t>eine Flash-Operation war schiefgegangen, oder Zellparameter fehlen</t>
  </si>
  <si>
    <t>die Zellparameter passen nicht zum RE</t>
  </si>
  <si>
    <t>die Zellparameter passen nicht zur Hauptbatterie</t>
  </si>
  <si>
    <t>evtl. falsch konfiguriert</t>
  </si>
  <si>
    <t>die Zellparameter sind unbekannt</t>
  </si>
  <si>
    <t>zu hohe Temperatur bei FETs</t>
  </si>
  <si>
    <t>zu niedrige Temperatur bei FETs</t>
  </si>
  <si>
    <t>positiver Strom bei abgeschalteten FETs</t>
  </si>
  <si>
    <t>nur ein FET on</t>
  </si>
  <si>
    <t>FETs an in einem falschen Zustand</t>
  </si>
  <si>
    <t>es war nicht möglich, FETs abzuschalten</t>
  </si>
  <si>
    <t>kaputte FETs oder ein AFE-Problem</t>
  </si>
  <si>
    <t>es war nicht möglich, FETs einzuschalten</t>
  </si>
  <si>
    <t>Emergency cutoff hat zugeschlagen</t>
  </si>
  <si>
    <t>möglicher Kurzschluss</t>
  </si>
  <si>
    <t>es war nicht möglich, den AFE abzuschalten</t>
  </si>
  <si>
    <t>positiver Strom beim Entladen</t>
  </si>
  <si>
    <t>Überstrom beim Laden</t>
  </si>
  <si>
    <t>Überstrom beim Entladen</t>
  </si>
  <si>
    <t>zu lange exakt der gleicher Stromwert</t>
  </si>
  <si>
    <t>Verdacht, dass die Messung nicht richtig funktioniert -&gt; AFE Problem</t>
  </si>
  <si>
    <t>Überstrom, gemeldet vom AFE-Baustein</t>
  </si>
  <si>
    <t>zu hoher negativer Strom bei abgeschalteten FETs</t>
  </si>
  <si>
    <t>es war nicht möglich, die FETs im erlaubten Zeitrauf einzuschalten beim Laden</t>
  </si>
  <si>
    <t>es war nicht möglich, in dem erlaubten Zeitraum die FETs einzuschalten beim Entladen</t>
  </si>
  <si>
    <t>die HW-Version passt nicht</t>
  </si>
  <si>
    <t>HW-Fehler</t>
  </si>
  <si>
    <t>die Referenzspannung hat den minimalen Wert unterschritten</t>
  </si>
  <si>
    <t>die Anzahl der Versuche, die FETs zum Laden einzuschalten wurde überschritten</t>
  </si>
  <si>
    <t>FETs kaputt oder ein Problem im Kabelbaum</t>
  </si>
  <si>
    <t>nur ein FET an nach dem Versuch, die FETs einzuschalten</t>
  </si>
  <si>
    <t>noch ein FET an nach dem Versuch, die FETs abzuschalten</t>
  </si>
  <si>
    <t>externe Wärmezufuhr oder MCU kaputt</t>
  </si>
  <si>
    <t>Übertemperatur 13.2V</t>
  </si>
  <si>
    <t>Überstrom an 13.2V</t>
  </si>
  <si>
    <t>die Stromkalibrierung ist nicht vorhanden</t>
  </si>
  <si>
    <t>die FETs sind aus, auch wenn die Software erwartet, sie wären an - unabhängig avon, ob BatKey Changed gemeldet</t>
  </si>
  <si>
    <t>die FETs sind aus, auch wenn die Software erwartet, sie wären an - wenn BatKeyChanged gemeldet wurde</t>
  </si>
  <si>
    <t>CAN-Driver defekt oder ein Bug, der sich möglicherweise nur HW-sspezifisch auswirken würde..</t>
  </si>
  <si>
    <t xml:space="preserve">Die Zellspannung ist höher als erlaubt. </t>
  </si>
  <si>
    <t xml:space="preserve">es sind mehrere Fehler gleichzeitig notwendig, um zu überladen (Software Fehler plus Ladegerät kaputt, plus AFE kaputt, ect., oder Fehler AFE als Anzeige. die wahrscheinlichste Ursache ist aber ein Bruch einer Leitung zu einer Zelle. </t>
  </si>
  <si>
    <t xml:space="preserve">externer Kurzschluss im System </t>
  </si>
  <si>
    <t>lange nicht geladen oder ein Kabelbruch</t>
  </si>
  <si>
    <t>wenn frisch entladen, erholen lassen und probieren, zu laden. Wenn Batterie kalt ist, Batterie auf Zimmertemperatur erwärmen lassen - mehrere stunden.</t>
  </si>
  <si>
    <t>AFE-Problem oder Problem der Verdrahtung</t>
  </si>
  <si>
    <t>Neustart, wenn reproduzierbar, dann Update  - auf 1.99.05</t>
  </si>
  <si>
    <t xml:space="preserve">normal nicht möglich, es wären mindestens zwei Fehler nötig, das wahrscheinlichte wäre, dass die Elektronik kaputt wäre. </t>
  </si>
  <si>
    <t>Siehe EErrVoltTooLow</t>
  </si>
  <si>
    <t>Problem mit PreDischargeFet, höchstwahrscheinlich verursacht durch einen externen Kurzschluss am Kabelbaum oder Motor</t>
  </si>
  <si>
    <t>Batterie definitiv nicht mehr betriebsfähig, absichtlich aus Sicherheitsgründen</t>
  </si>
  <si>
    <t xml:space="preserve">ein HW-Problem im Bereich der 13.2V oder ein Zusammenspiel mit RE. </t>
  </si>
  <si>
    <t xml:space="preserve">eine externe Wärmezufuhr, Sonneneinstralung  nur auf einen Akku-Teil, oder Zelle kaputt, oder Verkabelungsproblem in der Batterie.  </t>
  </si>
  <si>
    <t>eine externe Wärmezufuhr, Sonneneinstralung, oder Zelle kaputt, oder Verkabelungsproblem in der Batterie.</t>
  </si>
  <si>
    <t xml:space="preserve">Am wahrscheinlichsten die Verkabelungsproblem in der Batterie. </t>
  </si>
  <si>
    <t>eine externe Wärmezufuhr, Sonneneinstrahlung, oder Zelle kaputt, oder Verkabelungsproblem in der Batterie.</t>
  </si>
  <si>
    <t>Am wahrscheinlichsten ein Verkabelungsproblem in der Batterie.</t>
  </si>
  <si>
    <t>Elektronik defekt</t>
  </si>
  <si>
    <t>I2C bus defekt, oder Fehler bei der Interaktion mit RE</t>
  </si>
  <si>
    <t>zu niedrige Temp, wenn nicht erklärbar, dann Elektronik defekt</t>
  </si>
  <si>
    <t>externe Tempetaturzufuhr, Sonneneinstrahlung oder FETs kaputt oder Elektronik defekt</t>
  </si>
  <si>
    <t xml:space="preserve">kaputte FETs oder externe Stromzufuhr bei 13.2V. Batterie endgültig außer Betrieb. </t>
  </si>
  <si>
    <t>kaputter FET oder Elektronik defekt</t>
  </si>
  <si>
    <t>evtl. kaputter FET oder Elektronik defekt</t>
  </si>
  <si>
    <t>AFE-Problem, oder extern 13.2V, theoretisch auch in Interaktion mit RE</t>
  </si>
  <si>
    <t xml:space="preserve">das wahrscheinlichste ist, dass jemand eine externe Spannungsversorgung angeschlossen hat; oder Elektronik defekt. </t>
  </si>
  <si>
    <t xml:space="preserve">Ladegerät defekt, externe Stromversorrgung angeschlossen oder Elektronik defekt. </t>
  </si>
  <si>
    <t xml:space="preserve">Motor defekt, externer Verbraucher angeschlossen, Kurzschluss oder Elektronik defekt. </t>
  </si>
  <si>
    <t>FETs kaputt oder Elektronik defekt</t>
  </si>
  <si>
    <t>Elektronik defekt oder evtl. Kurzschluss</t>
  </si>
  <si>
    <t>Übertemperatur MCU</t>
  </si>
  <si>
    <t>externe Wärmezufuhr oder Bereich 13.2V kaputt oder eine dauerhafte Überlast von 13.2V</t>
  </si>
  <si>
    <t>Kurzschluss oder ein unzulässiger Verbraucher an 13.2V</t>
  </si>
  <si>
    <t>unerlaubter Eingriff von BatKEy, Verkabelungsproblem oder Elektronik defek</t>
  </si>
  <si>
    <t>Strom wurde nicht kalibriert, entweder Fertigungsfehler, oder ist verloren gegangen</t>
  </si>
  <si>
    <t>Batterie wurde nicht mit Zellparametern versehen</t>
  </si>
  <si>
    <t>Batterie außer Betrieb</t>
  </si>
  <si>
    <t>eine ungleichmäßiger Temperatureinfluss der Umgebung oder Zelle oder Sensor kaputt / Verkabelung in der Batterie</t>
  </si>
  <si>
    <t>Hautsicherung oder Ansteuerschaltung defekt</t>
  </si>
  <si>
    <t>Zell ID nicht geschrieben oder unbekannt.</t>
  </si>
  <si>
    <t>Der Pedalencoder liefert nicht zuverlässig jede Umdrehung einen Puls als Index.
Die Distanz zwischen den Indexpulsen ist regelmäßig kein vielfaches von der Encoderauflösung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</si>
</sst>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theme="1"/>
      <name val="Arial"/>
      <family val="2"/>
    </font>
    <font>
      <sz val="10"/>
      <color theme="1"/>
      <name val="Arial"/>
      <family val="2"/>
    </font>
    <font>
      <b/>
      <sz val="10"/>
      <color theme="1"/>
      <name val="Arial"/>
      <family val="2"/>
    </font>
    <font>
      <sz val="10"/>
      <name val="Arial"/>
      <family val="2"/>
    </font>
    <font>
      <sz val="10"/>
      <name val="Arial"/>
      <family val="2"/>
    </font>
  </fonts>
  <fills count="3">
    <fill>
      <patternFill patternType="none"/>
    </fill>
    <fill>
      <patternFill patternType="gray125"/>
    </fill>
    <fill>
      <patternFill patternType="solid">
        <fgColor theme="6" tint="0.79998168889431442"/>
        <bgColor indexed="65"/>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0" borderId="0"/>
  </cellStyleXfs>
  <cellXfs count="7">
    <xf numFmtId="0" fontId="0" fillId="0" borderId="0" xfId="0"/>
    <xf numFmtId="0" fontId="3" fillId="0" borderId="0" xfId="2"/>
    <xf numFmtId="0" fontId="1" fillId="2" borderId="0" xfId="1"/>
    <xf numFmtId="0" fontId="2" fillId="0" borderId="0" xfId="0" applyFont="1"/>
    <xf numFmtId="0" fontId="2" fillId="2" borderId="0" xfId="1" applyFont="1"/>
    <xf numFmtId="0" fontId="4" fillId="0" borderId="0" xfId="2" applyFont="1"/>
    <xf numFmtId="0" fontId="0" fillId="0" borderId="0" xfId="0" applyAlignment="1">
      <alignment wrapText="1"/>
    </xf>
  </cellXfs>
  <cellStyles count="3">
    <cellStyle name="20 % - Akzent3" xfId="1" builtinId="38"/>
    <cellStyle name="Standard" xfId="0" builtinId="0"/>
    <cellStyle name="Standard 2" xfId="2" xr:uid="{00000000-0005-0000-0000-000002000000}"/>
  </cellStyles>
  <dxfs count="3">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usernames" Target="revisions/userNames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revisionHeaders" Target="revisions/revisionHeaders.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50800</xdr:colOff>
          <xdr:row>0</xdr:row>
          <xdr:rowOff>0</xdr:rowOff>
        </xdr:from>
        <xdr:to>
          <xdr:col>7</xdr:col>
          <xdr:colOff>0</xdr:colOff>
          <xdr:row>0</xdr:row>
          <xdr:rowOff>0</xdr:rowOff>
        </xdr:to>
        <xdr:sp macro="" textlink="">
          <xdr:nvSpPr>
            <xdr:cNvPr id="4097" name="Object 1" hidden="1">
              <a:extLst>
                <a:ext uri="{63B3BB69-23CF-44E3-9099-C40C66FF867C}">
                  <a14:compatExt spid="_x0000_s4097"/>
                </a:ext>
                <a:ext uri="{FF2B5EF4-FFF2-40B4-BE49-F238E27FC236}">
                  <a16:creationId xmlns:a16="http://schemas.microsoft.com/office/drawing/2014/main" id="{00000000-0008-0000-0100-000001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50800</xdr:colOff>
          <xdr:row>0</xdr:row>
          <xdr:rowOff>0</xdr:rowOff>
        </xdr:from>
        <xdr:to>
          <xdr:col>7</xdr:col>
          <xdr:colOff>0</xdr:colOff>
          <xdr:row>0</xdr:row>
          <xdr:rowOff>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50800</xdr:colOff>
          <xdr:row>0</xdr:row>
          <xdr:rowOff>0</xdr:rowOff>
        </xdr:from>
        <xdr:to>
          <xdr:col>5</xdr:col>
          <xdr:colOff>0</xdr:colOff>
          <xdr:row>0</xdr:row>
          <xdr:rowOff>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300-000001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50800</xdr:colOff>
          <xdr:row>0</xdr:row>
          <xdr:rowOff>0</xdr:rowOff>
        </xdr:from>
        <xdr:to>
          <xdr:col>7</xdr:col>
          <xdr:colOff>0</xdr:colOff>
          <xdr:row>0</xdr:row>
          <xdr:rowOff>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4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revisions/_rels/revisionHeaders.xml.rels><?xml version="1.0" encoding="UTF-8" standalone="yes"?>
<Relationships xmlns="http://schemas.openxmlformats.org/package/2006/relationships"><Relationship Id="rId72" Type="http://schemas.openxmlformats.org/officeDocument/2006/relationships/revisionLog" Target="revisionLog9.xml"/><Relationship Id="rId63" Type="http://schemas.openxmlformats.org/officeDocument/2006/relationships/revisionLog" Target="revisionLog62.xml"/><Relationship Id="rId68" Type="http://schemas.openxmlformats.org/officeDocument/2006/relationships/revisionLog" Target="revisionLog5.xml"/><Relationship Id="rId67" Type="http://schemas.openxmlformats.org/officeDocument/2006/relationships/revisionLog" Target="revisionLog4.xml"/><Relationship Id="rId71" Type="http://schemas.openxmlformats.org/officeDocument/2006/relationships/revisionLog" Target="revisionLog8.xml"/><Relationship Id="rId70" Type="http://schemas.openxmlformats.org/officeDocument/2006/relationships/revisionLog" Target="revisionLog7.xml"/><Relationship Id="rId75" Type="http://schemas.openxmlformats.org/officeDocument/2006/relationships/revisionLog" Target="revisionLog12.xml"/><Relationship Id="rId66" Type="http://schemas.openxmlformats.org/officeDocument/2006/relationships/revisionLog" Target="revisionLog3.xml"/><Relationship Id="rId74" Type="http://schemas.openxmlformats.org/officeDocument/2006/relationships/revisionLog" Target="revisionLog11.xml"/><Relationship Id="rId65" Type="http://schemas.openxmlformats.org/officeDocument/2006/relationships/revisionLog" Target="revisionLog2.xml"/><Relationship Id="rId73" Type="http://schemas.openxmlformats.org/officeDocument/2006/relationships/revisionLog" Target="revisionLog10.xml"/><Relationship Id="rId64" Type="http://schemas.openxmlformats.org/officeDocument/2006/relationships/revisionLog" Target="revisionLog1.xml"/><Relationship Id="rId69" Type="http://schemas.openxmlformats.org/officeDocument/2006/relationships/revisionLog" Target="revisionLog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2F92179-4799-024C-9A9A-558D13750C83}" diskRevisions="1" revisionId="7670" version="14">
  <header guid="{10214A8D-E66C-432B-8253-5F793EDF1713}" dateTime="2023-05-12T09:37:37" maxSheetId="6" userName="schwendnerm" r:id="rId63">
    <sheetIdMap count="5">
      <sheetId val="1"/>
      <sheetId val="2"/>
      <sheetId val="3"/>
      <sheetId val="4"/>
      <sheetId val="5"/>
    </sheetIdMap>
  </header>
  <header guid="{0F2C475E-DAB7-494A-8EF7-8D81349F316F}" dateTime="2023-10-10T16:17:12" maxSheetId="6" userName="Etzel, Bero Liam von" r:id="rId64">
    <sheetIdMap count="5">
      <sheetId val="1"/>
      <sheetId val="2"/>
      <sheetId val="3"/>
      <sheetId val="4"/>
      <sheetId val="5"/>
    </sheetIdMap>
  </header>
  <header guid="{C2594591-4E6B-4592-A83E-F32528773A0A}" dateTime="2023-10-10T16:17:43" maxSheetId="6" userName="Etzel, Bero Liam von" r:id="rId65">
    <sheetIdMap count="5">
      <sheetId val="1"/>
      <sheetId val="2"/>
      <sheetId val="3"/>
      <sheetId val="4"/>
      <sheetId val="5"/>
    </sheetIdMap>
  </header>
  <header guid="{542B17EE-135D-4B3D-8607-A5B1E016C228}" dateTime="2023-10-11T08:50:47" maxSheetId="6" userName="Kirsch, Marc" r:id="rId66" minRId="5631">
    <sheetIdMap count="5">
      <sheetId val="1"/>
      <sheetId val="2"/>
      <sheetId val="3"/>
      <sheetId val="4"/>
      <sheetId val="5"/>
    </sheetIdMap>
  </header>
  <header guid="{38EBC025-696E-42EA-B3E8-15E101326CF2}" dateTime="2023-10-11T13:07:13" maxSheetId="6" userName="Kirsch, Marc" r:id="rId67">
    <sheetIdMap count="5">
      <sheetId val="1"/>
      <sheetId val="2"/>
      <sheetId val="3"/>
      <sheetId val="4"/>
      <sheetId val="5"/>
    </sheetIdMap>
  </header>
  <header guid="{8681DF9A-BD71-47EE-9337-75DCA229BE5C}" dateTime="2023-10-11T13:09:01" maxSheetId="6" userName="Kirsch, Marc" r:id="rId68" minRId="5636">
    <sheetIdMap count="5">
      <sheetId val="1"/>
      <sheetId val="2"/>
      <sheetId val="3"/>
      <sheetId val="4"/>
      <sheetId val="5"/>
    </sheetIdMap>
  </header>
  <header guid="{C5C852DB-1355-4719-918F-E35BC3254A63}" dateTime="2023-10-13T08:55:23" maxSheetId="6" userName="Kirsch, Marc" r:id="rId69" minRId="5637">
    <sheetIdMap count="5">
      <sheetId val="1"/>
      <sheetId val="2"/>
      <sheetId val="3"/>
      <sheetId val="4"/>
      <sheetId val="5"/>
    </sheetIdMap>
  </header>
  <header guid="{28C05DFE-B4C3-4A8B-8086-F8874B73821E}" dateTime="2023-10-13T09:04:25" maxSheetId="6" userName="Kirsch, Marc" r:id="rId70" minRId="5638">
    <sheetIdMap count="5">
      <sheetId val="1"/>
      <sheetId val="2"/>
      <sheetId val="3"/>
      <sheetId val="4"/>
      <sheetId val="5"/>
    </sheetIdMap>
  </header>
  <header guid="{0D0A5D78-084E-4823-B1E4-48433929F067}" dateTime="2024-01-29T15:01:55" maxSheetId="6" userName="Schwendner, Martin" r:id="rId71" minRId="5641" maxRId="5645">
    <sheetIdMap count="5">
      <sheetId val="1"/>
      <sheetId val="2"/>
      <sheetId val="3"/>
      <sheetId val="4"/>
      <sheetId val="5"/>
    </sheetIdMap>
  </header>
  <header guid="{E502D2D2-B347-4CC6-A34D-B3780154CBC7}" dateTime="2024-02-21T14:50:20" maxSheetId="6" userName="Kirsch, Marc" r:id="rId72" minRId="5648">
    <sheetIdMap count="5">
      <sheetId val="1"/>
      <sheetId val="2"/>
      <sheetId val="3"/>
      <sheetId val="4"/>
      <sheetId val="5"/>
    </sheetIdMap>
  </header>
  <header guid="{2CE183A4-E59F-403B-AC3B-742C65AB4E89}" dateTime="2024-03-11T16:26:48" maxSheetId="6" userName="Kirsch, Marc" r:id="rId73" minRId="5649">
    <sheetIdMap count="5">
      <sheetId val="1"/>
      <sheetId val="2"/>
      <sheetId val="3"/>
      <sheetId val="4"/>
      <sheetId val="5"/>
    </sheetIdMap>
  </header>
  <header guid="{FE3C9EF4-D6AE-4AD5-926C-B62EF4F7C02E}" dateTime="2024-07-22T17:38:26" maxSheetId="6" userName="Kirsch, Marc" r:id="rId74" minRId="5650">
    <sheetIdMap count="5">
      <sheetId val="1"/>
      <sheetId val="2"/>
      <sheetId val="3"/>
      <sheetId val="4"/>
      <sheetId val="5"/>
    </sheetIdMap>
  </header>
  <header guid="{A2F92179-4799-024C-9A9A-558D13750C83}" dateTime="2024-08-24T11:28:43" maxSheetId="6" userName="Bader, Simon" r:id="rId75" minRId="5652" maxRId="7669">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0A547775_18FB_4253_9E0B_8EC65D1643E4_.wvu.Cols" hidden="1" oldHidden="1">
    <formula>Übersicht!$N:$N</formula>
  </rdn>
  <rdn rId="0" localSheetId="1" customView="1" name="Z_0A547775_18FB_4253_9E0B_8EC65D1643E4_.wvu.FilterData" hidden="1" oldHidden="1">
    <formula>Übersicht!$A$1:$S$2666</formula>
  </rdn>
  <rcv guid="{0A547775-18FB-4253-9E0B-8EC65D1643E4}"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49" sId="1">
    <oc r="L40" t="inlineStr">
      <is>
        <t>inaktiv</t>
      </is>
    </oc>
    <nc r="L40" t="inlineStr">
      <is>
        <t>aktiv</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M164" start="0" length="0">
    <dxf>
      <alignment vertical="top" wrapText="1" readingOrder="0"/>
    </dxf>
  </rfmt>
  <rcc rId="5650" sId="1">
    <oc r="M164" t="inlineStr">
      <is>
        <t>Der Pedalencoder liefert nicht zuverlässig jede Umdrehung einen Puls als Index. Die Distanz zwischen den Indexpulsen ist regelmäßig kein vielfaches von der Encoderauflösung</t>
      </is>
    </oc>
    <nc r="M164" t="inlineStr">
      <is>
        <t>Der Pedalencoder liefert nicht zuverlässig jede Umdrehung einen Puls als Index.
Die Distanz zwischen den Indexpulsen ist regelmäßig kein vielfaches von der Encoderauflösung</t>
      </is>
    </nc>
  </rcc>
  <rdn rId="0" localSheetId="1" customView="1" name="Z_F9295FE4_031E_4664_A531_E7A368A041F2_.wvu.FilterData" hidden="1" oldHidden="1">
    <formula>Übersicht!$A$1:$S$2666</formula>
  </rdn>
  <rcv guid="{F9295FE4-031E-4664-A531-E7A368A041F2}"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65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5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5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5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5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5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5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5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6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6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6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6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6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6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6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6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6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6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7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7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7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7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7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7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7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7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7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7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8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8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8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8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8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8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8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8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8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8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9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9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9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9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9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9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9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9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9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69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70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70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70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70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70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fmt sheetId="1" sqref="Q649" start="0" length="0">
      <dxf>
        <alignment vertical="top" wrapText="1"/>
      </dxf>
    </rfmt>
  </rrc>
  <rrc rId="570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rc>
  <rrc rId="570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rc>
  <rrc rId="570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rc>
  <rrc rId="570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rc>
  <rrc rId="570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rc>
  <rrc rId="571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rc>
  <rrc rId="571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rc>
  <rrc rId="571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rc>
  <rrc rId="571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fmt sheetId="1" sqref="O649" start="0" length="0">
      <dxf>
        <alignment vertical="top" wrapText="1"/>
      </dxf>
    </rfmt>
  </rrc>
  <rrc rId="571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rc>
  <rrc rId="571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rc>
  <rrc rId="571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fmt sheetId="1" sqref="M649" start="0" length="0">
      <dxf>
        <alignment vertical="top" wrapText="1"/>
      </dxf>
    </rfmt>
  </rrc>
  <rrc rId="571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1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1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2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2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2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2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2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2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2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2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2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2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3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3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3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3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3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3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3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3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3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3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4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4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4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4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4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4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4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4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4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4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5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5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5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5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5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5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5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5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5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5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6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6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6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6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6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6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6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6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6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6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7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7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7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7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7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7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7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7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7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7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8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8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8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8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8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8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8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8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8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8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9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9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9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9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9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9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9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9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9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79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0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0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0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0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0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0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0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0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0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0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1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1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1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1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1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1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1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1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1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1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2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2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2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2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2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2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2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2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2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2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3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3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3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3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3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3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3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3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3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3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4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4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4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4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4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4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4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4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4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4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5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5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5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5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5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5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5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5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5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5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6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6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6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6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6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6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6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6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6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6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7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7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7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7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7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7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7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7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7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7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8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8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8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8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8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8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8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8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8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8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9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9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9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9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9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9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9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9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9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89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0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0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0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0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0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0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0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0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0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0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1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1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1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1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1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1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1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1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1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1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2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2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2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2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2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2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2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2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2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2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3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3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3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3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3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3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3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3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3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3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4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4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4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4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4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4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4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4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4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4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5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5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5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5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5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5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5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5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5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5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6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6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6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6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6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6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6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6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6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6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7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7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7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7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7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7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7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7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7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7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8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8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8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8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8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8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8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8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8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8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9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9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9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9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9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9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9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9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9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599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0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0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0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0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0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0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0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0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0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0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1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1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1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1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1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1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1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1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1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1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2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2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2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2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2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2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2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2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2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2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3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3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3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3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3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3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3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3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3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3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4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4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4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4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4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4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4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4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4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4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5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5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5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5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5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5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5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5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5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5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6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6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6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6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6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6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6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6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6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6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7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7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7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7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7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7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7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7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7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7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8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8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8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8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8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8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8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8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8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8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9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9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9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9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9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9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9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9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9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09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0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0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0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0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0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0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0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0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0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0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1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1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1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1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1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1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1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1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1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1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2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2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2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2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2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2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2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2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2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2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3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3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3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3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3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3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3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3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3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3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4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4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4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4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4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4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4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4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4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4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5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5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5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5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5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5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5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5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5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5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6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6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6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6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6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6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6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6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6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6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7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7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7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7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7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7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7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7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7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7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8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8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8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8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8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8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8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8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8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8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9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9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9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9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9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9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9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9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9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19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0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0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0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0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0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0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0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0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0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0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1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1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1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1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1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1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1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1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1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1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2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2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2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2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2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2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2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2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2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2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3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3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3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3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3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3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3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3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3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3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4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4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4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4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4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4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4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4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4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4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5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5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5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5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5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5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5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5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5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5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6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6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6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6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6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6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6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6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6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6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7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7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7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7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7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7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7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7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7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7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8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8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8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8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8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8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8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8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8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8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9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9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9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9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9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9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9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9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9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29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0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0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0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0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0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0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0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0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0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0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1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1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1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1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1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1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1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1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1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1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2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2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2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2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2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2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2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2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2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2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3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3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3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3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3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3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3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3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3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3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4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4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4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4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4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4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4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4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4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4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5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5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5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5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5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5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5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5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5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5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6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6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6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6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6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6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6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6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6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6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7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7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7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7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7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7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7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7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7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7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8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8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8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8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8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8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8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8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8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8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9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9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9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9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9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9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9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9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9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39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0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0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0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0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0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0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0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0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0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0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1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1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1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1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1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1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1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1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1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1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2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2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2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2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2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2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2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2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2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2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3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3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3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3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3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3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3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3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3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3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4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4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4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4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4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4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4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4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4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4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5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5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5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5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5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5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5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5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5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5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6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6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6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6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6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6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6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6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6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6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7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7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7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7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7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7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7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7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7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7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8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8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8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8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8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8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8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8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8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8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9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9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9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9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9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9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9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9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9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49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0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0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0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0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0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0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0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0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0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0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1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1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1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1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1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1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1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1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1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1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2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2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2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2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2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2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2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2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2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2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3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3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3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3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3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3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3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3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3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3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4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4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4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4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4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4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4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4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4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4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5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5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5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5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5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5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5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5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5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5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6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6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6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6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6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6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6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6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6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6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7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7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7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7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7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7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7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7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7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7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8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8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8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8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8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8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8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8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8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8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9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9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9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9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9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9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9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9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9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59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0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0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0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0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0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0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0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0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0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0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1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1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1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1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1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1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1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1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1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1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2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2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2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2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2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2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2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2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2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2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3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3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3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3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3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3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3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3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3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3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4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4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4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4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4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4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4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4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4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4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5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5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5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5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5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5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5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5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5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5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6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6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6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6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6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6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6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6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6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6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7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7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7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7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7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7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7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7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7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7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8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8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8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8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8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8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8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8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8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8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9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9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9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9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9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9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9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9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9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69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0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0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0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0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0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0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0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0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0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0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1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1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1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1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1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1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1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1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1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1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2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2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2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2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2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2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2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2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2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2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3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3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3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3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3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3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3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3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3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3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4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4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4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4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4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4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4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4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4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4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5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5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5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5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5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5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5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5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5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5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6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6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6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6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6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6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6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6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6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6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7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7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7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7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7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7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7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7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7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7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8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8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8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8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8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8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8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8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8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8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9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9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9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9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9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9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9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9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9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79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0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0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0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0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0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0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0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0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0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0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1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1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1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1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1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1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1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1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1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1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2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2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2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2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2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2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2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2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2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2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3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3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3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3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3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3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3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3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3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3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4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4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4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4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4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4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4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4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4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4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5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5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5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5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5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5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5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5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5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5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6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6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6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6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6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6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6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6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6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6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7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7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7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7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7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7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7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7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7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7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8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8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8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8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8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8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8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8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8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8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9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9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9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9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9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9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9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9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9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89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0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0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0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0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0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0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0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0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0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0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1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1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1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1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1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1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1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1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1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1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2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2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2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2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2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2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2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2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2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2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3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3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3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3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3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3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3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3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3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3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4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4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4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4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4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4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4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4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4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4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5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5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5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5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5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5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5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5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5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5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6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6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6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6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6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6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6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6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6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6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7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7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7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7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7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7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7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7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7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7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8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8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8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8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8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8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8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8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8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8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9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9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9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9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9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9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9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9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9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699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0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0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0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0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0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0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0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0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0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0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1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1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1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1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1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1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1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1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1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1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2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2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2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2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2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2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2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2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2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2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3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3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3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3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3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3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3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3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3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3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4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4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4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4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4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4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4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4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4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4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5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5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5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5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5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5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5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5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5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5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6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6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6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6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6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6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6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6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6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6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7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7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7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7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7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7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7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7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7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7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8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8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8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8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8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8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8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8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8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8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9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9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9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9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9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9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9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9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9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09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0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0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0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0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0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0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0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0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0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0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1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1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1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1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1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1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1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1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1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1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2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2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2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2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2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2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2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2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2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2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3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3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3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3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3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3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3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3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3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3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4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4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4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4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4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4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4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4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4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4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5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5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5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5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5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5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5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5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5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5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6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6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6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6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6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6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6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6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6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6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7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7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7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7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7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7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7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7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7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7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8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8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8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8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8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8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8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8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8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8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9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9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9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9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9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9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9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9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9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19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0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0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0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0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0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0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0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0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0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0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1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1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1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1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1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1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1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1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1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1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2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2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2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2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2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2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2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2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2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2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3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3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3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3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3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3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3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3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3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3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4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4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4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4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4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4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4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4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4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4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5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5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5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5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5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5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5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5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5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5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6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6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6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6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6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6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6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6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6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6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7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7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7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7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7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7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7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7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7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7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8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8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8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8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8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8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8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8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8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8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9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9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9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9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9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9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9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9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9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29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0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0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0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0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0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0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0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0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0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0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1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1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1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1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1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1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1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1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1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1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2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2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2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2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2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2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2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2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2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2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3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3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3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3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3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3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3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3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3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3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4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4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4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4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4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4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4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4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4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4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5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5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5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5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5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5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5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5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5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5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6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6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6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6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6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6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6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6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6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6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7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7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7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7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7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7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7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7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7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7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8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8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8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8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8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8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8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8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8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8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9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9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9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9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9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9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9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9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9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39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0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0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0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0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0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0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0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0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0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0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1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1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1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1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1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1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1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1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1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1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2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2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2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2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2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2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2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2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2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2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3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3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3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3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3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3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3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3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3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3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4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4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4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4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4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4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4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4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4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4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5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5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5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5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5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5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5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5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5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5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6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6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6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6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6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6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6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6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6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6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7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7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7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7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7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7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7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7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7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7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8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8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8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8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8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8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8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8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8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8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9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9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9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9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9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9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9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9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9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49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0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0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0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0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0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0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0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0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0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0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1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1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1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1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1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1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1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1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1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1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2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2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2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2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2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2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2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2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2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2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3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3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3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3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3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3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3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3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3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3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4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4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4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4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4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4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4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4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4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4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5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5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5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5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5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5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5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5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5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5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6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6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6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6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6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6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6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6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6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6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7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7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7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7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7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7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7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7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7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7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8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8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8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8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8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8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8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8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8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8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9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9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9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9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9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9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9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9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9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59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0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0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0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0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0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0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0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0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0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0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1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1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1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1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1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1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1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1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1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1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2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2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2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2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2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2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2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2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2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2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3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3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3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3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3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3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3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3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3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3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4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4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4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4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4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4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4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4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4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4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5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5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5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5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5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5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5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5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5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59"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60"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61"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62"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63"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64"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65"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66"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67"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68" sId="1" ref="A649:XFD649" action="deleteRow">
    <undo index="65535" exp="area" ref3D="1" dr="$N$1:$N$1048576" dn="Z_AEB1640C_33DD_4E8F_830C_88F3D4FA5CF7_.wvu.Cols" sId="1"/>
    <undo index="1" exp="area" ref3D="1" dr="$D$1:$L$1048576" dn="Z_AEB1640C_33DD_4E8F_830C_88F3D4FA5CF7_.wvu.Cols" sId="1"/>
    <undo index="65535" exp="area" ref3D="1" dr="$N$1:$N$1048576" dn="Z_719947FF_1308_4A1F_A81E_C07C4C88F40D_.wvu.Cols" sId="1"/>
    <undo index="65535" exp="area" ref3D="1" dr="$N$1:$N$1048576" dn="Z_3673F8BC_2265_4BBA_98D9_581F23DF403A_.wvu.Cols" sId="1"/>
    <undo index="65535" exp="area" ref3D="1" dr="$N$1:$N$1048576" dn="Z_0A547775_18FB_4253_9E0B_8EC65D1643E4_.wvu.Cols" sId="1"/>
    <undo index="65535" exp="area" ref3D="1" dr="$N$1:$N$1048576" dn="Z_0475CB1F_557A_4F60_AE48_6DC72D253991_.wvu.Cols"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rc rId="7669" sId="1" ref="A649:XFD649" action="deleteRow">
    <undo index="65535" exp="area" ref3D="1" dr="$A$1:$S$649" dn="Z_FD95CB84_E49A_4749_815C_0408D366E447_.wvu.FilterData" sId="1"/>
    <undo index="65535" exp="area" ref3D="1" dr="$A$1:$S$649" dn="Z_FD7B1E62_AA30_4DB3_A99D_261BB8021DAE_.wvu.FilterData" sId="1"/>
    <undo index="65535" exp="area" ref3D="1" dr="$A$1:$S$649" dn="Z_F9295FE4_031E_4664_A531_E7A368A041F2_.wvu.FilterData" sId="1"/>
    <undo index="65535" exp="area" ref3D="1" dr="$A$1:$S$649" dn="Z_AEB1640C_33DD_4E8F_830C_88F3D4FA5CF7_.wvu.FilterData" sId="1"/>
    <undo index="65535" exp="area" ref3D="1" dr="$N$1:$N$1048576" dn="Z_AEB1640C_33DD_4E8F_830C_88F3D4FA5CF7_.wvu.Cols" sId="1"/>
    <undo index="1" exp="area" ref3D="1" dr="$D$1:$L$1048576" dn="Z_AEB1640C_33DD_4E8F_830C_88F3D4FA5CF7_.wvu.Cols" sId="1"/>
    <undo index="65535" exp="area" ref3D="1" dr="$A$1:$S$649" dn="Z_A3B74C30_E97F_43CE_B2C4_1B2D154E60D5_.wvu.FilterData" sId="1"/>
    <undo index="65535" exp="area" ref3D="1" dr="$A$1:$S$649" dn="Z_A0C39AA4_25B0_4AE0_97D0_AB677003498F_.wvu.FilterData" sId="1"/>
    <undo index="65535" exp="area" ref3D="1" dr="$A$1:$S$649" dn="Z_719947FF_1308_4A1F_A81E_C07C4C88F40D_.wvu.FilterData" sId="1"/>
    <undo index="65535" exp="area" ref3D="1" dr="$N$1:$N$1048576" dn="Z_719947FF_1308_4A1F_A81E_C07C4C88F40D_.wvu.Cols" sId="1"/>
    <undo index="65535" exp="area" ref3D="1" dr="$A$1:$S$649" dn="Z_697D9790_0693_44A8_9720_AE8DB7530E92_.wvu.FilterData" sId="1"/>
    <undo index="65535" exp="area" ref3D="1" dr="$A$1:$S$649" dn="Z_487B5CF6_BAE6_4776_82BB_0FF41E3FFF5A_.wvu.FilterData" sId="1"/>
    <undo index="65535" exp="area" ref3D="1" dr="$A$1:$S$649" dn="Z_3673F8BC_2265_4BBA_98D9_581F23DF403A_.wvu.FilterData" sId="1"/>
    <undo index="65535" exp="area" ref3D="1" dr="$N$1:$N$1048576" dn="Z_3673F8BC_2265_4BBA_98D9_581F23DF403A_.wvu.Cols" sId="1"/>
    <undo index="65535" exp="area" ref3D="1" dr="$A$1:$S$649" dn="Z_0A547775_18FB_4253_9E0B_8EC65D1643E4_.wvu.FilterData" sId="1"/>
    <undo index="65535" exp="area" ref3D="1" dr="$N$1:$N$1048576" dn="Z_0A547775_18FB_4253_9E0B_8EC65D1643E4_.wvu.Cols" sId="1"/>
    <undo index="65535" exp="area" ref3D="1" dr="$A$1:$S$649" dn="Z_0475CB1F_557A_4F60_AE48_6DC72D253991_.wvu.FilterData" sId="1"/>
    <undo index="65535" exp="area" ref3D="1" dr="$N$1:$N$1048576" dn="Z_0475CB1F_557A_4F60_AE48_6DC72D253991_.wvu.Cols" sId="1"/>
    <undo index="65535" exp="area" ref3D="1" dr="$A$1:$S$649" dn="_FilterDatenbank" sId="1"/>
    <rfmt sheetId="1" xfDxf="1" sqref="A649:XFD649" start="0" length="0"/>
    <rcc rId="0" sId="1" s="1" dxf="1">
      <nc r="A649" t="inlineStr">
        <is>
          <t>Motor</t>
        </is>
      </nc>
      <ndxf>
        <font>
          <sz val="10"/>
          <color auto="1"/>
          <name val="Arial"/>
          <family val="2"/>
          <scheme val="none"/>
        </font>
      </ndxf>
    </rcc>
    <rcc rId="0" sId="1" s="1" dxf="1">
      <nc r="B649">
        <f>VLOOKUP(A649,'Node-IDs'!$1:$256,2,)</f>
      </nc>
      <ndxf>
        <font>
          <sz val="10"/>
          <color theme="1"/>
          <name val="Arial"/>
          <family val="2"/>
          <scheme val="none"/>
        </font>
        <fill>
          <patternFill patternType="solid">
            <bgColor theme="6" tint="0.79998168889431442"/>
          </patternFill>
        </fill>
      </ndxf>
    </rcc>
    <rcc rId="0" sId="1" s="1" dxf="1">
      <nc r="E649">
        <f>VLOOKUP(A649,'Node-IDs'!$1:$256,3,)*1024+D649</f>
      </nc>
      <ndxf>
        <font>
          <sz val="10"/>
          <color theme="1"/>
          <name val="Arial"/>
          <family val="2"/>
          <scheme val="none"/>
        </font>
        <fill>
          <patternFill patternType="solid">
            <bgColor theme="6" tint="0.79998168889431442"/>
          </patternFill>
        </fill>
      </ndxf>
    </rcc>
    <rcc rId="0" sId="1" s="1" dxf="1">
      <nc r="G649">
        <f>VLOOKUP(F649,Fehlerkomponenten!$1:$1048576,2,)</f>
      </nc>
      <ndxf>
        <font>
          <sz val="10"/>
          <color theme="1"/>
          <name val="Arial"/>
          <family val="2"/>
          <scheme val="none"/>
        </font>
        <fill>
          <patternFill patternType="solid">
            <bgColor theme="6" tint="0.79998168889431442"/>
          </patternFill>
        </fill>
      </ndxf>
    </rcc>
    <rcc rId="0" sId="1" s="1" dxf="1">
      <nc r="I649">
        <f>VLOOKUP(H649,Fehlergruppen!$1:$1048576,2,)</f>
      </nc>
      <ndxf>
        <font>
          <sz val="10"/>
          <color theme="1"/>
          <name val="Arial"/>
          <family val="2"/>
          <scheme val="none"/>
        </font>
        <fill>
          <patternFill patternType="solid">
            <bgColor theme="6" tint="0.79998168889431442"/>
          </patternFill>
        </fill>
      </ndxf>
    </rcc>
    <rcc rId="0" sId="1" s="1" dxf="1">
      <nc r="K649">
        <f>IF(AND(J649&lt;&gt;"None",J649&lt;&gt;"Log"),CONCATENATE(VLOOKUP(J649,'Error-Level'!$A$2:$B$38,2,FALSE)," ",DEC2HEX(E649,4)," ",VLOOKUP(F649,Fehlerkomponenten!$1:$1048576,4,)," ",VLOOKUP(H649,Fehlergruppen!$1:$1048576,4,)),"")</f>
      </nc>
      <ndxf>
        <font>
          <sz val="10"/>
          <color theme="1"/>
          <name val="Arial"/>
          <family val="2"/>
          <scheme val="none"/>
        </font>
        <fill>
          <patternFill patternType="solid">
            <bgColor theme="6" tint="0.79998168889431442"/>
          </patternFill>
        </fill>
      </ndxf>
    </rcc>
  </rrc>
  <rdn rId="0" localSheetId="1" customView="1" name="Z_AA600BC4_5210_7943_BD39_A4E33E33FB85_.wvu.FilterData" hidden="1" oldHidden="1">
    <formula>Übersicht!$A$1:$S$648</formula>
  </rdn>
  <rcv guid="{AA600BC4-5210-7943-BD39-A4E33E33FB85}"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A547775-18FB-4253-9E0B-8EC65D1643E4}" action="delete"/>
  <rdn rId="0" localSheetId="1" customView="1" name="Z_0A547775_18FB_4253_9E0B_8EC65D1643E4_.wvu.Cols" hidden="1" oldHidden="1">
    <formula>Übersicht!$N:$N</formula>
    <oldFormula>Übersicht!$N:$N</oldFormula>
  </rdn>
  <rdn rId="0" localSheetId="1" customView="1" name="Z_0A547775_18FB_4253_9E0B_8EC65D1643E4_.wvu.FilterData" hidden="1" oldHidden="1">
    <formula>Übersicht!$A$1:$S$2666</formula>
    <oldFormula>Übersicht!$A$1:$S$2666</oldFormula>
  </rdn>
  <rcv guid="{0A547775-18FB-4253-9E0B-8EC65D1643E4}"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31" sId="1">
    <oc r="L461" t="inlineStr">
      <is>
        <t>aaktiv</t>
      </is>
    </oc>
    <nc r="L461" t="inlineStr">
      <is>
        <t>aktiv</t>
      </is>
    </nc>
  </rcc>
  <rdn rId="0" localSheetId="1" customView="1" name="Z_719947FF_1308_4A1F_A81E_C07C4C88F40D_.wvu.Cols" hidden="1" oldHidden="1">
    <formula>Übersicht!$N:$N</formula>
  </rdn>
  <rdn rId="0" localSheetId="1" customView="1" name="Z_719947FF_1308_4A1F_A81E_C07C4C88F40D_.wvu.FilterData" hidden="1" oldHidden="1">
    <formula>Übersicht!$A$1:$S$2666</formula>
  </rdn>
  <rcv guid="{719947FF-1308-4A1F-A81E-C07C4C88F40D}"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19947FF-1308-4A1F-A81E-C07C4C88F40D}" action="delete"/>
  <rdn rId="0" localSheetId="1" customView="1" name="Z_719947FF_1308_4A1F_A81E_C07C4C88F40D_.wvu.Cols" hidden="1" oldHidden="1">
    <formula>Übersicht!$N:$N</formula>
    <oldFormula>Übersicht!$N:$N</oldFormula>
  </rdn>
  <rdn rId="0" localSheetId="1" customView="1" name="Z_719947FF_1308_4A1F_A81E_C07C4C88F40D_.wvu.FilterData" hidden="1" oldHidden="1">
    <formula>Übersicht!$A$1:$S$2666</formula>
    <oldFormula>Übersicht!$A$1:$S$2666</oldFormula>
  </rdn>
  <rcv guid="{719947FF-1308-4A1F-A81E-C07C4C88F40D}"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36" sId="1">
    <oc r="F416" t="inlineStr">
      <is>
        <t>ERC_MAIN_BATTERY</t>
      </is>
    </oc>
    <nc r="F416" t="inlineStr">
      <is>
        <t>ERC_RANGE_EXTENDER</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37" sId="1">
    <oc r="K564">
      <f>IF(AND(J564&lt;&gt;"None",J564&lt;&gt;"Log"),CONCATENATE(VLOOKUP(J564,'Error-Level'!$A$2:$B$38,2,FALSE)," ",DEC2HEX(E564,4)," ",VLOOKUP(F564,Fehlerkomponenten!$1:$1048576,4,)," ",VLOOKUP(H564,Fehlergruppen!$1:$1048576,4,)),"")</f>
    </oc>
    <nc r="K564">
      <f>IF(AND(J564&lt;&gt;"None",J564&lt;&gt;"Log"),CONCATENATE(VLOOKUP(J564,'Error-Level'!$A$2:$B$38,2,FALSE)," ",DEC2HEX(E564,4)," ",VLOOKUP(F564,Fehlerkomponenten!$1:$1048576,4,)," ",VLOOKUP(H564,Fehlergruppen!$1:$1048576,4,)),"")</f>
    </nc>
  </rcc>
  <rfmt sheetId="1" s="1" sqref="A2667" start="0" length="0">
    <dxf>
      <font>
        <sz val="10"/>
        <color auto="1"/>
        <name val="Arial"/>
        <scheme val="none"/>
      </font>
    </dxf>
  </rfmt>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73F8BC-2265-4BBA-98D9-581F23DF403A}" action="delete"/>
  <rdn rId="0" localSheetId="1" customView="1" name="Z_3673F8BC_2265_4BBA_98D9_581F23DF403A_.wvu.Cols" hidden="1" oldHidden="1">
    <formula>Übersicht!$N:$N</formula>
    <oldFormula>Übersicht!$E:$G,Übersicht!$N:$N</oldFormula>
  </rdn>
  <rdn rId="0" localSheetId="1" customView="1" name="Z_3673F8BC_2265_4BBA_98D9_581F23DF403A_.wvu.FilterData" hidden="1" oldHidden="1">
    <formula>Übersicht!$A$1:$S$2666</formula>
    <oldFormula>Übersicht!$A$1:$S$2666</oldFormula>
  </rdn>
  <rcv guid="{3673F8BC-2265-4BBA-98D9-581F23DF403A}"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38" sId="1">
    <nc r="H488" t="inlineStr">
      <is>
        <t>ERG_SOFTWARE</t>
      </is>
    </nc>
  </rcc>
  <rcv guid="{719947FF-1308-4A1F-A81E-C07C4C88F40D}" action="delete"/>
  <rdn rId="0" localSheetId="1" customView="1" name="Z_719947FF_1308_4A1F_A81E_C07C4C88F40D_.wvu.Cols" hidden="1" oldHidden="1">
    <formula>Übersicht!$N:$N</formula>
    <oldFormula>Übersicht!$N:$N</oldFormula>
  </rdn>
  <rdn rId="0" localSheetId="1" customView="1" name="Z_719947FF_1308_4A1F_A81E_C07C4C88F40D_.wvu.FilterData" hidden="1" oldHidden="1">
    <formula>Übersicht!$A$1:$S$2666</formula>
    <oldFormula>Übersicht!$A$1:$S$2666</oldFormula>
  </rdn>
  <rcv guid="{719947FF-1308-4A1F-A81E-C07C4C88F40D}"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41" sId="1">
    <oc r="L193" t="inlineStr">
      <is>
        <t>aktiv, aber unscharf</t>
      </is>
    </oc>
    <nc r="L193" t="inlineStr">
      <is>
        <t>aktiv</t>
      </is>
    </nc>
  </rcc>
  <rcc rId="5642" sId="1">
    <nc r="H193" t="inlineStr">
      <is>
        <t>ERG_HARDWARE</t>
      </is>
    </nc>
  </rcc>
  <rcc rId="5643" sId="1">
    <oc r="J193" t="inlineStr">
      <is>
        <t>None</t>
      </is>
    </oc>
    <nc r="J193" t="inlineStr">
      <is>
        <t>Error</t>
      </is>
    </nc>
  </rcc>
  <rcc rId="5644" sId="1">
    <nc r="M193" t="inlineStr">
      <is>
        <t>Zell ID nicht geschrieben oder unbekannt.</t>
      </is>
    </nc>
  </rcc>
  <rcc rId="5645" sId="1" xfDxf="1" dxf="1">
    <nc r="O193" t="inlineStr">
      <is>
        <t>Zell ID nicht geschrieben oder unbekannt.</t>
      </is>
    </nc>
    <ndxf>
      <alignment wrapText="1" readingOrder="0"/>
    </ndxf>
  </rcc>
  <rdn rId="0" localSheetId="1" customView="1" name="Z_0475CB1F_557A_4F60_AE48_6DC72D253991_.wvu.Cols" hidden="1" oldHidden="1">
    <formula>Übersicht!$N:$N</formula>
  </rdn>
  <rdn rId="0" localSheetId="1" customView="1" name="Z_0475CB1F_557A_4F60_AE48_6DC72D253991_.wvu.FilterData" hidden="1" oldHidden="1">
    <formula>Übersicht!$A$1:$S$2666</formula>
  </rdn>
  <rcv guid="{0475CB1F-557A-4F60-AE48-6DC72D253991}"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48" sId="1">
    <oc r="L41" t="inlineStr">
      <is>
        <t>inaktiv</t>
      </is>
    </oc>
    <nc r="L41" t="inlineStr">
      <is>
        <t>aktiv</t>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7">
  <userInfo guid="{10214A8D-E66C-432B-8253-5F793EDF1713}" name="Etzel, Bero Liam von" id="-1399228798" dateTime="2023-07-06T09:47:15"/>
  <userInfo guid="{10214A8D-E66C-432B-8253-5F793EDF1713}" name="Etzel, Bero Liam von" id="-1399211305" dateTime="2023-07-12T14:21:19"/>
  <userInfo guid="{10214A8D-E66C-432B-8253-5F793EDF1713}" name="Etzel, Bero Liam von" id="-1399194121" dateTime="2023-07-21T12:33:24"/>
  <userInfo guid="{10214A8D-E66C-432B-8253-5F793EDF1713}" name="Etzel, Bero Liam von" id="-1399217226" dateTime="2023-07-24T08:16:46"/>
  <userInfo guid="{10214A8D-E66C-432B-8253-5F793EDF1713}" name="Etzel, Bero Liam von" id="-1399212369" dateTime="2023-09-14T13:46:10"/>
  <userInfo guid="{10214A8D-E66C-432B-8253-5F793EDF1713}" name="Krieger, Philipp" id="-636748839" dateTime="2023-09-25T15:02:38"/>
  <userInfo guid="{28C05DFE-B4C3-4A8B-8086-F8874B73821E}" name="Etzel, Bero Liam von" id="-1399255355" dateTime="2023-10-16T11:04:02"/>
  <userInfo guid="{28C05DFE-B4C3-4A8B-8086-F8874B73821E}" name="Etzel, Bero Liam von" id="-1399242464" dateTime="2023-10-27T07:03:15"/>
  <userInfo guid="{28C05DFE-B4C3-4A8B-8086-F8874B73821E}" name="Etzel, Bero Liam von" id="-1399206289" dateTime="2023-12-05T13:29:44"/>
  <userInfo guid="{28C05DFE-B4C3-4A8B-8086-F8874B73821E}" name="Etzel, Bero Liam von" id="-1399249787" dateTime="2023-12-13T08:02:25"/>
  <userInfo guid="{28C05DFE-B4C3-4A8B-8086-F8874B73821E}" name="Burger, Wolfgang" id="-565546882" dateTime="2023-12-20T09:28:30"/>
  <userInfo guid="{28C05DFE-B4C3-4A8B-8086-F8874B73821E}" name="Etzel, Bero Liam von" id="-1399258467" dateTime="2024-01-03T08:58:57"/>
  <userInfo guid="{0D0A5D78-084E-4823-B1E4-48433929F067}" name="Kirsch, Marc" id="-709050700" dateTime="2024-02-14T14:02:40"/>
  <userInfo guid="{2CE183A4-E59F-403B-AC3B-742C65AB4E89}" name="Etzel, Bero Liam von" id="-1399243563" dateTime="2024-03-18T14:23:38"/>
  <userInfo guid="{2CE183A4-E59F-403B-AC3B-742C65AB4E89}" name="Elbers, Alexander" id="-706586919" dateTime="2024-03-21T11:54:51"/>
  <userInfo guid="{2CE183A4-E59F-403B-AC3B-742C65AB4E89}" name="Elbers, Alexander" id="-706576510" dateTime="2024-03-25T14:05:59"/>
  <userInfo guid="{2CE183A4-E59F-403B-AC3B-742C65AB4E89}" name="Elbers, Alexander" id="-706549213" dateTime="2024-03-27T11:45:48"/>
  <userInfo guid="{2CE183A4-E59F-403B-AC3B-742C65AB4E89}" name="Berg, Manuel" id="-524385668" dateTime="2024-04-03T09:04:59"/>
  <userInfo guid="{2CE183A4-E59F-403B-AC3B-742C65AB4E89}" name="Elbers, Alexander" id="-706581731" dateTime="2024-04-08T07:36:26"/>
  <userInfo guid="{2CE183A4-E59F-403B-AC3B-742C65AB4E89}" name="Elbers, Alexander" id="-706561280" dateTime="2024-04-09T13:27:12"/>
  <userInfo guid="{2CE183A4-E59F-403B-AC3B-742C65AB4E89}" name="Etzel, Bero Liam von" id="-1399227514" dateTime="2024-04-10T13:30:25"/>
  <userInfo guid="{2CE183A4-E59F-403B-AC3B-742C65AB4E89}" name="Etzel, Bero Liam von" id="-1399232538" dateTime="2024-04-15T09:43:39"/>
  <userInfo guid="{2CE183A4-E59F-403B-AC3B-742C65AB4E89}" name="Elbers, Alexander" id="-706562789" dateTime="2024-05-21T13:57:02"/>
  <userInfo guid="{2CE183A4-E59F-403B-AC3B-742C65AB4E89}" name="Etzel, Bero Liam von" id="-1399213678" dateTime="2024-07-10T09:41:18"/>
  <userInfo guid="{2CE183A4-E59F-403B-AC3B-742C65AB4E89}" name="Etzel, Bero Liam von" id="-1399204898" dateTime="2024-07-15T11:21:04"/>
  <userInfo guid="{FE3C9EF4-D6AE-4AD5-926C-B62EF4F7C02E}" name="Bader, Simon" id="-226611309" dateTime="2024-08-21T13:20:01"/>
  <userInfo guid="{A2F92179-4799-024C-9A9A-558D13750C83}" name="Bader, Simon" id="-226605166" dateTime="2024-08-24T10:51:0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2.bin"/><Relationship Id="rId13" Type="http://schemas.openxmlformats.org/officeDocument/2006/relationships/printerSettings" Target="../printerSettings/printerSettings27.bin"/><Relationship Id="rId18" Type="http://schemas.openxmlformats.org/officeDocument/2006/relationships/image" Target="../media/image1.emf"/><Relationship Id="rId3" Type="http://schemas.openxmlformats.org/officeDocument/2006/relationships/printerSettings" Target="../printerSettings/printerSettings17.bin"/><Relationship Id="rId7" Type="http://schemas.openxmlformats.org/officeDocument/2006/relationships/printerSettings" Target="../printerSettings/printerSettings21.bin"/><Relationship Id="rId12" Type="http://schemas.openxmlformats.org/officeDocument/2006/relationships/printerSettings" Target="../printerSettings/printerSettings26.bin"/><Relationship Id="rId17" Type="http://schemas.openxmlformats.org/officeDocument/2006/relationships/oleObject" Target="../embeddings/oleObject1.bin"/><Relationship Id="rId2" Type="http://schemas.openxmlformats.org/officeDocument/2006/relationships/printerSettings" Target="../printerSettings/printerSettings16.bin"/><Relationship Id="rId16" Type="http://schemas.openxmlformats.org/officeDocument/2006/relationships/vmlDrawing" Target="../drawings/vmlDrawing1.vml"/><Relationship Id="rId1" Type="http://schemas.openxmlformats.org/officeDocument/2006/relationships/printerSettings" Target="../printerSettings/printerSettings15.bin"/><Relationship Id="rId6" Type="http://schemas.openxmlformats.org/officeDocument/2006/relationships/printerSettings" Target="../printerSettings/printerSettings20.bin"/><Relationship Id="rId11" Type="http://schemas.openxmlformats.org/officeDocument/2006/relationships/printerSettings" Target="../printerSettings/printerSettings25.bin"/><Relationship Id="rId5" Type="http://schemas.openxmlformats.org/officeDocument/2006/relationships/printerSettings" Target="../printerSettings/printerSettings19.bin"/><Relationship Id="rId15" Type="http://schemas.openxmlformats.org/officeDocument/2006/relationships/drawing" Target="../drawings/drawing1.xml"/><Relationship Id="rId10" Type="http://schemas.openxmlformats.org/officeDocument/2006/relationships/printerSettings" Target="../printerSettings/printerSettings24.bin"/><Relationship Id="rId4" Type="http://schemas.openxmlformats.org/officeDocument/2006/relationships/printerSettings" Target="../printerSettings/printerSettings18.bin"/><Relationship Id="rId9" Type="http://schemas.openxmlformats.org/officeDocument/2006/relationships/printerSettings" Target="../printerSettings/printerSettings23.bin"/><Relationship Id="rId14"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6.bin"/><Relationship Id="rId13" Type="http://schemas.openxmlformats.org/officeDocument/2006/relationships/printerSettings" Target="../printerSettings/printerSettings41.bin"/><Relationship Id="rId18" Type="http://schemas.openxmlformats.org/officeDocument/2006/relationships/image" Target="../media/image1.emf"/><Relationship Id="rId3" Type="http://schemas.openxmlformats.org/officeDocument/2006/relationships/printerSettings" Target="../printerSettings/printerSettings31.bin"/><Relationship Id="rId7" Type="http://schemas.openxmlformats.org/officeDocument/2006/relationships/printerSettings" Target="../printerSettings/printerSettings35.bin"/><Relationship Id="rId12" Type="http://schemas.openxmlformats.org/officeDocument/2006/relationships/printerSettings" Target="../printerSettings/printerSettings40.bin"/><Relationship Id="rId17" Type="http://schemas.openxmlformats.org/officeDocument/2006/relationships/oleObject" Target="../embeddings/oleObject2.bin"/><Relationship Id="rId2" Type="http://schemas.openxmlformats.org/officeDocument/2006/relationships/printerSettings" Target="../printerSettings/printerSettings30.bin"/><Relationship Id="rId16" Type="http://schemas.openxmlformats.org/officeDocument/2006/relationships/vmlDrawing" Target="../drawings/vmlDrawing2.vml"/><Relationship Id="rId1" Type="http://schemas.openxmlformats.org/officeDocument/2006/relationships/printerSettings" Target="../printerSettings/printerSettings29.bin"/><Relationship Id="rId6" Type="http://schemas.openxmlformats.org/officeDocument/2006/relationships/printerSettings" Target="../printerSettings/printerSettings34.bin"/><Relationship Id="rId11" Type="http://schemas.openxmlformats.org/officeDocument/2006/relationships/printerSettings" Target="../printerSettings/printerSettings39.bin"/><Relationship Id="rId5" Type="http://schemas.openxmlformats.org/officeDocument/2006/relationships/printerSettings" Target="../printerSettings/printerSettings33.bin"/><Relationship Id="rId15" Type="http://schemas.openxmlformats.org/officeDocument/2006/relationships/drawing" Target="../drawings/drawing2.xml"/><Relationship Id="rId10" Type="http://schemas.openxmlformats.org/officeDocument/2006/relationships/printerSettings" Target="../printerSettings/printerSettings38.bin"/><Relationship Id="rId4" Type="http://schemas.openxmlformats.org/officeDocument/2006/relationships/printerSettings" Target="../printerSettings/printerSettings32.bin"/><Relationship Id="rId9" Type="http://schemas.openxmlformats.org/officeDocument/2006/relationships/printerSettings" Target="../printerSettings/printerSettings37.bin"/><Relationship Id="rId14" Type="http://schemas.openxmlformats.org/officeDocument/2006/relationships/printerSettings" Target="../printerSettings/printerSettings42.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50.bin"/><Relationship Id="rId13" Type="http://schemas.openxmlformats.org/officeDocument/2006/relationships/printerSettings" Target="../printerSettings/printerSettings55.bin"/><Relationship Id="rId18" Type="http://schemas.openxmlformats.org/officeDocument/2006/relationships/image" Target="../media/image1.emf"/><Relationship Id="rId3" Type="http://schemas.openxmlformats.org/officeDocument/2006/relationships/printerSettings" Target="../printerSettings/printerSettings45.bin"/><Relationship Id="rId7" Type="http://schemas.openxmlformats.org/officeDocument/2006/relationships/printerSettings" Target="../printerSettings/printerSettings49.bin"/><Relationship Id="rId12" Type="http://schemas.openxmlformats.org/officeDocument/2006/relationships/printerSettings" Target="../printerSettings/printerSettings54.bin"/><Relationship Id="rId17" Type="http://schemas.openxmlformats.org/officeDocument/2006/relationships/oleObject" Target="../embeddings/oleObject3.bin"/><Relationship Id="rId2" Type="http://schemas.openxmlformats.org/officeDocument/2006/relationships/printerSettings" Target="../printerSettings/printerSettings44.bin"/><Relationship Id="rId16" Type="http://schemas.openxmlformats.org/officeDocument/2006/relationships/vmlDrawing" Target="../drawings/vmlDrawing3.vml"/><Relationship Id="rId1" Type="http://schemas.openxmlformats.org/officeDocument/2006/relationships/printerSettings" Target="../printerSettings/printerSettings43.bin"/><Relationship Id="rId6" Type="http://schemas.openxmlformats.org/officeDocument/2006/relationships/printerSettings" Target="../printerSettings/printerSettings48.bin"/><Relationship Id="rId11" Type="http://schemas.openxmlformats.org/officeDocument/2006/relationships/printerSettings" Target="../printerSettings/printerSettings53.bin"/><Relationship Id="rId5" Type="http://schemas.openxmlformats.org/officeDocument/2006/relationships/printerSettings" Target="../printerSettings/printerSettings47.bin"/><Relationship Id="rId15" Type="http://schemas.openxmlformats.org/officeDocument/2006/relationships/drawing" Target="../drawings/drawing3.xml"/><Relationship Id="rId10" Type="http://schemas.openxmlformats.org/officeDocument/2006/relationships/printerSettings" Target="../printerSettings/printerSettings52.bin"/><Relationship Id="rId4" Type="http://schemas.openxmlformats.org/officeDocument/2006/relationships/printerSettings" Target="../printerSettings/printerSettings46.bin"/><Relationship Id="rId9" Type="http://schemas.openxmlformats.org/officeDocument/2006/relationships/printerSettings" Target="../printerSettings/printerSettings51.bin"/><Relationship Id="rId14" Type="http://schemas.openxmlformats.org/officeDocument/2006/relationships/printerSettings" Target="../printerSettings/printerSettings56.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64.bin"/><Relationship Id="rId13" Type="http://schemas.openxmlformats.org/officeDocument/2006/relationships/printerSettings" Target="../printerSettings/printerSettings69.bin"/><Relationship Id="rId18" Type="http://schemas.openxmlformats.org/officeDocument/2006/relationships/image" Target="../media/image1.emf"/><Relationship Id="rId3" Type="http://schemas.openxmlformats.org/officeDocument/2006/relationships/printerSettings" Target="../printerSettings/printerSettings59.bin"/><Relationship Id="rId7" Type="http://schemas.openxmlformats.org/officeDocument/2006/relationships/printerSettings" Target="../printerSettings/printerSettings63.bin"/><Relationship Id="rId12" Type="http://schemas.openxmlformats.org/officeDocument/2006/relationships/printerSettings" Target="../printerSettings/printerSettings68.bin"/><Relationship Id="rId17" Type="http://schemas.openxmlformats.org/officeDocument/2006/relationships/oleObject" Target="../embeddings/oleObject4.bin"/><Relationship Id="rId2" Type="http://schemas.openxmlformats.org/officeDocument/2006/relationships/printerSettings" Target="../printerSettings/printerSettings58.bin"/><Relationship Id="rId16" Type="http://schemas.openxmlformats.org/officeDocument/2006/relationships/vmlDrawing" Target="../drawings/vmlDrawing4.vml"/><Relationship Id="rId1" Type="http://schemas.openxmlformats.org/officeDocument/2006/relationships/printerSettings" Target="../printerSettings/printerSettings57.bin"/><Relationship Id="rId6" Type="http://schemas.openxmlformats.org/officeDocument/2006/relationships/printerSettings" Target="../printerSettings/printerSettings62.bin"/><Relationship Id="rId11" Type="http://schemas.openxmlformats.org/officeDocument/2006/relationships/printerSettings" Target="../printerSettings/printerSettings67.bin"/><Relationship Id="rId5" Type="http://schemas.openxmlformats.org/officeDocument/2006/relationships/printerSettings" Target="../printerSettings/printerSettings61.bin"/><Relationship Id="rId15" Type="http://schemas.openxmlformats.org/officeDocument/2006/relationships/drawing" Target="../drawings/drawing4.xml"/><Relationship Id="rId10" Type="http://schemas.openxmlformats.org/officeDocument/2006/relationships/printerSettings" Target="../printerSettings/printerSettings66.bin"/><Relationship Id="rId4" Type="http://schemas.openxmlformats.org/officeDocument/2006/relationships/printerSettings" Target="../printerSettings/printerSettings60.bin"/><Relationship Id="rId9" Type="http://schemas.openxmlformats.org/officeDocument/2006/relationships/printerSettings" Target="../printerSettings/printerSettings65.bin"/><Relationship Id="rId14" Type="http://schemas.openxmlformats.org/officeDocument/2006/relationships/printerSettings" Target="../printerSettings/printerSettings7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49"/>
  <sheetViews>
    <sheetView tabSelected="1" zoomScale="163" zoomScaleNormal="100" workbookViewId="0">
      <pane ySplit="2" topLeftCell="A610" activePane="bottomLeft" state="frozen"/>
      <selection pane="bottomLeft" activeCell="C624" sqref="C624"/>
    </sheetView>
  </sheetViews>
  <sheetFormatPr baseColWidth="10" defaultColWidth="11.5" defaultRowHeight="13" x14ac:dyDescent="0.15"/>
  <cols>
    <col min="1" max="1" width="17.5" bestFit="1" customWidth="1"/>
    <col min="2" max="2" width="10.5" style="2" bestFit="1" customWidth="1"/>
    <col min="3" max="3" width="30" customWidth="1"/>
    <col min="4" max="4" width="27.6640625" bestFit="1" customWidth="1"/>
    <col min="5" max="5" width="21.6640625" style="2" bestFit="1" customWidth="1"/>
    <col min="6" max="6" width="22.83203125" bestFit="1" customWidth="1"/>
    <col min="7" max="7" width="7.6640625" style="2" bestFit="1" customWidth="1"/>
    <col min="8" max="8" width="21.33203125" bestFit="1" customWidth="1"/>
    <col min="9" max="9" width="7.6640625" style="2" bestFit="1" customWidth="1"/>
    <col min="10" max="10" width="8.5" bestFit="1" customWidth="1"/>
    <col min="11" max="11" width="21.33203125" style="2" customWidth="1"/>
    <col min="12" max="12" width="19.5" bestFit="1" customWidth="1"/>
    <col min="13" max="13" width="80.83203125" customWidth="1"/>
    <col min="14" max="14" width="44.33203125" bestFit="1" customWidth="1"/>
    <col min="15" max="15" width="63.1640625" bestFit="1" customWidth="1"/>
    <col min="16" max="16" width="54.5" customWidth="1"/>
    <col min="17" max="17" width="44.33203125" customWidth="1"/>
    <col min="18" max="18" width="15.33203125" customWidth="1"/>
    <col min="19" max="19" width="48.33203125" customWidth="1"/>
  </cols>
  <sheetData>
    <row r="1" spans="1:19" s="3" customFormat="1" x14ac:dyDescent="0.15">
      <c r="A1" s="3" t="s">
        <v>38</v>
      </c>
      <c r="B1" s="4" t="s">
        <v>50</v>
      </c>
      <c r="C1" s="3" t="s">
        <v>211</v>
      </c>
      <c r="D1" s="3" t="s">
        <v>51</v>
      </c>
      <c r="E1" s="4" t="s">
        <v>60</v>
      </c>
      <c r="F1" s="3" t="s">
        <v>52</v>
      </c>
      <c r="G1" s="4" t="s">
        <v>57</v>
      </c>
      <c r="H1" s="3" t="s">
        <v>53</v>
      </c>
      <c r="I1" s="4" t="s">
        <v>57</v>
      </c>
      <c r="J1" s="4" t="s">
        <v>428</v>
      </c>
      <c r="K1" s="4" t="s">
        <v>59</v>
      </c>
      <c r="L1" s="3" t="s">
        <v>266</v>
      </c>
      <c r="M1" s="3" t="s">
        <v>58</v>
      </c>
      <c r="N1" s="3" t="s">
        <v>491</v>
      </c>
      <c r="O1" s="3" t="s">
        <v>267</v>
      </c>
      <c r="P1" s="3" t="s">
        <v>62</v>
      </c>
      <c r="Q1" s="3" t="s">
        <v>539</v>
      </c>
      <c r="R1" s="3" t="s">
        <v>268</v>
      </c>
      <c r="S1" s="3" t="s">
        <v>540</v>
      </c>
    </row>
    <row r="2" spans="1:19" x14ac:dyDescent="0.15">
      <c r="A2" s="1" t="s">
        <v>39</v>
      </c>
      <c r="B2" s="2" t="str">
        <f>VLOOKUP(A2,'Node-IDs'!$1:$256,2,)</f>
        <v>0x1</v>
      </c>
      <c r="C2" t="s">
        <v>68</v>
      </c>
      <c r="D2">
        <v>0</v>
      </c>
      <c r="E2" s="2">
        <f>VLOOKUP(A2,'Node-IDs'!$1:$256,3,)*1024+D2</f>
        <v>1024</v>
      </c>
      <c r="F2" t="s">
        <v>0</v>
      </c>
      <c r="G2" s="2" t="str">
        <f>VLOOKUP(F2,Fehlerkomponenten!$1:$1048576,2,)</f>
        <v>0x0</v>
      </c>
      <c r="H2" t="s">
        <v>13</v>
      </c>
      <c r="I2" s="2" t="str">
        <f>VLOOKUP(H2,Fehlergruppen!$1:$1048576,2,)</f>
        <v>0x0</v>
      </c>
      <c r="J2" t="s">
        <v>433</v>
      </c>
      <c r="K2" s="2" t="str">
        <f>IF(AND(J2&lt;&gt;"None",J2&lt;&gt;"Log"),CONCATENATE(VLOOKUP(J2,'Error-Level'!$A$2:$B$38,2,FALSE)," ",DEC2HEX(E2,4)," ",VLOOKUP(F2,Fehlerkomponenten!$1:$1048576,4,)," ",VLOOKUP(H2,Fehlergruppen!$1:$1048576,4,)),"")</f>
        <v/>
      </c>
      <c r="L2" t="s">
        <v>240</v>
      </c>
    </row>
    <row r="3" spans="1:19" ht="28" x14ac:dyDescent="0.15">
      <c r="A3" s="1" t="s">
        <v>39</v>
      </c>
      <c r="B3" s="2" t="str">
        <f>VLOOKUP(A3,'Node-IDs'!$1:$256,2,)</f>
        <v>0x1</v>
      </c>
      <c r="C3" t="s">
        <v>69</v>
      </c>
      <c r="D3">
        <v>1</v>
      </c>
      <c r="E3" s="2">
        <f>VLOOKUP(A3,'Node-IDs'!$1:$256,3,)*1024+D3</f>
        <v>1025</v>
      </c>
      <c r="F3" t="s">
        <v>1</v>
      </c>
      <c r="G3" s="2" t="str">
        <f>VLOOKUP(F3,Fehlerkomponenten!$1:$1048576,2,)</f>
        <v>0x1</v>
      </c>
      <c r="H3" t="s">
        <v>14</v>
      </c>
      <c r="I3" s="2" t="str">
        <f>VLOOKUP(H3,Fehlergruppen!$1:$1048576,2,)</f>
        <v>0x2</v>
      </c>
      <c r="J3" t="s">
        <v>431</v>
      </c>
      <c r="K3" s="2" t="str">
        <f>IF(AND(J3&lt;&gt;"None",J3&lt;&gt;"Log"),CONCATENATE(VLOOKUP(J3,'Error-Level'!$A$2:$B$38,2,FALSE)," ",DEC2HEX(E3,4)," ",VLOOKUP(F3,Fehlerkomponenten!$1:$1048576,4,)," ",VLOOKUP(H3,Fehlergruppen!$1:$1048576,4,)),"")</f>
        <v>ERR 0401 DRV SW</v>
      </c>
      <c r="L3" t="s">
        <v>61</v>
      </c>
      <c r="M3" t="s">
        <v>249</v>
      </c>
      <c r="N3" t="s">
        <v>497</v>
      </c>
      <c r="O3" s="6" t="s">
        <v>529</v>
      </c>
      <c r="P3" t="s">
        <v>479</v>
      </c>
      <c r="Q3" t="s">
        <v>553</v>
      </c>
      <c r="R3">
        <v>0</v>
      </c>
    </row>
    <row r="4" spans="1:19" x14ac:dyDescent="0.15">
      <c r="A4" s="1" t="s">
        <v>39</v>
      </c>
      <c r="B4" s="2" t="str">
        <f>VLOOKUP(A4,'Node-IDs'!$1:$256,2,)</f>
        <v>0x1</v>
      </c>
      <c r="C4" t="s">
        <v>70</v>
      </c>
      <c r="D4">
        <v>2</v>
      </c>
      <c r="E4" s="2">
        <f>VLOOKUP(A4,'Node-IDs'!$1:$256,3,)*1024+D4</f>
        <v>1026</v>
      </c>
      <c r="F4" t="s">
        <v>1</v>
      </c>
      <c r="G4" s="2" t="str">
        <f>VLOOKUP(F4,Fehlerkomponenten!$1:$1048576,2,)</f>
        <v>0x1</v>
      </c>
      <c r="H4" t="s">
        <v>14</v>
      </c>
      <c r="I4" s="2" t="str">
        <f>VLOOKUP(H4,Fehlergruppen!$1:$1048576,2,)</f>
        <v>0x2</v>
      </c>
      <c r="J4" t="s">
        <v>433</v>
      </c>
      <c r="K4" s="2" t="str">
        <f>IF(AND(J4&lt;&gt;"None",J4&lt;&gt;"Log"),CONCATENATE(VLOOKUP(J4,'Error-Level'!$A$2:$B$38,2,FALSE)," ",DEC2HEX(E4,4)," ",VLOOKUP(F4,Fehlerkomponenten!$1:$1048576,4,)," ",VLOOKUP(H4,Fehlergruppen!$1:$1048576,4,)),"")</f>
        <v/>
      </c>
      <c r="L4" t="s">
        <v>240</v>
      </c>
    </row>
    <row r="5" spans="1:19" ht="56" x14ac:dyDescent="0.15">
      <c r="A5" s="1" t="s">
        <v>39</v>
      </c>
      <c r="B5" s="2" t="str">
        <f>VLOOKUP(A5,'Node-IDs'!$1:$256,2,)</f>
        <v>0x1</v>
      </c>
      <c r="C5" t="s">
        <v>71</v>
      </c>
      <c r="D5">
        <v>3</v>
      </c>
      <c r="E5" s="2">
        <f>VLOOKUP(A5,'Node-IDs'!$1:$256,3,)*1024+D5</f>
        <v>1027</v>
      </c>
      <c r="F5" t="s">
        <v>1</v>
      </c>
      <c r="G5" s="2" t="str">
        <f>VLOOKUP(F5,Fehlerkomponenten!$1:$1048576,2,)</f>
        <v>0x1</v>
      </c>
      <c r="H5" t="s">
        <v>55</v>
      </c>
      <c r="I5" s="2" t="str">
        <f>VLOOKUP(H5,Fehlergruppen!$1:$1048576,2,)</f>
        <v>0x5</v>
      </c>
      <c r="J5" t="s">
        <v>431</v>
      </c>
      <c r="K5" s="2" t="str">
        <f>IF(AND(J5&lt;&gt;"None",J5&lt;&gt;"Log"),CONCATENATE(VLOOKUP(J5,'Error-Level'!$A$2:$B$38,2,FALSE)," ",DEC2HEX(E5,4)," ",VLOOKUP(F5,Fehlerkomponenten!$1:$1048576,4,)," ",VLOOKUP(H5,Fehlergruppen!$1:$1048576,4,)),"")</f>
        <v>ERR 0403 DRV COMM</v>
      </c>
      <c r="L5" t="s">
        <v>61</v>
      </c>
      <c r="M5" t="s">
        <v>63</v>
      </c>
      <c r="N5" t="s">
        <v>498</v>
      </c>
      <c r="O5" s="6" t="s">
        <v>535</v>
      </c>
      <c r="P5" t="s">
        <v>479</v>
      </c>
      <c r="Q5" s="6" t="s">
        <v>563</v>
      </c>
      <c r="R5">
        <v>0</v>
      </c>
    </row>
    <row r="6" spans="1:19" x14ac:dyDescent="0.15">
      <c r="A6" s="1" t="s">
        <v>39</v>
      </c>
      <c r="B6" s="2" t="str">
        <f>VLOOKUP(A6,'Node-IDs'!$1:$256,2,)</f>
        <v>0x1</v>
      </c>
      <c r="C6" t="s">
        <v>72</v>
      </c>
      <c r="D6">
        <v>4</v>
      </c>
      <c r="E6" s="2">
        <f>VLOOKUP(A6,'Node-IDs'!$1:$256,3,)*1024+D6</f>
        <v>1028</v>
      </c>
      <c r="F6" t="s">
        <v>1</v>
      </c>
      <c r="G6" s="2" t="str">
        <f>VLOOKUP(F6,Fehlerkomponenten!$1:$1048576,2,)</f>
        <v>0x1</v>
      </c>
      <c r="H6" t="s">
        <v>17</v>
      </c>
      <c r="I6" s="2" t="str">
        <f>VLOOKUP(H6,Fehlergruppen!$1:$1048576,2,)</f>
        <v>0x6</v>
      </c>
      <c r="J6" t="s">
        <v>433</v>
      </c>
      <c r="K6" s="2" t="str">
        <f>IF(AND(J6&lt;&gt;"None",J6&lt;&gt;"Log"),CONCATENATE(VLOOKUP(J6,'Error-Level'!$A$2:$B$38,2,FALSE)," ",DEC2HEX(E6,4)," ",VLOOKUP(F6,Fehlerkomponenten!$1:$1048576,4,)," ",VLOOKUP(H6,Fehlergruppen!$1:$1048576,4,)),"")</f>
        <v/>
      </c>
      <c r="L6" t="s">
        <v>240</v>
      </c>
    </row>
    <row r="7" spans="1:19" ht="42" x14ac:dyDescent="0.15">
      <c r="A7" s="1" t="s">
        <v>39</v>
      </c>
      <c r="B7" s="2" t="str">
        <f>VLOOKUP(A7,'Node-IDs'!$1:$256,2,)</f>
        <v>0x1</v>
      </c>
      <c r="C7" t="s">
        <v>73</v>
      </c>
      <c r="D7">
        <v>5</v>
      </c>
      <c r="E7" s="2">
        <f>VLOOKUP(A7,'Node-IDs'!$1:$256,3,)*1024+D7</f>
        <v>1029</v>
      </c>
      <c r="F7" t="s">
        <v>2</v>
      </c>
      <c r="G7" s="2" t="str">
        <f>VLOOKUP(F7,Fehlerkomponenten!$1:$1048576,2,)</f>
        <v>0x2</v>
      </c>
      <c r="H7" t="s">
        <v>55</v>
      </c>
      <c r="I7" s="2" t="str">
        <f>VLOOKUP(H7,Fehlergruppen!$1:$1048576,2,)</f>
        <v>0x5</v>
      </c>
      <c r="J7" t="s">
        <v>431</v>
      </c>
      <c r="K7" s="2" t="str">
        <f>IF(AND(J7&lt;&gt;"None",J7&lt;&gt;"Log"),CONCATENATE(VLOOKUP(J7,'Error-Level'!$A$2:$B$38,2,FALSE)," ",DEC2HEX(E7,4)," ",VLOOKUP(F7,Fehlerkomponenten!$1:$1048576,4,)," ",VLOOKUP(H7,Fehlergruppen!$1:$1048576,4,)),"")</f>
        <v>ERR 0405 DISP COMM</v>
      </c>
      <c r="L7" t="s">
        <v>61</v>
      </c>
      <c r="M7" t="s">
        <v>64</v>
      </c>
      <c r="N7" t="s">
        <v>499</v>
      </c>
      <c r="O7" s="6" t="s">
        <v>534</v>
      </c>
      <c r="P7" t="s">
        <v>479</v>
      </c>
      <c r="Q7" s="6" t="s">
        <v>553</v>
      </c>
      <c r="R7">
        <v>0</v>
      </c>
    </row>
    <row r="8" spans="1:19" x14ac:dyDescent="0.15">
      <c r="A8" s="1" t="s">
        <v>39</v>
      </c>
      <c r="B8" s="2" t="str">
        <f>VLOOKUP(A8,'Node-IDs'!$1:$256,2,)</f>
        <v>0x1</v>
      </c>
      <c r="C8" t="s">
        <v>74</v>
      </c>
      <c r="D8">
        <v>6</v>
      </c>
      <c r="E8" s="2">
        <f>VLOOKUP(A8,'Node-IDs'!$1:$256,3,)*1024+D8</f>
        <v>1030</v>
      </c>
      <c r="F8" t="s">
        <v>1</v>
      </c>
      <c r="G8" s="2" t="str">
        <f>VLOOKUP(F8,Fehlerkomponenten!$1:$1048576,2,)</f>
        <v>0x1</v>
      </c>
      <c r="H8" t="s">
        <v>16</v>
      </c>
      <c r="I8" s="2" t="str">
        <f>VLOOKUP(H8,Fehlergruppen!$1:$1048576,2,)</f>
        <v>0x4</v>
      </c>
      <c r="J8" t="s">
        <v>433</v>
      </c>
      <c r="K8" s="2" t="str">
        <f>IF(AND(J8&lt;&gt;"None",J8&lt;&gt;"Log"),CONCATENATE(VLOOKUP(J8,'Error-Level'!$A$2:$B$38,2,FALSE)," ",DEC2HEX(E8,4)," ",VLOOKUP(F8,Fehlerkomponenten!$1:$1048576,4,)," ",VLOOKUP(H8,Fehlergruppen!$1:$1048576,4,)),"")</f>
        <v/>
      </c>
      <c r="L8" t="s">
        <v>240</v>
      </c>
    </row>
    <row r="9" spans="1:19" ht="42" x14ac:dyDescent="0.15">
      <c r="A9" s="1" t="s">
        <v>39</v>
      </c>
      <c r="B9" s="2" t="str">
        <f>VLOOKUP(A9,'Node-IDs'!$1:$256,2,)</f>
        <v>0x1</v>
      </c>
      <c r="C9" t="s">
        <v>75</v>
      </c>
      <c r="D9">
        <v>7</v>
      </c>
      <c r="E9" s="2">
        <f>VLOOKUP(A9,'Node-IDs'!$1:$256,3,)*1024+D9</f>
        <v>1031</v>
      </c>
      <c r="F9" t="s">
        <v>1</v>
      </c>
      <c r="G9" s="2" t="str">
        <f>VLOOKUP(F9,Fehlerkomponenten!$1:$1048576,2,)</f>
        <v>0x1</v>
      </c>
      <c r="H9" t="s">
        <v>14</v>
      </c>
      <c r="I9" s="2" t="str">
        <f>VLOOKUP(H9,Fehlergruppen!$1:$1048576,2,)</f>
        <v>0x2</v>
      </c>
      <c r="J9" t="s">
        <v>431</v>
      </c>
      <c r="K9" s="2" t="str">
        <f>IF(AND(J9&lt;&gt;"None",J9&lt;&gt;"Log"),CONCATENATE(VLOOKUP(J9,'Error-Level'!$A$2:$B$38,2,FALSE)," ",DEC2HEX(E9,4)," ",VLOOKUP(F9,Fehlerkomponenten!$1:$1048576,4,)," ",VLOOKUP(H9,Fehlergruppen!$1:$1048576,4,)),"")</f>
        <v>ERR 0407 DRV SW</v>
      </c>
      <c r="L9" t="s">
        <v>61</v>
      </c>
      <c r="M9" t="s">
        <v>65</v>
      </c>
      <c r="N9" s="6" t="s">
        <v>536</v>
      </c>
      <c r="O9" t="s">
        <v>462</v>
      </c>
      <c r="P9" t="s">
        <v>479</v>
      </c>
      <c r="Q9" s="6" t="s">
        <v>564</v>
      </c>
      <c r="R9">
        <v>3</v>
      </c>
      <c r="S9" t="s">
        <v>557</v>
      </c>
    </row>
    <row r="10" spans="1:19" ht="42" x14ac:dyDescent="0.15">
      <c r="A10" s="1" t="s">
        <v>39</v>
      </c>
      <c r="B10" s="2" t="str">
        <f>VLOOKUP(A10,'Node-IDs'!$1:$256,2,)</f>
        <v>0x1</v>
      </c>
      <c r="C10" t="s">
        <v>76</v>
      </c>
      <c r="D10">
        <v>8</v>
      </c>
      <c r="E10" s="2">
        <f>VLOOKUP(A10,'Node-IDs'!$1:$256,3,)*1024+D10</f>
        <v>1032</v>
      </c>
      <c r="F10" t="s">
        <v>1</v>
      </c>
      <c r="G10" s="2" t="str">
        <f>VLOOKUP(F10,Fehlerkomponenten!$1:$1048576,2,)</f>
        <v>0x1</v>
      </c>
      <c r="H10" t="s">
        <v>15</v>
      </c>
      <c r="I10" s="2" t="str">
        <f>VLOOKUP(H10,Fehlergruppen!$1:$1048576,2,)</f>
        <v>0x3</v>
      </c>
      <c r="J10" t="s">
        <v>431</v>
      </c>
      <c r="K10" s="2" t="str">
        <f>IF(AND(J10&lt;&gt;"None",J10&lt;&gt;"Log"),CONCATENATE(VLOOKUP(J10,'Error-Level'!$A$2:$B$38,2,FALSE)," ",DEC2HEX(E10,4)," ",VLOOKUP(F10,Fehlerkomponenten!$1:$1048576,4,)," ",VLOOKUP(H10,Fehlergruppen!$1:$1048576,4,)),"")</f>
        <v>ERR 0408 DRV HW</v>
      </c>
      <c r="L10" t="s">
        <v>61</v>
      </c>
      <c r="M10" t="s">
        <v>66</v>
      </c>
      <c r="N10" t="s">
        <v>527</v>
      </c>
      <c r="O10" s="6" t="s">
        <v>463</v>
      </c>
      <c r="P10" s="6" t="s">
        <v>480</v>
      </c>
      <c r="Q10" s="6" t="s">
        <v>559</v>
      </c>
      <c r="R10">
        <v>2</v>
      </c>
      <c r="S10" s="6" t="s">
        <v>559</v>
      </c>
    </row>
    <row r="11" spans="1:19" x14ac:dyDescent="0.15">
      <c r="A11" s="1" t="s">
        <v>39</v>
      </c>
      <c r="B11" s="2" t="str">
        <f>VLOOKUP(A11,'Node-IDs'!$1:$256,2,)</f>
        <v>0x1</v>
      </c>
      <c r="C11" t="s">
        <v>77</v>
      </c>
      <c r="D11">
        <v>9</v>
      </c>
      <c r="E11" s="2">
        <f>VLOOKUP(A11,'Node-IDs'!$1:$256,3,)*1024+D11</f>
        <v>1033</v>
      </c>
      <c r="F11" t="s">
        <v>396</v>
      </c>
      <c r="G11" s="2" t="str">
        <f>VLOOKUP(F11,Fehlerkomponenten!$1:$1048576,2,)</f>
        <v>0x3</v>
      </c>
      <c r="H11" t="s">
        <v>54</v>
      </c>
      <c r="I11" s="2" t="str">
        <f>VLOOKUP(H11,Fehlergruppen!$1:$1048576,2,)</f>
        <v>0x1</v>
      </c>
      <c r="J11" t="s">
        <v>433</v>
      </c>
      <c r="K11" s="2" t="str">
        <f>IF(AND(J11&lt;&gt;"None",J11&lt;&gt;"Log"),CONCATENATE(VLOOKUP(J11,'Error-Level'!$A$2:$B$38,2,FALSE)," ",DEC2HEX(E11,4)," ",VLOOKUP(F11,Fehlerkomponenten!$1:$1048576,4,)," ",VLOOKUP(H11,Fehlergruppen!$1:$1048576,4,)),"")</f>
        <v/>
      </c>
      <c r="L11" t="s">
        <v>240</v>
      </c>
    </row>
    <row r="12" spans="1:19" x14ac:dyDescent="0.15">
      <c r="A12" s="1" t="s">
        <v>39</v>
      </c>
      <c r="B12" s="2" t="str">
        <f>VLOOKUP(A12,'Node-IDs'!$1:$256,2,)</f>
        <v>0x1</v>
      </c>
      <c r="C12" t="s">
        <v>78</v>
      </c>
      <c r="D12">
        <v>10</v>
      </c>
      <c r="E12" s="2">
        <f>VLOOKUP(A12,'Node-IDs'!$1:$256,3,)*1024+D12</f>
        <v>1034</v>
      </c>
      <c r="F12" t="s">
        <v>1</v>
      </c>
      <c r="G12" s="2" t="str">
        <f>VLOOKUP(F12,Fehlerkomponenten!$1:$1048576,2,)</f>
        <v>0x1</v>
      </c>
      <c r="H12" t="s">
        <v>14</v>
      </c>
      <c r="I12" s="2" t="str">
        <f>VLOOKUP(H12,Fehlergruppen!$1:$1048576,2,)</f>
        <v>0x2</v>
      </c>
      <c r="J12" t="s">
        <v>433</v>
      </c>
      <c r="K12" s="2" t="str">
        <f>IF(AND(J12&lt;&gt;"None",J12&lt;&gt;"Log"),CONCATENATE(VLOOKUP(J12,'Error-Level'!$A$2:$B$38,2,FALSE)," ",DEC2HEX(E12,4)," ",VLOOKUP(F12,Fehlerkomponenten!$1:$1048576,4,)," ",VLOOKUP(H12,Fehlergruppen!$1:$1048576,4,)),"")</f>
        <v/>
      </c>
      <c r="L12" t="s">
        <v>240</v>
      </c>
    </row>
    <row r="13" spans="1:19" x14ac:dyDescent="0.15">
      <c r="A13" s="1" t="s">
        <v>39</v>
      </c>
      <c r="B13" s="2" t="str">
        <f>VLOOKUP(A13,'Node-IDs'!$1:$256,2,)</f>
        <v>0x1</v>
      </c>
      <c r="C13" t="s">
        <v>79</v>
      </c>
      <c r="D13">
        <v>11</v>
      </c>
      <c r="E13" s="2">
        <f>VLOOKUP(A13,'Node-IDs'!$1:$256,3,)*1024+D13</f>
        <v>1035</v>
      </c>
      <c r="F13" t="s">
        <v>1</v>
      </c>
      <c r="G13" s="2" t="str">
        <f>VLOOKUP(F13,Fehlerkomponenten!$1:$1048576,2,)</f>
        <v>0x1</v>
      </c>
      <c r="H13" t="s">
        <v>14</v>
      </c>
      <c r="I13" s="2" t="str">
        <f>VLOOKUP(H13,Fehlergruppen!$1:$1048576,2,)</f>
        <v>0x2</v>
      </c>
      <c r="J13" t="s">
        <v>431</v>
      </c>
      <c r="K13" s="2" t="str">
        <f>IF(AND(J13&lt;&gt;"None",J13&lt;&gt;"Log"),CONCATENATE(VLOOKUP(J13,'Error-Level'!$A$2:$B$38,2,FALSE)," ",DEC2HEX(E13,4)," ",VLOOKUP(F13,Fehlerkomponenten!$1:$1048576,4,)," ",VLOOKUP(H13,Fehlergruppen!$1:$1048576,4,)),"")</f>
        <v>ERR 040B DRV SW</v>
      </c>
      <c r="L13" t="s">
        <v>61</v>
      </c>
      <c r="M13" t="s">
        <v>67</v>
      </c>
      <c r="N13" t="s">
        <v>497</v>
      </c>
      <c r="O13" t="s">
        <v>530</v>
      </c>
      <c r="P13" t="s">
        <v>479</v>
      </c>
      <c r="Q13" t="s">
        <v>553</v>
      </c>
      <c r="R13">
        <v>0</v>
      </c>
    </row>
    <row r="14" spans="1:19" x14ac:dyDescent="0.15">
      <c r="A14" s="1" t="s">
        <v>39</v>
      </c>
      <c r="B14" s="2" t="str">
        <f>VLOOKUP(A14,'Node-IDs'!$1:$256,2,)</f>
        <v>0x1</v>
      </c>
      <c r="C14" t="s">
        <v>80</v>
      </c>
      <c r="D14">
        <v>12</v>
      </c>
      <c r="E14" s="2">
        <f>VLOOKUP(A14,'Node-IDs'!$1:$256,3,)*1024+D14</f>
        <v>1036</v>
      </c>
      <c r="F14" t="s">
        <v>1</v>
      </c>
      <c r="G14" s="2" t="str">
        <f>VLOOKUP(F14,Fehlerkomponenten!$1:$1048576,2,)</f>
        <v>0x1</v>
      </c>
      <c r="H14" t="s">
        <v>14</v>
      </c>
      <c r="I14" s="2" t="str">
        <f>VLOOKUP(H14,Fehlergruppen!$1:$1048576,2,)</f>
        <v>0x2</v>
      </c>
      <c r="J14" t="s">
        <v>431</v>
      </c>
      <c r="K14" s="2" t="str">
        <f>IF(AND(J14&lt;&gt;"None",J14&lt;&gt;"Log"),CONCATENATE(VLOOKUP(J14,'Error-Level'!$A$2:$B$38,2,FALSE)," ",DEC2HEX(E14,4)," ",VLOOKUP(F14,Fehlerkomponenten!$1:$1048576,4,)," ",VLOOKUP(H14,Fehlergruppen!$1:$1048576,4,)),"")</f>
        <v>ERR 040C DRV SW</v>
      </c>
      <c r="L14" t="s">
        <v>61</v>
      </c>
      <c r="M14" t="s">
        <v>212</v>
      </c>
      <c r="N14" t="s">
        <v>497</v>
      </c>
      <c r="O14" t="s">
        <v>530</v>
      </c>
      <c r="P14" t="s">
        <v>479</v>
      </c>
      <c r="Q14" t="s">
        <v>553</v>
      </c>
      <c r="R14">
        <v>0</v>
      </c>
    </row>
    <row r="15" spans="1:19" x14ac:dyDescent="0.15">
      <c r="A15" s="1" t="s">
        <v>39</v>
      </c>
      <c r="B15" s="2" t="str">
        <f>VLOOKUP(A15,'Node-IDs'!$1:$256,2,)</f>
        <v>0x1</v>
      </c>
      <c r="C15" t="s">
        <v>81</v>
      </c>
      <c r="D15">
        <v>13</v>
      </c>
      <c r="E15" s="2">
        <f>VLOOKUP(A15,'Node-IDs'!$1:$256,3,)*1024+D15</f>
        <v>1037</v>
      </c>
      <c r="F15" t="s">
        <v>1</v>
      </c>
      <c r="G15" s="2" t="str">
        <f>VLOOKUP(F15,Fehlerkomponenten!$1:$1048576,2,)</f>
        <v>0x1</v>
      </c>
      <c r="H15" t="s">
        <v>14</v>
      </c>
      <c r="I15" s="2" t="str">
        <f>VLOOKUP(H15,Fehlergruppen!$1:$1048576,2,)</f>
        <v>0x2</v>
      </c>
      <c r="J15" t="s">
        <v>431</v>
      </c>
      <c r="K15" s="2" t="str">
        <f>IF(AND(J15&lt;&gt;"None",J15&lt;&gt;"Log"),CONCATENATE(VLOOKUP(J15,'Error-Level'!$A$2:$B$38,2,FALSE)," ",DEC2HEX(E15,4)," ",VLOOKUP(F15,Fehlerkomponenten!$1:$1048576,4,)," ",VLOOKUP(H15,Fehlergruppen!$1:$1048576,4,)),"")</f>
        <v>ERR 040D DRV SW</v>
      </c>
      <c r="L15" t="s">
        <v>61</v>
      </c>
      <c r="M15" t="s">
        <v>213</v>
      </c>
      <c r="N15" t="s">
        <v>497</v>
      </c>
      <c r="O15" t="s">
        <v>530</v>
      </c>
      <c r="P15" t="s">
        <v>479</v>
      </c>
      <c r="Q15" t="s">
        <v>553</v>
      </c>
      <c r="R15">
        <v>0</v>
      </c>
    </row>
    <row r="16" spans="1:19" x14ac:dyDescent="0.15">
      <c r="A16" s="1" t="s">
        <v>39</v>
      </c>
      <c r="B16" s="2" t="str">
        <f>VLOOKUP(A16,'Node-IDs'!$1:$256,2,)</f>
        <v>0x1</v>
      </c>
      <c r="C16" t="s">
        <v>82</v>
      </c>
      <c r="D16">
        <v>14</v>
      </c>
      <c r="E16" s="2">
        <f>VLOOKUP(A16,'Node-IDs'!$1:$256,3,)*1024+D16</f>
        <v>1038</v>
      </c>
      <c r="F16" t="s">
        <v>1</v>
      </c>
      <c r="G16" s="2" t="str">
        <f>VLOOKUP(F16,Fehlerkomponenten!$1:$1048576,2,)</f>
        <v>0x1</v>
      </c>
      <c r="H16" t="s">
        <v>14</v>
      </c>
      <c r="I16" s="2" t="str">
        <f>VLOOKUP(H16,Fehlergruppen!$1:$1048576,2,)</f>
        <v>0x2</v>
      </c>
      <c r="J16" t="s">
        <v>431</v>
      </c>
      <c r="K16" s="2" t="str">
        <f>IF(AND(J16&lt;&gt;"None",J16&lt;&gt;"Log"),CONCATENATE(VLOOKUP(J16,'Error-Level'!$A$2:$B$38,2,FALSE)," ",DEC2HEX(E16,4)," ",VLOOKUP(F16,Fehlerkomponenten!$1:$1048576,4,)," ",VLOOKUP(H16,Fehlergruppen!$1:$1048576,4,)),"")</f>
        <v>ERR 040E DRV SW</v>
      </c>
      <c r="L16" t="s">
        <v>61</v>
      </c>
      <c r="M16" t="s">
        <v>214</v>
      </c>
      <c r="N16" t="s">
        <v>497</v>
      </c>
      <c r="O16" t="s">
        <v>530</v>
      </c>
      <c r="P16" t="s">
        <v>479</v>
      </c>
      <c r="Q16" t="s">
        <v>553</v>
      </c>
      <c r="R16">
        <v>0</v>
      </c>
    </row>
    <row r="17" spans="1:19" x14ac:dyDescent="0.15">
      <c r="A17" s="1" t="s">
        <v>39</v>
      </c>
      <c r="B17" s="2" t="str">
        <f>VLOOKUP(A17,'Node-IDs'!$1:$256,2,)</f>
        <v>0x1</v>
      </c>
      <c r="C17" t="s">
        <v>83</v>
      </c>
      <c r="D17">
        <v>15</v>
      </c>
      <c r="E17" s="2">
        <f>VLOOKUP(A17,'Node-IDs'!$1:$256,3,)*1024+D17</f>
        <v>1039</v>
      </c>
      <c r="F17" t="s">
        <v>1</v>
      </c>
      <c r="G17" s="2" t="str">
        <f>VLOOKUP(F17,Fehlerkomponenten!$1:$1048576,2,)</f>
        <v>0x1</v>
      </c>
      <c r="H17" t="s">
        <v>14</v>
      </c>
      <c r="I17" s="2" t="str">
        <f>VLOOKUP(H17,Fehlergruppen!$1:$1048576,2,)</f>
        <v>0x2</v>
      </c>
      <c r="J17" t="s">
        <v>431</v>
      </c>
      <c r="K17" s="2" t="str">
        <f>IF(AND(J17&lt;&gt;"None",J17&lt;&gt;"Log"),CONCATENATE(VLOOKUP(J17,'Error-Level'!$A$2:$B$38,2,FALSE)," ",DEC2HEX(E17,4)," ",VLOOKUP(F17,Fehlerkomponenten!$1:$1048576,4,)," ",VLOOKUP(H17,Fehlergruppen!$1:$1048576,4,)),"")</f>
        <v>ERR 040F DRV SW</v>
      </c>
      <c r="L17" t="s">
        <v>61</v>
      </c>
      <c r="M17" t="s">
        <v>215</v>
      </c>
      <c r="N17" t="s">
        <v>497</v>
      </c>
      <c r="O17" t="s">
        <v>530</v>
      </c>
      <c r="P17" t="s">
        <v>479</v>
      </c>
      <c r="Q17" t="s">
        <v>553</v>
      </c>
      <c r="R17">
        <v>0</v>
      </c>
    </row>
    <row r="18" spans="1:19" x14ac:dyDescent="0.15">
      <c r="A18" s="1" t="s">
        <v>39</v>
      </c>
      <c r="B18" s="2" t="str">
        <f>VLOOKUP(A18,'Node-IDs'!$1:$256,2,)</f>
        <v>0x1</v>
      </c>
      <c r="C18" t="s">
        <v>84</v>
      </c>
      <c r="D18">
        <v>16</v>
      </c>
      <c r="E18" s="2">
        <f>VLOOKUP(A18,'Node-IDs'!$1:$256,3,)*1024+D18</f>
        <v>1040</v>
      </c>
      <c r="F18" t="s">
        <v>1</v>
      </c>
      <c r="G18" s="2" t="str">
        <f>VLOOKUP(F18,Fehlerkomponenten!$1:$1048576,2,)</f>
        <v>0x1</v>
      </c>
      <c r="H18" t="s">
        <v>55</v>
      </c>
      <c r="I18" s="2" t="str">
        <f>VLOOKUP(H18,Fehlergruppen!$1:$1048576,2,)</f>
        <v>0x5</v>
      </c>
      <c r="J18" t="s">
        <v>433</v>
      </c>
      <c r="K18" s="2" t="str">
        <f>IF(AND(J18&lt;&gt;"None",J18&lt;&gt;"Log"),CONCATENATE(VLOOKUP(J18,'Error-Level'!$A$2:$B$38,2,FALSE)," ",DEC2HEX(E18,4)," ",VLOOKUP(F18,Fehlerkomponenten!$1:$1048576,4,)," ",VLOOKUP(H18,Fehlergruppen!$1:$1048576,4,)),"")</f>
        <v/>
      </c>
      <c r="L18" t="s">
        <v>240</v>
      </c>
    </row>
    <row r="19" spans="1:19" x14ac:dyDescent="0.15">
      <c r="A19" s="1" t="s">
        <v>39</v>
      </c>
      <c r="B19" s="2" t="str">
        <f>VLOOKUP(A19,'Node-IDs'!$1:$256,2,)</f>
        <v>0x1</v>
      </c>
      <c r="C19" t="s">
        <v>85</v>
      </c>
      <c r="D19">
        <v>17</v>
      </c>
      <c r="E19" s="2">
        <f>VLOOKUP(A19,'Node-IDs'!$1:$256,3,)*1024+D19</f>
        <v>1041</v>
      </c>
      <c r="F19" t="s">
        <v>1</v>
      </c>
      <c r="G19" s="2" t="str">
        <f>VLOOKUP(F19,Fehlerkomponenten!$1:$1048576,2,)</f>
        <v>0x1</v>
      </c>
      <c r="H19" t="s">
        <v>14</v>
      </c>
      <c r="I19" s="2" t="str">
        <f>VLOOKUP(H19,Fehlergruppen!$1:$1048576,2,)</f>
        <v>0x2</v>
      </c>
      <c r="J19" t="s">
        <v>433</v>
      </c>
      <c r="K19" s="2" t="str">
        <f>IF(AND(J19&lt;&gt;"None",J19&lt;&gt;"Log"),CONCATENATE(VLOOKUP(J19,'Error-Level'!$A$2:$B$38,2,FALSE)," ",DEC2HEX(E19,4)," ",VLOOKUP(F19,Fehlerkomponenten!$1:$1048576,4,)," ",VLOOKUP(H19,Fehlergruppen!$1:$1048576,4,)),"")</f>
        <v/>
      </c>
      <c r="L19" t="s">
        <v>240</v>
      </c>
    </row>
    <row r="20" spans="1:19" x14ac:dyDescent="0.15">
      <c r="A20" s="1" t="s">
        <v>39</v>
      </c>
      <c r="B20" s="2" t="str">
        <f>VLOOKUP(A20,'Node-IDs'!$1:$256,2,)</f>
        <v>0x1</v>
      </c>
      <c r="C20" t="s">
        <v>86</v>
      </c>
      <c r="D20">
        <v>18</v>
      </c>
      <c r="E20" s="2">
        <f>VLOOKUP(A20,'Node-IDs'!$1:$256,3,)*1024+D20</f>
        <v>1042</v>
      </c>
      <c r="F20" t="s">
        <v>1</v>
      </c>
      <c r="G20" s="2" t="str">
        <f>VLOOKUP(F20,Fehlerkomponenten!$1:$1048576,2,)</f>
        <v>0x1</v>
      </c>
      <c r="H20" t="s">
        <v>14</v>
      </c>
      <c r="I20" s="2" t="str">
        <f>VLOOKUP(H20,Fehlergruppen!$1:$1048576,2,)</f>
        <v>0x2</v>
      </c>
      <c r="J20" t="s">
        <v>433</v>
      </c>
      <c r="K20" s="2" t="str">
        <f>IF(AND(J20&lt;&gt;"None",J20&lt;&gt;"Log"),CONCATENATE(VLOOKUP(J20,'Error-Level'!$A$2:$B$38,2,FALSE)," ",DEC2HEX(E20,4)," ",VLOOKUP(F20,Fehlerkomponenten!$1:$1048576,4,)," ",VLOOKUP(H20,Fehlergruppen!$1:$1048576,4,)),"")</f>
        <v/>
      </c>
      <c r="L20" t="s">
        <v>240</v>
      </c>
    </row>
    <row r="21" spans="1:19" x14ac:dyDescent="0.15">
      <c r="A21" s="1" t="s">
        <v>39</v>
      </c>
      <c r="B21" s="2" t="str">
        <f>VLOOKUP(A21,'Node-IDs'!$1:$256,2,)</f>
        <v>0x1</v>
      </c>
      <c r="C21" t="s">
        <v>87</v>
      </c>
      <c r="D21">
        <v>19</v>
      </c>
      <c r="E21" s="2">
        <f>VLOOKUP(A21,'Node-IDs'!$1:$256,3,)*1024+D21</f>
        <v>1043</v>
      </c>
      <c r="F21" t="s">
        <v>1</v>
      </c>
      <c r="G21" s="2" t="str">
        <f>VLOOKUP(F21,Fehlerkomponenten!$1:$1048576,2,)</f>
        <v>0x1</v>
      </c>
      <c r="H21" t="s">
        <v>14</v>
      </c>
      <c r="I21" s="2" t="str">
        <f>VLOOKUP(H21,Fehlergruppen!$1:$1048576,2,)</f>
        <v>0x2</v>
      </c>
      <c r="J21" t="s">
        <v>433</v>
      </c>
      <c r="K21" s="2" t="str">
        <f>IF(AND(J21&lt;&gt;"None",J21&lt;&gt;"Log"),CONCATENATE(VLOOKUP(J21,'Error-Level'!$A$2:$B$38,2,FALSE)," ",DEC2HEX(E21,4)," ",VLOOKUP(F21,Fehlerkomponenten!$1:$1048576,4,)," ",VLOOKUP(H21,Fehlergruppen!$1:$1048576,4,)),"")</f>
        <v/>
      </c>
      <c r="L21" t="s">
        <v>240</v>
      </c>
    </row>
    <row r="22" spans="1:19" x14ac:dyDescent="0.15">
      <c r="A22" s="1" t="s">
        <v>39</v>
      </c>
      <c r="B22" s="2" t="str">
        <f>VLOOKUP(A22,'Node-IDs'!$1:$256,2,)</f>
        <v>0x1</v>
      </c>
      <c r="C22" t="s">
        <v>88</v>
      </c>
      <c r="D22">
        <v>20</v>
      </c>
      <c r="E22" s="2">
        <f>VLOOKUP(A22,'Node-IDs'!$1:$256,3,)*1024+D22</f>
        <v>1044</v>
      </c>
      <c r="F22" t="s">
        <v>1</v>
      </c>
      <c r="G22" s="2" t="str">
        <f>VLOOKUP(F22,Fehlerkomponenten!$1:$1048576,2,)</f>
        <v>0x1</v>
      </c>
      <c r="H22" t="s">
        <v>14</v>
      </c>
      <c r="I22" s="2" t="str">
        <f>VLOOKUP(H22,Fehlergruppen!$1:$1048576,2,)</f>
        <v>0x2</v>
      </c>
      <c r="J22" t="s">
        <v>433</v>
      </c>
      <c r="K22" s="2" t="str">
        <f>IF(AND(J22&lt;&gt;"None",J22&lt;&gt;"Log"),CONCATENATE(VLOOKUP(J22,'Error-Level'!$A$2:$B$38,2,FALSE)," ",DEC2HEX(E22,4)," ",VLOOKUP(F22,Fehlerkomponenten!$1:$1048576,4,)," ",VLOOKUP(H22,Fehlergruppen!$1:$1048576,4,)),"")</f>
        <v/>
      </c>
      <c r="L22" t="s">
        <v>240</v>
      </c>
    </row>
    <row r="23" spans="1:19" x14ac:dyDescent="0.15">
      <c r="A23" s="1" t="s">
        <v>39</v>
      </c>
      <c r="B23" s="2" t="str">
        <f>VLOOKUP(A23,'Node-IDs'!$1:$256,2,)</f>
        <v>0x1</v>
      </c>
      <c r="C23" t="s">
        <v>89</v>
      </c>
      <c r="D23">
        <v>21</v>
      </c>
      <c r="E23" s="2">
        <f>VLOOKUP(A23,'Node-IDs'!$1:$256,3,)*1024+D23</f>
        <v>1045</v>
      </c>
      <c r="F23" t="s">
        <v>1</v>
      </c>
      <c r="G23" s="2" t="str">
        <f>VLOOKUP(F23,Fehlerkomponenten!$1:$1048576,2,)</f>
        <v>0x1</v>
      </c>
      <c r="H23" t="s">
        <v>14</v>
      </c>
      <c r="I23" s="2" t="str">
        <f>VLOOKUP(H23,Fehlergruppen!$1:$1048576,2,)</f>
        <v>0x2</v>
      </c>
      <c r="J23" t="s">
        <v>431</v>
      </c>
      <c r="K23" s="2" t="str">
        <f>IF(AND(J23&lt;&gt;"None",J23&lt;&gt;"Log"),CONCATENATE(VLOOKUP(J23,'Error-Level'!$A$2:$B$38,2,FALSE)," ",DEC2HEX(E23,4)," ",VLOOKUP(F23,Fehlerkomponenten!$1:$1048576,4,)," ",VLOOKUP(H23,Fehlergruppen!$1:$1048576,4,)),"")</f>
        <v>ERR 0415 DRV SW</v>
      </c>
      <c r="L23" t="s">
        <v>61</v>
      </c>
      <c r="M23" t="s">
        <v>216</v>
      </c>
      <c r="N23" t="s">
        <v>501</v>
      </c>
      <c r="O23" t="s">
        <v>464</v>
      </c>
      <c r="P23" t="s">
        <v>481</v>
      </c>
      <c r="Q23" t="s">
        <v>553</v>
      </c>
      <c r="R23">
        <v>3</v>
      </c>
      <c r="S23" t="s">
        <v>558</v>
      </c>
    </row>
    <row r="24" spans="1:19" ht="42" x14ac:dyDescent="0.15">
      <c r="A24" s="1" t="s">
        <v>39</v>
      </c>
      <c r="B24" s="2" t="str">
        <f>VLOOKUP(A24,'Node-IDs'!$1:$256,2,)</f>
        <v>0x1</v>
      </c>
      <c r="C24" t="s">
        <v>90</v>
      </c>
      <c r="D24">
        <v>22</v>
      </c>
      <c r="E24" s="2">
        <f>VLOOKUP(A24,'Node-IDs'!$1:$256,3,)*1024+D24</f>
        <v>1046</v>
      </c>
      <c r="F24" t="s">
        <v>396</v>
      </c>
      <c r="G24" s="2" t="str">
        <f>VLOOKUP(F24,Fehlerkomponenten!$1:$1048576,2,)</f>
        <v>0x3</v>
      </c>
      <c r="H24" t="s">
        <v>55</v>
      </c>
      <c r="I24" s="2" t="str">
        <f>VLOOKUP(H24,Fehlergruppen!$1:$1048576,2,)</f>
        <v>0x5</v>
      </c>
      <c r="J24" t="s">
        <v>431</v>
      </c>
      <c r="K24" s="2" t="str">
        <f>IF(AND(J24&lt;&gt;"None",J24&lt;&gt;"Log"),CONCATENATE(VLOOKUP(J24,'Error-Level'!$A$2:$B$38,2,FALSE)," ",DEC2HEX(E24,4)," ",VLOOKUP(F24,Fehlerkomponenten!$1:$1048576,4,)," ",VLOOKUP(H24,Fehlergruppen!$1:$1048576,4,)),"")</f>
        <v>ERR 0416 BATT COMM</v>
      </c>
      <c r="L24" t="s">
        <v>61</v>
      </c>
      <c r="M24" t="s">
        <v>217</v>
      </c>
      <c r="N24" t="s">
        <v>497</v>
      </c>
      <c r="O24" s="6" t="s">
        <v>534</v>
      </c>
      <c r="P24" s="6" t="s">
        <v>482</v>
      </c>
      <c r="Q24" s="6" t="s">
        <v>566</v>
      </c>
      <c r="R24">
        <v>0</v>
      </c>
    </row>
    <row r="25" spans="1:19" x14ac:dyDescent="0.15">
      <c r="A25" s="1" t="s">
        <v>39</v>
      </c>
      <c r="B25" s="2" t="str">
        <f>VLOOKUP(A25,'Node-IDs'!$1:$256,2,)</f>
        <v>0x1</v>
      </c>
      <c r="C25" t="s">
        <v>91</v>
      </c>
      <c r="D25">
        <v>23</v>
      </c>
      <c r="E25" s="2">
        <f>VLOOKUP(A25,'Node-IDs'!$1:$256,3,)*1024+D25</f>
        <v>1047</v>
      </c>
      <c r="F25" t="s">
        <v>396</v>
      </c>
      <c r="G25" s="2" t="str">
        <f>VLOOKUP(F25,Fehlerkomponenten!$1:$1048576,2,)</f>
        <v>0x3</v>
      </c>
      <c r="H25" t="s">
        <v>55</v>
      </c>
      <c r="I25" s="2" t="str">
        <f>VLOOKUP(H25,Fehlergruppen!$1:$1048576,2,)</f>
        <v>0x5</v>
      </c>
      <c r="J25" t="s">
        <v>433</v>
      </c>
      <c r="K25" s="2" t="str">
        <f>IF(AND(J25&lt;&gt;"None",J25&lt;&gt;"Log"),CONCATENATE(VLOOKUP(J25,'Error-Level'!$A$2:$B$38,2,FALSE)," ",DEC2HEX(E25,4)," ",VLOOKUP(F25,Fehlerkomponenten!$1:$1048576,4,)," ",VLOOKUP(H25,Fehlergruppen!$1:$1048576,4,)),"")</f>
        <v/>
      </c>
      <c r="L25" t="s">
        <v>240</v>
      </c>
    </row>
    <row r="26" spans="1:19" ht="56" x14ac:dyDescent="0.15">
      <c r="A26" s="1" t="s">
        <v>39</v>
      </c>
      <c r="B26" s="2" t="str">
        <f>VLOOKUP(A26,'Node-IDs'!$1:$256,2,)</f>
        <v>0x1</v>
      </c>
      <c r="C26" t="s">
        <v>92</v>
      </c>
      <c r="D26">
        <v>24</v>
      </c>
      <c r="E26" s="2">
        <f>VLOOKUP(A26,'Node-IDs'!$1:$256,3,)*1024+D26</f>
        <v>1048</v>
      </c>
      <c r="F26" t="s">
        <v>2</v>
      </c>
      <c r="G26" s="2" t="str">
        <f>VLOOKUP(F26,Fehlerkomponenten!$1:$1048576,2,)</f>
        <v>0x2</v>
      </c>
      <c r="H26" t="s">
        <v>55</v>
      </c>
      <c r="I26" s="2" t="str">
        <f>VLOOKUP(H26,Fehlergruppen!$1:$1048576,2,)</f>
        <v>0x5</v>
      </c>
      <c r="J26" t="s">
        <v>431</v>
      </c>
      <c r="K26" s="2" t="str">
        <f>IF(AND(J26&lt;&gt;"None",J26&lt;&gt;"Log"),CONCATENATE(VLOOKUP(J26,'Error-Level'!$A$2:$B$38,2,FALSE)," ",DEC2HEX(E26,4)," ",VLOOKUP(F26,Fehlerkomponenten!$1:$1048576,4,)," ",VLOOKUP(H26,Fehlergruppen!$1:$1048576,4,)),"")</f>
        <v>ERR 0418 DISP COMM</v>
      </c>
      <c r="L26" t="s">
        <v>61</v>
      </c>
      <c r="M26" t="s">
        <v>218</v>
      </c>
      <c r="N26" t="s">
        <v>218</v>
      </c>
      <c r="O26" s="6" t="s">
        <v>537</v>
      </c>
      <c r="P26" t="s">
        <v>479</v>
      </c>
      <c r="Q26" s="6" t="s">
        <v>567</v>
      </c>
      <c r="R26">
        <v>1</v>
      </c>
      <c r="S26" t="s">
        <v>561</v>
      </c>
    </row>
    <row r="27" spans="1:19" x14ac:dyDescent="0.15">
      <c r="A27" s="1" t="s">
        <v>39</v>
      </c>
      <c r="B27" s="2" t="str">
        <f>VLOOKUP(A27,'Node-IDs'!$1:$256,2,)</f>
        <v>0x1</v>
      </c>
      <c r="C27" t="s">
        <v>93</v>
      </c>
      <c r="D27">
        <v>25</v>
      </c>
      <c r="E27" s="2">
        <f>VLOOKUP(A27,'Node-IDs'!$1:$256,3,)*1024+D27</f>
        <v>1049</v>
      </c>
      <c r="F27" t="s">
        <v>1</v>
      </c>
      <c r="G27" s="2" t="str">
        <f>VLOOKUP(F27,Fehlerkomponenten!$1:$1048576,2,)</f>
        <v>0x1</v>
      </c>
      <c r="H27" t="s">
        <v>14</v>
      </c>
      <c r="I27" s="2" t="str">
        <f>VLOOKUP(H27,Fehlergruppen!$1:$1048576,2,)</f>
        <v>0x2</v>
      </c>
      <c r="J27" t="s">
        <v>433</v>
      </c>
      <c r="K27" s="2" t="str">
        <f>IF(AND(J27&lt;&gt;"None",J27&lt;&gt;"Log"),CONCATENATE(VLOOKUP(J27,'Error-Level'!$A$2:$B$38,2,FALSE)," ",DEC2HEX(E27,4)," ",VLOOKUP(F27,Fehlerkomponenten!$1:$1048576,4,)," ",VLOOKUP(H27,Fehlergruppen!$1:$1048576,4,)),"")</f>
        <v/>
      </c>
      <c r="L27" t="s">
        <v>240</v>
      </c>
    </row>
    <row r="28" spans="1:19" x14ac:dyDescent="0.15">
      <c r="A28" s="1" t="s">
        <v>39</v>
      </c>
      <c r="B28" s="2" t="str">
        <f>VLOOKUP(A28,'Node-IDs'!$1:$256,2,)</f>
        <v>0x1</v>
      </c>
      <c r="C28" t="s">
        <v>94</v>
      </c>
      <c r="D28">
        <v>26</v>
      </c>
      <c r="E28" s="2">
        <f>VLOOKUP(A28,'Node-IDs'!$1:$256,3,)*1024+D28</f>
        <v>1050</v>
      </c>
      <c r="F28" t="s">
        <v>1</v>
      </c>
      <c r="G28" s="2" t="str">
        <f>VLOOKUP(F28,Fehlerkomponenten!$1:$1048576,2,)</f>
        <v>0x1</v>
      </c>
      <c r="H28" t="s">
        <v>14</v>
      </c>
      <c r="I28" s="2" t="str">
        <f>VLOOKUP(H28,Fehlergruppen!$1:$1048576,2,)</f>
        <v>0x2</v>
      </c>
      <c r="J28" t="s">
        <v>433</v>
      </c>
      <c r="K28" s="2" t="str">
        <f>IF(AND(J28&lt;&gt;"None",J28&lt;&gt;"Log"),CONCATENATE(VLOOKUP(J28,'Error-Level'!$A$2:$B$38,2,FALSE)," ",DEC2HEX(E28,4)," ",VLOOKUP(F28,Fehlerkomponenten!$1:$1048576,4,)," ",VLOOKUP(H28,Fehlergruppen!$1:$1048576,4,)),"")</f>
        <v/>
      </c>
      <c r="L28" t="s">
        <v>240</v>
      </c>
    </row>
    <row r="29" spans="1:19" x14ac:dyDescent="0.15">
      <c r="A29" s="1" t="s">
        <v>39</v>
      </c>
      <c r="B29" s="2" t="str">
        <f>VLOOKUP(A29,'Node-IDs'!$1:$256,2,)</f>
        <v>0x1</v>
      </c>
      <c r="C29" t="s">
        <v>95</v>
      </c>
      <c r="D29">
        <v>27</v>
      </c>
      <c r="E29" s="2">
        <f>VLOOKUP(A29,'Node-IDs'!$1:$256,3,)*1024+D29</f>
        <v>1051</v>
      </c>
      <c r="F29" t="s">
        <v>1</v>
      </c>
      <c r="G29" s="2" t="str">
        <f>VLOOKUP(F29,Fehlerkomponenten!$1:$1048576,2,)</f>
        <v>0x1</v>
      </c>
      <c r="H29" t="s">
        <v>14</v>
      </c>
      <c r="I29" s="2" t="str">
        <f>VLOOKUP(H29,Fehlergruppen!$1:$1048576,2,)</f>
        <v>0x2</v>
      </c>
      <c r="J29" t="s">
        <v>433</v>
      </c>
      <c r="K29" s="2" t="str">
        <f>IF(AND(J29&lt;&gt;"None",J29&lt;&gt;"Log"),CONCATENATE(VLOOKUP(J29,'Error-Level'!$A$2:$B$38,2,FALSE)," ",DEC2HEX(E29,4)," ",VLOOKUP(F29,Fehlerkomponenten!$1:$1048576,4,)," ",VLOOKUP(H29,Fehlergruppen!$1:$1048576,4,)),"")</f>
        <v/>
      </c>
      <c r="L29" t="s">
        <v>240</v>
      </c>
    </row>
    <row r="30" spans="1:19" x14ac:dyDescent="0.15">
      <c r="A30" s="1" t="s">
        <v>39</v>
      </c>
      <c r="B30" s="2" t="str">
        <f>VLOOKUP(A30,'Node-IDs'!$1:$256,2,)</f>
        <v>0x1</v>
      </c>
      <c r="C30" t="s">
        <v>96</v>
      </c>
      <c r="D30">
        <v>28</v>
      </c>
      <c r="E30" s="2">
        <f>VLOOKUP(A30,'Node-IDs'!$1:$256,3,)*1024+D30</f>
        <v>1052</v>
      </c>
      <c r="F30" t="s">
        <v>1</v>
      </c>
      <c r="G30" s="2" t="str">
        <f>VLOOKUP(F30,Fehlerkomponenten!$1:$1048576,2,)</f>
        <v>0x1</v>
      </c>
      <c r="H30" t="s">
        <v>14</v>
      </c>
      <c r="I30" s="2" t="str">
        <f>VLOOKUP(H30,Fehlergruppen!$1:$1048576,2,)</f>
        <v>0x2</v>
      </c>
      <c r="J30" t="s">
        <v>433</v>
      </c>
      <c r="K30" s="2" t="str">
        <f>IF(AND(J30&lt;&gt;"None",J30&lt;&gt;"Log"),CONCATENATE(VLOOKUP(J30,'Error-Level'!$A$2:$B$38,2,FALSE)," ",DEC2HEX(E30,4)," ",VLOOKUP(F30,Fehlerkomponenten!$1:$1048576,4,)," ",VLOOKUP(H30,Fehlergruppen!$1:$1048576,4,)),"")</f>
        <v/>
      </c>
      <c r="L30" t="s">
        <v>240</v>
      </c>
    </row>
    <row r="31" spans="1:19" ht="28" x14ac:dyDescent="0.15">
      <c r="A31" s="1" t="s">
        <v>39</v>
      </c>
      <c r="B31" s="2" t="str">
        <f>VLOOKUP(A31,'Node-IDs'!$1:$256,2,)</f>
        <v>0x1</v>
      </c>
      <c r="C31" t="s">
        <v>97</v>
      </c>
      <c r="D31">
        <v>29</v>
      </c>
      <c r="E31" s="2">
        <f>VLOOKUP(A31,'Node-IDs'!$1:$256,3,)*1024+D31</f>
        <v>1053</v>
      </c>
      <c r="F31" t="s">
        <v>1</v>
      </c>
      <c r="G31" s="2" t="str">
        <f>VLOOKUP(F31,Fehlerkomponenten!$1:$1048576,2,)</f>
        <v>0x1</v>
      </c>
      <c r="H31" t="s">
        <v>15</v>
      </c>
      <c r="I31" s="2" t="str">
        <f>VLOOKUP(H31,Fehlergruppen!$1:$1048576,2,)</f>
        <v>0x3</v>
      </c>
      <c r="J31" t="s">
        <v>431</v>
      </c>
      <c r="K31" s="2" t="str">
        <f>IF(AND(J31&lt;&gt;"None",J31&lt;&gt;"Log"),CONCATENATE(VLOOKUP(J31,'Error-Level'!$A$2:$B$38,2,FALSE)," ",DEC2HEX(E31,4)," ",VLOOKUP(F31,Fehlerkomponenten!$1:$1048576,4,)," ",VLOOKUP(H31,Fehlergruppen!$1:$1048576,4,)),"")</f>
        <v>ERR 041D DRV HW</v>
      </c>
      <c r="L31" t="s">
        <v>61</v>
      </c>
      <c r="M31" t="s">
        <v>220</v>
      </c>
      <c r="N31" t="s">
        <v>526</v>
      </c>
      <c r="O31" t="s">
        <v>465</v>
      </c>
      <c r="P31" t="s">
        <v>479</v>
      </c>
      <c r="Q31" s="6" t="s">
        <v>568</v>
      </c>
      <c r="R31">
        <v>3</v>
      </c>
      <c r="S31" t="s">
        <v>557</v>
      </c>
    </row>
    <row r="32" spans="1:19" ht="28" x14ac:dyDescent="0.15">
      <c r="A32" s="1" t="s">
        <v>39</v>
      </c>
      <c r="B32" s="2" t="str">
        <f>VLOOKUP(A32,'Node-IDs'!$1:$256,2,)</f>
        <v>0x1</v>
      </c>
      <c r="C32" t="s">
        <v>98</v>
      </c>
      <c r="D32">
        <v>29</v>
      </c>
      <c r="E32" s="2">
        <f>VLOOKUP(A32,'Node-IDs'!$1:$256,3,)*1024+D32</f>
        <v>1053</v>
      </c>
      <c r="F32" t="s">
        <v>1</v>
      </c>
      <c r="G32" s="2" t="str">
        <f>VLOOKUP(F32,Fehlerkomponenten!$1:$1048576,2,)</f>
        <v>0x1</v>
      </c>
      <c r="H32" t="s">
        <v>14</v>
      </c>
      <c r="I32" s="2" t="str">
        <f>VLOOKUP(H32,Fehlergruppen!$1:$1048576,2,)</f>
        <v>0x2</v>
      </c>
      <c r="J32" t="s">
        <v>431</v>
      </c>
      <c r="K32" s="2" t="str">
        <f>IF(AND(J32&lt;&gt;"None",J32&lt;&gt;"Log"),CONCATENATE(VLOOKUP(J32,'Error-Level'!$A$2:$B$38,2,FALSE)," ",DEC2HEX(E32,4)," ",VLOOKUP(F32,Fehlerkomponenten!$1:$1048576,4,)," ",VLOOKUP(H32,Fehlergruppen!$1:$1048576,4,)),"")</f>
        <v>ERR 041D DRV SW</v>
      </c>
      <c r="L32" t="s">
        <v>61</v>
      </c>
      <c r="M32" t="s">
        <v>219</v>
      </c>
      <c r="N32" t="s">
        <v>526</v>
      </c>
      <c r="O32" s="6" t="s">
        <v>529</v>
      </c>
      <c r="P32" t="s">
        <v>479</v>
      </c>
      <c r="Q32" s="6" t="s">
        <v>553</v>
      </c>
      <c r="R32">
        <v>0</v>
      </c>
    </row>
    <row r="33" spans="1:18" x14ac:dyDescent="0.15">
      <c r="A33" s="1" t="s">
        <v>39</v>
      </c>
      <c r="B33" s="2" t="str">
        <f>VLOOKUP(A33,'Node-IDs'!$1:$256,2,)</f>
        <v>0x1</v>
      </c>
      <c r="C33" t="s">
        <v>99</v>
      </c>
      <c r="D33">
        <v>30</v>
      </c>
      <c r="E33" s="2">
        <f>VLOOKUP(A33,'Node-IDs'!$1:$256,3,)*1024+D33</f>
        <v>1054</v>
      </c>
      <c r="F33" t="s">
        <v>1</v>
      </c>
      <c r="G33" s="2" t="str">
        <f>VLOOKUP(F33,Fehlerkomponenten!$1:$1048576,2,)</f>
        <v>0x1</v>
      </c>
      <c r="H33" t="s">
        <v>55</v>
      </c>
      <c r="I33" s="2" t="str">
        <f>VLOOKUP(H33,Fehlergruppen!$1:$1048576,2,)</f>
        <v>0x5</v>
      </c>
      <c r="J33" t="s">
        <v>433</v>
      </c>
      <c r="K33" s="2" t="str">
        <f>IF(AND(J33&lt;&gt;"None",J33&lt;&gt;"Log"),CONCATENATE(VLOOKUP(J33,'Error-Level'!$A$2:$B$38,2,FALSE)," ",DEC2HEX(E33,4)," ",VLOOKUP(F33,Fehlerkomponenten!$1:$1048576,4,)," ",VLOOKUP(H33,Fehlergruppen!$1:$1048576,4,)),"")</f>
        <v/>
      </c>
      <c r="L33" t="s">
        <v>240</v>
      </c>
    </row>
    <row r="34" spans="1:18" x14ac:dyDescent="0.15">
      <c r="A34" s="1" t="s">
        <v>39</v>
      </c>
      <c r="B34" s="2" t="str">
        <f>VLOOKUP(A34,'Node-IDs'!$1:$256,2,)</f>
        <v>0x1</v>
      </c>
      <c r="C34" t="s">
        <v>100</v>
      </c>
      <c r="D34">
        <v>32</v>
      </c>
      <c r="E34" s="2">
        <f>VLOOKUP(A34,'Node-IDs'!$1:$256,3,)*1024+D34</f>
        <v>1056</v>
      </c>
      <c r="F34" t="s">
        <v>1</v>
      </c>
      <c r="G34" s="2" t="str">
        <f>VLOOKUP(F34,Fehlerkomponenten!$1:$1048576,2,)</f>
        <v>0x1</v>
      </c>
      <c r="H34" t="s">
        <v>14</v>
      </c>
      <c r="I34" s="2" t="str">
        <f>VLOOKUP(H34,Fehlergruppen!$1:$1048576,2,)</f>
        <v>0x2</v>
      </c>
      <c r="J34" t="s">
        <v>433</v>
      </c>
      <c r="K34" s="2" t="str">
        <f>IF(AND(J34&lt;&gt;"None",J34&lt;&gt;"Log"),CONCATENATE(VLOOKUP(J34,'Error-Level'!$A$2:$B$38,2,FALSE)," ",DEC2HEX(E34,4)," ",VLOOKUP(F34,Fehlerkomponenten!$1:$1048576,4,)," ",VLOOKUP(H34,Fehlergruppen!$1:$1048576,4,)),"")</f>
        <v/>
      </c>
      <c r="L34" t="s">
        <v>240</v>
      </c>
    </row>
    <row r="35" spans="1:18" x14ac:dyDescent="0.15">
      <c r="A35" s="1" t="s">
        <v>39</v>
      </c>
      <c r="B35" s="2" t="str">
        <f>VLOOKUP(A35,'Node-IDs'!$1:$256,2,)</f>
        <v>0x1</v>
      </c>
      <c r="C35" t="s">
        <v>101</v>
      </c>
      <c r="D35">
        <v>33</v>
      </c>
      <c r="E35" s="2">
        <f>VLOOKUP(A35,'Node-IDs'!$1:$256,3,)*1024+D35</f>
        <v>1057</v>
      </c>
      <c r="F35" t="s">
        <v>1</v>
      </c>
      <c r="G35" s="2" t="str">
        <f>VLOOKUP(F35,Fehlerkomponenten!$1:$1048576,2,)</f>
        <v>0x1</v>
      </c>
      <c r="H35" t="s">
        <v>14</v>
      </c>
      <c r="I35" s="2" t="str">
        <f>VLOOKUP(H35,Fehlergruppen!$1:$1048576,2,)</f>
        <v>0x2</v>
      </c>
      <c r="J35" t="s">
        <v>433</v>
      </c>
      <c r="K35" s="2" t="str">
        <f>IF(AND(J35&lt;&gt;"None",J35&lt;&gt;"Log"),CONCATENATE(VLOOKUP(J35,'Error-Level'!$A$2:$B$38,2,FALSE)," ",DEC2HEX(E35,4)," ",VLOOKUP(F35,Fehlerkomponenten!$1:$1048576,4,)," ",VLOOKUP(H35,Fehlergruppen!$1:$1048576,4,)),"")</f>
        <v/>
      </c>
      <c r="L35" t="s">
        <v>240</v>
      </c>
    </row>
    <row r="36" spans="1:18" x14ac:dyDescent="0.15">
      <c r="A36" s="1" t="s">
        <v>39</v>
      </c>
      <c r="B36" s="2" t="str">
        <f>VLOOKUP(A36,'Node-IDs'!$1:$256,2,)</f>
        <v>0x1</v>
      </c>
      <c r="C36" t="s">
        <v>102</v>
      </c>
      <c r="D36">
        <v>34</v>
      </c>
      <c r="E36" s="2">
        <f>VLOOKUP(A36,'Node-IDs'!$1:$256,3,)*1024+D36</f>
        <v>1058</v>
      </c>
      <c r="F36" t="s">
        <v>1</v>
      </c>
      <c r="G36" s="2" t="str">
        <f>VLOOKUP(F36,Fehlerkomponenten!$1:$1048576,2,)</f>
        <v>0x1</v>
      </c>
      <c r="H36" t="s">
        <v>14</v>
      </c>
      <c r="I36" s="2" t="str">
        <f>VLOOKUP(H36,Fehlergruppen!$1:$1048576,2,)</f>
        <v>0x2</v>
      </c>
      <c r="J36" t="s">
        <v>433</v>
      </c>
      <c r="K36" s="2" t="str">
        <f>IF(AND(J36&lt;&gt;"None",J36&lt;&gt;"Log"),CONCATENATE(VLOOKUP(J36,'Error-Level'!$A$2:$B$38,2,FALSE)," ",DEC2HEX(E36,4)," ",VLOOKUP(F36,Fehlerkomponenten!$1:$1048576,4,)," ",VLOOKUP(H36,Fehlergruppen!$1:$1048576,4,)),"")</f>
        <v/>
      </c>
      <c r="L36" t="s">
        <v>240</v>
      </c>
    </row>
    <row r="37" spans="1:18" x14ac:dyDescent="0.15">
      <c r="A37" s="1" t="s">
        <v>39</v>
      </c>
      <c r="B37" s="2" t="str">
        <f>VLOOKUP(A37,'Node-IDs'!$1:$256,2,)</f>
        <v>0x1</v>
      </c>
      <c r="C37" t="s">
        <v>103</v>
      </c>
      <c r="D37">
        <v>35</v>
      </c>
      <c r="E37" s="2">
        <f>VLOOKUP(A37,'Node-IDs'!$1:$256,3,)*1024+D37</f>
        <v>1059</v>
      </c>
      <c r="F37" t="s">
        <v>1</v>
      </c>
      <c r="G37" s="2" t="str">
        <f>VLOOKUP(F37,Fehlerkomponenten!$1:$1048576,2,)</f>
        <v>0x1</v>
      </c>
      <c r="H37" t="s">
        <v>14</v>
      </c>
      <c r="I37" s="2" t="str">
        <f>VLOOKUP(H37,Fehlergruppen!$1:$1048576,2,)</f>
        <v>0x2</v>
      </c>
      <c r="J37" t="s">
        <v>433</v>
      </c>
      <c r="K37" s="2" t="str">
        <f>IF(AND(J37&lt;&gt;"None",J37&lt;&gt;"Log"),CONCATENATE(VLOOKUP(J37,'Error-Level'!$A$2:$B$38,2,FALSE)," ",DEC2HEX(E37,4)," ",VLOOKUP(F37,Fehlerkomponenten!$1:$1048576,4,)," ",VLOOKUP(H37,Fehlergruppen!$1:$1048576,4,)),"")</f>
        <v/>
      </c>
      <c r="L37" t="s">
        <v>240</v>
      </c>
    </row>
    <row r="38" spans="1:18" x14ac:dyDescent="0.15">
      <c r="A38" s="1" t="s">
        <v>39</v>
      </c>
      <c r="B38" s="2" t="str">
        <f>VLOOKUP(A38,'Node-IDs'!$1:$256,2,)</f>
        <v>0x1</v>
      </c>
      <c r="C38" t="s">
        <v>104</v>
      </c>
      <c r="D38">
        <v>36</v>
      </c>
      <c r="E38" s="2">
        <f>VLOOKUP(A38,'Node-IDs'!$1:$256,3,)*1024+D38</f>
        <v>1060</v>
      </c>
      <c r="F38" t="s">
        <v>1</v>
      </c>
      <c r="G38" s="2" t="str">
        <f>VLOOKUP(F38,Fehlerkomponenten!$1:$1048576,2,)</f>
        <v>0x1</v>
      </c>
      <c r="H38" t="s">
        <v>14</v>
      </c>
      <c r="I38" s="2" t="str">
        <f>VLOOKUP(H38,Fehlergruppen!$1:$1048576,2,)</f>
        <v>0x2</v>
      </c>
      <c r="J38" t="s">
        <v>433</v>
      </c>
      <c r="K38" s="2" t="str">
        <f>IF(AND(J38&lt;&gt;"None",J38&lt;&gt;"Log"),CONCATENATE(VLOOKUP(J38,'Error-Level'!$A$2:$B$38,2,FALSE)," ",DEC2HEX(E38,4)," ",VLOOKUP(F38,Fehlerkomponenten!$1:$1048576,4,)," ",VLOOKUP(H38,Fehlergruppen!$1:$1048576,4,)),"")</f>
        <v/>
      </c>
      <c r="L38" t="s">
        <v>240</v>
      </c>
    </row>
    <row r="39" spans="1:18" ht="70" x14ac:dyDescent="0.15">
      <c r="A39" s="1" t="s">
        <v>39</v>
      </c>
      <c r="B39" s="2" t="str">
        <f>VLOOKUP(A39,'Node-IDs'!$1:$256,2,)</f>
        <v>0x1</v>
      </c>
      <c r="C39" t="s">
        <v>105</v>
      </c>
      <c r="D39">
        <v>37</v>
      </c>
      <c r="E39" s="2">
        <f>VLOOKUP(A39,'Node-IDs'!$1:$256,3,)*1024+D39</f>
        <v>1061</v>
      </c>
      <c r="F39" t="s">
        <v>396</v>
      </c>
      <c r="G39" s="2" t="str">
        <f>VLOOKUP(F39,Fehlerkomponenten!$1:$1048576,2,)</f>
        <v>0x3</v>
      </c>
      <c r="H39" t="s">
        <v>16</v>
      </c>
      <c r="I39" s="2" t="str">
        <f>VLOOKUP(H39,Fehlergruppen!$1:$1048576,2,)</f>
        <v>0x4</v>
      </c>
      <c r="J39" t="s">
        <v>433</v>
      </c>
      <c r="K39" s="2" t="str">
        <f>IF(AND(J39&lt;&gt;"None",J39&lt;&gt;"Log"),CONCATENATE(VLOOKUP(J39,'Error-Level'!$A$2:$B$38,2,FALSE)," ",DEC2HEX(E39,4)," ",VLOOKUP(F39,Fehlerkomponenten!$1:$1048576,4,)," ",VLOOKUP(H39,Fehlergruppen!$1:$1048576,4,)),"")</f>
        <v/>
      </c>
      <c r="L39" t="s">
        <v>61</v>
      </c>
      <c r="M39" t="s">
        <v>580</v>
      </c>
      <c r="N39" t="s">
        <v>504</v>
      </c>
      <c r="O39" s="6" t="s">
        <v>583</v>
      </c>
      <c r="P39" t="s">
        <v>479</v>
      </c>
      <c r="Q39" s="6" t="s">
        <v>584</v>
      </c>
      <c r="R39">
        <v>1</v>
      </c>
    </row>
    <row r="40" spans="1:18" x14ac:dyDescent="0.15">
      <c r="A40" s="1" t="s">
        <v>39</v>
      </c>
      <c r="B40" s="2" t="str">
        <f>VLOOKUP(A40,'Node-IDs'!$1:$256,2,)</f>
        <v>0x1</v>
      </c>
      <c r="C40" t="s">
        <v>106</v>
      </c>
      <c r="D40">
        <v>38</v>
      </c>
      <c r="E40" s="2">
        <f>VLOOKUP(A40,'Node-IDs'!$1:$256,3,)*1024+D40</f>
        <v>1062</v>
      </c>
      <c r="F40" t="s">
        <v>1</v>
      </c>
      <c r="G40" s="2" t="str">
        <f>VLOOKUP(F40,Fehlerkomponenten!$1:$1048576,2,)</f>
        <v>0x1</v>
      </c>
      <c r="H40" t="s">
        <v>55</v>
      </c>
      <c r="I40" s="2" t="str">
        <f>VLOOKUP(H40,Fehlergruppen!$1:$1048576,2,)</f>
        <v>0x5</v>
      </c>
      <c r="J40" t="s">
        <v>433</v>
      </c>
      <c r="K40" s="2" t="str">
        <f>IF(AND(J40&lt;&gt;"None",J40&lt;&gt;"Log"),CONCATENATE(VLOOKUP(J40,'Error-Level'!$A$2:$B$38,2,FALSE)," ",DEC2HEX(E40,4)," ",VLOOKUP(F40,Fehlerkomponenten!$1:$1048576,4,)," ",VLOOKUP(H40,Fehlergruppen!$1:$1048576,4,)),"")</f>
        <v/>
      </c>
      <c r="L40" t="s">
        <v>61</v>
      </c>
    </row>
    <row r="41" spans="1:18" x14ac:dyDescent="0.15">
      <c r="A41" s="1" t="s">
        <v>39</v>
      </c>
      <c r="B41" s="2" t="str">
        <f>VLOOKUP(A41,'Node-IDs'!$1:$256,2,)</f>
        <v>0x1</v>
      </c>
      <c r="C41" t="s">
        <v>107</v>
      </c>
      <c r="D41">
        <v>39</v>
      </c>
      <c r="E41" s="2">
        <f>VLOOKUP(A41,'Node-IDs'!$1:$256,3,)*1024+D41</f>
        <v>1063</v>
      </c>
      <c r="F41" t="s">
        <v>1</v>
      </c>
      <c r="G41" s="2" t="str">
        <f>VLOOKUP(F41,Fehlerkomponenten!$1:$1048576,2,)</f>
        <v>0x1</v>
      </c>
      <c r="H41" t="s">
        <v>55</v>
      </c>
      <c r="I41" s="2" t="str">
        <f>VLOOKUP(H41,Fehlergruppen!$1:$1048576,2,)</f>
        <v>0x5</v>
      </c>
      <c r="J41" t="s">
        <v>433</v>
      </c>
      <c r="K41" s="2" t="str">
        <f>IF(AND(J41&lt;&gt;"None",J41&lt;&gt;"Log"),CONCATENATE(VLOOKUP(J41,'Error-Level'!$A$2:$B$38,2,FALSE)," ",DEC2HEX(E41,4)," ",VLOOKUP(F41,Fehlerkomponenten!$1:$1048576,4,)," ",VLOOKUP(H41,Fehlergruppen!$1:$1048576,4,)),"")</f>
        <v/>
      </c>
      <c r="L41" t="s">
        <v>61</v>
      </c>
    </row>
    <row r="42" spans="1:18" x14ac:dyDescent="0.15">
      <c r="A42" s="1" t="s">
        <v>39</v>
      </c>
      <c r="B42" s="2" t="str">
        <f>VLOOKUP(A42,'Node-IDs'!$1:$256,2,)</f>
        <v>0x1</v>
      </c>
      <c r="C42" t="s">
        <v>108</v>
      </c>
      <c r="D42">
        <v>40</v>
      </c>
      <c r="E42" s="2">
        <f>VLOOKUP(A42,'Node-IDs'!$1:$256,3,)*1024+D42</f>
        <v>1064</v>
      </c>
      <c r="F42" t="s">
        <v>1</v>
      </c>
      <c r="G42" s="2" t="str">
        <f>VLOOKUP(F42,Fehlerkomponenten!$1:$1048576,2,)</f>
        <v>0x1</v>
      </c>
      <c r="H42" t="s">
        <v>17</v>
      </c>
      <c r="I42" s="2" t="str">
        <f>VLOOKUP(H42,Fehlergruppen!$1:$1048576,2,)</f>
        <v>0x6</v>
      </c>
      <c r="J42" t="s">
        <v>433</v>
      </c>
      <c r="K42" s="2" t="str">
        <f>IF(AND(J42&lt;&gt;"None",J42&lt;&gt;"Log"),CONCATENATE(VLOOKUP(J42,'Error-Level'!$A$2:$B$38,2,FALSE)," ",DEC2HEX(E42,4)," ",VLOOKUP(F42,Fehlerkomponenten!$1:$1048576,4,)," ",VLOOKUP(H42,Fehlergruppen!$1:$1048576,4,)),"")</f>
        <v/>
      </c>
      <c r="L42" t="s">
        <v>240</v>
      </c>
    </row>
    <row r="43" spans="1:18" x14ac:dyDescent="0.15">
      <c r="A43" s="1" t="s">
        <v>39</v>
      </c>
      <c r="B43" s="2" t="str">
        <f>VLOOKUP(A43,'Node-IDs'!$1:$256,2,)</f>
        <v>0x1</v>
      </c>
      <c r="C43" t="s">
        <v>109</v>
      </c>
      <c r="D43">
        <v>41</v>
      </c>
      <c r="E43" s="2">
        <f>VLOOKUP(A43,'Node-IDs'!$1:$256,3,)*1024+D43</f>
        <v>1065</v>
      </c>
      <c r="F43" t="s">
        <v>1</v>
      </c>
      <c r="G43" s="2" t="str">
        <f>VLOOKUP(F43,Fehlerkomponenten!$1:$1048576,2,)</f>
        <v>0x1</v>
      </c>
      <c r="H43" t="s">
        <v>17</v>
      </c>
      <c r="I43" s="2" t="str">
        <f>VLOOKUP(H43,Fehlergruppen!$1:$1048576,2,)</f>
        <v>0x6</v>
      </c>
      <c r="J43" t="s">
        <v>433</v>
      </c>
      <c r="K43" s="2" t="str">
        <f>IF(AND(J43&lt;&gt;"None",J43&lt;&gt;"Log"),CONCATENATE(VLOOKUP(J43,'Error-Level'!$A$2:$B$38,2,FALSE)," ",DEC2HEX(E43,4)," ",VLOOKUP(F43,Fehlerkomponenten!$1:$1048576,4,)," ",VLOOKUP(H43,Fehlergruppen!$1:$1048576,4,)),"")</f>
        <v/>
      </c>
      <c r="L43" t="s">
        <v>240</v>
      </c>
    </row>
    <row r="44" spans="1:18" x14ac:dyDescent="0.15">
      <c r="A44" s="1" t="s">
        <v>39</v>
      </c>
      <c r="B44" s="2" t="str">
        <f>VLOOKUP(A44,'Node-IDs'!$1:$256,2,)</f>
        <v>0x1</v>
      </c>
      <c r="C44" t="s">
        <v>110</v>
      </c>
      <c r="D44">
        <v>42</v>
      </c>
      <c r="E44" s="2">
        <f>VLOOKUP(A44,'Node-IDs'!$1:$256,3,)*1024+D44</f>
        <v>1066</v>
      </c>
      <c r="F44" t="s">
        <v>1</v>
      </c>
      <c r="G44" s="2" t="str">
        <f>VLOOKUP(F44,Fehlerkomponenten!$1:$1048576,2,)</f>
        <v>0x1</v>
      </c>
      <c r="H44" t="s">
        <v>17</v>
      </c>
      <c r="I44" s="2" t="str">
        <f>VLOOKUP(H44,Fehlergruppen!$1:$1048576,2,)</f>
        <v>0x6</v>
      </c>
      <c r="J44" t="s">
        <v>433</v>
      </c>
      <c r="K44" s="2" t="str">
        <f>IF(AND(J44&lt;&gt;"None",J44&lt;&gt;"Log"),CONCATENATE(VLOOKUP(J44,'Error-Level'!$A$2:$B$38,2,FALSE)," ",DEC2HEX(E44,4)," ",VLOOKUP(F44,Fehlerkomponenten!$1:$1048576,4,)," ",VLOOKUP(H44,Fehlergruppen!$1:$1048576,4,)),"")</f>
        <v/>
      </c>
      <c r="L44" t="s">
        <v>240</v>
      </c>
    </row>
    <row r="45" spans="1:18" ht="14" x14ac:dyDescent="0.15">
      <c r="A45" s="1" t="s">
        <v>39</v>
      </c>
      <c r="B45" s="2" t="str">
        <f>VLOOKUP(A45,'Node-IDs'!$1:$256,2,)</f>
        <v>0x1</v>
      </c>
      <c r="C45" t="s">
        <v>111</v>
      </c>
      <c r="D45">
        <v>43</v>
      </c>
      <c r="E45" s="2">
        <f>VLOOKUP(A45,'Node-IDs'!$1:$256,3,)*1024+D45</f>
        <v>1067</v>
      </c>
      <c r="F45" t="s">
        <v>1</v>
      </c>
      <c r="G45" s="2" t="str">
        <f>VLOOKUP(F45,Fehlerkomponenten!$1:$1048576,2,)</f>
        <v>0x1</v>
      </c>
      <c r="H45" t="s">
        <v>14</v>
      </c>
      <c r="I45" s="2" t="str">
        <f>VLOOKUP(H45,Fehlergruppen!$1:$1048576,2,)</f>
        <v>0x2</v>
      </c>
      <c r="J45" t="s">
        <v>431</v>
      </c>
      <c r="K45" s="2" t="str">
        <f>IF(AND(J45&lt;&gt;"None",J45&lt;&gt;"Log"),CONCATENATE(VLOOKUP(J45,'Error-Level'!$A$2:$B$38,2,FALSE)," ",DEC2HEX(E45,4)," ",VLOOKUP(F45,Fehlerkomponenten!$1:$1048576,4,)," ",VLOOKUP(H45,Fehlergruppen!$1:$1048576,4,)),"")</f>
        <v>ERR 042B DRV SW</v>
      </c>
      <c r="L45" t="s">
        <v>61</v>
      </c>
      <c r="M45" t="s">
        <v>222</v>
      </c>
      <c r="N45" s="6" t="s">
        <v>497</v>
      </c>
      <c r="O45" t="s">
        <v>530</v>
      </c>
      <c r="P45" t="s">
        <v>479</v>
      </c>
      <c r="Q45" s="6" t="s">
        <v>553</v>
      </c>
      <c r="R45">
        <v>0</v>
      </c>
    </row>
    <row r="46" spans="1:18" x14ac:dyDescent="0.15">
      <c r="A46" s="1" t="s">
        <v>39</v>
      </c>
      <c r="B46" s="2" t="str">
        <f>VLOOKUP(A46,'Node-IDs'!$1:$256,2,)</f>
        <v>0x1</v>
      </c>
      <c r="C46" t="s">
        <v>112</v>
      </c>
      <c r="D46">
        <v>44</v>
      </c>
      <c r="E46" s="2">
        <f>VLOOKUP(A46,'Node-IDs'!$1:$256,3,)*1024+D46</f>
        <v>1068</v>
      </c>
      <c r="F46" t="s">
        <v>1</v>
      </c>
      <c r="G46" s="2" t="str">
        <f>VLOOKUP(F46,Fehlerkomponenten!$1:$1048576,2,)</f>
        <v>0x1</v>
      </c>
      <c r="H46" t="s">
        <v>14</v>
      </c>
      <c r="I46" s="2" t="str">
        <f>VLOOKUP(H46,Fehlergruppen!$1:$1048576,2,)</f>
        <v>0x2</v>
      </c>
      <c r="J46" t="s">
        <v>433</v>
      </c>
      <c r="K46" s="2" t="str">
        <f>IF(AND(J46&lt;&gt;"None",J46&lt;&gt;"Log"),CONCATENATE(VLOOKUP(J46,'Error-Level'!$A$2:$B$38,2,FALSE)," ",DEC2HEX(E46,4)," ",VLOOKUP(F46,Fehlerkomponenten!$1:$1048576,4,)," ",VLOOKUP(H46,Fehlergruppen!$1:$1048576,4,)),"")</f>
        <v/>
      </c>
      <c r="L46" t="s">
        <v>240</v>
      </c>
    </row>
    <row r="47" spans="1:18" x14ac:dyDescent="0.15">
      <c r="A47" s="1" t="s">
        <v>39</v>
      </c>
      <c r="B47" s="2" t="str">
        <f>VLOOKUP(A47,'Node-IDs'!$1:$256,2,)</f>
        <v>0x1</v>
      </c>
      <c r="C47" t="s">
        <v>113</v>
      </c>
      <c r="D47">
        <v>45</v>
      </c>
      <c r="E47" s="2">
        <f>VLOOKUP(A47,'Node-IDs'!$1:$256,3,)*1024+D47</f>
        <v>1069</v>
      </c>
      <c r="F47" t="s">
        <v>1</v>
      </c>
      <c r="G47" s="2" t="str">
        <f>VLOOKUP(F47,Fehlerkomponenten!$1:$1048576,2,)</f>
        <v>0x1</v>
      </c>
      <c r="H47" t="s">
        <v>14</v>
      </c>
      <c r="I47" s="2" t="str">
        <f>VLOOKUP(H47,Fehlergruppen!$1:$1048576,2,)</f>
        <v>0x2</v>
      </c>
      <c r="J47" t="s">
        <v>433</v>
      </c>
      <c r="K47" s="2" t="str">
        <f>IF(AND(J47&lt;&gt;"None",J47&lt;&gt;"Log"),CONCATENATE(VLOOKUP(J47,'Error-Level'!$A$2:$B$38,2,FALSE)," ",DEC2HEX(E47,4)," ",VLOOKUP(F47,Fehlerkomponenten!$1:$1048576,4,)," ",VLOOKUP(H47,Fehlergruppen!$1:$1048576,4,)),"")</f>
        <v/>
      </c>
      <c r="L47" t="s">
        <v>240</v>
      </c>
    </row>
    <row r="48" spans="1:18" ht="28" x14ac:dyDescent="0.15">
      <c r="A48" s="1" t="s">
        <v>39</v>
      </c>
      <c r="B48" s="2" t="str">
        <f>VLOOKUP(A48,'Node-IDs'!$1:$256,2,)</f>
        <v>0x1</v>
      </c>
      <c r="C48" t="s">
        <v>114</v>
      </c>
      <c r="D48">
        <v>46</v>
      </c>
      <c r="E48" s="2">
        <f>VLOOKUP(A48,'Node-IDs'!$1:$256,3,)*1024+D48</f>
        <v>1070</v>
      </c>
      <c r="F48" t="s">
        <v>1</v>
      </c>
      <c r="G48" s="2" t="str">
        <f>VLOOKUP(F48,Fehlerkomponenten!$1:$1048576,2,)</f>
        <v>0x1</v>
      </c>
      <c r="H48" t="s">
        <v>14</v>
      </c>
      <c r="I48" s="2" t="str">
        <f>VLOOKUP(H48,Fehlergruppen!$1:$1048576,2,)</f>
        <v>0x2</v>
      </c>
      <c r="J48" t="s">
        <v>431</v>
      </c>
      <c r="K48" s="2" t="str">
        <f>IF(AND(J48&lt;&gt;"None",J48&lt;&gt;"Log"),CONCATENATE(VLOOKUP(J48,'Error-Level'!$A$2:$B$38,2,FALSE)," ",DEC2HEX(E48,4)," ",VLOOKUP(F48,Fehlerkomponenten!$1:$1048576,4,)," ",VLOOKUP(H48,Fehlergruppen!$1:$1048576,4,)),"")</f>
        <v>ERR 042E DRV SW</v>
      </c>
      <c r="L48" t="s">
        <v>61</v>
      </c>
      <c r="M48" t="s">
        <v>221</v>
      </c>
      <c r="N48" s="6" t="s">
        <v>497</v>
      </c>
      <c r="O48" s="6" t="s">
        <v>529</v>
      </c>
      <c r="P48" t="s">
        <v>479</v>
      </c>
      <c r="Q48" s="6" t="s">
        <v>568</v>
      </c>
      <c r="R48">
        <v>0</v>
      </c>
    </row>
    <row r="49" spans="1:19" x14ac:dyDescent="0.15">
      <c r="A49" s="1" t="s">
        <v>39</v>
      </c>
      <c r="B49" s="2" t="str">
        <f>VLOOKUP(A49,'Node-IDs'!$1:$256,2,)</f>
        <v>0x1</v>
      </c>
      <c r="C49" t="s">
        <v>115</v>
      </c>
      <c r="D49">
        <v>47</v>
      </c>
      <c r="E49" s="2">
        <f>VLOOKUP(A49,'Node-IDs'!$1:$256,3,)*1024+D49</f>
        <v>1071</v>
      </c>
      <c r="F49" t="s">
        <v>1</v>
      </c>
      <c r="G49" s="2" t="str">
        <f>VLOOKUP(F49,Fehlerkomponenten!$1:$1048576,2,)</f>
        <v>0x1</v>
      </c>
      <c r="H49" t="s">
        <v>14</v>
      </c>
      <c r="I49" s="2" t="str">
        <f>VLOOKUP(H49,Fehlergruppen!$1:$1048576,2,)</f>
        <v>0x2</v>
      </c>
      <c r="J49" t="s">
        <v>433</v>
      </c>
      <c r="K49" s="2" t="str">
        <f>IF(AND(J49&lt;&gt;"None",J49&lt;&gt;"Log"),CONCATENATE(VLOOKUP(J49,'Error-Level'!$A$2:$B$38,2,FALSE)," ",DEC2HEX(E49,4)," ",VLOOKUP(F49,Fehlerkomponenten!$1:$1048576,4,)," ",VLOOKUP(H49,Fehlergruppen!$1:$1048576,4,)),"")</f>
        <v/>
      </c>
      <c r="L49" t="s">
        <v>240</v>
      </c>
    </row>
    <row r="50" spans="1:19" x14ac:dyDescent="0.15">
      <c r="A50" s="1" t="s">
        <v>39</v>
      </c>
      <c r="B50" s="2" t="str">
        <f>VLOOKUP(A50,'Node-IDs'!$1:$256,2,)</f>
        <v>0x1</v>
      </c>
      <c r="C50" t="s">
        <v>116</v>
      </c>
      <c r="D50">
        <v>48</v>
      </c>
      <c r="E50" s="2">
        <f>VLOOKUP(A50,'Node-IDs'!$1:$256,3,)*1024+D50</f>
        <v>1072</v>
      </c>
      <c r="F50" t="s">
        <v>1</v>
      </c>
      <c r="G50" s="2" t="str">
        <f>VLOOKUP(F50,Fehlerkomponenten!$1:$1048576,2,)</f>
        <v>0x1</v>
      </c>
      <c r="H50" t="s">
        <v>14</v>
      </c>
      <c r="I50" s="2" t="str">
        <f>VLOOKUP(H50,Fehlergruppen!$1:$1048576,2,)</f>
        <v>0x2</v>
      </c>
      <c r="J50" t="s">
        <v>433</v>
      </c>
      <c r="K50" s="2" t="str">
        <f>IF(AND(J50&lt;&gt;"None",J50&lt;&gt;"Log"),CONCATENATE(VLOOKUP(J50,'Error-Level'!$A$2:$B$38,2,FALSE)," ",DEC2HEX(E50,4)," ",VLOOKUP(F50,Fehlerkomponenten!$1:$1048576,4,)," ",VLOOKUP(H50,Fehlergruppen!$1:$1048576,4,)),"")</f>
        <v/>
      </c>
      <c r="L50" t="s">
        <v>240</v>
      </c>
    </row>
    <row r="51" spans="1:19" x14ac:dyDescent="0.15">
      <c r="A51" s="1" t="s">
        <v>39</v>
      </c>
      <c r="B51" s="2" t="str">
        <f>VLOOKUP(A51,'Node-IDs'!$1:$256,2,)</f>
        <v>0x1</v>
      </c>
      <c r="C51" t="s">
        <v>117</v>
      </c>
      <c r="D51">
        <v>57</v>
      </c>
      <c r="E51" s="2">
        <f>VLOOKUP(A51,'Node-IDs'!$1:$256,3,)*1024+D51</f>
        <v>1081</v>
      </c>
      <c r="F51" t="s">
        <v>1</v>
      </c>
      <c r="G51" s="2" t="str">
        <f>VLOOKUP(F51,Fehlerkomponenten!$1:$1048576,2,)</f>
        <v>0x1</v>
      </c>
      <c r="H51" t="s">
        <v>14</v>
      </c>
      <c r="I51" s="2" t="str">
        <f>VLOOKUP(H51,Fehlergruppen!$1:$1048576,2,)</f>
        <v>0x2</v>
      </c>
      <c r="J51" t="s">
        <v>433</v>
      </c>
      <c r="K51" s="2" t="str">
        <f>IF(AND(J51&lt;&gt;"None",J51&lt;&gt;"Log"),CONCATENATE(VLOOKUP(J51,'Error-Level'!$A$2:$B$38,2,FALSE)," ",DEC2HEX(E51,4)," ",VLOOKUP(F51,Fehlerkomponenten!$1:$1048576,4,)," ",VLOOKUP(H51,Fehlergruppen!$1:$1048576,4,)),"")</f>
        <v/>
      </c>
      <c r="L51" t="s">
        <v>240</v>
      </c>
    </row>
    <row r="52" spans="1:19" x14ac:dyDescent="0.15">
      <c r="A52" s="1" t="s">
        <v>39</v>
      </c>
      <c r="B52" s="2" t="str">
        <f>VLOOKUP(A52,'Node-IDs'!$1:$256,2,)</f>
        <v>0x1</v>
      </c>
      <c r="C52" t="s">
        <v>118</v>
      </c>
      <c r="D52">
        <v>58</v>
      </c>
      <c r="E52" s="2">
        <f>VLOOKUP(A52,'Node-IDs'!$1:$256,3,)*1024+D52</f>
        <v>1082</v>
      </c>
      <c r="F52" t="s">
        <v>1</v>
      </c>
      <c r="G52" s="2" t="str">
        <f>VLOOKUP(F52,Fehlerkomponenten!$1:$1048576,2,)</f>
        <v>0x1</v>
      </c>
      <c r="H52" t="s">
        <v>14</v>
      </c>
      <c r="I52" s="2" t="str">
        <f>VLOOKUP(H52,Fehlergruppen!$1:$1048576,2,)</f>
        <v>0x2</v>
      </c>
      <c r="J52" t="s">
        <v>433</v>
      </c>
      <c r="K52" s="2" t="str">
        <f>IF(AND(J52&lt;&gt;"None",J52&lt;&gt;"Log"),CONCATENATE(VLOOKUP(J52,'Error-Level'!$A$2:$B$38,2,FALSE)," ",DEC2HEX(E52,4)," ",VLOOKUP(F52,Fehlerkomponenten!$1:$1048576,4,)," ",VLOOKUP(H52,Fehlergruppen!$1:$1048576,4,)),"")</f>
        <v/>
      </c>
      <c r="L52" t="s">
        <v>240</v>
      </c>
    </row>
    <row r="53" spans="1:19" x14ac:dyDescent="0.15">
      <c r="A53" s="1" t="s">
        <v>39</v>
      </c>
      <c r="B53" s="2" t="str">
        <f>VLOOKUP(A53,'Node-IDs'!$1:$256,2,)</f>
        <v>0x1</v>
      </c>
      <c r="C53" t="s">
        <v>119</v>
      </c>
      <c r="D53">
        <v>59</v>
      </c>
      <c r="E53" s="2">
        <f>VLOOKUP(A53,'Node-IDs'!$1:$256,3,)*1024+D53</f>
        <v>1083</v>
      </c>
      <c r="F53" t="s">
        <v>396</v>
      </c>
      <c r="G53" s="2" t="str">
        <f>VLOOKUP(F53,Fehlerkomponenten!$1:$1048576,2,)</f>
        <v>0x3</v>
      </c>
      <c r="H53" t="s">
        <v>55</v>
      </c>
      <c r="I53" s="2" t="str">
        <f>VLOOKUP(H53,Fehlergruppen!$1:$1048576,2,)</f>
        <v>0x5</v>
      </c>
      <c r="J53" t="s">
        <v>433</v>
      </c>
      <c r="K53" s="2" t="str">
        <f>IF(AND(J53&lt;&gt;"None",J53&lt;&gt;"Log"),CONCATENATE(VLOOKUP(J53,'Error-Level'!$A$2:$B$38,2,FALSE)," ",DEC2HEX(E53,4)," ",VLOOKUP(F53,Fehlerkomponenten!$1:$1048576,4,)," ",VLOOKUP(H53,Fehlergruppen!$1:$1048576,4,)),"")</f>
        <v/>
      </c>
      <c r="L53" t="s">
        <v>240</v>
      </c>
    </row>
    <row r="54" spans="1:19" x14ac:dyDescent="0.15">
      <c r="A54" s="1" t="s">
        <v>39</v>
      </c>
      <c r="B54" s="2" t="str">
        <f>VLOOKUP(A54,'Node-IDs'!$1:$256,2,)</f>
        <v>0x1</v>
      </c>
      <c r="C54" t="s">
        <v>120</v>
      </c>
      <c r="D54">
        <v>61</v>
      </c>
      <c r="E54" s="2">
        <f>VLOOKUP(A54,'Node-IDs'!$1:$256,3,)*1024+D54</f>
        <v>1085</v>
      </c>
      <c r="F54" t="s">
        <v>1</v>
      </c>
      <c r="G54" s="2" t="str">
        <f>VLOOKUP(F54,Fehlerkomponenten!$1:$1048576,2,)</f>
        <v>0x1</v>
      </c>
      <c r="H54" t="s">
        <v>17</v>
      </c>
      <c r="I54" s="2" t="str">
        <f>VLOOKUP(H54,Fehlergruppen!$1:$1048576,2,)</f>
        <v>0x6</v>
      </c>
      <c r="J54" t="s">
        <v>433</v>
      </c>
      <c r="K54" s="2" t="str">
        <f>IF(AND(J54&lt;&gt;"None",J54&lt;&gt;"Log"),CONCATENATE(VLOOKUP(J54,'Error-Level'!$A$2:$B$38,2,FALSE)," ",DEC2HEX(E54,4)," ",VLOOKUP(F54,Fehlerkomponenten!$1:$1048576,4,)," ",VLOOKUP(H54,Fehlergruppen!$1:$1048576,4,)),"")</f>
        <v/>
      </c>
      <c r="L54" t="s">
        <v>240</v>
      </c>
    </row>
    <row r="55" spans="1:19" x14ac:dyDescent="0.15">
      <c r="A55" s="1" t="s">
        <v>39</v>
      </c>
      <c r="B55" s="2" t="str">
        <f>VLOOKUP(A55,'Node-IDs'!$1:$256,2,)</f>
        <v>0x1</v>
      </c>
      <c r="C55" t="s">
        <v>121</v>
      </c>
      <c r="D55">
        <v>62</v>
      </c>
      <c r="E55" s="2">
        <f>VLOOKUP(A55,'Node-IDs'!$1:$256,3,)*1024+D55</f>
        <v>1086</v>
      </c>
      <c r="F55" t="s">
        <v>1</v>
      </c>
      <c r="G55" s="2" t="str">
        <f>VLOOKUP(F55,Fehlerkomponenten!$1:$1048576,2,)</f>
        <v>0x1</v>
      </c>
      <c r="H55" t="s">
        <v>17</v>
      </c>
      <c r="I55" s="2" t="str">
        <f>VLOOKUP(H55,Fehlergruppen!$1:$1048576,2,)</f>
        <v>0x6</v>
      </c>
      <c r="J55" t="s">
        <v>433</v>
      </c>
      <c r="K55" s="2" t="str">
        <f>IF(AND(J55&lt;&gt;"None",J55&lt;&gt;"Log"),CONCATENATE(VLOOKUP(J55,'Error-Level'!$A$2:$B$38,2,FALSE)," ",DEC2HEX(E55,4)," ",VLOOKUP(F55,Fehlerkomponenten!$1:$1048576,4,)," ",VLOOKUP(H55,Fehlergruppen!$1:$1048576,4,)),"")</f>
        <v/>
      </c>
      <c r="L55" t="s">
        <v>240</v>
      </c>
    </row>
    <row r="56" spans="1:19" x14ac:dyDescent="0.15">
      <c r="A56" s="1" t="s">
        <v>39</v>
      </c>
      <c r="B56" s="2" t="str">
        <f>VLOOKUP(A56,'Node-IDs'!$1:$256,2,)</f>
        <v>0x1</v>
      </c>
      <c r="C56" t="s">
        <v>122</v>
      </c>
      <c r="D56">
        <v>63</v>
      </c>
      <c r="E56" s="2">
        <f>VLOOKUP(A56,'Node-IDs'!$1:$256,3,)*1024+D56</f>
        <v>1087</v>
      </c>
      <c r="F56" t="s">
        <v>1</v>
      </c>
      <c r="G56" s="2" t="str">
        <f>VLOOKUP(F56,Fehlerkomponenten!$1:$1048576,2,)</f>
        <v>0x1</v>
      </c>
      <c r="H56" t="s">
        <v>14</v>
      </c>
      <c r="I56" s="2" t="str">
        <f>VLOOKUP(H56,Fehlergruppen!$1:$1048576,2,)</f>
        <v>0x2</v>
      </c>
      <c r="J56" t="s">
        <v>433</v>
      </c>
      <c r="K56" s="2" t="str">
        <f>IF(AND(J56&lt;&gt;"None",J56&lt;&gt;"Log"),CONCATENATE(VLOOKUP(J56,'Error-Level'!$A$2:$B$38,2,FALSE)," ",DEC2HEX(E56,4)," ",VLOOKUP(F56,Fehlerkomponenten!$1:$1048576,4,)," ",VLOOKUP(H56,Fehlergruppen!$1:$1048576,4,)),"")</f>
        <v/>
      </c>
      <c r="L56" t="s">
        <v>240</v>
      </c>
    </row>
    <row r="57" spans="1:19" ht="14" x14ac:dyDescent="0.15">
      <c r="A57" s="1" t="s">
        <v>39</v>
      </c>
      <c r="B57" s="2" t="str">
        <f>VLOOKUP(A57,'Node-IDs'!$1:$256,2,)</f>
        <v>0x1</v>
      </c>
      <c r="C57" t="s">
        <v>123</v>
      </c>
      <c r="D57">
        <v>64</v>
      </c>
      <c r="E57" s="2">
        <f>VLOOKUP(A57,'Node-IDs'!$1:$256,3,)*1024+D57</f>
        <v>1088</v>
      </c>
      <c r="F57" t="s">
        <v>1</v>
      </c>
      <c r="G57" s="2" t="str">
        <f>VLOOKUP(F57,Fehlerkomponenten!$1:$1048576,2,)</f>
        <v>0x1</v>
      </c>
      <c r="H57" t="s">
        <v>15</v>
      </c>
      <c r="I57" s="2" t="str">
        <f>VLOOKUP(H57,Fehlergruppen!$1:$1048576,2,)</f>
        <v>0x3</v>
      </c>
      <c r="J57" t="s">
        <v>431</v>
      </c>
      <c r="K57" s="2" t="str">
        <f>IF(AND(J57&lt;&gt;"None",J57&lt;&gt;"Log"),CONCATENATE(VLOOKUP(J57,'Error-Level'!$A$2:$B$38,2,FALSE)," ",DEC2HEX(E57,4)," ",VLOOKUP(F57,Fehlerkomponenten!$1:$1048576,4,)," ",VLOOKUP(H57,Fehlergruppen!$1:$1048576,4,)),"")</f>
        <v>ERR 0440 DRV HW</v>
      </c>
      <c r="L57" t="s">
        <v>61</v>
      </c>
      <c r="M57" t="s">
        <v>223</v>
      </c>
      <c r="N57" s="6" t="s">
        <v>465</v>
      </c>
      <c r="O57" t="s">
        <v>462</v>
      </c>
      <c r="P57" t="s">
        <v>479</v>
      </c>
      <c r="Q57" s="6" t="s">
        <v>557</v>
      </c>
      <c r="R57">
        <v>3</v>
      </c>
      <c r="S57" t="s">
        <v>557</v>
      </c>
    </row>
    <row r="58" spans="1:19" x14ac:dyDescent="0.15">
      <c r="A58" s="1" t="s">
        <v>39</v>
      </c>
      <c r="B58" s="2" t="str">
        <f>VLOOKUP(A58,'Node-IDs'!$1:$256,2,)</f>
        <v>0x1</v>
      </c>
      <c r="C58" t="s">
        <v>124</v>
      </c>
      <c r="D58">
        <v>65</v>
      </c>
      <c r="E58" s="2">
        <f>VLOOKUP(A58,'Node-IDs'!$1:$256,3,)*1024+D58</f>
        <v>1089</v>
      </c>
      <c r="F58" t="s">
        <v>1</v>
      </c>
      <c r="G58" s="2" t="str">
        <f>VLOOKUP(F58,Fehlerkomponenten!$1:$1048576,2,)</f>
        <v>0x1</v>
      </c>
      <c r="H58" t="s">
        <v>17</v>
      </c>
      <c r="I58" s="2" t="str">
        <f>VLOOKUP(H58,Fehlergruppen!$1:$1048576,2,)</f>
        <v>0x6</v>
      </c>
      <c r="J58" t="s">
        <v>433</v>
      </c>
      <c r="K58" s="2" t="str">
        <f>IF(AND(J58&lt;&gt;"None",J58&lt;&gt;"Log"),CONCATENATE(VLOOKUP(J58,'Error-Level'!$A$2:$B$38,2,FALSE)," ",DEC2HEX(E58,4)," ",VLOOKUP(F58,Fehlerkomponenten!$1:$1048576,4,)," ",VLOOKUP(H58,Fehlergruppen!$1:$1048576,4,)),"")</f>
        <v/>
      </c>
      <c r="L58" t="s">
        <v>240</v>
      </c>
    </row>
    <row r="59" spans="1:19" x14ac:dyDescent="0.15">
      <c r="A59" s="1" t="s">
        <v>39</v>
      </c>
      <c r="B59" s="2" t="str">
        <f>VLOOKUP(A59,'Node-IDs'!$1:$256,2,)</f>
        <v>0x1</v>
      </c>
      <c r="C59" t="s">
        <v>125</v>
      </c>
      <c r="D59">
        <v>66</v>
      </c>
      <c r="E59" s="2">
        <f>VLOOKUP(A59,'Node-IDs'!$1:$256,3,)*1024+D59</f>
        <v>1090</v>
      </c>
      <c r="F59" t="s">
        <v>1</v>
      </c>
      <c r="G59" s="2" t="str">
        <f>VLOOKUP(F59,Fehlerkomponenten!$1:$1048576,2,)</f>
        <v>0x1</v>
      </c>
      <c r="H59" t="s">
        <v>14</v>
      </c>
      <c r="I59" s="2" t="str">
        <f>VLOOKUP(H59,Fehlergruppen!$1:$1048576,2,)</f>
        <v>0x2</v>
      </c>
      <c r="J59" t="s">
        <v>433</v>
      </c>
      <c r="K59" s="2" t="str">
        <f>IF(AND(J59&lt;&gt;"None",J59&lt;&gt;"Log"),CONCATENATE(VLOOKUP(J59,'Error-Level'!$A$2:$B$38,2,FALSE)," ",DEC2HEX(E59,4)," ",VLOOKUP(F59,Fehlerkomponenten!$1:$1048576,4,)," ",VLOOKUP(H59,Fehlergruppen!$1:$1048576,4,)),"")</f>
        <v/>
      </c>
      <c r="L59" t="s">
        <v>240</v>
      </c>
    </row>
    <row r="60" spans="1:19" x14ac:dyDescent="0.15">
      <c r="A60" s="1" t="s">
        <v>39</v>
      </c>
      <c r="B60" s="2" t="str">
        <f>VLOOKUP(A60,'Node-IDs'!$1:$256,2,)</f>
        <v>0x1</v>
      </c>
      <c r="C60" t="s">
        <v>126</v>
      </c>
      <c r="D60">
        <v>67</v>
      </c>
      <c r="E60" s="2">
        <f>VLOOKUP(A60,'Node-IDs'!$1:$256,3,)*1024+D60</f>
        <v>1091</v>
      </c>
      <c r="F60" t="s">
        <v>1</v>
      </c>
      <c r="G60" s="2" t="str">
        <f>VLOOKUP(F60,Fehlerkomponenten!$1:$1048576,2,)</f>
        <v>0x1</v>
      </c>
      <c r="H60" t="s">
        <v>14</v>
      </c>
      <c r="I60" s="2" t="str">
        <f>VLOOKUP(H60,Fehlergruppen!$1:$1048576,2,)</f>
        <v>0x2</v>
      </c>
      <c r="J60" t="s">
        <v>433</v>
      </c>
      <c r="K60" s="2" t="str">
        <f>IF(AND(J60&lt;&gt;"None",J60&lt;&gt;"Log"),CONCATENATE(VLOOKUP(J60,'Error-Level'!$A$2:$B$38,2,FALSE)," ",DEC2HEX(E60,4)," ",VLOOKUP(F60,Fehlerkomponenten!$1:$1048576,4,)," ",VLOOKUP(H60,Fehlergruppen!$1:$1048576,4,)),"")</f>
        <v/>
      </c>
      <c r="L60" t="s">
        <v>240</v>
      </c>
    </row>
    <row r="61" spans="1:19" x14ac:dyDescent="0.15">
      <c r="A61" s="1" t="s">
        <v>39</v>
      </c>
      <c r="B61" s="2" t="str">
        <f>VLOOKUP(A61,'Node-IDs'!$1:$256,2,)</f>
        <v>0x1</v>
      </c>
      <c r="C61" t="s">
        <v>127</v>
      </c>
      <c r="D61">
        <v>68</v>
      </c>
      <c r="E61" s="2">
        <f>VLOOKUP(A61,'Node-IDs'!$1:$256,3,)*1024+D61</f>
        <v>1092</v>
      </c>
      <c r="F61" t="s">
        <v>1</v>
      </c>
      <c r="G61" s="2" t="str">
        <f>VLOOKUP(F61,Fehlerkomponenten!$1:$1048576,2,)</f>
        <v>0x1</v>
      </c>
      <c r="H61" t="s">
        <v>17</v>
      </c>
      <c r="I61" s="2" t="str">
        <f>VLOOKUP(H61,Fehlergruppen!$1:$1048576,2,)</f>
        <v>0x6</v>
      </c>
      <c r="J61" t="s">
        <v>433</v>
      </c>
      <c r="K61" s="2" t="str">
        <f>IF(AND(J61&lt;&gt;"None",J61&lt;&gt;"Log"),CONCATENATE(VLOOKUP(J61,'Error-Level'!$A$2:$B$38,2,FALSE)," ",DEC2HEX(E61,4)," ",VLOOKUP(F61,Fehlerkomponenten!$1:$1048576,4,)," ",VLOOKUP(H61,Fehlergruppen!$1:$1048576,4,)),"")</f>
        <v/>
      </c>
      <c r="L61" t="s">
        <v>240</v>
      </c>
    </row>
    <row r="62" spans="1:19" ht="42" x14ac:dyDescent="0.15">
      <c r="A62" s="1" t="s">
        <v>39</v>
      </c>
      <c r="B62" s="2" t="str">
        <f>VLOOKUP(A62,'Node-IDs'!$1:$256,2,)</f>
        <v>0x1</v>
      </c>
      <c r="C62" t="s">
        <v>128</v>
      </c>
      <c r="D62">
        <v>69</v>
      </c>
      <c r="E62" s="2">
        <f>VLOOKUP(A62,'Node-IDs'!$1:$256,3,)*1024+D62</f>
        <v>1093</v>
      </c>
      <c r="F62" t="s">
        <v>1</v>
      </c>
      <c r="G62" s="2" t="str">
        <f>VLOOKUP(F62,Fehlerkomponenten!$1:$1048576,2,)</f>
        <v>0x1</v>
      </c>
      <c r="H62" t="s">
        <v>15</v>
      </c>
      <c r="I62" s="2" t="str">
        <f>VLOOKUP(H62,Fehlergruppen!$1:$1048576,2,)</f>
        <v>0x3</v>
      </c>
      <c r="J62" t="s">
        <v>431</v>
      </c>
      <c r="K62" s="2" t="str">
        <f>IF(AND(J62&lt;&gt;"None",J62&lt;&gt;"Log"),CONCATENATE(VLOOKUP(J62,'Error-Level'!$A$2:$B$38,2,FALSE)," ",DEC2HEX(E62,4)," ",VLOOKUP(F62,Fehlerkomponenten!$1:$1048576,4,)," ",VLOOKUP(H62,Fehlergruppen!$1:$1048576,4,)),"")</f>
        <v>ERR 0445 DRV HW</v>
      </c>
      <c r="L62" t="s">
        <v>61</v>
      </c>
      <c r="M62" t="s">
        <v>224</v>
      </c>
      <c r="N62" t="s">
        <v>527</v>
      </c>
      <c r="O62" s="6" t="s">
        <v>463</v>
      </c>
      <c r="P62" s="6" t="s">
        <v>480</v>
      </c>
      <c r="Q62" s="6" t="s">
        <v>559</v>
      </c>
      <c r="R62">
        <v>1</v>
      </c>
      <c r="S62" s="6" t="s">
        <v>559</v>
      </c>
    </row>
    <row r="63" spans="1:19" x14ac:dyDescent="0.15">
      <c r="A63" s="1" t="s">
        <v>39</v>
      </c>
      <c r="B63" s="2" t="str">
        <f>VLOOKUP(A63,'Node-IDs'!$1:$256,2,)</f>
        <v>0x1</v>
      </c>
      <c r="C63" t="s">
        <v>129</v>
      </c>
      <c r="D63">
        <v>70</v>
      </c>
      <c r="E63" s="2">
        <f>VLOOKUP(A63,'Node-IDs'!$1:$256,3,)*1024+D63</f>
        <v>1094</v>
      </c>
      <c r="F63" t="s">
        <v>1</v>
      </c>
      <c r="G63" s="2" t="str">
        <f>VLOOKUP(F63,Fehlerkomponenten!$1:$1048576,2,)</f>
        <v>0x1</v>
      </c>
      <c r="H63" t="s">
        <v>14</v>
      </c>
      <c r="I63" s="2" t="str">
        <f>VLOOKUP(H63,Fehlergruppen!$1:$1048576,2,)</f>
        <v>0x2</v>
      </c>
      <c r="J63" t="s">
        <v>433</v>
      </c>
      <c r="K63" s="2" t="str">
        <f>IF(AND(J63&lt;&gt;"None",J63&lt;&gt;"Log"),CONCATENATE(VLOOKUP(J63,'Error-Level'!$A$2:$B$38,2,FALSE)," ",DEC2HEX(E63,4)," ",VLOOKUP(F63,Fehlerkomponenten!$1:$1048576,4,)," ",VLOOKUP(H63,Fehlergruppen!$1:$1048576,4,)),"")</f>
        <v/>
      </c>
      <c r="L63" t="s">
        <v>240</v>
      </c>
    </row>
    <row r="64" spans="1:19" x14ac:dyDescent="0.15">
      <c r="A64" s="1" t="s">
        <v>39</v>
      </c>
      <c r="B64" s="2" t="str">
        <f>VLOOKUP(A64,'Node-IDs'!$1:$256,2,)</f>
        <v>0x1</v>
      </c>
      <c r="C64" t="s">
        <v>130</v>
      </c>
      <c r="D64">
        <v>71</v>
      </c>
      <c r="E64" s="2">
        <f>VLOOKUP(A64,'Node-IDs'!$1:$256,3,)*1024+D64</f>
        <v>1095</v>
      </c>
      <c r="F64" t="s">
        <v>1</v>
      </c>
      <c r="G64" s="2" t="str">
        <f>VLOOKUP(F64,Fehlerkomponenten!$1:$1048576,2,)</f>
        <v>0x1</v>
      </c>
      <c r="H64" t="s">
        <v>15</v>
      </c>
      <c r="I64" s="2" t="str">
        <f>VLOOKUP(H64,Fehlergruppen!$1:$1048576,2,)</f>
        <v>0x3</v>
      </c>
      <c r="J64" t="s">
        <v>433</v>
      </c>
      <c r="K64" s="2" t="str">
        <f>IF(AND(J64&lt;&gt;"None",J64&lt;&gt;"Log"),CONCATENATE(VLOOKUP(J64,'Error-Level'!$A$2:$B$38,2,FALSE)," ",DEC2HEX(E64,4)," ",VLOOKUP(F64,Fehlerkomponenten!$1:$1048576,4,)," ",VLOOKUP(H64,Fehlergruppen!$1:$1048576,4,)),"")</f>
        <v/>
      </c>
      <c r="L64" t="s">
        <v>240</v>
      </c>
    </row>
    <row r="65" spans="1:19" x14ac:dyDescent="0.15">
      <c r="A65" s="1" t="s">
        <v>39</v>
      </c>
      <c r="B65" s="2" t="str">
        <f>VLOOKUP(A65,'Node-IDs'!$1:$256,2,)</f>
        <v>0x1</v>
      </c>
      <c r="C65" t="s">
        <v>131</v>
      </c>
      <c r="D65">
        <v>72</v>
      </c>
      <c r="E65" s="2">
        <f>VLOOKUP(A65,'Node-IDs'!$1:$256,3,)*1024+D65</f>
        <v>1096</v>
      </c>
      <c r="F65" t="s">
        <v>1</v>
      </c>
      <c r="G65" s="2" t="str">
        <f>VLOOKUP(F65,Fehlerkomponenten!$1:$1048576,2,)</f>
        <v>0x1</v>
      </c>
      <c r="H65" t="s">
        <v>17</v>
      </c>
      <c r="I65" s="2" t="str">
        <f>VLOOKUP(H65,Fehlergruppen!$1:$1048576,2,)</f>
        <v>0x6</v>
      </c>
      <c r="J65" t="s">
        <v>433</v>
      </c>
      <c r="K65" s="2" t="str">
        <f>IF(AND(J65&lt;&gt;"None",J65&lt;&gt;"Log"),CONCATENATE(VLOOKUP(J65,'Error-Level'!$A$2:$B$38,2,FALSE)," ",DEC2HEX(E65,4)," ",VLOOKUP(F65,Fehlerkomponenten!$1:$1048576,4,)," ",VLOOKUP(H65,Fehlergruppen!$1:$1048576,4,)),"")</f>
        <v/>
      </c>
      <c r="L65" t="s">
        <v>240</v>
      </c>
    </row>
    <row r="66" spans="1:19" x14ac:dyDescent="0.15">
      <c r="A66" s="1" t="s">
        <v>39</v>
      </c>
      <c r="B66" s="2" t="str">
        <f>VLOOKUP(A66,'Node-IDs'!$1:$256,2,)</f>
        <v>0x1</v>
      </c>
      <c r="C66" t="s">
        <v>132</v>
      </c>
      <c r="D66">
        <v>73</v>
      </c>
      <c r="E66" s="2">
        <f>VLOOKUP(A66,'Node-IDs'!$1:$256,3,)*1024+D66</f>
        <v>1097</v>
      </c>
      <c r="F66" t="s">
        <v>1</v>
      </c>
      <c r="G66" s="2" t="str">
        <f>VLOOKUP(F66,Fehlerkomponenten!$1:$1048576,2,)</f>
        <v>0x1</v>
      </c>
      <c r="H66" t="s">
        <v>17</v>
      </c>
      <c r="I66" s="2" t="str">
        <f>VLOOKUP(H66,Fehlergruppen!$1:$1048576,2,)</f>
        <v>0x6</v>
      </c>
      <c r="J66" t="s">
        <v>433</v>
      </c>
      <c r="K66" s="2" t="str">
        <f>IF(AND(J66&lt;&gt;"None",J66&lt;&gt;"Log"),CONCATENATE(VLOOKUP(J66,'Error-Level'!$A$2:$B$38,2,FALSE)," ",DEC2HEX(E66,4)," ",VLOOKUP(F66,Fehlerkomponenten!$1:$1048576,4,)," ",VLOOKUP(H66,Fehlergruppen!$1:$1048576,4,)),"")</f>
        <v/>
      </c>
      <c r="L66" t="s">
        <v>240</v>
      </c>
    </row>
    <row r="67" spans="1:19" x14ac:dyDescent="0.15">
      <c r="A67" s="1" t="s">
        <v>39</v>
      </c>
      <c r="B67" s="2" t="str">
        <f>VLOOKUP(A67,'Node-IDs'!$1:$256,2,)</f>
        <v>0x1</v>
      </c>
      <c r="C67" t="s">
        <v>133</v>
      </c>
      <c r="D67">
        <v>74</v>
      </c>
      <c r="E67" s="2">
        <f>VLOOKUP(A67,'Node-IDs'!$1:$256,3,)*1024+D67</f>
        <v>1098</v>
      </c>
      <c r="F67" t="s">
        <v>1</v>
      </c>
      <c r="G67" s="2" t="str">
        <f>VLOOKUP(F67,Fehlerkomponenten!$1:$1048576,2,)</f>
        <v>0x1</v>
      </c>
      <c r="H67" t="s">
        <v>17</v>
      </c>
      <c r="I67" s="2" t="str">
        <f>VLOOKUP(H67,Fehlergruppen!$1:$1048576,2,)</f>
        <v>0x6</v>
      </c>
      <c r="J67" t="s">
        <v>433</v>
      </c>
      <c r="K67" s="2" t="str">
        <f>IF(AND(J67&lt;&gt;"None",J67&lt;&gt;"Log"),CONCATENATE(VLOOKUP(J67,'Error-Level'!$A$2:$B$38,2,FALSE)," ",DEC2HEX(E67,4)," ",VLOOKUP(F67,Fehlerkomponenten!$1:$1048576,4,)," ",VLOOKUP(H67,Fehlergruppen!$1:$1048576,4,)),"")</f>
        <v/>
      </c>
      <c r="L67" t="s">
        <v>240</v>
      </c>
    </row>
    <row r="68" spans="1:19" x14ac:dyDescent="0.15">
      <c r="A68" s="1" t="s">
        <v>39</v>
      </c>
      <c r="B68" s="2" t="str">
        <f>VLOOKUP(A68,'Node-IDs'!$1:$256,2,)</f>
        <v>0x1</v>
      </c>
      <c r="C68" t="s">
        <v>134</v>
      </c>
      <c r="D68">
        <v>75</v>
      </c>
      <c r="E68" s="2">
        <f>VLOOKUP(A68,'Node-IDs'!$1:$256,3,)*1024+D68</f>
        <v>1099</v>
      </c>
      <c r="F68" t="s">
        <v>1</v>
      </c>
      <c r="G68" s="2" t="str">
        <f>VLOOKUP(F68,Fehlerkomponenten!$1:$1048576,2,)</f>
        <v>0x1</v>
      </c>
      <c r="H68" t="s">
        <v>14</v>
      </c>
      <c r="I68" s="2" t="str">
        <f>VLOOKUP(H68,Fehlergruppen!$1:$1048576,2,)</f>
        <v>0x2</v>
      </c>
      <c r="J68" t="s">
        <v>433</v>
      </c>
      <c r="K68" s="2" t="str">
        <f>IF(AND(J68&lt;&gt;"None",J68&lt;&gt;"Log"),CONCATENATE(VLOOKUP(J68,'Error-Level'!$A$2:$B$38,2,FALSE)," ",DEC2HEX(E68,4)," ",VLOOKUP(F68,Fehlerkomponenten!$1:$1048576,4,)," ",VLOOKUP(H68,Fehlergruppen!$1:$1048576,4,)),"")</f>
        <v/>
      </c>
      <c r="L68" t="s">
        <v>240</v>
      </c>
    </row>
    <row r="69" spans="1:19" x14ac:dyDescent="0.15">
      <c r="A69" s="1" t="s">
        <v>39</v>
      </c>
      <c r="B69" s="2" t="str">
        <f>VLOOKUP(A69,'Node-IDs'!$1:$256,2,)</f>
        <v>0x1</v>
      </c>
      <c r="C69" t="s">
        <v>135</v>
      </c>
      <c r="D69">
        <v>76</v>
      </c>
      <c r="E69" s="2">
        <f>VLOOKUP(A69,'Node-IDs'!$1:$256,3,)*1024+D69</f>
        <v>1100</v>
      </c>
      <c r="F69" t="s">
        <v>1</v>
      </c>
      <c r="G69" s="2" t="str">
        <f>VLOOKUP(F69,Fehlerkomponenten!$1:$1048576,2,)</f>
        <v>0x1</v>
      </c>
      <c r="H69" t="s">
        <v>14</v>
      </c>
      <c r="I69" s="2" t="str">
        <f>VLOOKUP(H69,Fehlergruppen!$1:$1048576,2,)</f>
        <v>0x2</v>
      </c>
      <c r="J69" t="s">
        <v>433</v>
      </c>
      <c r="K69" s="2" t="str">
        <f>IF(AND(J69&lt;&gt;"None",J69&lt;&gt;"Log"),CONCATENATE(VLOOKUP(J69,'Error-Level'!$A$2:$B$38,2,FALSE)," ",DEC2HEX(E69,4)," ",VLOOKUP(F69,Fehlerkomponenten!$1:$1048576,4,)," ",VLOOKUP(H69,Fehlergruppen!$1:$1048576,4,)),"")</f>
        <v/>
      </c>
      <c r="L69" t="s">
        <v>240</v>
      </c>
    </row>
    <row r="70" spans="1:19" x14ac:dyDescent="0.15">
      <c r="A70" s="1" t="s">
        <v>39</v>
      </c>
      <c r="B70" s="2" t="str">
        <f>VLOOKUP(A70,'Node-IDs'!$1:$256,2,)</f>
        <v>0x1</v>
      </c>
      <c r="C70" t="s">
        <v>136</v>
      </c>
      <c r="D70">
        <v>77</v>
      </c>
      <c r="E70" s="2">
        <f>VLOOKUP(A70,'Node-IDs'!$1:$256,3,)*1024+D70</f>
        <v>1101</v>
      </c>
      <c r="F70" t="s">
        <v>1</v>
      </c>
      <c r="G70" s="2" t="str">
        <f>VLOOKUP(F70,Fehlerkomponenten!$1:$1048576,2,)</f>
        <v>0x1</v>
      </c>
      <c r="H70" t="s">
        <v>14</v>
      </c>
      <c r="I70" s="2" t="str">
        <f>VLOOKUP(H70,Fehlergruppen!$1:$1048576,2,)</f>
        <v>0x2</v>
      </c>
      <c r="J70" t="s">
        <v>433</v>
      </c>
      <c r="K70" s="2" t="str">
        <f>IF(AND(J70&lt;&gt;"None",J70&lt;&gt;"Log"),CONCATENATE(VLOOKUP(J70,'Error-Level'!$A$2:$B$38,2,FALSE)," ",DEC2HEX(E70,4)," ",VLOOKUP(F70,Fehlerkomponenten!$1:$1048576,4,)," ",VLOOKUP(H70,Fehlergruppen!$1:$1048576,4,)),"")</f>
        <v/>
      </c>
      <c r="L70" t="s">
        <v>240</v>
      </c>
    </row>
    <row r="71" spans="1:19" x14ac:dyDescent="0.15">
      <c r="A71" s="1" t="s">
        <v>39</v>
      </c>
      <c r="B71" s="2" t="str">
        <f>VLOOKUP(A71,'Node-IDs'!$1:$256,2,)</f>
        <v>0x1</v>
      </c>
      <c r="C71" t="s">
        <v>137</v>
      </c>
      <c r="D71">
        <v>78</v>
      </c>
      <c r="E71" s="2">
        <f>VLOOKUP(A71,'Node-IDs'!$1:$256,3,)*1024+D71</f>
        <v>1102</v>
      </c>
      <c r="F71" t="s">
        <v>1</v>
      </c>
      <c r="G71" s="2" t="str">
        <f>VLOOKUP(F71,Fehlerkomponenten!$1:$1048576,2,)</f>
        <v>0x1</v>
      </c>
      <c r="H71" t="s">
        <v>14</v>
      </c>
      <c r="I71" s="2" t="str">
        <f>VLOOKUP(H71,Fehlergruppen!$1:$1048576,2,)</f>
        <v>0x2</v>
      </c>
      <c r="J71" t="s">
        <v>433</v>
      </c>
      <c r="K71" s="2" t="str">
        <f>IF(AND(J71&lt;&gt;"None",J71&lt;&gt;"Log"),CONCATENATE(VLOOKUP(J71,'Error-Level'!$A$2:$B$38,2,FALSE)," ",DEC2HEX(E71,4)," ",VLOOKUP(F71,Fehlerkomponenten!$1:$1048576,4,)," ",VLOOKUP(H71,Fehlergruppen!$1:$1048576,4,)),"")</f>
        <v/>
      </c>
      <c r="L71" t="s">
        <v>240</v>
      </c>
    </row>
    <row r="72" spans="1:19" x14ac:dyDescent="0.15">
      <c r="A72" s="1" t="s">
        <v>39</v>
      </c>
      <c r="B72" s="2" t="str">
        <f>VLOOKUP(A72,'Node-IDs'!$1:$256,2,)</f>
        <v>0x1</v>
      </c>
      <c r="C72" t="s">
        <v>138</v>
      </c>
      <c r="D72">
        <v>79</v>
      </c>
      <c r="E72" s="2">
        <f>VLOOKUP(A72,'Node-IDs'!$1:$256,3,)*1024+D72</f>
        <v>1103</v>
      </c>
      <c r="F72" t="s">
        <v>1</v>
      </c>
      <c r="G72" s="2" t="str">
        <f>VLOOKUP(F72,Fehlerkomponenten!$1:$1048576,2,)</f>
        <v>0x1</v>
      </c>
      <c r="H72" t="s">
        <v>14</v>
      </c>
      <c r="I72" s="2" t="str">
        <f>VLOOKUP(H72,Fehlergruppen!$1:$1048576,2,)</f>
        <v>0x2</v>
      </c>
      <c r="J72" t="s">
        <v>433</v>
      </c>
      <c r="K72" s="2" t="str">
        <f>IF(AND(J72&lt;&gt;"None",J72&lt;&gt;"Log"),CONCATENATE(VLOOKUP(J72,'Error-Level'!$A$2:$B$38,2,FALSE)," ",DEC2HEX(E72,4)," ",VLOOKUP(F72,Fehlerkomponenten!$1:$1048576,4,)," ",VLOOKUP(H72,Fehlergruppen!$1:$1048576,4,)),"")</f>
        <v/>
      </c>
      <c r="L72" t="s">
        <v>240</v>
      </c>
    </row>
    <row r="73" spans="1:19" x14ac:dyDescent="0.15">
      <c r="A73" s="1" t="s">
        <v>39</v>
      </c>
      <c r="B73" s="2" t="str">
        <f>VLOOKUP(A73,'Node-IDs'!$1:$256,2,)</f>
        <v>0x1</v>
      </c>
      <c r="C73" t="s">
        <v>139</v>
      </c>
      <c r="D73">
        <v>80</v>
      </c>
      <c r="E73" s="2">
        <f>VLOOKUP(A73,'Node-IDs'!$1:$256,3,)*1024+D73</f>
        <v>1104</v>
      </c>
      <c r="F73" t="s">
        <v>1</v>
      </c>
      <c r="G73" s="2" t="str">
        <f>VLOOKUP(F73,Fehlerkomponenten!$1:$1048576,2,)</f>
        <v>0x1</v>
      </c>
      <c r="H73" t="s">
        <v>14</v>
      </c>
      <c r="I73" s="2" t="str">
        <f>VLOOKUP(H73,Fehlergruppen!$1:$1048576,2,)</f>
        <v>0x2</v>
      </c>
      <c r="J73" t="s">
        <v>433</v>
      </c>
      <c r="K73" s="2" t="str">
        <f>IF(AND(J73&lt;&gt;"None",J73&lt;&gt;"Log"),CONCATENATE(VLOOKUP(J73,'Error-Level'!$A$2:$B$38,2,FALSE)," ",DEC2HEX(E73,4)," ",VLOOKUP(F73,Fehlerkomponenten!$1:$1048576,4,)," ",VLOOKUP(H73,Fehlergruppen!$1:$1048576,4,)),"")</f>
        <v/>
      </c>
      <c r="L73" t="s">
        <v>240</v>
      </c>
    </row>
    <row r="74" spans="1:19" ht="42" x14ac:dyDescent="0.15">
      <c r="A74" s="1" t="s">
        <v>39</v>
      </c>
      <c r="B74" s="2" t="str">
        <f>VLOOKUP(A74,'Node-IDs'!$1:$256,2,)</f>
        <v>0x1</v>
      </c>
      <c r="C74" t="s">
        <v>140</v>
      </c>
      <c r="D74">
        <v>81</v>
      </c>
      <c r="E74" s="2">
        <f>VLOOKUP(A74,'Node-IDs'!$1:$256,3,)*1024+D74</f>
        <v>1105</v>
      </c>
      <c r="F74" t="s">
        <v>1</v>
      </c>
      <c r="G74" s="2" t="str">
        <f>VLOOKUP(F74,Fehlerkomponenten!$1:$1048576,2,)</f>
        <v>0x1</v>
      </c>
      <c r="H74" t="s">
        <v>18</v>
      </c>
      <c r="I74" s="2" t="str">
        <f>VLOOKUP(H74,Fehlergruppen!$1:$1048576,2,)</f>
        <v>0x7</v>
      </c>
      <c r="J74" t="s">
        <v>431</v>
      </c>
      <c r="K74" s="2" t="str">
        <f>IF(AND(J74&lt;&gt;"None",J74&lt;&gt;"Log"),CONCATENATE(VLOOKUP(J74,'Error-Level'!$A$2:$B$38,2,FALSE)," ",DEC2HEX(E74,4)," ",VLOOKUP(F74,Fehlerkomponenten!$1:$1048576,4,)," ",VLOOKUP(H74,Fehlergruppen!$1:$1048576,4,)),"")</f>
        <v>ERR 0451 DRV HOT</v>
      </c>
      <c r="L74" t="s">
        <v>61</v>
      </c>
      <c r="M74" t="s">
        <v>225</v>
      </c>
      <c r="N74" t="s">
        <v>508</v>
      </c>
      <c r="O74" s="6" t="s">
        <v>466</v>
      </c>
      <c r="P74" s="6" t="s">
        <v>483</v>
      </c>
      <c r="Q74" s="6" t="s">
        <v>559</v>
      </c>
      <c r="R74">
        <v>1</v>
      </c>
      <c r="S74" s="6" t="s">
        <v>559</v>
      </c>
    </row>
    <row r="75" spans="1:19" ht="42" x14ac:dyDescent="0.15">
      <c r="A75" s="1" t="s">
        <v>39</v>
      </c>
      <c r="B75" s="2" t="str">
        <f>VLOOKUP(A75,'Node-IDs'!$1:$256,2,)</f>
        <v>0x1</v>
      </c>
      <c r="C75" t="s">
        <v>141</v>
      </c>
      <c r="D75">
        <v>82</v>
      </c>
      <c r="E75" s="2">
        <f>VLOOKUP(A75,'Node-IDs'!$1:$256,3,)*1024+D75</f>
        <v>1106</v>
      </c>
      <c r="F75" t="s">
        <v>1</v>
      </c>
      <c r="G75" s="2" t="str">
        <f>VLOOKUP(F75,Fehlerkomponenten!$1:$1048576,2,)</f>
        <v>0x1</v>
      </c>
      <c r="H75" t="s">
        <v>18</v>
      </c>
      <c r="I75" s="2" t="str">
        <f>VLOOKUP(H75,Fehlergruppen!$1:$1048576,2,)</f>
        <v>0x7</v>
      </c>
      <c r="J75" t="s">
        <v>431</v>
      </c>
      <c r="K75" s="2" t="str">
        <f>IF(AND(J75&lt;&gt;"None",J75&lt;&gt;"Log"),CONCATENATE(VLOOKUP(J75,'Error-Level'!$A$2:$B$38,2,FALSE)," ",DEC2HEX(E75,4)," ",VLOOKUP(F75,Fehlerkomponenten!$1:$1048576,4,)," ",VLOOKUP(H75,Fehlergruppen!$1:$1048576,4,)),"")</f>
        <v>ERR 0452 DRV HOT</v>
      </c>
      <c r="L75" t="s">
        <v>61</v>
      </c>
      <c r="M75" t="s">
        <v>227</v>
      </c>
      <c r="N75" t="s">
        <v>508</v>
      </c>
      <c r="O75" s="6" t="s">
        <v>466</v>
      </c>
      <c r="P75" s="6" t="s">
        <v>483</v>
      </c>
      <c r="Q75" s="6" t="s">
        <v>559</v>
      </c>
      <c r="R75">
        <v>1</v>
      </c>
      <c r="S75" s="6" t="s">
        <v>559</v>
      </c>
    </row>
    <row r="76" spans="1:19" ht="14" x14ac:dyDescent="0.15">
      <c r="A76" s="1" t="s">
        <v>39</v>
      </c>
      <c r="B76" s="2" t="str">
        <f>VLOOKUP(A76,'Node-IDs'!$1:$256,2,)</f>
        <v>0x1</v>
      </c>
      <c r="C76" t="s">
        <v>142</v>
      </c>
      <c r="D76">
        <v>83</v>
      </c>
      <c r="E76" s="2">
        <f>VLOOKUP(A76,'Node-IDs'!$1:$256,3,)*1024+D76</f>
        <v>1107</v>
      </c>
      <c r="F76" t="s">
        <v>1</v>
      </c>
      <c r="G76" s="2" t="str">
        <f>VLOOKUP(F76,Fehlerkomponenten!$1:$1048576,2,)</f>
        <v>0x1</v>
      </c>
      <c r="H76" t="s">
        <v>14</v>
      </c>
      <c r="I76" s="2" t="str">
        <f>VLOOKUP(H76,Fehlergruppen!$1:$1048576,2,)</f>
        <v>0x2</v>
      </c>
      <c r="J76" t="s">
        <v>431</v>
      </c>
      <c r="K76" s="2" t="str">
        <f>IF(AND(J76&lt;&gt;"None",J76&lt;&gt;"Log"),CONCATENATE(VLOOKUP(J76,'Error-Level'!$A$2:$B$38,2,FALSE)," ",DEC2HEX(E76,4)," ",VLOOKUP(F76,Fehlerkomponenten!$1:$1048576,4,)," ",VLOOKUP(H76,Fehlergruppen!$1:$1048576,4,)),"")</f>
        <v>ERR 0453 DRV SW</v>
      </c>
      <c r="L76" t="s">
        <v>61</v>
      </c>
      <c r="M76" t="s">
        <v>228</v>
      </c>
      <c r="N76" t="s">
        <v>503</v>
      </c>
      <c r="O76" t="s">
        <v>530</v>
      </c>
      <c r="P76" t="s">
        <v>479</v>
      </c>
      <c r="Q76" s="6" t="s">
        <v>553</v>
      </c>
      <c r="R76">
        <v>0</v>
      </c>
    </row>
    <row r="77" spans="1:19" x14ac:dyDescent="0.15">
      <c r="A77" s="1" t="s">
        <v>39</v>
      </c>
      <c r="B77" s="2" t="str">
        <f>VLOOKUP(A77,'Node-IDs'!$1:$256,2,)</f>
        <v>0x1</v>
      </c>
      <c r="C77" t="s">
        <v>143</v>
      </c>
      <c r="D77">
        <v>84</v>
      </c>
      <c r="E77" s="2">
        <f>VLOOKUP(A77,'Node-IDs'!$1:$256,3,)*1024+D77</f>
        <v>1108</v>
      </c>
      <c r="F77" t="s">
        <v>1</v>
      </c>
      <c r="G77" s="2" t="str">
        <f>VLOOKUP(F77,Fehlerkomponenten!$1:$1048576,2,)</f>
        <v>0x1</v>
      </c>
      <c r="H77" t="s">
        <v>14</v>
      </c>
      <c r="I77" s="2" t="str">
        <f>VLOOKUP(H77,Fehlergruppen!$1:$1048576,2,)</f>
        <v>0x2</v>
      </c>
      <c r="J77" t="s">
        <v>433</v>
      </c>
      <c r="K77" s="2" t="str">
        <f>IF(AND(J77&lt;&gt;"None",J77&lt;&gt;"Log"),CONCATENATE(VLOOKUP(J77,'Error-Level'!$A$2:$B$38,2,FALSE)," ",DEC2HEX(E77,4)," ",VLOOKUP(F77,Fehlerkomponenten!$1:$1048576,4,)," ",VLOOKUP(H77,Fehlergruppen!$1:$1048576,4,)),"")</f>
        <v/>
      </c>
      <c r="L77" t="s">
        <v>240</v>
      </c>
    </row>
    <row r="78" spans="1:19" x14ac:dyDescent="0.15">
      <c r="A78" s="1" t="s">
        <v>39</v>
      </c>
      <c r="B78" s="2" t="str">
        <f>VLOOKUP(A78,'Node-IDs'!$1:$256,2,)</f>
        <v>0x1</v>
      </c>
      <c r="C78" t="s">
        <v>144</v>
      </c>
      <c r="D78">
        <v>85</v>
      </c>
      <c r="E78" s="2">
        <f>VLOOKUP(A78,'Node-IDs'!$1:$256,3,)*1024+D78</f>
        <v>1109</v>
      </c>
      <c r="F78" t="s">
        <v>396</v>
      </c>
      <c r="G78" s="2" t="str">
        <f>VLOOKUP(F78,Fehlerkomponenten!$1:$1048576,2,)</f>
        <v>0x3</v>
      </c>
      <c r="H78" t="s">
        <v>16</v>
      </c>
      <c r="I78" s="2" t="str">
        <f>VLOOKUP(H78,Fehlergruppen!$1:$1048576,2,)</f>
        <v>0x4</v>
      </c>
      <c r="J78" t="s">
        <v>433</v>
      </c>
      <c r="K78" s="2" t="str">
        <f>IF(AND(J78&lt;&gt;"None",J78&lt;&gt;"Log"),CONCATENATE(VLOOKUP(J78,'Error-Level'!$A$2:$B$38,2,FALSE)," ",DEC2HEX(E78,4)," ",VLOOKUP(F78,Fehlerkomponenten!$1:$1048576,4,)," ",VLOOKUP(H78,Fehlergruppen!$1:$1048576,4,)),"")</f>
        <v/>
      </c>
      <c r="L78" t="s">
        <v>240</v>
      </c>
    </row>
    <row r="79" spans="1:19" x14ac:dyDescent="0.15">
      <c r="A79" s="1" t="s">
        <v>39</v>
      </c>
      <c r="B79" s="2" t="str">
        <f>VLOOKUP(A79,'Node-IDs'!$1:$256,2,)</f>
        <v>0x1</v>
      </c>
      <c r="C79" t="s">
        <v>145</v>
      </c>
      <c r="D79">
        <v>86</v>
      </c>
      <c r="E79" s="2">
        <f>VLOOKUP(A79,'Node-IDs'!$1:$256,3,)*1024+D79</f>
        <v>1110</v>
      </c>
      <c r="F79" t="s">
        <v>1</v>
      </c>
      <c r="G79" s="2" t="str">
        <f>VLOOKUP(F79,Fehlerkomponenten!$1:$1048576,2,)</f>
        <v>0x1</v>
      </c>
      <c r="H79" t="s">
        <v>14</v>
      </c>
      <c r="I79" s="2" t="str">
        <f>VLOOKUP(H79,Fehlergruppen!$1:$1048576,2,)</f>
        <v>0x2</v>
      </c>
      <c r="J79" t="s">
        <v>433</v>
      </c>
      <c r="K79" s="2" t="str">
        <f>IF(AND(J79&lt;&gt;"None",J79&lt;&gt;"Log"),CONCATENATE(VLOOKUP(J79,'Error-Level'!$A$2:$B$38,2,FALSE)," ",DEC2HEX(E79,4)," ",VLOOKUP(F79,Fehlerkomponenten!$1:$1048576,4,)," ",VLOOKUP(H79,Fehlergruppen!$1:$1048576,4,)),"")</f>
        <v/>
      </c>
      <c r="L79" t="s">
        <v>240</v>
      </c>
    </row>
    <row r="80" spans="1:19" ht="56" x14ac:dyDescent="0.15">
      <c r="A80" s="1" t="s">
        <v>39</v>
      </c>
      <c r="B80" s="2" t="str">
        <f>VLOOKUP(A80,'Node-IDs'!$1:$256,2,)</f>
        <v>0x1</v>
      </c>
      <c r="C80" t="s">
        <v>146</v>
      </c>
      <c r="D80">
        <v>87</v>
      </c>
      <c r="E80" s="2">
        <f>VLOOKUP(A80,'Node-IDs'!$1:$256,3,)*1024+D80</f>
        <v>1111</v>
      </c>
      <c r="F80" t="s">
        <v>396</v>
      </c>
      <c r="G80" s="2" t="str">
        <f>VLOOKUP(F80,Fehlerkomponenten!$1:$1048576,2,)</f>
        <v>0x3</v>
      </c>
      <c r="H80" t="s">
        <v>16</v>
      </c>
      <c r="I80" s="2" t="str">
        <f>VLOOKUP(H80,Fehlergruppen!$1:$1048576,2,)</f>
        <v>0x4</v>
      </c>
      <c r="J80" t="s">
        <v>431</v>
      </c>
      <c r="K80" s="2" t="str">
        <f>IF(AND(J80&lt;&gt;"None",J80&lt;&gt;"Log"),CONCATENATE(VLOOKUP(J80,'Error-Level'!$A$2:$B$38,2,FALSE)," ",DEC2HEX(E80,4)," ",VLOOKUP(F80,Fehlerkomponenten!$1:$1048576,4,)," ",VLOOKUP(H80,Fehlergruppen!$1:$1048576,4,)),"")</f>
        <v>ERR 0457 BATT CONN</v>
      </c>
      <c r="L80" t="s">
        <v>61</v>
      </c>
      <c r="M80" t="s">
        <v>229</v>
      </c>
      <c r="N80" t="s">
        <v>504</v>
      </c>
      <c r="O80" s="6" t="s">
        <v>467</v>
      </c>
      <c r="P80" s="6" t="s">
        <v>479</v>
      </c>
      <c r="Q80" s="6" t="s">
        <v>569</v>
      </c>
      <c r="R80">
        <v>1</v>
      </c>
    </row>
    <row r="81" spans="1:19" ht="28" x14ac:dyDescent="0.15">
      <c r="A81" s="1" t="s">
        <v>39</v>
      </c>
      <c r="B81" s="2" t="str">
        <f>VLOOKUP(A81,'Node-IDs'!$1:$256,2,)</f>
        <v>0x1</v>
      </c>
      <c r="C81" t="s">
        <v>147</v>
      </c>
      <c r="D81">
        <v>88</v>
      </c>
      <c r="E81" s="2">
        <f>VLOOKUP(A81,'Node-IDs'!$1:$256,3,)*1024+D81</f>
        <v>1112</v>
      </c>
      <c r="F81" t="s">
        <v>396</v>
      </c>
      <c r="G81" s="2" t="str">
        <f>VLOOKUP(F81,Fehlerkomponenten!$1:$1048576,2,)</f>
        <v>0x3</v>
      </c>
      <c r="H81" t="s">
        <v>16</v>
      </c>
      <c r="I81" s="2" t="str">
        <f>VLOOKUP(H81,Fehlergruppen!$1:$1048576,2,)</f>
        <v>0x4</v>
      </c>
      <c r="J81" t="s">
        <v>431</v>
      </c>
      <c r="K81" s="2" t="str">
        <f>IF(AND(J81&lt;&gt;"None",J81&lt;&gt;"Log"),CONCATENATE(VLOOKUP(J81,'Error-Level'!$A$2:$B$38,2,FALSE)," ",DEC2HEX(E81,4)," ",VLOOKUP(F81,Fehlerkomponenten!$1:$1048576,4,)," ",VLOOKUP(H81,Fehlergruppen!$1:$1048576,4,)),"")</f>
        <v>ERR 0458 BATT CONN</v>
      </c>
      <c r="L81" t="s">
        <v>61</v>
      </c>
      <c r="M81" t="s">
        <v>230</v>
      </c>
      <c r="N81" t="s">
        <v>505</v>
      </c>
      <c r="O81" s="6" t="s">
        <v>468</v>
      </c>
      <c r="P81" s="6" t="s">
        <v>484</v>
      </c>
      <c r="Q81" s="6" t="s">
        <v>570</v>
      </c>
      <c r="R81">
        <v>3</v>
      </c>
      <c r="S81" s="6" t="s">
        <v>559</v>
      </c>
    </row>
    <row r="82" spans="1:19" x14ac:dyDescent="0.15">
      <c r="A82" s="1" t="s">
        <v>39</v>
      </c>
      <c r="B82" s="2" t="str">
        <f>VLOOKUP(A82,'Node-IDs'!$1:$256,2,)</f>
        <v>0x1</v>
      </c>
      <c r="C82" t="s">
        <v>148</v>
      </c>
      <c r="D82">
        <v>89</v>
      </c>
      <c r="E82" s="2">
        <f>VLOOKUP(A82,'Node-IDs'!$1:$256,3,)*1024+D82</f>
        <v>1113</v>
      </c>
      <c r="F82" t="s">
        <v>396</v>
      </c>
      <c r="G82" s="2" t="str">
        <f>VLOOKUP(F82,Fehlerkomponenten!$1:$1048576,2,)</f>
        <v>0x3</v>
      </c>
      <c r="H82" t="s">
        <v>55</v>
      </c>
      <c r="I82" s="2" t="str">
        <f>VLOOKUP(H82,Fehlergruppen!$1:$1048576,2,)</f>
        <v>0x5</v>
      </c>
      <c r="J82" t="s">
        <v>433</v>
      </c>
      <c r="K82" s="2" t="str">
        <f>IF(AND(J82&lt;&gt;"None",J82&lt;&gt;"Log"),CONCATENATE(VLOOKUP(J82,'Error-Level'!$A$2:$B$38,2,FALSE)," ",DEC2HEX(E82,4)," ",VLOOKUP(F82,Fehlerkomponenten!$1:$1048576,4,)," ",VLOOKUP(H82,Fehlergruppen!$1:$1048576,4,)),"")</f>
        <v/>
      </c>
      <c r="L82" t="s">
        <v>240</v>
      </c>
    </row>
    <row r="83" spans="1:19" x14ac:dyDescent="0.15">
      <c r="A83" s="1" t="s">
        <v>39</v>
      </c>
      <c r="B83" s="2" t="str">
        <f>VLOOKUP(A83,'Node-IDs'!$1:$256,2,)</f>
        <v>0x1</v>
      </c>
      <c r="C83" t="s">
        <v>149</v>
      </c>
      <c r="D83">
        <v>90</v>
      </c>
      <c r="E83" s="2">
        <f>VLOOKUP(A83,'Node-IDs'!$1:$256,3,)*1024+D83</f>
        <v>1114</v>
      </c>
      <c r="F83" t="s">
        <v>396</v>
      </c>
      <c r="G83" s="2" t="str">
        <f>VLOOKUP(F83,Fehlerkomponenten!$1:$1048576,2,)</f>
        <v>0x3</v>
      </c>
      <c r="H83" t="s">
        <v>54</v>
      </c>
      <c r="I83" s="2" t="str">
        <f>VLOOKUP(H83,Fehlergruppen!$1:$1048576,2,)</f>
        <v>0x1</v>
      </c>
      <c r="J83" t="s">
        <v>433</v>
      </c>
      <c r="K83" s="2" t="str">
        <f>IF(AND(J83&lt;&gt;"None",J83&lt;&gt;"Log"),CONCATENATE(VLOOKUP(J83,'Error-Level'!$A$2:$B$38,2,FALSE)," ",DEC2HEX(E83,4)," ",VLOOKUP(F83,Fehlerkomponenten!$1:$1048576,4,)," ",VLOOKUP(H83,Fehlergruppen!$1:$1048576,4,)),"")</f>
        <v/>
      </c>
      <c r="L83" t="s">
        <v>240</v>
      </c>
    </row>
    <row r="84" spans="1:19" x14ac:dyDescent="0.15">
      <c r="A84" s="1" t="s">
        <v>39</v>
      </c>
      <c r="B84" s="2" t="str">
        <f>VLOOKUP(A84,'Node-IDs'!$1:$256,2,)</f>
        <v>0x1</v>
      </c>
      <c r="C84" t="s">
        <v>150</v>
      </c>
      <c r="D84">
        <v>91</v>
      </c>
      <c r="E84" s="2">
        <f>VLOOKUP(A84,'Node-IDs'!$1:$256,3,)*1024+D84</f>
        <v>1115</v>
      </c>
      <c r="F84" t="s">
        <v>396</v>
      </c>
      <c r="G84" s="2" t="str">
        <f>VLOOKUP(F84,Fehlerkomponenten!$1:$1048576,2,)</f>
        <v>0x3</v>
      </c>
      <c r="H84" t="s">
        <v>54</v>
      </c>
      <c r="I84" s="2" t="str">
        <f>VLOOKUP(H84,Fehlergruppen!$1:$1048576,2,)</f>
        <v>0x1</v>
      </c>
      <c r="J84" t="s">
        <v>433</v>
      </c>
      <c r="K84" s="2" t="str">
        <f>IF(AND(J84&lt;&gt;"None",J84&lt;&gt;"Log"),CONCATENATE(VLOOKUP(J84,'Error-Level'!$A$2:$B$38,2,FALSE)," ",DEC2HEX(E84,4)," ",VLOOKUP(F84,Fehlerkomponenten!$1:$1048576,4,)," ",VLOOKUP(H84,Fehlergruppen!$1:$1048576,4,)),"")</f>
        <v/>
      </c>
      <c r="L84" t="s">
        <v>240</v>
      </c>
    </row>
    <row r="85" spans="1:19" x14ac:dyDescent="0.15">
      <c r="A85" s="1" t="s">
        <v>39</v>
      </c>
      <c r="B85" s="2" t="str">
        <f>VLOOKUP(A85,'Node-IDs'!$1:$256,2,)</f>
        <v>0x1</v>
      </c>
      <c r="C85" t="s">
        <v>151</v>
      </c>
      <c r="D85">
        <v>92</v>
      </c>
      <c r="E85" s="2">
        <f>VLOOKUP(A85,'Node-IDs'!$1:$256,3,)*1024+D85</f>
        <v>1116</v>
      </c>
      <c r="F85" t="s">
        <v>396</v>
      </c>
      <c r="G85" s="2" t="str">
        <f>VLOOKUP(F85,Fehlerkomponenten!$1:$1048576,2,)</f>
        <v>0x3</v>
      </c>
      <c r="H85" t="s">
        <v>54</v>
      </c>
      <c r="I85" s="2" t="str">
        <f>VLOOKUP(H85,Fehlergruppen!$1:$1048576,2,)</f>
        <v>0x1</v>
      </c>
      <c r="J85" t="s">
        <v>433</v>
      </c>
      <c r="K85" s="2" t="str">
        <f>IF(AND(J85&lt;&gt;"None",J85&lt;&gt;"Log"),CONCATENATE(VLOOKUP(J85,'Error-Level'!$A$2:$B$38,2,FALSE)," ",DEC2HEX(E85,4)," ",VLOOKUP(F85,Fehlerkomponenten!$1:$1048576,4,)," ",VLOOKUP(H85,Fehlergruppen!$1:$1048576,4,)),"")</f>
        <v/>
      </c>
      <c r="L85" t="s">
        <v>240</v>
      </c>
    </row>
    <row r="86" spans="1:19" ht="28" x14ac:dyDescent="0.15">
      <c r="A86" s="1" t="s">
        <v>39</v>
      </c>
      <c r="B86" s="2" t="str">
        <f>VLOOKUP(A86,'Node-IDs'!$1:$256,2,)</f>
        <v>0x1</v>
      </c>
      <c r="C86" t="s">
        <v>152</v>
      </c>
      <c r="D86">
        <v>93</v>
      </c>
      <c r="E86" s="2">
        <f>VLOOKUP(A86,'Node-IDs'!$1:$256,3,)*1024+D86</f>
        <v>1117</v>
      </c>
      <c r="F86" t="s">
        <v>396</v>
      </c>
      <c r="G86" s="2" t="str">
        <f>VLOOKUP(F86,Fehlerkomponenten!$1:$1048576,2,)</f>
        <v>0x3</v>
      </c>
      <c r="H86" t="s">
        <v>54</v>
      </c>
      <c r="I86" s="2" t="str">
        <f>VLOOKUP(H86,Fehlergruppen!$1:$1048576,2,)</f>
        <v>0x1</v>
      </c>
      <c r="J86" t="s">
        <v>431</v>
      </c>
      <c r="K86" s="2" t="str">
        <f>IF(AND(J86&lt;&gt;"None",J86&lt;&gt;"Log"),CONCATENATE(VLOOKUP(J86,'Error-Level'!$A$2:$B$38,2,FALSE)," ",DEC2HEX(E86,4)," ",VLOOKUP(F86,Fehlerkomponenten!$1:$1048576,4,)," ",VLOOKUP(H86,Fehlergruppen!$1:$1048576,4,)),"")</f>
        <v>ERR 045D BATT GEN</v>
      </c>
      <c r="L86" t="s">
        <v>61</v>
      </c>
      <c r="M86" t="s">
        <v>231</v>
      </c>
      <c r="N86" t="s">
        <v>506</v>
      </c>
      <c r="O86" s="6" t="s">
        <v>538</v>
      </c>
      <c r="P86" s="6" t="s">
        <v>479</v>
      </c>
      <c r="Q86" s="6" t="s">
        <v>571</v>
      </c>
      <c r="R86">
        <v>1</v>
      </c>
      <c r="S86" t="s">
        <v>562</v>
      </c>
    </row>
    <row r="87" spans="1:19" x14ac:dyDescent="0.15">
      <c r="A87" s="1" t="s">
        <v>39</v>
      </c>
      <c r="B87" s="2" t="str">
        <f>VLOOKUP(A87,'Node-IDs'!$1:$256,2,)</f>
        <v>0x1</v>
      </c>
      <c r="C87" t="s">
        <v>153</v>
      </c>
      <c r="D87">
        <v>94</v>
      </c>
      <c r="E87" s="2">
        <f>VLOOKUP(A87,'Node-IDs'!$1:$256,3,)*1024+D87</f>
        <v>1118</v>
      </c>
      <c r="F87" t="s">
        <v>396</v>
      </c>
      <c r="G87" s="2" t="str">
        <f>VLOOKUP(F87,Fehlerkomponenten!$1:$1048576,2,)</f>
        <v>0x3</v>
      </c>
      <c r="H87" t="s">
        <v>54</v>
      </c>
      <c r="I87" s="2" t="str">
        <f>VLOOKUP(H87,Fehlergruppen!$1:$1048576,2,)</f>
        <v>0x1</v>
      </c>
      <c r="J87" t="s">
        <v>433</v>
      </c>
      <c r="K87" s="2" t="str">
        <f>IF(AND(J87&lt;&gt;"None",J87&lt;&gt;"Log"),CONCATENATE(VLOOKUP(J87,'Error-Level'!$A$2:$B$38,2,FALSE)," ",DEC2HEX(E87,4)," ",VLOOKUP(F87,Fehlerkomponenten!$1:$1048576,4,)," ",VLOOKUP(H87,Fehlergruppen!$1:$1048576,4,)),"")</f>
        <v/>
      </c>
      <c r="L87" t="s">
        <v>240</v>
      </c>
    </row>
    <row r="88" spans="1:19" x14ac:dyDescent="0.15">
      <c r="A88" s="1" t="s">
        <v>39</v>
      </c>
      <c r="B88" s="2" t="str">
        <f>VLOOKUP(A88,'Node-IDs'!$1:$256,2,)</f>
        <v>0x1</v>
      </c>
      <c r="C88" t="s">
        <v>154</v>
      </c>
      <c r="D88">
        <v>95</v>
      </c>
      <c r="E88" s="2">
        <f>VLOOKUP(A88,'Node-IDs'!$1:$256,3,)*1024+D88</f>
        <v>1119</v>
      </c>
      <c r="F88" t="s">
        <v>396</v>
      </c>
      <c r="G88" s="2" t="str">
        <f>VLOOKUP(F88,Fehlerkomponenten!$1:$1048576,2,)</f>
        <v>0x3</v>
      </c>
      <c r="H88" t="s">
        <v>54</v>
      </c>
      <c r="I88" s="2" t="str">
        <f>VLOOKUP(H88,Fehlergruppen!$1:$1048576,2,)</f>
        <v>0x1</v>
      </c>
      <c r="J88" t="s">
        <v>433</v>
      </c>
      <c r="K88" s="2" t="str">
        <f>IF(AND(J88&lt;&gt;"None",J88&lt;&gt;"Log"),CONCATENATE(VLOOKUP(J88,'Error-Level'!$A$2:$B$38,2,FALSE)," ",DEC2HEX(E88,4)," ",VLOOKUP(F88,Fehlerkomponenten!$1:$1048576,4,)," ",VLOOKUP(H88,Fehlergruppen!$1:$1048576,4,)),"")</f>
        <v/>
      </c>
      <c r="L88" t="s">
        <v>240</v>
      </c>
    </row>
    <row r="89" spans="1:19" x14ac:dyDescent="0.15">
      <c r="A89" s="1" t="s">
        <v>39</v>
      </c>
      <c r="B89" s="2" t="str">
        <f>VLOOKUP(A89,'Node-IDs'!$1:$256,2,)</f>
        <v>0x1</v>
      </c>
      <c r="C89" t="s">
        <v>155</v>
      </c>
      <c r="D89">
        <v>96</v>
      </c>
      <c r="E89" s="2">
        <f>VLOOKUP(A89,'Node-IDs'!$1:$256,3,)*1024+D89</f>
        <v>1120</v>
      </c>
      <c r="F89" t="s">
        <v>396</v>
      </c>
      <c r="G89" s="2" t="str">
        <f>VLOOKUP(F89,Fehlerkomponenten!$1:$1048576,2,)</f>
        <v>0x3</v>
      </c>
      <c r="H89" t="s">
        <v>55</v>
      </c>
      <c r="I89" s="2" t="str">
        <f>VLOOKUP(H89,Fehlergruppen!$1:$1048576,2,)</f>
        <v>0x5</v>
      </c>
      <c r="J89" t="s">
        <v>433</v>
      </c>
      <c r="K89" s="2" t="str">
        <f>IF(AND(J89&lt;&gt;"None",J89&lt;&gt;"Log"),CONCATENATE(VLOOKUP(J89,'Error-Level'!$A$2:$B$38,2,FALSE)," ",DEC2HEX(E89,4)," ",VLOOKUP(F89,Fehlerkomponenten!$1:$1048576,4,)," ",VLOOKUP(H89,Fehlergruppen!$1:$1048576,4,)),"")</f>
        <v/>
      </c>
      <c r="L89" t="s">
        <v>240</v>
      </c>
    </row>
    <row r="90" spans="1:19" x14ac:dyDescent="0.15">
      <c r="A90" s="1" t="s">
        <v>39</v>
      </c>
      <c r="B90" s="2" t="str">
        <f>VLOOKUP(A90,'Node-IDs'!$1:$256,2,)</f>
        <v>0x1</v>
      </c>
      <c r="C90" t="s">
        <v>156</v>
      </c>
      <c r="D90">
        <v>97</v>
      </c>
      <c r="E90" s="2">
        <f>VLOOKUP(A90,'Node-IDs'!$1:$256,3,)*1024+D90</f>
        <v>1121</v>
      </c>
      <c r="F90" t="s">
        <v>396</v>
      </c>
      <c r="G90" s="2" t="str">
        <f>VLOOKUP(F90,Fehlerkomponenten!$1:$1048576,2,)</f>
        <v>0x3</v>
      </c>
      <c r="H90" t="s">
        <v>55</v>
      </c>
      <c r="I90" s="2" t="str">
        <f>VLOOKUP(H90,Fehlergruppen!$1:$1048576,2,)</f>
        <v>0x5</v>
      </c>
      <c r="J90" t="s">
        <v>433</v>
      </c>
      <c r="K90" s="2" t="str">
        <f>IF(AND(J90&lt;&gt;"None",J90&lt;&gt;"Log"),CONCATENATE(VLOOKUP(J90,'Error-Level'!$A$2:$B$38,2,FALSE)," ",DEC2HEX(E90,4)," ",VLOOKUP(F90,Fehlerkomponenten!$1:$1048576,4,)," ",VLOOKUP(H90,Fehlergruppen!$1:$1048576,4,)),"")</f>
        <v/>
      </c>
      <c r="L90" t="s">
        <v>240</v>
      </c>
    </row>
    <row r="91" spans="1:19" x14ac:dyDescent="0.15">
      <c r="A91" s="1" t="s">
        <v>39</v>
      </c>
      <c r="B91" s="2" t="str">
        <f>VLOOKUP(A91,'Node-IDs'!$1:$256,2,)</f>
        <v>0x1</v>
      </c>
      <c r="C91" t="s">
        <v>157</v>
      </c>
      <c r="D91">
        <v>98</v>
      </c>
      <c r="E91" s="2">
        <f>VLOOKUP(A91,'Node-IDs'!$1:$256,3,)*1024+D91</f>
        <v>1122</v>
      </c>
      <c r="F91" t="s">
        <v>1</v>
      </c>
      <c r="G91" s="2" t="str">
        <f>VLOOKUP(F91,Fehlerkomponenten!$1:$1048576,2,)</f>
        <v>0x1</v>
      </c>
      <c r="H91" t="s">
        <v>14</v>
      </c>
      <c r="I91" s="2" t="str">
        <f>VLOOKUP(H91,Fehlergruppen!$1:$1048576,2,)</f>
        <v>0x2</v>
      </c>
      <c r="J91" t="s">
        <v>433</v>
      </c>
      <c r="K91" s="2" t="str">
        <f>IF(AND(J91&lt;&gt;"None",J91&lt;&gt;"Log"),CONCATENATE(VLOOKUP(J91,'Error-Level'!$A$2:$B$38,2,FALSE)," ",DEC2HEX(E91,4)," ",VLOOKUP(F91,Fehlerkomponenten!$1:$1048576,4,)," ",VLOOKUP(H91,Fehlergruppen!$1:$1048576,4,)),"")</f>
        <v/>
      </c>
      <c r="L91" t="s">
        <v>240</v>
      </c>
    </row>
    <row r="92" spans="1:19" x14ac:dyDescent="0.15">
      <c r="A92" s="1" t="s">
        <v>39</v>
      </c>
      <c r="B92" s="2" t="str">
        <f>VLOOKUP(A92,'Node-IDs'!$1:$256,2,)</f>
        <v>0x1</v>
      </c>
      <c r="C92" t="s">
        <v>158</v>
      </c>
      <c r="D92">
        <v>99</v>
      </c>
      <c r="E92" s="2">
        <f>VLOOKUP(A92,'Node-IDs'!$1:$256,3,)*1024+D92</f>
        <v>1123</v>
      </c>
      <c r="F92" t="s">
        <v>396</v>
      </c>
      <c r="G92" s="2" t="str">
        <f>VLOOKUP(F92,Fehlerkomponenten!$1:$1048576,2,)</f>
        <v>0x3</v>
      </c>
      <c r="H92" t="s">
        <v>54</v>
      </c>
      <c r="I92" s="2" t="str">
        <f>VLOOKUP(H92,Fehlergruppen!$1:$1048576,2,)</f>
        <v>0x1</v>
      </c>
      <c r="J92" t="s">
        <v>433</v>
      </c>
      <c r="K92" s="2" t="str">
        <f>IF(AND(J92&lt;&gt;"None",J92&lt;&gt;"Log"),CONCATENATE(VLOOKUP(J92,'Error-Level'!$A$2:$B$38,2,FALSE)," ",DEC2HEX(E92,4)," ",VLOOKUP(F92,Fehlerkomponenten!$1:$1048576,4,)," ",VLOOKUP(H92,Fehlergruppen!$1:$1048576,4,)),"")</f>
        <v/>
      </c>
      <c r="L92" t="s">
        <v>240</v>
      </c>
    </row>
    <row r="93" spans="1:19" x14ac:dyDescent="0.15">
      <c r="A93" s="1" t="s">
        <v>39</v>
      </c>
      <c r="B93" s="2" t="str">
        <f>VLOOKUP(A93,'Node-IDs'!$1:$256,2,)</f>
        <v>0x1</v>
      </c>
      <c r="C93" t="s">
        <v>159</v>
      </c>
      <c r="D93">
        <v>100</v>
      </c>
      <c r="E93" s="2">
        <f>VLOOKUP(A93,'Node-IDs'!$1:$256,3,)*1024+D93</f>
        <v>1124</v>
      </c>
      <c r="F93" t="s">
        <v>396</v>
      </c>
      <c r="G93" s="2" t="str">
        <f>VLOOKUP(F93,Fehlerkomponenten!$1:$1048576,2,)</f>
        <v>0x3</v>
      </c>
      <c r="H93" t="s">
        <v>54</v>
      </c>
      <c r="I93" s="2" t="str">
        <f>VLOOKUP(H93,Fehlergruppen!$1:$1048576,2,)</f>
        <v>0x1</v>
      </c>
      <c r="J93" t="s">
        <v>433</v>
      </c>
      <c r="K93" s="2" t="str">
        <f>IF(AND(J93&lt;&gt;"None",J93&lt;&gt;"Log"),CONCATENATE(VLOOKUP(J93,'Error-Level'!$A$2:$B$38,2,FALSE)," ",DEC2HEX(E93,4)," ",VLOOKUP(F93,Fehlerkomponenten!$1:$1048576,4,)," ",VLOOKUP(H93,Fehlergruppen!$1:$1048576,4,)),"")</f>
        <v/>
      </c>
      <c r="L93" t="s">
        <v>240</v>
      </c>
    </row>
    <row r="94" spans="1:19" ht="56" x14ac:dyDescent="0.15">
      <c r="A94" s="1" t="s">
        <v>39</v>
      </c>
      <c r="B94" s="2" t="str">
        <f>VLOOKUP(A94,'Node-IDs'!$1:$256,2,)</f>
        <v>0x1</v>
      </c>
      <c r="C94" t="s">
        <v>160</v>
      </c>
      <c r="D94">
        <v>101</v>
      </c>
      <c r="E94" s="2">
        <f>VLOOKUP(A94,'Node-IDs'!$1:$256,3,)*1024+D94</f>
        <v>1125</v>
      </c>
      <c r="F94" t="s">
        <v>396</v>
      </c>
      <c r="G94" s="2" t="str">
        <f>VLOOKUP(F94,Fehlerkomponenten!$1:$1048576,2,)</f>
        <v>0x3</v>
      </c>
      <c r="H94" t="s">
        <v>55</v>
      </c>
      <c r="I94" s="2" t="str">
        <f>VLOOKUP(H94,Fehlergruppen!$1:$1048576,2,)</f>
        <v>0x5</v>
      </c>
      <c r="J94" t="s">
        <v>431</v>
      </c>
      <c r="K94" s="2" t="str">
        <f>IF(AND(J94&lt;&gt;"None",J94&lt;&gt;"Log"),CONCATENATE(VLOOKUP(J94,'Error-Level'!$A$2:$B$38,2,FALSE)," ",DEC2HEX(E94,4)," ",VLOOKUP(F94,Fehlerkomponenten!$1:$1048576,4,)," ",VLOOKUP(H94,Fehlergruppen!$1:$1048576,4,)),"")</f>
        <v>ERR 0465 BATT COMM</v>
      </c>
      <c r="L94" t="s">
        <v>61</v>
      </c>
      <c r="M94" t="s">
        <v>232</v>
      </c>
      <c r="N94" t="s">
        <v>507</v>
      </c>
      <c r="O94" s="6" t="s">
        <v>467</v>
      </c>
      <c r="P94" t="s">
        <v>479</v>
      </c>
      <c r="Q94" s="6" t="s">
        <v>569</v>
      </c>
      <c r="R94">
        <v>1</v>
      </c>
    </row>
    <row r="95" spans="1:19" x14ac:dyDescent="0.15">
      <c r="A95" s="1" t="s">
        <v>39</v>
      </c>
      <c r="B95" s="2" t="str">
        <f>VLOOKUP(A95,'Node-IDs'!$1:$256,2,)</f>
        <v>0x1</v>
      </c>
      <c r="C95" t="s">
        <v>161</v>
      </c>
      <c r="D95">
        <v>102</v>
      </c>
      <c r="E95" s="2">
        <f>VLOOKUP(A95,'Node-IDs'!$1:$256,3,)*1024+D95</f>
        <v>1126</v>
      </c>
      <c r="F95" t="s">
        <v>1</v>
      </c>
      <c r="G95" s="2" t="str">
        <f>VLOOKUP(F95,Fehlerkomponenten!$1:$1048576,2,)</f>
        <v>0x1</v>
      </c>
      <c r="H95" t="s">
        <v>17</v>
      </c>
      <c r="I95" s="2" t="str">
        <f>VLOOKUP(H95,Fehlergruppen!$1:$1048576,2,)</f>
        <v>0x6</v>
      </c>
      <c r="J95" t="s">
        <v>433</v>
      </c>
      <c r="K95" s="2" t="str">
        <f>IF(AND(J95&lt;&gt;"None",J95&lt;&gt;"Log"),CONCATENATE(VLOOKUP(J95,'Error-Level'!$A$2:$B$38,2,FALSE)," ",DEC2HEX(E95,4)," ",VLOOKUP(F95,Fehlerkomponenten!$1:$1048576,4,)," ",VLOOKUP(H95,Fehlergruppen!$1:$1048576,4,)),"")</f>
        <v/>
      </c>
      <c r="L95" t="s">
        <v>240</v>
      </c>
    </row>
    <row r="96" spans="1:19" x14ac:dyDescent="0.15">
      <c r="A96" s="1" t="s">
        <v>39</v>
      </c>
      <c r="B96" s="2" t="str">
        <f>VLOOKUP(A96,'Node-IDs'!$1:$256,2,)</f>
        <v>0x1</v>
      </c>
      <c r="C96" t="s">
        <v>162</v>
      </c>
      <c r="D96">
        <v>103</v>
      </c>
      <c r="E96" s="2">
        <f>VLOOKUP(A96,'Node-IDs'!$1:$256,3,)*1024+D96</f>
        <v>1127</v>
      </c>
      <c r="F96" t="s">
        <v>1</v>
      </c>
      <c r="G96" s="2" t="str">
        <f>VLOOKUP(F96,Fehlerkomponenten!$1:$1048576,2,)</f>
        <v>0x1</v>
      </c>
      <c r="H96" t="s">
        <v>18</v>
      </c>
      <c r="I96" s="2" t="str">
        <f>VLOOKUP(H96,Fehlergruppen!$1:$1048576,2,)</f>
        <v>0x7</v>
      </c>
      <c r="J96" t="s">
        <v>433</v>
      </c>
      <c r="K96" s="2" t="str">
        <f>IF(AND(J96&lt;&gt;"None",J96&lt;&gt;"Log"),CONCATENATE(VLOOKUP(J96,'Error-Level'!$A$2:$B$38,2,FALSE)," ",DEC2HEX(E96,4)," ",VLOOKUP(F96,Fehlerkomponenten!$1:$1048576,4,)," ",VLOOKUP(H96,Fehlergruppen!$1:$1048576,4,)),"")</f>
        <v/>
      </c>
      <c r="L96" t="s">
        <v>240</v>
      </c>
    </row>
    <row r="97" spans="1:19" x14ac:dyDescent="0.15">
      <c r="A97" s="1" t="s">
        <v>39</v>
      </c>
      <c r="B97" s="2" t="str">
        <f>VLOOKUP(A97,'Node-IDs'!$1:$256,2,)</f>
        <v>0x1</v>
      </c>
      <c r="C97" t="s">
        <v>163</v>
      </c>
      <c r="D97">
        <v>104</v>
      </c>
      <c r="E97" s="2">
        <f>VLOOKUP(A97,'Node-IDs'!$1:$256,3,)*1024+D97</f>
        <v>1128</v>
      </c>
      <c r="F97" t="s">
        <v>1</v>
      </c>
      <c r="G97" s="2" t="str">
        <f>VLOOKUP(F97,Fehlerkomponenten!$1:$1048576,2,)</f>
        <v>0x1</v>
      </c>
      <c r="H97" t="s">
        <v>14</v>
      </c>
      <c r="I97" s="2" t="str">
        <f>VLOOKUP(H97,Fehlergruppen!$1:$1048576,2,)</f>
        <v>0x2</v>
      </c>
      <c r="J97" t="s">
        <v>433</v>
      </c>
      <c r="K97" s="2" t="str">
        <f>IF(AND(J97&lt;&gt;"None",J97&lt;&gt;"Log"),CONCATENATE(VLOOKUP(J97,'Error-Level'!$A$2:$B$38,2,FALSE)," ",DEC2HEX(E97,4)," ",VLOOKUP(F97,Fehlerkomponenten!$1:$1048576,4,)," ",VLOOKUP(H97,Fehlergruppen!$1:$1048576,4,)),"")</f>
        <v/>
      </c>
      <c r="L97" t="s">
        <v>240</v>
      </c>
    </row>
    <row r="98" spans="1:19" ht="28" x14ac:dyDescent="0.15">
      <c r="A98" s="1" t="s">
        <v>39</v>
      </c>
      <c r="B98" s="2" t="str">
        <f>VLOOKUP(A98,'Node-IDs'!$1:$256,2,)</f>
        <v>0x1</v>
      </c>
      <c r="C98" t="s">
        <v>164</v>
      </c>
      <c r="D98">
        <v>105</v>
      </c>
      <c r="E98" s="2">
        <f>VLOOKUP(A98,'Node-IDs'!$1:$256,3,)*1024+D98</f>
        <v>1129</v>
      </c>
      <c r="F98" t="s">
        <v>396</v>
      </c>
      <c r="G98" s="2" t="str">
        <f>VLOOKUP(F98,Fehlerkomponenten!$1:$1048576,2,)</f>
        <v>0x3</v>
      </c>
      <c r="H98" t="s">
        <v>54</v>
      </c>
      <c r="I98" s="2" t="str">
        <f>VLOOKUP(H98,Fehlergruppen!$1:$1048576,2,)</f>
        <v>0x1</v>
      </c>
      <c r="J98" t="s">
        <v>431</v>
      </c>
      <c r="K98" s="2" t="str">
        <f>IF(AND(J98&lt;&gt;"None",J98&lt;&gt;"Log"),CONCATENATE(VLOOKUP(J98,'Error-Level'!$A$2:$B$38,2,FALSE)," ",DEC2HEX(E98,4)," ",VLOOKUP(F98,Fehlerkomponenten!$1:$1048576,4,)," ",VLOOKUP(H98,Fehlergruppen!$1:$1048576,4,)),"")</f>
        <v>ERR 0469 BATT GEN</v>
      </c>
      <c r="L98" t="s">
        <v>61</v>
      </c>
      <c r="M98" t="s">
        <v>233</v>
      </c>
      <c r="N98" t="s">
        <v>469</v>
      </c>
      <c r="O98" t="s">
        <v>469</v>
      </c>
      <c r="P98" t="s">
        <v>479</v>
      </c>
      <c r="Q98" s="6" t="s">
        <v>571</v>
      </c>
      <c r="R98">
        <v>3</v>
      </c>
      <c r="S98" t="s">
        <v>562</v>
      </c>
    </row>
    <row r="99" spans="1:19" x14ac:dyDescent="0.15">
      <c r="A99" s="1" t="s">
        <v>39</v>
      </c>
      <c r="B99" s="2" t="str">
        <f>VLOOKUP(A99,'Node-IDs'!$1:$256,2,)</f>
        <v>0x1</v>
      </c>
      <c r="C99" t="s">
        <v>165</v>
      </c>
      <c r="D99">
        <v>106</v>
      </c>
      <c r="E99" s="2">
        <f>VLOOKUP(A99,'Node-IDs'!$1:$256,3,)*1024+D99</f>
        <v>1130</v>
      </c>
      <c r="F99" t="s">
        <v>1</v>
      </c>
      <c r="G99" s="2" t="str">
        <f>VLOOKUP(F99,Fehlerkomponenten!$1:$1048576,2,)</f>
        <v>0x1</v>
      </c>
      <c r="H99" t="s">
        <v>14</v>
      </c>
      <c r="I99" s="2" t="str">
        <f>VLOOKUP(H99,Fehlergruppen!$1:$1048576,2,)</f>
        <v>0x2</v>
      </c>
      <c r="J99" t="s">
        <v>433</v>
      </c>
      <c r="K99" s="2" t="str">
        <f>IF(AND(J99&lt;&gt;"None",J99&lt;&gt;"Log"),CONCATENATE(VLOOKUP(J99,'Error-Level'!$A$2:$B$38,2,FALSE)," ",DEC2HEX(E99,4)," ",VLOOKUP(F99,Fehlerkomponenten!$1:$1048576,4,)," ",VLOOKUP(H99,Fehlergruppen!$1:$1048576,4,)),"")</f>
        <v/>
      </c>
      <c r="L99" t="s">
        <v>240</v>
      </c>
    </row>
    <row r="100" spans="1:19" x14ac:dyDescent="0.15">
      <c r="A100" s="1" t="s">
        <v>39</v>
      </c>
      <c r="B100" s="2" t="str">
        <f>VLOOKUP(A100,'Node-IDs'!$1:$256,2,)</f>
        <v>0x1</v>
      </c>
      <c r="C100" t="s">
        <v>166</v>
      </c>
      <c r="D100">
        <v>107</v>
      </c>
      <c r="E100" s="2">
        <f>VLOOKUP(A100,'Node-IDs'!$1:$256,3,)*1024+D100</f>
        <v>1131</v>
      </c>
      <c r="F100" t="s">
        <v>1</v>
      </c>
      <c r="G100" s="2" t="str">
        <f>VLOOKUP(F100,Fehlerkomponenten!$1:$1048576,2,)</f>
        <v>0x1</v>
      </c>
      <c r="H100" t="s">
        <v>55</v>
      </c>
      <c r="I100" s="2" t="str">
        <f>VLOOKUP(H100,Fehlergruppen!$1:$1048576,2,)</f>
        <v>0x5</v>
      </c>
      <c r="J100" t="s">
        <v>433</v>
      </c>
      <c r="K100" s="2" t="str">
        <f>IF(AND(J100&lt;&gt;"None",J100&lt;&gt;"Log"),CONCATENATE(VLOOKUP(J100,'Error-Level'!$A$2:$B$38,2,FALSE)," ",DEC2HEX(E100,4)," ",VLOOKUP(F100,Fehlerkomponenten!$1:$1048576,4,)," ",VLOOKUP(H100,Fehlergruppen!$1:$1048576,4,)),"")</f>
        <v/>
      </c>
      <c r="L100" t="s">
        <v>240</v>
      </c>
    </row>
    <row r="101" spans="1:19" x14ac:dyDescent="0.15">
      <c r="A101" s="1" t="s">
        <v>39</v>
      </c>
      <c r="B101" s="2" t="str">
        <f>VLOOKUP(A101,'Node-IDs'!$1:$256,2,)</f>
        <v>0x1</v>
      </c>
      <c r="C101" t="s">
        <v>167</v>
      </c>
      <c r="D101">
        <v>108</v>
      </c>
      <c r="E101" s="2">
        <f>VLOOKUP(A101,'Node-IDs'!$1:$256,3,)*1024+D101</f>
        <v>1132</v>
      </c>
      <c r="F101" t="s">
        <v>1</v>
      </c>
      <c r="G101" s="2" t="str">
        <f>VLOOKUP(F101,Fehlerkomponenten!$1:$1048576,2,)</f>
        <v>0x1</v>
      </c>
      <c r="H101" t="s">
        <v>55</v>
      </c>
      <c r="I101" s="2" t="str">
        <f>VLOOKUP(H101,Fehlergruppen!$1:$1048576,2,)</f>
        <v>0x5</v>
      </c>
      <c r="J101" t="s">
        <v>433</v>
      </c>
      <c r="K101" s="2" t="str">
        <f>IF(AND(J101&lt;&gt;"None",J101&lt;&gt;"Log"),CONCATENATE(VLOOKUP(J101,'Error-Level'!$A$2:$B$38,2,FALSE)," ",DEC2HEX(E101,4)," ",VLOOKUP(F101,Fehlerkomponenten!$1:$1048576,4,)," ",VLOOKUP(H101,Fehlergruppen!$1:$1048576,4,)),"")</f>
        <v/>
      </c>
      <c r="L101" t="s">
        <v>240</v>
      </c>
    </row>
    <row r="102" spans="1:19" x14ac:dyDescent="0.15">
      <c r="A102" s="1" t="s">
        <v>39</v>
      </c>
      <c r="B102" s="2" t="str">
        <f>VLOOKUP(A102,'Node-IDs'!$1:$256,2,)</f>
        <v>0x1</v>
      </c>
      <c r="C102" t="s">
        <v>168</v>
      </c>
      <c r="D102">
        <v>109</v>
      </c>
      <c r="E102" s="2">
        <f>VLOOKUP(A102,'Node-IDs'!$1:$256,3,)*1024+D102</f>
        <v>1133</v>
      </c>
      <c r="F102" t="s">
        <v>1</v>
      </c>
      <c r="G102" s="2" t="str">
        <f>VLOOKUP(F102,Fehlerkomponenten!$1:$1048576,2,)</f>
        <v>0x1</v>
      </c>
      <c r="H102" t="s">
        <v>54</v>
      </c>
      <c r="I102" s="2" t="str">
        <f>VLOOKUP(H102,Fehlergruppen!$1:$1048576,2,)</f>
        <v>0x1</v>
      </c>
      <c r="J102" t="s">
        <v>433</v>
      </c>
      <c r="K102" s="2" t="str">
        <f>IF(AND(J102&lt;&gt;"None",J102&lt;&gt;"Log"),CONCATENATE(VLOOKUP(J102,'Error-Level'!$A$2:$B$38,2,FALSE)," ",DEC2HEX(E102,4)," ",VLOOKUP(F102,Fehlerkomponenten!$1:$1048576,4,)," ",VLOOKUP(H102,Fehlergruppen!$1:$1048576,4,)),"")</f>
        <v/>
      </c>
      <c r="L102" t="s">
        <v>240</v>
      </c>
    </row>
    <row r="103" spans="1:19" x14ac:dyDescent="0.15">
      <c r="A103" s="1" t="s">
        <v>39</v>
      </c>
      <c r="B103" s="2" t="str">
        <f>VLOOKUP(A103,'Node-IDs'!$1:$256,2,)</f>
        <v>0x1</v>
      </c>
      <c r="C103" t="s">
        <v>169</v>
      </c>
      <c r="D103">
        <v>110</v>
      </c>
      <c r="E103" s="2">
        <f>VLOOKUP(A103,'Node-IDs'!$1:$256,3,)*1024+D103</f>
        <v>1134</v>
      </c>
      <c r="F103" t="s">
        <v>1</v>
      </c>
      <c r="G103" s="2" t="str">
        <f>VLOOKUP(F103,Fehlerkomponenten!$1:$1048576,2,)</f>
        <v>0x1</v>
      </c>
      <c r="H103" t="s">
        <v>17</v>
      </c>
      <c r="I103" s="2" t="str">
        <f>VLOOKUP(H103,Fehlergruppen!$1:$1048576,2,)</f>
        <v>0x6</v>
      </c>
      <c r="J103" t="s">
        <v>433</v>
      </c>
      <c r="K103" s="2" t="str">
        <f>IF(AND(J103&lt;&gt;"None",J103&lt;&gt;"Log"),CONCATENATE(VLOOKUP(J103,'Error-Level'!$A$2:$B$38,2,FALSE)," ",DEC2HEX(E103,4)," ",VLOOKUP(F103,Fehlerkomponenten!$1:$1048576,4,)," ",VLOOKUP(H103,Fehlergruppen!$1:$1048576,4,)),"")</f>
        <v/>
      </c>
      <c r="L103" t="s">
        <v>240</v>
      </c>
    </row>
    <row r="104" spans="1:19" x14ac:dyDescent="0.15">
      <c r="A104" s="1" t="s">
        <v>39</v>
      </c>
      <c r="B104" s="2" t="str">
        <f>VLOOKUP(A104,'Node-IDs'!$1:$256,2,)</f>
        <v>0x1</v>
      </c>
      <c r="C104" t="s">
        <v>170</v>
      </c>
      <c r="D104">
        <v>111</v>
      </c>
      <c r="E104" s="2">
        <f>VLOOKUP(A104,'Node-IDs'!$1:$256,3,)*1024+D104</f>
        <v>1135</v>
      </c>
      <c r="F104" t="s">
        <v>1</v>
      </c>
      <c r="G104" s="2" t="str">
        <f>VLOOKUP(F104,Fehlerkomponenten!$1:$1048576,2,)</f>
        <v>0x1</v>
      </c>
      <c r="H104" t="s">
        <v>54</v>
      </c>
      <c r="I104" s="2" t="str">
        <f>VLOOKUP(H104,Fehlergruppen!$1:$1048576,2,)</f>
        <v>0x1</v>
      </c>
      <c r="J104" t="s">
        <v>433</v>
      </c>
      <c r="K104" s="2" t="str">
        <f>IF(AND(J104&lt;&gt;"None",J104&lt;&gt;"Log"),CONCATENATE(VLOOKUP(J104,'Error-Level'!$A$2:$B$38,2,FALSE)," ",DEC2HEX(E104,4)," ",VLOOKUP(F104,Fehlerkomponenten!$1:$1048576,4,)," ",VLOOKUP(H104,Fehlergruppen!$1:$1048576,4,)),"")</f>
        <v/>
      </c>
      <c r="L104" t="s">
        <v>240</v>
      </c>
    </row>
    <row r="105" spans="1:19" x14ac:dyDescent="0.15">
      <c r="A105" s="1" t="s">
        <v>39</v>
      </c>
      <c r="B105" s="2" t="str">
        <f>VLOOKUP(A105,'Node-IDs'!$1:$256,2,)</f>
        <v>0x1</v>
      </c>
      <c r="C105" t="s">
        <v>171</v>
      </c>
      <c r="D105">
        <v>112</v>
      </c>
      <c r="E105" s="2">
        <f>VLOOKUP(A105,'Node-IDs'!$1:$256,3,)*1024+D105</f>
        <v>1136</v>
      </c>
      <c r="F105" t="s">
        <v>1</v>
      </c>
      <c r="G105" s="2" t="str">
        <f>VLOOKUP(F105,Fehlerkomponenten!$1:$1048576,2,)</f>
        <v>0x1</v>
      </c>
      <c r="H105" t="s">
        <v>14</v>
      </c>
      <c r="I105" s="2" t="str">
        <f>VLOOKUP(H105,Fehlergruppen!$1:$1048576,2,)</f>
        <v>0x2</v>
      </c>
      <c r="J105" t="s">
        <v>433</v>
      </c>
      <c r="K105" s="2" t="str">
        <f>IF(AND(J105&lt;&gt;"None",J105&lt;&gt;"Log"),CONCATENATE(VLOOKUP(J105,'Error-Level'!$A$2:$B$38,2,FALSE)," ",DEC2HEX(E105,4)," ",VLOOKUP(F105,Fehlerkomponenten!$1:$1048576,4,)," ",VLOOKUP(H105,Fehlergruppen!$1:$1048576,4,)),"")</f>
        <v/>
      </c>
      <c r="L105" t="s">
        <v>240</v>
      </c>
    </row>
    <row r="106" spans="1:19" ht="28" x14ac:dyDescent="0.15">
      <c r="A106" s="1" t="s">
        <v>39</v>
      </c>
      <c r="B106" s="2" t="str">
        <f>VLOOKUP(A106,'Node-IDs'!$1:$256,2,)</f>
        <v>0x1</v>
      </c>
      <c r="C106" t="s">
        <v>172</v>
      </c>
      <c r="D106">
        <v>113</v>
      </c>
      <c r="E106" s="2">
        <f>VLOOKUP(A106,'Node-IDs'!$1:$256,3,)*1024+D106</f>
        <v>1137</v>
      </c>
      <c r="F106" t="s">
        <v>2</v>
      </c>
      <c r="G106" s="2" t="str">
        <f>VLOOKUP(F106,Fehlerkomponenten!$1:$1048576,2,)</f>
        <v>0x2</v>
      </c>
      <c r="H106" t="s">
        <v>55</v>
      </c>
      <c r="I106" s="2" t="str">
        <f>VLOOKUP(H106,Fehlergruppen!$1:$1048576,2,)</f>
        <v>0x5</v>
      </c>
      <c r="J106" t="s">
        <v>433</v>
      </c>
      <c r="K106" s="2" t="str">
        <f>IF(AND(J106&lt;&gt;"None",J106&lt;&gt;"Log"),CONCATENATE(VLOOKUP(J106,'Error-Level'!$A$2:$B$38,2,FALSE)," ",DEC2HEX(E106,4)," ",VLOOKUP(F106,Fehlerkomponenten!$1:$1048576,4,)," ",VLOOKUP(H106,Fehlergruppen!$1:$1048576,4,)),"")</f>
        <v/>
      </c>
      <c r="L106" t="s">
        <v>61</v>
      </c>
      <c r="M106" t="s">
        <v>581</v>
      </c>
      <c r="N106" t="s">
        <v>585</v>
      </c>
      <c r="O106" s="6" t="s">
        <v>586</v>
      </c>
      <c r="P106" t="s">
        <v>479</v>
      </c>
      <c r="Q106" s="6" t="s">
        <v>565</v>
      </c>
      <c r="R106">
        <v>0</v>
      </c>
    </row>
    <row r="107" spans="1:19" ht="14" x14ac:dyDescent="0.15">
      <c r="A107" s="1" t="s">
        <v>39</v>
      </c>
      <c r="B107" s="2" t="str">
        <f>VLOOKUP(A107,'Node-IDs'!$1:$256,2,)</f>
        <v>0x1</v>
      </c>
      <c r="C107" t="s">
        <v>173</v>
      </c>
      <c r="D107">
        <v>114</v>
      </c>
      <c r="E107" s="2">
        <f>VLOOKUP(A107,'Node-IDs'!$1:$256,3,)*1024+D107</f>
        <v>1138</v>
      </c>
      <c r="F107" t="s">
        <v>1</v>
      </c>
      <c r="G107" s="2" t="str">
        <f>VLOOKUP(F107,Fehlerkomponenten!$1:$1048576,2,)</f>
        <v>0x1</v>
      </c>
      <c r="H107" t="s">
        <v>14</v>
      </c>
      <c r="I107" s="2" t="str">
        <f>VLOOKUP(H107,Fehlergruppen!$1:$1048576,2,)</f>
        <v>0x2</v>
      </c>
      <c r="J107" t="s">
        <v>433</v>
      </c>
      <c r="K107" s="2" t="str">
        <f>IF(AND(J107&lt;&gt;"None",J107&lt;&gt;"Log"),CONCATENATE(VLOOKUP(J107,'Error-Level'!$A$2:$B$38,2,FALSE)," ",DEC2HEX(E107,4)," ",VLOOKUP(F107,Fehlerkomponenten!$1:$1048576,4,)," ",VLOOKUP(H107,Fehlergruppen!$1:$1048576,4,)),"")</f>
        <v/>
      </c>
      <c r="L107" t="s">
        <v>61</v>
      </c>
      <c r="M107" t="s">
        <v>582</v>
      </c>
      <c r="N107" t="s">
        <v>587</v>
      </c>
      <c r="O107" t="s">
        <v>462</v>
      </c>
      <c r="P107" t="s">
        <v>479</v>
      </c>
      <c r="Q107" s="6" t="s">
        <v>557</v>
      </c>
      <c r="R107">
        <v>2</v>
      </c>
      <c r="S107" t="s">
        <v>557</v>
      </c>
    </row>
    <row r="108" spans="1:19" x14ac:dyDescent="0.15">
      <c r="A108" s="1" t="s">
        <v>39</v>
      </c>
      <c r="B108" s="2" t="str">
        <f>VLOOKUP(A108,'Node-IDs'!$1:$256,2,)</f>
        <v>0x1</v>
      </c>
      <c r="C108" t="s">
        <v>174</v>
      </c>
      <c r="D108">
        <v>115</v>
      </c>
      <c r="E108" s="2">
        <f>VLOOKUP(A108,'Node-IDs'!$1:$256,3,)*1024+D108</f>
        <v>1139</v>
      </c>
      <c r="F108" t="s">
        <v>1</v>
      </c>
      <c r="G108" s="2" t="str">
        <f>VLOOKUP(F108,Fehlerkomponenten!$1:$1048576,2,)</f>
        <v>0x1</v>
      </c>
      <c r="H108" t="s">
        <v>14</v>
      </c>
      <c r="I108" s="2" t="str">
        <f>VLOOKUP(H108,Fehlergruppen!$1:$1048576,2,)</f>
        <v>0x2</v>
      </c>
      <c r="J108" t="s">
        <v>433</v>
      </c>
      <c r="K108" s="2" t="str">
        <f>IF(AND(J108&lt;&gt;"None",J108&lt;&gt;"Log"),CONCATENATE(VLOOKUP(J108,'Error-Level'!$A$2:$B$38,2,FALSE)," ",DEC2HEX(E108,4)," ",VLOOKUP(F108,Fehlerkomponenten!$1:$1048576,4,)," ",VLOOKUP(H108,Fehlergruppen!$1:$1048576,4,)),"")</f>
        <v/>
      </c>
      <c r="L108" t="s">
        <v>240</v>
      </c>
    </row>
    <row r="109" spans="1:19" x14ac:dyDescent="0.15">
      <c r="A109" s="1" t="s">
        <v>39</v>
      </c>
      <c r="B109" s="2" t="str">
        <f>VLOOKUP(A109,'Node-IDs'!$1:$256,2,)</f>
        <v>0x1</v>
      </c>
      <c r="C109" t="s">
        <v>175</v>
      </c>
      <c r="D109">
        <v>116</v>
      </c>
      <c r="E109" s="2">
        <f>VLOOKUP(A109,'Node-IDs'!$1:$256,3,)*1024+D109</f>
        <v>1140</v>
      </c>
      <c r="F109" t="s">
        <v>1</v>
      </c>
      <c r="G109" s="2" t="str">
        <f>VLOOKUP(F109,Fehlerkomponenten!$1:$1048576,2,)</f>
        <v>0x1</v>
      </c>
      <c r="H109" t="s">
        <v>14</v>
      </c>
      <c r="I109" s="2" t="str">
        <f>VLOOKUP(H109,Fehlergruppen!$1:$1048576,2,)</f>
        <v>0x2</v>
      </c>
      <c r="J109" t="s">
        <v>433</v>
      </c>
      <c r="K109" s="2" t="str">
        <f>IF(AND(J109&lt;&gt;"None",J109&lt;&gt;"Log"),CONCATENATE(VLOOKUP(J109,'Error-Level'!$A$2:$B$38,2,FALSE)," ",DEC2HEX(E109,4)," ",VLOOKUP(F109,Fehlerkomponenten!$1:$1048576,4,)," ",VLOOKUP(H109,Fehlergruppen!$1:$1048576,4,)),"")</f>
        <v/>
      </c>
      <c r="L109" t="s">
        <v>240</v>
      </c>
    </row>
    <row r="110" spans="1:19" ht="28" x14ac:dyDescent="0.15">
      <c r="A110" s="1" t="s">
        <v>39</v>
      </c>
      <c r="B110" s="2" t="str">
        <f>VLOOKUP(A110,'Node-IDs'!$1:$256,2,)</f>
        <v>0x1</v>
      </c>
      <c r="C110" t="s">
        <v>176</v>
      </c>
      <c r="D110">
        <v>117</v>
      </c>
      <c r="E110" s="2">
        <f>VLOOKUP(A110,'Node-IDs'!$1:$256,3,)*1024+D110</f>
        <v>1141</v>
      </c>
      <c r="F110" t="s">
        <v>396</v>
      </c>
      <c r="G110" s="2" t="str">
        <f>VLOOKUP(F110,Fehlerkomponenten!$1:$1048576,2,)</f>
        <v>0x3</v>
      </c>
      <c r="H110" t="s">
        <v>55</v>
      </c>
      <c r="I110" s="2" t="str">
        <f>VLOOKUP(H110,Fehlergruppen!$1:$1048576,2,)</f>
        <v>0x5</v>
      </c>
      <c r="J110" t="s">
        <v>431</v>
      </c>
      <c r="K110" s="2" t="str">
        <f>IF(AND(J110&lt;&gt;"None",J110&lt;&gt;"Log"),CONCATENATE(VLOOKUP(J110,'Error-Level'!$A$2:$B$38,2,FALSE)," ",DEC2HEX(E110,4)," ",VLOOKUP(F110,Fehlerkomponenten!$1:$1048576,4,)," ",VLOOKUP(H110,Fehlergruppen!$1:$1048576,4,)),"")</f>
        <v>ERR 0475 BATT COMM</v>
      </c>
      <c r="L110" t="s">
        <v>61</v>
      </c>
      <c r="M110" t="s">
        <v>234</v>
      </c>
      <c r="N110" t="s">
        <v>234</v>
      </c>
      <c r="O110" s="6" t="s">
        <v>470</v>
      </c>
      <c r="P110" t="s">
        <v>479</v>
      </c>
      <c r="Q110" s="6" t="s">
        <v>571</v>
      </c>
      <c r="R110">
        <v>1</v>
      </c>
      <c r="S110" t="s">
        <v>562</v>
      </c>
    </row>
    <row r="111" spans="1:19" x14ac:dyDescent="0.15">
      <c r="A111" s="1" t="s">
        <v>39</v>
      </c>
      <c r="B111" s="2" t="str">
        <f>VLOOKUP(A111,'Node-IDs'!$1:$256,2,)</f>
        <v>0x1</v>
      </c>
      <c r="C111" t="s">
        <v>177</v>
      </c>
      <c r="D111">
        <v>118</v>
      </c>
      <c r="E111" s="2">
        <f>VLOOKUP(A111,'Node-IDs'!$1:$256,3,)*1024+D111</f>
        <v>1142</v>
      </c>
      <c r="F111" t="s">
        <v>1</v>
      </c>
      <c r="G111" s="2" t="str">
        <f>VLOOKUP(F111,Fehlerkomponenten!$1:$1048576,2,)</f>
        <v>0x1</v>
      </c>
      <c r="H111" t="s">
        <v>14</v>
      </c>
      <c r="I111" s="2" t="str">
        <f>VLOOKUP(H111,Fehlergruppen!$1:$1048576,2,)</f>
        <v>0x2</v>
      </c>
      <c r="J111" t="s">
        <v>433</v>
      </c>
      <c r="K111" s="2" t="str">
        <f>IF(AND(J111&lt;&gt;"None",J111&lt;&gt;"Log"),CONCATENATE(VLOOKUP(J111,'Error-Level'!$A$2:$B$38,2,FALSE)," ",DEC2HEX(E111,4)," ",VLOOKUP(F111,Fehlerkomponenten!$1:$1048576,4,)," ",VLOOKUP(H111,Fehlergruppen!$1:$1048576,4,)),"")</f>
        <v/>
      </c>
      <c r="L111" t="s">
        <v>240</v>
      </c>
    </row>
    <row r="112" spans="1:19" x14ac:dyDescent="0.15">
      <c r="A112" s="1" t="s">
        <v>39</v>
      </c>
      <c r="B112" s="2" t="str">
        <f>VLOOKUP(A112,'Node-IDs'!$1:$256,2,)</f>
        <v>0x1</v>
      </c>
      <c r="C112" t="s">
        <v>178</v>
      </c>
      <c r="D112">
        <v>119</v>
      </c>
      <c r="E112" s="2">
        <f>VLOOKUP(A112,'Node-IDs'!$1:$256,3,)*1024+D112</f>
        <v>1143</v>
      </c>
      <c r="F112" t="s">
        <v>1</v>
      </c>
      <c r="G112" s="2" t="str">
        <f>VLOOKUP(F112,Fehlerkomponenten!$1:$1048576,2,)</f>
        <v>0x1</v>
      </c>
      <c r="H112" t="s">
        <v>14</v>
      </c>
      <c r="I112" s="2" t="str">
        <f>VLOOKUP(H112,Fehlergruppen!$1:$1048576,2,)</f>
        <v>0x2</v>
      </c>
      <c r="J112" t="s">
        <v>431</v>
      </c>
      <c r="K112" s="2" t="str">
        <f>IF(AND(J112&lt;&gt;"None",J112&lt;&gt;"Log"),CONCATENATE(VLOOKUP(J112,'Error-Level'!$A$2:$B$38,2,FALSE)," ",DEC2HEX(E112,4)," ",VLOOKUP(F112,Fehlerkomponenten!$1:$1048576,4,)," ",VLOOKUP(H112,Fehlergruppen!$1:$1048576,4,)),"")</f>
        <v>ERR 0477 DRV SW</v>
      </c>
      <c r="L112" t="s">
        <v>61</v>
      </c>
      <c r="M112" t="s">
        <v>549</v>
      </c>
      <c r="N112" t="s">
        <v>550</v>
      </c>
      <c r="O112" t="s">
        <v>551</v>
      </c>
      <c r="P112" t="s">
        <v>552</v>
      </c>
      <c r="Q112" t="s">
        <v>553</v>
      </c>
      <c r="R112">
        <v>3</v>
      </c>
      <c r="S112" t="s">
        <v>558</v>
      </c>
    </row>
    <row r="113" spans="1:19" x14ac:dyDescent="0.15">
      <c r="A113" s="1" t="s">
        <v>39</v>
      </c>
      <c r="B113" s="2" t="str">
        <f>VLOOKUP(A113,'Node-IDs'!$1:$256,2,)</f>
        <v>0x1</v>
      </c>
      <c r="C113" t="s">
        <v>179</v>
      </c>
      <c r="D113">
        <v>120</v>
      </c>
      <c r="E113" s="2">
        <f>VLOOKUP(A113,'Node-IDs'!$1:$256,3,)*1024+D113</f>
        <v>1144</v>
      </c>
      <c r="F113" t="s">
        <v>5</v>
      </c>
      <c r="G113" s="2" t="str">
        <f>VLOOKUP(F113,Fehlerkomponenten!$1:$1048576,2,)</f>
        <v>0x6</v>
      </c>
      <c r="H113" t="s">
        <v>54</v>
      </c>
      <c r="I113" s="2" t="str">
        <f>VLOOKUP(H113,Fehlergruppen!$1:$1048576,2,)</f>
        <v>0x1</v>
      </c>
      <c r="J113" t="s">
        <v>433</v>
      </c>
      <c r="K113" s="2" t="str">
        <f>IF(AND(J113&lt;&gt;"None",J113&lt;&gt;"Log"),CONCATENATE(VLOOKUP(J113,'Error-Level'!$A$2:$B$38,2,FALSE)," ",DEC2HEX(E113,4)," ",VLOOKUP(F113,Fehlerkomponenten!$1:$1048576,4,)," ",VLOOKUP(H113,Fehlergruppen!$1:$1048576,4,)),"")</f>
        <v/>
      </c>
      <c r="L113" t="s">
        <v>240</v>
      </c>
    </row>
    <row r="114" spans="1:19" x14ac:dyDescent="0.15">
      <c r="A114" s="1" t="s">
        <v>39</v>
      </c>
      <c r="B114" s="2" t="str">
        <f>VLOOKUP(A114,'Node-IDs'!$1:$256,2,)</f>
        <v>0x1</v>
      </c>
      <c r="C114" t="s">
        <v>180</v>
      </c>
      <c r="D114">
        <v>121</v>
      </c>
      <c r="E114" s="2">
        <f>VLOOKUP(A114,'Node-IDs'!$1:$256,3,)*1024+D114</f>
        <v>1145</v>
      </c>
      <c r="F114" t="s">
        <v>1</v>
      </c>
      <c r="G114" s="2" t="str">
        <f>VLOOKUP(F114,Fehlerkomponenten!$1:$1048576,2,)</f>
        <v>0x1</v>
      </c>
      <c r="H114" t="s">
        <v>14</v>
      </c>
      <c r="I114" s="2" t="str">
        <f>VLOOKUP(H114,Fehlergruppen!$1:$1048576,2,)</f>
        <v>0x2</v>
      </c>
      <c r="J114" t="s">
        <v>431</v>
      </c>
      <c r="K114" s="2" t="str">
        <f>IF(AND(J114&lt;&gt;"None",J114&lt;&gt;"Log"),CONCATENATE(VLOOKUP(J114,'Error-Level'!$A$2:$B$38,2,FALSE)," ",DEC2HEX(E114,4)," ",VLOOKUP(F114,Fehlerkomponenten!$1:$1048576,4,)," ",VLOOKUP(H114,Fehlergruppen!$1:$1048576,4,)),"")</f>
        <v>ERR 0479 DRV SW</v>
      </c>
      <c r="L114" t="s">
        <v>61</v>
      </c>
      <c r="M114" t="s">
        <v>235</v>
      </c>
      <c r="N114" t="s">
        <v>497</v>
      </c>
      <c r="O114" t="s">
        <v>464</v>
      </c>
      <c r="P114" t="s">
        <v>479</v>
      </c>
      <c r="Q114" t="s">
        <v>553</v>
      </c>
      <c r="R114">
        <v>0</v>
      </c>
    </row>
    <row r="115" spans="1:19" x14ac:dyDescent="0.15">
      <c r="A115" s="1" t="s">
        <v>39</v>
      </c>
      <c r="B115" s="2" t="str">
        <f>VLOOKUP(A115,'Node-IDs'!$1:$256,2,)</f>
        <v>0x1</v>
      </c>
      <c r="C115" t="s">
        <v>181</v>
      </c>
      <c r="D115">
        <v>122</v>
      </c>
      <c r="E115" s="2">
        <f>VLOOKUP(A115,'Node-IDs'!$1:$256,3,)*1024+D115</f>
        <v>1146</v>
      </c>
      <c r="F115" t="s">
        <v>1</v>
      </c>
      <c r="G115" s="2" t="str">
        <f>VLOOKUP(F115,Fehlerkomponenten!$1:$1048576,2,)</f>
        <v>0x1</v>
      </c>
      <c r="H115" t="s">
        <v>14</v>
      </c>
      <c r="I115" s="2" t="str">
        <f>VLOOKUP(H115,Fehlergruppen!$1:$1048576,2,)</f>
        <v>0x2</v>
      </c>
      <c r="J115" t="s">
        <v>431</v>
      </c>
      <c r="K115" s="2" t="str">
        <f>IF(AND(J115&lt;&gt;"None",J115&lt;&gt;"Log"),CONCATENATE(VLOOKUP(J115,'Error-Level'!$A$2:$B$38,2,FALSE)," ",DEC2HEX(E115,4)," ",VLOOKUP(F115,Fehlerkomponenten!$1:$1048576,4,)," ",VLOOKUP(H115,Fehlergruppen!$1:$1048576,4,)),"")</f>
        <v>ERR 047A DRV SW</v>
      </c>
      <c r="L115" t="s">
        <v>61</v>
      </c>
      <c r="M115" t="s">
        <v>236</v>
      </c>
      <c r="N115" t="s">
        <v>497</v>
      </c>
      <c r="O115" t="s">
        <v>530</v>
      </c>
      <c r="P115" t="s">
        <v>479</v>
      </c>
      <c r="Q115" t="s">
        <v>553</v>
      </c>
      <c r="R115">
        <v>0</v>
      </c>
    </row>
    <row r="116" spans="1:19" x14ac:dyDescent="0.15">
      <c r="A116" s="1" t="s">
        <v>39</v>
      </c>
      <c r="B116" s="2" t="str">
        <f>VLOOKUP(A116,'Node-IDs'!$1:$256,2,)</f>
        <v>0x1</v>
      </c>
      <c r="C116" t="s">
        <v>182</v>
      </c>
      <c r="D116">
        <v>123</v>
      </c>
      <c r="E116" s="2">
        <f>VLOOKUP(A116,'Node-IDs'!$1:$256,3,)*1024+D116</f>
        <v>1147</v>
      </c>
      <c r="F116" t="s">
        <v>1</v>
      </c>
      <c r="G116" s="2" t="str">
        <f>VLOOKUP(F116,Fehlerkomponenten!$1:$1048576,2,)</f>
        <v>0x1</v>
      </c>
      <c r="H116" t="s">
        <v>14</v>
      </c>
      <c r="I116" s="2" t="str">
        <f>VLOOKUP(H116,Fehlergruppen!$1:$1048576,2,)</f>
        <v>0x2</v>
      </c>
      <c r="J116" t="s">
        <v>431</v>
      </c>
      <c r="K116" s="2" t="str">
        <f>IF(AND(J116&lt;&gt;"None",J116&lt;&gt;"Log"),CONCATENATE(VLOOKUP(J116,'Error-Level'!$A$2:$B$38,2,FALSE)," ",DEC2HEX(E116,4)," ",VLOOKUP(F116,Fehlerkomponenten!$1:$1048576,4,)," ",VLOOKUP(H116,Fehlergruppen!$1:$1048576,4,)),"")</f>
        <v>ERR 047B DRV SW</v>
      </c>
      <c r="L116" t="s">
        <v>61</v>
      </c>
      <c r="M116" t="s">
        <v>237</v>
      </c>
      <c r="N116" t="s">
        <v>497</v>
      </c>
      <c r="O116" t="s">
        <v>530</v>
      </c>
      <c r="P116" t="s">
        <v>479</v>
      </c>
      <c r="Q116" t="s">
        <v>553</v>
      </c>
      <c r="R116">
        <v>0</v>
      </c>
    </row>
    <row r="117" spans="1:19" x14ac:dyDescent="0.15">
      <c r="A117" s="1" t="s">
        <v>39</v>
      </c>
      <c r="B117" s="2" t="str">
        <f>VLOOKUP(A117,'Node-IDs'!$1:$256,2,)</f>
        <v>0x1</v>
      </c>
      <c r="C117" t="s">
        <v>183</v>
      </c>
      <c r="D117">
        <v>124</v>
      </c>
      <c r="E117" s="2">
        <f>VLOOKUP(A117,'Node-IDs'!$1:$256,3,)*1024+D117</f>
        <v>1148</v>
      </c>
      <c r="F117" t="s">
        <v>1</v>
      </c>
      <c r="G117" s="2" t="str">
        <f>VLOOKUP(F117,Fehlerkomponenten!$1:$1048576,2,)</f>
        <v>0x1</v>
      </c>
      <c r="H117" t="s">
        <v>14</v>
      </c>
      <c r="I117" s="2" t="str">
        <f>VLOOKUP(H117,Fehlergruppen!$1:$1048576,2,)</f>
        <v>0x2</v>
      </c>
      <c r="J117" t="s">
        <v>433</v>
      </c>
      <c r="K117" s="2" t="str">
        <f>IF(AND(J117&lt;&gt;"None",J117&lt;&gt;"Log"),CONCATENATE(VLOOKUP(J117,'Error-Level'!$A$2:$B$38,2,FALSE)," ",DEC2HEX(E117,4)," ",VLOOKUP(F117,Fehlerkomponenten!$1:$1048576,4,)," ",VLOOKUP(H117,Fehlergruppen!$1:$1048576,4,)),"")</f>
        <v/>
      </c>
      <c r="L117" t="s">
        <v>240</v>
      </c>
    </row>
    <row r="118" spans="1:19" ht="42" x14ac:dyDescent="0.15">
      <c r="A118" s="1" t="s">
        <v>39</v>
      </c>
      <c r="B118" s="2" t="str">
        <f>VLOOKUP(A118,'Node-IDs'!$1:$256,2,)</f>
        <v>0x1</v>
      </c>
      <c r="C118" t="s">
        <v>184</v>
      </c>
      <c r="D118">
        <v>125</v>
      </c>
      <c r="E118" s="2">
        <f>VLOOKUP(A118,'Node-IDs'!$1:$256,3,)*1024+D118</f>
        <v>1149</v>
      </c>
      <c r="F118" t="s">
        <v>1</v>
      </c>
      <c r="G118" s="2" t="str">
        <f>VLOOKUP(F118,Fehlerkomponenten!$1:$1048576,2,)</f>
        <v>0x1</v>
      </c>
      <c r="H118" t="s">
        <v>15</v>
      </c>
      <c r="I118" s="2" t="str">
        <f>VLOOKUP(H118,Fehlergruppen!$1:$1048576,2,)</f>
        <v>0x3</v>
      </c>
      <c r="J118" t="s">
        <v>431</v>
      </c>
      <c r="K118" s="2" t="str">
        <f>IF(AND(J118&lt;&gt;"None",J118&lt;&gt;"Log"),CONCATENATE(VLOOKUP(J118,'Error-Level'!$A$2:$B$38,2,FALSE)," ",DEC2HEX(E118,4)," ",VLOOKUP(F118,Fehlerkomponenten!$1:$1048576,4,)," ",VLOOKUP(H118,Fehlergruppen!$1:$1048576,4,)),"")</f>
        <v>ERR 047D DRV HW</v>
      </c>
      <c r="L118" t="s">
        <v>61</v>
      </c>
      <c r="M118" t="s">
        <v>238</v>
      </c>
      <c r="N118" s="6" t="s">
        <v>527</v>
      </c>
      <c r="O118" s="6" t="s">
        <v>463</v>
      </c>
      <c r="P118" s="6" t="s">
        <v>485</v>
      </c>
      <c r="Q118" s="6" t="s">
        <v>573</v>
      </c>
      <c r="R118">
        <v>0</v>
      </c>
    </row>
    <row r="119" spans="1:19" ht="42" x14ac:dyDescent="0.15">
      <c r="A119" s="1" t="s">
        <v>39</v>
      </c>
      <c r="B119" s="2" t="str">
        <f>VLOOKUP(A119,'Node-IDs'!$1:$256,2,)</f>
        <v>0x1</v>
      </c>
      <c r="C119" t="s">
        <v>185</v>
      </c>
      <c r="D119">
        <v>126</v>
      </c>
      <c r="E119" s="2">
        <f>VLOOKUP(A119,'Node-IDs'!$1:$256,3,)*1024+D119</f>
        <v>1150</v>
      </c>
      <c r="F119" t="s">
        <v>1</v>
      </c>
      <c r="G119" s="2" t="str">
        <f>VLOOKUP(F119,Fehlerkomponenten!$1:$1048576,2,)</f>
        <v>0x1</v>
      </c>
      <c r="H119" t="s">
        <v>16</v>
      </c>
      <c r="I119" s="2" t="str">
        <f>VLOOKUP(H119,Fehlergruppen!$1:$1048576,2,)</f>
        <v>0x4</v>
      </c>
      <c r="J119" t="s">
        <v>433</v>
      </c>
      <c r="K119" s="2" t="str">
        <f>IF(AND(J119&lt;&gt;"None",J119&lt;&gt;"Log"),CONCATENATE(VLOOKUP(J119,'Error-Level'!$A$2:$B$38,2,FALSE)," ",DEC2HEX(E119,4)," ",VLOOKUP(F119,Fehlerkomponenten!$1:$1048576,4,)," ",VLOOKUP(H119,Fehlergruppen!$1:$1048576,4,)),"")</f>
        <v/>
      </c>
      <c r="L119" t="s">
        <v>240</v>
      </c>
      <c r="M119" t="s">
        <v>239</v>
      </c>
      <c r="O119" s="6" t="s">
        <v>467</v>
      </c>
      <c r="P119" t="s">
        <v>479</v>
      </c>
      <c r="R119">
        <v>0</v>
      </c>
    </row>
    <row r="120" spans="1:19" ht="42" x14ac:dyDescent="0.15">
      <c r="A120" s="1" t="s">
        <v>39</v>
      </c>
      <c r="B120" s="2" t="str">
        <f>VLOOKUP(A120,'Node-IDs'!$1:$256,2,)</f>
        <v>0x1</v>
      </c>
      <c r="C120" t="s">
        <v>186</v>
      </c>
      <c r="D120">
        <v>127</v>
      </c>
      <c r="E120" s="2">
        <f>VLOOKUP(A120,'Node-IDs'!$1:$256,3,)*1024+D120</f>
        <v>1151</v>
      </c>
      <c r="F120" t="s">
        <v>1</v>
      </c>
      <c r="G120" s="2" t="str">
        <f>VLOOKUP(F120,Fehlerkomponenten!$1:$1048576,2,)</f>
        <v>0x1</v>
      </c>
      <c r="H120" t="s">
        <v>18</v>
      </c>
      <c r="I120" s="2" t="str">
        <f>VLOOKUP(H120,Fehlergruppen!$1:$1048576,2,)</f>
        <v>0x7</v>
      </c>
      <c r="J120" t="s">
        <v>431</v>
      </c>
      <c r="K120" s="2" t="str">
        <f>IF(AND(J120&lt;&gt;"None",J120&lt;&gt;"Log"),CONCATENATE(VLOOKUP(J120,'Error-Level'!$A$2:$B$38,2,FALSE)," ",DEC2HEX(E120,4)," ",VLOOKUP(F120,Fehlerkomponenten!$1:$1048576,4,)," ",VLOOKUP(H120,Fehlergruppen!$1:$1048576,4,)),"")</f>
        <v>ERR 047F DRV HOT</v>
      </c>
      <c r="L120" t="s">
        <v>61</v>
      </c>
      <c r="M120" t="s">
        <v>226</v>
      </c>
      <c r="N120" t="s">
        <v>508</v>
      </c>
      <c r="O120" s="6" t="s">
        <v>466</v>
      </c>
      <c r="P120" s="6" t="s">
        <v>483</v>
      </c>
      <c r="Q120" s="6" t="s">
        <v>573</v>
      </c>
      <c r="R120">
        <v>1</v>
      </c>
      <c r="S120" s="6" t="s">
        <v>559</v>
      </c>
    </row>
    <row r="121" spans="1:19" ht="28" x14ac:dyDescent="0.15">
      <c r="A121" s="1" t="s">
        <v>39</v>
      </c>
      <c r="B121" s="2" t="str">
        <f>VLOOKUP(A121,'Node-IDs'!$1:$256,2,)</f>
        <v>0x1</v>
      </c>
      <c r="C121" t="s">
        <v>187</v>
      </c>
      <c r="D121">
        <v>128</v>
      </c>
      <c r="E121" s="2">
        <f>VLOOKUP(A121,'Node-IDs'!$1:$256,3,)*1024+D121</f>
        <v>1152</v>
      </c>
      <c r="F121" t="s">
        <v>1</v>
      </c>
      <c r="G121" s="2" t="str">
        <f>VLOOKUP(F121,Fehlerkomponenten!$1:$1048576,2,)</f>
        <v>0x1</v>
      </c>
      <c r="H121" t="s">
        <v>17</v>
      </c>
      <c r="I121" s="2" t="str">
        <f>VLOOKUP(H121,Fehlergruppen!$1:$1048576,2,)</f>
        <v>0x6</v>
      </c>
      <c r="J121" t="s">
        <v>431</v>
      </c>
      <c r="K121" s="2" t="str">
        <f>IF(AND(J121&lt;&gt;"None",J121&lt;&gt;"Log"),CONCATENATE(VLOOKUP(J121,'Error-Level'!$A$2:$B$38,2,FALSE)," ",DEC2HEX(E121,4)," ",VLOOKUP(F121,Fehlerkomponenten!$1:$1048576,4,)," ",VLOOKUP(H121,Fehlergruppen!$1:$1048576,4,)),"")</f>
        <v>ERR 0480 DRV SENS</v>
      </c>
      <c r="L121" t="s">
        <v>61</v>
      </c>
      <c r="M121" t="s">
        <v>241</v>
      </c>
      <c r="N121" t="s">
        <v>509</v>
      </c>
      <c r="O121" s="6" t="s">
        <v>531</v>
      </c>
      <c r="P121" s="6" t="s">
        <v>485</v>
      </c>
      <c r="Q121" s="6" t="s">
        <v>573</v>
      </c>
      <c r="R121">
        <v>1</v>
      </c>
    </row>
    <row r="122" spans="1:19" ht="28" x14ac:dyDescent="0.15">
      <c r="A122" s="1" t="s">
        <v>39</v>
      </c>
      <c r="B122" s="2" t="str">
        <f>VLOOKUP(A122,'Node-IDs'!$1:$256,2,)</f>
        <v>0x1</v>
      </c>
      <c r="C122" t="s">
        <v>188</v>
      </c>
      <c r="D122">
        <v>129</v>
      </c>
      <c r="E122" s="2">
        <f>VLOOKUP(A122,'Node-IDs'!$1:$256,3,)*1024+D122</f>
        <v>1153</v>
      </c>
      <c r="F122" t="s">
        <v>396</v>
      </c>
      <c r="G122" s="2" t="str">
        <f>VLOOKUP(F122,Fehlerkomponenten!$1:$1048576,2,)</f>
        <v>0x3</v>
      </c>
      <c r="H122" t="s">
        <v>55</v>
      </c>
      <c r="I122" s="2" t="str">
        <f>VLOOKUP(H122,Fehlergruppen!$1:$1048576,2,)</f>
        <v>0x5</v>
      </c>
      <c r="J122" t="s">
        <v>431</v>
      </c>
      <c r="K122" s="2" t="str">
        <f>IF(AND(J122&lt;&gt;"None",J122&lt;&gt;"Log"),CONCATENATE(VLOOKUP(J122,'Error-Level'!$A$2:$B$38,2,FALSE)," ",DEC2HEX(E122,4)," ",VLOOKUP(F122,Fehlerkomponenten!$1:$1048576,4,)," ",VLOOKUP(H122,Fehlergruppen!$1:$1048576,4,)),"")</f>
        <v>ERR 0481 BATT COMM</v>
      </c>
      <c r="L122" t="s">
        <v>61</v>
      </c>
      <c r="M122" t="s">
        <v>242</v>
      </c>
      <c r="N122" t="s">
        <v>510</v>
      </c>
      <c r="O122" s="6" t="s">
        <v>470</v>
      </c>
      <c r="P122" t="s">
        <v>479</v>
      </c>
      <c r="Q122" t="s">
        <v>553</v>
      </c>
      <c r="R122">
        <v>0</v>
      </c>
    </row>
    <row r="123" spans="1:19" x14ac:dyDescent="0.15">
      <c r="A123" s="1" t="s">
        <v>39</v>
      </c>
      <c r="B123" s="2" t="str">
        <f>VLOOKUP(A123,'Node-IDs'!$1:$256,2,)</f>
        <v>0x1</v>
      </c>
      <c r="C123" t="s">
        <v>189</v>
      </c>
      <c r="D123">
        <v>130</v>
      </c>
      <c r="E123" s="2">
        <f>VLOOKUP(A123,'Node-IDs'!$1:$256,3,)*1024+D123</f>
        <v>1154</v>
      </c>
      <c r="F123" t="s">
        <v>1</v>
      </c>
      <c r="G123" s="2" t="str">
        <f>VLOOKUP(F123,Fehlerkomponenten!$1:$1048576,2,)</f>
        <v>0x1</v>
      </c>
      <c r="H123" t="s">
        <v>14</v>
      </c>
      <c r="I123" s="2" t="str">
        <f>VLOOKUP(H123,Fehlergruppen!$1:$1048576,2,)</f>
        <v>0x2</v>
      </c>
      <c r="J123" t="s">
        <v>431</v>
      </c>
      <c r="K123" s="2" t="str">
        <f>IF(AND(J123&lt;&gt;"None",J123&lt;&gt;"Log"),CONCATENATE(VLOOKUP(J123,'Error-Level'!$A$2:$B$38,2,FALSE)," ",DEC2HEX(E123,4)," ",VLOOKUP(F123,Fehlerkomponenten!$1:$1048576,4,)," ",VLOOKUP(H123,Fehlergruppen!$1:$1048576,4,)),"")</f>
        <v>ERR 0482 DRV SW</v>
      </c>
      <c r="L123" t="s">
        <v>61</v>
      </c>
      <c r="M123" t="s">
        <v>243</v>
      </c>
      <c r="N123" t="s">
        <v>511</v>
      </c>
      <c r="O123" t="s">
        <v>464</v>
      </c>
      <c r="P123" t="s">
        <v>479</v>
      </c>
      <c r="Q123" t="s">
        <v>553</v>
      </c>
      <c r="R123">
        <v>3</v>
      </c>
      <c r="S123" t="s">
        <v>558</v>
      </c>
    </row>
    <row r="124" spans="1:19" x14ac:dyDescent="0.15">
      <c r="A124" s="1" t="s">
        <v>39</v>
      </c>
      <c r="B124" s="2" t="str">
        <f>VLOOKUP(A124,'Node-IDs'!$1:$256,2,)</f>
        <v>0x1</v>
      </c>
      <c r="C124" t="s">
        <v>190</v>
      </c>
      <c r="D124">
        <v>131</v>
      </c>
      <c r="E124" s="2">
        <f>VLOOKUP(A124,'Node-IDs'!$1:$256,3,)*1024+D124</f>
        <v>1155</v>
      </c>
      <c r="F124" t="s">
        <v>1</v>
      </c>
      <c r="G124" s="2" t="str">
        <f>VLOOKUP(F124,Fehlerkomponenten!$1:$1048576,2,)</f>
        <v>0x1</v>
      </c>
      <c r="H124" t="s">
        <v>14</v>
      </c>
      <c r="I124" s="2" t="str">
        <f>VLOOKUP(H124,Fehlergruppen!$1:$1048576,2,)</f>
        <v>0x2</v>
      </c>
      <c r="J124" t="s">
        <v>431</v>
      </c>
      <c r="K124" s="2" t="str">
        <f>IF(AND(J124&lt;&gt;"None",J124&lt;&gt;"Log"),CONCATENATE(VLOOKUP(J124,'Error-Level'!$A$2:$B$38,2,FALSE)," ",DEC2HEX(E124,4)," ",VLOOKUP(F124,Fehlerkomponenten!$1:$1048576,4,)," ",VLOOKUP(H124,Fehlergruppen!$1:$1048576,4,)),"")</f>
        <v>ERR 0483 DRV SW</v>
      </c>
      <c r="L124" t="s">
        <v>61</v>
      </c>
      <c r="M124" t="s">
        <v>250</v>
      </c>
      <c r="N124" t="s">
        <v>512</v>
      </c>
      <c r="O124" t="s">
        <v>530</v>
      </c>
      <c r="P124" t="s">
        <v>479</v>
      </c>
      <c r="Q124" t="s">
        <v>553</v>
      </c>
      <c r="R124">
        <v>0</v>
      </c>
    </row>
    <row r="125" spans="1:19" x14ac:dyDescent="0.15">
      <c r="A125" s="1" t="s">
        <v>39</v>
      </c>
      <c r="B125" s="2" t="str">
        <f>VLOOKUP(A125,'Node-IDs'!$1:$256,2,)</f>
        <v>0x1</v>
      </c>
      <c r="C125" t="s">
        <v>191</v>
      </c>
      <c r="D125">
        <v>132</v>
      </c>
      <c r="E125" s="2">
        <f>VLOOKUP(A125,'Node-IDs'!$1:$256,3,)*1024+D125</f>
        <v>1156</v>
      </c>
      <c r="F125" t="s">
        <v>1</v>
      </c>
      <c r="G125" s="2" t="str">
        <f>VLOOKUP(F125,Fehlerkomponenten!$1:$1048576,2,)</f>
        <v>0x1</v>
      </c>
      <c r="H125" t="s">
        <v>14</v>
      </c>
      <c r="I125" s="2" t="str">
        <f>VLOOKUP(H125,Fehlergruppen!$1:$1048576,2,)</f>
        <v>0x2</v>
      </c>
      <c r="J125" t="s">
        <v>431</v>
      </c>
      <c r="K125" s="2" t="str">
        <f>IF(AND(J125&lt;&gt;"None",J125&lt;&gt;"Log"),CONCATENATE(VLOOKUP(J125,'Error-Level'!$A$2:$B$38,2,FALSE)," ",DEC2HEX(E125,4)," ",VLOOKUP(F125,Fehlerkomponenten!$1:$1048576,4,)," ",VLOOKUP(H125,Fehlergruppen!$1:$1048576,4,)),"")</f>
        <v>ERR 0484 DRV SW</v>
      </c>
      <c r="L125" t="s">
        <v>61</v>
      </c>
      <c r="M125" t="s">
        <v>251</v>
      </c>
      <c r="N125" t="s">
        <v>512</v>
      </c>
      <c r="O125" t="s">
        <v>530</v>
      </c>
      <c r="P125" t="s">
        <v>479</v>
      </c>
      <c r="Q125" t="s">
        <v>553</v>
      </c>
      <c r="R125">
        <v>0</v>
      </c>
    </row>
    <row r="126" spans="1:19" x14ac:dyDescent="0.15">
      <c r="A126" s="1" t="s">
        <v>39</v>
      </c>
      <c r="B126" s="2" t="str">
        <f>VLOOKUP(A126,'Node-IDs'!$1:$256,2,)</f>
        <v>0x1</v>
      </c>
      <c r="C126" t="s">
        <v>192</v>
      </c>
      <c r="D126">
        <v>133</v>
      </c>
      <c r="E126" s="2">
        <f>VLOOKUP(A126,'Node-IDs'!$1:$256,3,)*1024+D126</f>
        <v>1157</v>
      </c>
      <c r="F126" t="s">
        <v>1</v>
      </c>
      <c r="G126" s="2" t="str">
        <f>VLOOKUP(F126,Fehlerkomponenten!$1:$1048576,2,)</f>
        <v>0x1</v>
      </c>
      <c r="H126" t="s">
        <v>14</v>
      </c>
      <c r="I126" s="2" t="str">
        <f>VLOOKUP(H126,Fehlergruppen!$1:$1048576,2,)</f>
        <v>0x2</v>
      </c>
      <c r="J126" t="s">
        <v>431</v>
      </c>
      <c r="K126" s="2" t="str">
        <f>IF(AND(J126&lt;&gt;"None",J126&lt;&gt;"Log"),CONCATENATE(VLOOKUP(J126,'Error-Level'!$A$2:$B$38,2,FALSE)," ",DEC2HEX(E126,4)," ",VLOOKUP(F126,Fehlerkomponenten!$1:$1048576,4,)," ",VLOOKUP(H126,Fehlergruppen!$1:$1048576,4,)),"")</f>
        <v>ERR 0485 DRV SW</v>
      </c>
      <c r="L126" t="s">
        <v>61</v>
      </c>
      <c r="M126" t="s">
        <v>252</v>
      </c>
      <c r="N126" t="s">
        <v>512</v>
      </c>
      <c r="O126" t="s">
        <v>530</v>
      </c>
      <c r="P126" t="s">
        <v>479</v>
      </c>
      <c r="Q126" t="s">
        <v>553</v>
      </c>
      <c r="R126">
        <v>0</v>
      </c>
    </row>
    <row r="127" spans="1:19" x14ac:dyDescent="0.15">
      <c r="A127" s="1" t="s">
        <v>39</v>
      </c>
      <c r="B127" s="2" t="str">
        <f>VLOOKUP(A127,'Node-IDs'!$1:$256,2,)</f>
        <v>0x1</v>
      </c>
      <c r="C127" t="s">
        <v>193</v>
      </c>
      <c r="D127">
        <v>134</v>
      </c>
      <c r="E127" s="2">
        <f>VLOOKUP(A127,'Node-IDs'!$1:$256,3,)*1024+D127</f>
        <v>1158</v>
      </c>
      <c r="F127" t="s">
        <v>1</v>
      </c>
      <c r="G127" s="2" t="str">
        <f>VLOOKUP(F127,Fehlerkomponenten!$1:$1048576,2,)</f>
        <v>0x1</v>
      </c>
      <c r="H127" t="s">
        <v>14</v>
      </c>
      <c r="I127" s="2" t="str">
        <f>VLOOKUP(H127,Fehlergruppen!$1:$1048576,2,)</f>
        <v>0x2</v>
      </c>
      <c r="J127" t="s">
        <v>431</v>
      </c>
      <c r="K127" s="2" t="str">
        <f>IF(AND(J127&lt;&gt;"None",J127&lt;&gt;"Log"),CONCATENATE(VLOOKUP(J127,'Error-Level'!$A$2:$B$38,2,FALSE)," ",DEC2HEX(E127,4)," ",VLOOKUP(F127,Fehlerkomponenten!$1:$1048576,4,)," ",VLOOKUP(H127,Fehlergruppen!$1:$1048576,4,)),"")</f>
        <v>ERR 0486 DRV SW</v>
      </c>
      <c r="L127" t="s">
        <v>61</v>
      </c>
      <c r="M127" t="s">
        <v>253</v>
      </c>
      <c r="N127" t="s">
        <v>512</v>
      </c>
      <c r="O127" t="s">
        <v>530</v>
      </c>
      <c r="P127" t="s">
        <v>479</v>
      </c>
      <c r="Q127" t="s">
        <v>553</v>
      </c>
      <c r="R127">
        <v>0</v>
      </c>
    </row>
    <row r="128" spans="1:19" x14ac:dyDescent="0.15">
      <c r="A128" s="1" t="s">
        <v>39</v>
      </c>
      <c r="B128" s="2" t="str">
        <f>VLOOKUP(A128,'Node-IDs'!$1:$256,2,)</f>
        <v>0x1</v>
      </c>
      <c r="C128" t="s">
        <v>194</v>
      </c>
      <c r="D128">
        <v>135</v>
      </c>
      <c r="E128" s="2">
        <f>VLOOKUP(A128,'Node-IDs'!$1:$256,3,)*1024+D128</f>
        <v>1159</v>
      </c>
      <c r="F128" t="s">
        <v>1</v>
      </c>
      <c r="G128" s="2" t="str">
        <f>VLOOKUP(F128,Fehlerkomponenten!$1:$1048576,2,)</f>
        <v>0x1</v>
      </c>
      <c r="H128" t="s">
        <v>14</v>
      </c>
      <c r="I128" s="2" t="str">
        <f>VLOOKUP(H128,Fehlergruppen!$1:$1048576,2,)</f>
        <v>0x2</v>
      </c>
      <c r="J128" t="s">
        <v>431</v>
      </c>
      <c r="K128" s="2" t="str">
        <f>IF(AND(J128&lt;&gt;"None",J128&lt;&gt;"Log"),CONCATENATE(VLOOKUP(J128,'Error-Level'!$A$2:$B$38,2,FALSE)," ",DEC2HEX(E128,4)," ",VLOOKUP(F128,Fehlerkomponenten!$1:$1048576,4,)," ",VLOOKUP(H128,Fehlergruppen!$1:$1048576,4,)),"")</f>
        <v>ERR 0487 DRV SW</v>
      </c>
      <c r="L128" t="s">
        <v>61</v>
      </c>
      <c r="M128" t="s">
        <v>254</v>
      </c>
      <c r="N128" t="s">
        <v>512</v>
      </c>
      <c r="O128" t="s">
        <v>530</v>
      </c>
      <c r="P128" t="s">
        <v>479</v>
      </c>
      <c r="Q128" t="s">
        <v>553</v>
      </c>
      <c r="R128">
        <v>0</v>
      </c>
    </row>
    <row r="129" spans="1:19" x14ac:dyDescent="0.15">
      <c r="A129" s="1" t="s">
        <v>39</v>
      </c>
      <c r="B129" s="2" t="str">
        <f>VLOOKUP(A129,'Node-IDs'!$1:$256,2,)</f>
        <v>0x1</v>
      </c>
      <c r="C129" t="s">
        <v>195</v>
      </c>
      <c r="D129">
        <v>136</v>
      </c>
      <c r="E129" s="2">
        <f>VLOOKUP(A129,'Node-IDs'!$1:$256,3,)*1024+D129</f>
        <v>1160</v>
      </c>
      <c r="F129" t="s">
        <v>1</v>
      </c>
      <c r="G129" s="2" t="str">
        <f>VLOOKUP(F129,Fehlerkomponenten!$1:$1048576,2,)</f>
        <v>0x1</v>
      </c>
      <c r="H129" t="s">
        <v>14</v>
      </c>
      <c r="I129" s="2" t="str">
        <f>VLOOKUP(H129,Fehlergruppen!$1:$1048576,2,)</f>
        <v>0x2</v>
      </c>
      <c r="J129" t="s">
        <v>431</v>
      </c>
      <c r="K129" s="2" t="str">
        <f>IF(AND(J129&lt;&gt;"None",J129&lt;&gt;"Log"),CONCATENATE(VLOOKUP(J129,'Error-Level'!$A$2:$B$38,2,FALSE)," ",DEC2HEX(E129,4)," ",VLOOKUP(F129,Fehlerkomponenten!$1:$1048576,4,)," ",VLOOKUP(H129,Fehlergruppen!$1:$1048576,4,)),"")</f>
        <v>ERR 0488 DRV SW</v>
      </c>
      <c r="L129" t="s">
        <v>61</v>
      </c>
      <c r="M129" t="s">
        <v>255</v>
      </c>
      <c r="N129" t="s">
        <v>512</v>
      </c>
      <c r="O129" t="s">
        <v>530</v>
      </c>
      <c r="P129" t="s">
        <v>479</v>
      </c>
      <c r="Q129" t="s">
        <v>553</v>
      </c>
      <c r="R129">
        <v>0</v>
      </c>
    </row>
    <row r="130" spans="1:19" x14ac:dyDescent="0.15">
      <c r="A130" s="1" t="s">
        <v>39</v>
      </c>
      <c r="B130" s="2" t="str">
        <f>VLOOKUP(A130,'Node-IDs'!$1:$256,2,)</f>
        <v>0x1</v>
      </c>
      <c r="C130" t="s">
        <v>196</v>
      </c>
      <c r="D130">
        <v>137</v>
      </c>
      <c r="E130" s="2">
        <f>VLOOKUP(A130,'Node-IDs'!$1:$256,3,)*1024+D130</f>
        <v>1161</v>
      </c>
      <c r="F130" t="s">
        <v>1</v>
      </c>
      <c r="G130" s="2" t="str">
        <f>VLOOKUP(F130,Fehlerkomponenten!$1:$1048576,2,)</f>
        <v>0x1</v>
      </c>
      <c r="H130" t="s">
        <v>14</v>
      </c>
      <c r="I130" s="2" t="str">
        <f>VLOOKUP(H130,Fehlergruppen!$1:$1048576,2,)</f>
        <v>0x2</v>
      </c>
      <c r="J130" t="s">
        <v>431</v>
      </c>
      <c r="K130" s="2" t="str">
        <f>IF(AND(J130&lt;&gt;"None",J130&lt;&gt;"Log"),CONCATENATE(VLOOKUP(J130,'Error-Level'!$A$2:$B$38,2,FALSE)," ",DEC2HEX(E130,4)," ",VLOOKUP(F130,Fehlerkomponenten!$1:$1048576,4,)," ",VLOOKUP(H130,Fehlergruppen!$1:$1048576,4,)),"")</f>
        <v>ERR 0489 DRV SW</v>
      </c>
      <c r="L130" t="s">
        <v>61</v>
      </c>
      <c r="M130" t="s">
        <v>256</v>
      </c>
      <c r="N130" t="s">
        <v>512</v>
      </c>
      <c r="O130" t="s">
        <v>530</v>
      </c>
      <c r="P130" t="s">
        <v>479</v>
      </c>
      <c r="Q130" t="s">
        <v>553</v>
      </c>
      <c r="R130">
        <v>0</v>
      </c>
    </row>
    <row r="131" spans="1:19" x14ac:dyDescent="0.15">
      <c r="A131" s="1" t="s">
        <v>39</v>
      </c>
      <c r="B131" s="2" t="str">
        <f>VLOOKUP(A131,'Node-IDs'!$1:$256,2,)</f>
        <v>0x1</v>
      </c>
      <c r="C131" t="s">
        <v>197</v>
      </c>
      <c r="D131">
        <v>138</v>
      </c>
      <c r="E131" s="2">
        <f>VLOOKUP(A131,'Node-IDs'!$1:$256,3,)*1024+D131</f>
        <v>1162</v>
      </c>
      <c r="F131" t="s">
        <v>1</v>
      </c>
      <c r="G131" s="2" t="str">
        <f>VLOOKUP(F131,Fehlerkomponenten!$1:$1048576,2,)</f>
        <v>0x1</v>
      </c>
      <c r="H131" t="s">
        <v>14</v>
      </c>
      <c r="I131" s="2" t="str">
        <f>VLOOKUP(H131,Fehlergruppen!$1:$1048576,2,)</f>
        <v>0x2</v>
      </c>
      <c r="J131" t="s">
        <v>431</v>
      </c>
      <c r="K131" s="2" t="str">
        <f>IF(AND(J131&lt;&gt;"None",J131&lt;&gt;"Log"),CONCATENATE(VLOOKUP(J131,'Error-Level'!$A$2:$B$38,2,FALSE)," ",DEC2HEX(E131,4)," ",VLOOKUP(F131,Fehlerkomponenten!$1:$1048576,4,)," ",VLOOKUP(H131,Fehlergruppen!$1:$1048576,4,)),"")</f>
        <v>ERR 048A DRV SW</v>
      </c>
      <c r="L131" t="s">
        <v>61</v>
      </c>
      <c r="M131" t="s">
        <v>257</v>
      </c>
      <c r="N131" t="s">
        <v>512</v>
      </c>
      <c r="O131" t="s">
        <v>530</v>
      </c>
      <c r="P131" t="s">
        <v>479</v>
      </c>
      <c r="Q131" t="s">
        <v>553</v>
      </c>
      <c r="R131">
        <v>0</v>
      </c>
    </row>
    <row r="132" spans="1:19" x14ac:dyDescent="0.15">
      <c r="A132" s="1" t="s">
        <v>39</v>
      </c>
      <c r="B132" s="2" t="str">
        <f>VLOOKUP(A132,'Node-IDs'!$1:$256,2,)</f>
        <v>0x1</v>
      </c>
      <c r="C132" t="s">
        <v>198</v>
      </c>
      <c r="D132">
        <v>139</v>
      </c>
      <c r="E132" s="2">
        <f>VLOOKUP(A132,'Node-IDs'!$1:$256,3,)*1024+D132</f>
        <v>1163</v>
      </c>
      <c r="F132" t="s">
        <v>1</v>
      </c>
      <c r="G132" s="2" t="str">
        <f>VLOOKUP(F132,Fehlerkomponenten!$1:$1048576,2,)</f>
        <v>0x1</v>
      </c>
      <c r="H132" t="s">
        <v>14</v>
      </c>
      <c r="I132" s="2" t="str">
        <f>VLOOKUP(H132,Fehlergruppen!$1:$1048576,2,)</f>
        <v>0x2</v>
      </c>
      <c r="J132" t="s">
        <v>431</v>
      </c>
      <c r="K132" s="2" t="str">
        <f>IF(AND(J132&lt;&gt;"None",J132&lt;&gt;"Log"),CONCATENATE(VLOOKUP(J132,'Error-Level'!$A$2:$B$38,2,FALSE)," ",DEC2HEX(E132,4)," ",VLOOKUP(F132,Fehlerkomponenten!$1:$1048576,4,)," ",VLOOKUP(H132,Fehlergruppen!$1:$1048576,4,)),"")</f>
        <v>ERR 048B DRV SW</v>
      </c>
      <c r="L132" t="s">
        <v>61</v>
      </c>
      <c r="M132" t="s">
        <v>258</v>
      </c>
      <c r="N132" t="s">
        <v>512</v>
      </c>
      <c r="O132" t="s">
        <v>530</v>
      </c>
      <c r="P132" t="s">
        <v>479</v>
      </c>
      <c r="Q132" t="s">
        <v>553</v>
      </c>
      <c r="R132">
        <v>0</v>
      </c>
    </row>
    <row r="133" spans="1:19" x14ac:dyDescent="0.15">
      <c r="A133" s="1" t="s">
        <v>39</v>
      </c>
      <c r="B133" s="2" t="str">
        <f>VLOOKUP(A133,'Node-IDs'!$1:$256,2,)</f>
        <v>0x1</v>
      </c>
      <c r="C133" t="s">
        <v>199</v>
      </c>
      <c r="D133">
        <v>140</v>
      </c>
      <c r="E133" s="2">
        <f>VLOOKUP(A133,'Node-IDs'!$1:$256,3,)*1024+D133</f>
        <v>1164</v>
      </c>
      <c r="F133" t="s">
        <v>1</v>
      </c>
      <c r="G133" s="2" t="str">
        <f>VLOOKUP(F133,Fehlerkomponenten!$1:$1048576,2,)</f>
        <v>0x1</v>
      </c>
      <c r="H133" t="s">
        <v>14</v>
      </c>
      <c r="I133" s="2" t="str">
        <f>VLOOKUP(H133,Fehlergruppen!$1:$1048576,2,)</f>
        <v>0x2</v>
      </c>
      <c r="J133" t="s">
        <v>431</v>
      </c>
      <c r="K133" s="2" t="str">
        <f>IF(AND(J133&lt;&gt;"None",J133&lt;&gt;"Log"),CONCATENATE(VLOOKUP(J133,'Error-Level'!$A$2:$B$38,2,FALSE)," ",DEC2HEX(E133,4)," ",VLOOKUP(F133,Fehlerkomponenten!$1:$1048576,4,)," ",VLOOKUP(H133,Fehlergruppen!$1:$1048576,4,)),"")</f>
        <v>ERR 048C DRV SW</v>
      </c>
      <c r="L133" t="s">
        <v>61</v>
      </c>
      <c r="M133" t="s">
        <v>259</v>
      </c>
      <c r="N133" t="s">
        <v>512</v>
      </c>
      <c r="O133" t="s">
        <v>530</v>
      </c>
      <c r="P133" t="s">
        <v>479</v>
      </c>
      <c r="Q133" t="s">
        <v>553</v>
      </c>
      <c r="R133">
        <v>0</v>
      </c>
    </row>
    <row r="134" spans="1:19" x14ac:dyDescent="0.15">
      <c r="A134" s="1" t="s">
        <v>39</v>
      </c>
      <c r="B134" s="2" t="str">
        <f>VLOOKUP(A134,'Node-IDs'!$1:$256,2,)</f>
        <v>0x1</v>
      </c>
      <c r="C134" t="s">
        <v>200</v>
      </c>
      <c r="D134">
        <v>141</v>
      </c>
      <c r="E134" s="2">
        <f>VLOOKUP(A134,'Node-IDs'!$1:$256,3,)*1024+D134</f>
        <v>1165</v>
      </c>
      <c r="F134" t="s">
        <v>1</v>
      </c>
      <c r="G134" s="2" t="str">
        <f>VLOOKUP(F134,Fehlerkomponenten!$1:$1048576,2,)</f>
        <v>0x1</v>
      </c>
      <c r="H134" t="s">
        <v>14</v>
      </c>
      <c r="I134" s="2" t="str">
        <f>VLOOKUP(H134,Fehlergruppen!$1:$1048576,2,)</f>
        <v>0x2</v>
      </c>
      <c r="J134" t="s">
        <v>431</v>
      </c>
      <c r="K134" s="2" t="str">
        <f>IF(AND(J134&lt;&gt;"None",J134&lt;&gt;"Log"),CONCATENATE(VLOOKUP(J134,'Error-Level'!$A$2:$B$38,2,FALSE)," ",DEC2HEX(E134,4)," ",VLOOKUP(F134,Fehlerkomponenten!$1:$1048576,4,)," ",VLOOKUP(H134,Fehlergruppen!$1:$1048576,4,)),"")</f>
        <v>ERR 048D DRV SW</v>
      </c>
      <c r="L134" t="s">
        <v>61</v>
      </c>
      <c r="M134" t="s">
        <v>260</v>
      </c>
      <c r="N134" t="s">
        <v>512</v>
      </c>
      <c r="O134" t="s">
        <v>530</v>
      </c>
      <c r="P134" t="s">
        <v>479</v>
      </c>
      <c r="Q134" t="s">
        <v>553</v>
      </c>
      <c r="R134">
        <v>0</v>
      </c>
    </row>
    <row r="135" spans="1:19" x14ac:dyDescent="0.15">
      <c r="A135" s="1" t="s">
        <v>39</v>
      </c>
      <c r="B135" s="2" t="str">
        <f>VLOOKUP(A135,'Node-IDs'!$1:$256,2,)</f>
        <v>0x1</v>
      </c>
      <c r="C135" t="s">
        <v>201</v>
      </c>
      <c r="D135">
        <v>142</v>
      </c>
      <c r="E135" s="2">
        <f>VLOOKUP(A135,'Node-IDs'!$1:$256,3,)*1024+D135</f>
        <v>1166</v>
      </c>
      <c r="F135" t="s">
        <v>1</v>
      </c>
      <c r="G135" s="2" t="str">
        <f>VLOOKUP(F135,Fehlerkomponenten!$1:$1048576,2,)</f>
        <v>0x1</v>
      </c>
      <c r="H135" t="s">
        <v>14</v>
      </c>
      <c r="I135" s="2" t="str">
        <f>VLOOKUP(H135,Fehlergruppen!$1:$1048576,2,)</f>
        <v>0x2</v>
      </c>
      <c r="J135" t="s">
        <v>431</v>
      </c>
      <c r="K135" s="2" t="str">
        <f>IF(AND(J135&lt;&gt;"None",J135&lt;&gt;"Log"),CONCATENATE(VLOOKUP(J135,'Error-Level'!$A$2:$B$38,2,FALSE)," ",DEC2HEX(E135,4)," ",VLOOKUP(F135,Fehlerkomponenten!$1:$1048576,4,)," ",VLOOKUP(H135,Fehlergruppen!$1:$1048576,4,)),"")</f>
        <v>ERR 048E DRV SW</v>
      </c>
      <c r="L135" t="s">
        <v>61</v>
      </c>
      <c r="M135" t="s">
        <v>261</v>
      </c>
      <c r="N135" t="s">
        <v>512</v>
      </c>
      <c r="O135" t="s">
        <v>530</v>
      </c>
      <c r="P135" t="s">
        <v>479</v>
      </c>
      <c r="Q135" t="s">
        <v>553</v>
      </c>
      <c r="R135">
        <v>0</v>
      </c>
    </row>
    <row r="136" spans="1:19" x14ac:dyDescent="0.15">
      <c r="A136" s="1" t="s">
        <v>39</v>
      </c>
      <c r="B136" s="2" t="str">
        <f>VLOOKUP(A136,'Node-IDs'!$1:$256,2,)</f>
        <v>0x1</v>
      </c>
      <c r="C136" t="s">
        <v>202</v>
      </c>
      <c r="D136">
        <v>143</v>
      </c>
      <c r="E136" s="2">
        <f>VLOOKUP(A136,'Node-IDs'!$1:$256,3,)*1024+D136</f>
        <v>1167</v>
      </c>
      <c r="F136" t="s">
        <v>1</v>
      </c>
      <c r="G136" s="2" t="str">
        <f>VLOOKUP(F136,Fehlerkomponenten!$1:$1048576,2,)</f>
        <v>0x1</v>
      </c>
      <c r="H136" t="s">
        <v>14</v>
      </c>
      <c r="I136" s="2" t="str">
        <f>VLOOKUP(H136,Fehlergruppen!$1:$1048576,2,)</f>
        <v>0x2</v>
      </c>
      <c r="J136" t="s">
        <v>431</v>
      </c>
      <c r="K136" s="2" t="str">
        <f>IF(AND(J136&lt;&gt;"None",J136&lt;&gt;"Log"),CONCATENATE(VLOOKUP(J136,'Error-Level'!$A$2:$B$38,2,FALSE)," ",DEC2HEX(E136,4)," ",VLOOKUP(F136,Fehlerkomponenten!$1:$1048576,4,)," ",VLOOKUP(H136,Fehlergruppen!$1:$1048576,4,)),"")</f>
        <v>ERR 048F DRV SW</v>
      </c>
      <c r="L136" t="s">
        <v>61</v>
      </c>
      <c r="M136" t="s">
        <v>262</v>
      </c>
      <c r="N136" t="s">
        <v>512</v>
      </c>
      <c r="O136" t="s">
        <v>530</v>
      </c>
      <c r="P136" t="s">
        <v>479</v>
      </c>
      <c r="Q136" t="s">
        <v>553</v>
      </c>
      <c r="R136">
        <v>0</v>
      </c>
    </row>
    <row r="137" spans="1:19" x14ac:dyDescent="0.15">
      <c r="A137" s="1" t="s">
        <v>39</v>
      </c>
      <c r="B137" s="2" t="str">
        <f>VLOOKUP(A137,'Node-IDs'!$1:$256,2,)</f>
        <v>0x1</v>
      </c>
      <c r="C137" t="s">
        <v>203</v>
      </c>
      <c r="D137">
        <v>144</v>
      </c>
      <c r="E137" s="2">
        <f>VLOOKUP(A137,'Node-IDs'!$1:$256,3,)*1024+D137</f>
        <v>1168</v>
      </c>
      <c r="F137" t="s">
        <v>1</v>
      </c>
      <c r="G137" s="2" t="str">
        <f>VLOOKUP(F137,Fehlerkomponenten!$1:$1048576,2,)</f>
        <v>0x1</v>
      </c>
      <c r="H137" t="s">
        <v>14</v>
      </c>
      <c r="I137" s="2" t="str">
        <f>VLOOKUP(H137,Fehlergruppen!$1:$1048576,2,)</f>
        <v>0x2</v>
      </c>
      <c r="J137" t="s">
        <v>431</v>
      </c>
      <c r="K137" s="2" t="str">
        <f>IF(AND(J137&lt;&gt;"None",J137&lt;&gt;"Log"),CONCATENATE(VLOOKUP(J137,'Error-Level'!$A$2:$B$38,2,FALSE)," ",DEC2HEX(E137,4)," ",VLOOKUP(F137,Fehlerkomponenten!$1:$1048576,4,)," ",VLOOKUP(H137,Fehlergruppen!$1:$1048576,4,)),"")</f>
        <v>ERR 0490 DRV SW</v>
      </c>
      <c r="L137" t="s">
        <v>61</v>
      </c>
      <c r="M137" t="s">
        <v>263</v>
      </c>
      <c r="N137" t="s">
        <v>512</v>
      </c>
      <c r="O137" t="s">
        <v>530</v>
      </c>
      <c r="P137" t="s">
        <v>479</v>
      </c>
      <c r="Q137" t="s">
        <v>553</v>
      </c>
      <c r="R137">
        <v>0</v>
      </c>
    </row>
    <row r="138" spans="1:19" x14ac:dyDescent="0.15">
      <c r="A138" s="1" t="s">
        <v>39</v>
      </c>
      <c r="B138" s="2" t="str">
        <f>VLOOKUP(A138,'Node-IDs'!$1:$256,2,)</f>
        <v>0x1</v>
      </c>
      <c r="C138" t="s">
        <v>204</v>
      </c>
      <c r="D138">
        <v>145</v>
      </c>
      <c r="E138" s="2">
        <f>VLOOKUP(A138,'Node-IDs'!$1:$256,3,)*1024+D138</f>
        <v>1169</v>
      </c>
      <c r="F138" t="s">
        <v>1</v>
      </c>
      <c r="G138" s="2" t="str">
        <f>VLOOKUP(F138,Fehlerkomponenten!$1:$1048576,2,)</f>
        <v>0x1</v>
      </c>
      <c r="H138" t="s">
        <v>14</v>
      </c>
      <c r="I138" s="2" t="str">
        <f>VLOOKUP(H138,Fehlergruppen!$1:$1048576,2,)</f>
        <v>0x2</v>
      </c>
      <c r="J138" t="s">
        <v>431</v>
      </c>
      <c r="K138" s="2" t="str">
        <f>IF(AND(J138&lt;&gt;"None",J138&lt;&gt;"Log"),CONCATENATE(VLOOKUP(J138,'Error-Level'!$A$2:$B$38,2,FALSE)," ",DEC2HEX(E138,4)," ",VLOOKUP(F138,Fehlerkomponenten!$1:$1048576,4,)," ",VLOOKUP(H138,Fehlergruppen!$1:$1048576,4,)),"")</f>
        <v>ERR 0491 DRV SW</v>
      </c>
      <c r="L138" t="s">
        <v>61</v>
      </c>
      <c r="M138" t="s">
        <v>264</v>
      </c>
      <c r="N138" t="s">
        <v>512</v>
      </c>
      <c r="O138" t="s">
        <v>530</v>
      </c>
      <c r="P138" t="s">
        <v>479</v>
      </c>
      <c r="Q138" t="s">
        <v>553</v>
      </c>
      <c r="R138">
        <v>0</v>
      </c>
    </row>
    <row r="139" spans="1:19" x14ac:dyDescent="0.15">
      <c r="A139" s="1" t="s">
        <v>39</v>
      </c>
      <c r="B139" s="2" t="str">
        <f>VLOOKUP(A139,'Node-IDs'!$1:$256,2,)</f>
        <v>0x1</v>
      </c>
      <c r="C139" t="s">
        <v>205</v>
      </c>
      <c r="D139">
        <v>146</v>
      </c>
      <c r="E139" s="2">
        <f>VLOOKUP(A139,'Node-IDs'!$1:$256,3,)*1024+D139</f>
        <v>1170</v>
      </c>
      <c r="F139" t="s">
        <v>1</v>
      </c>
      <c r="G139" s="2" t="str">
        <f>VLOOKUP(F139,Fehlerkomponenten!$1:$1048576,2,)</f>
        <v>0x1</v>
      </c>
      <c r="H139" t="s">
        <v>14</v>
      </c>
      <c r="I139" s="2" t="str">
        <f>VLOOKUP(H139,Fehlergruppen!$1:$1048576,2,)</f>
        <v>0x2</v>
      </c>
      <c r="J139" t="s">
        <v>431</v>
      </c>
      <c r="K139" s="2" t="str">
        <f>IF(AND(J139&lt;&gt;"None",J139&lt;&gt;"Log"),CONCATENATE(VLOOKUP(J139,'Error-Level'!$A$2:$B$38,2,FALSE)," ",DEC2HEX(E139,4)," ",VLOOKUP(F139,Fehlerkomponenten!$1:$1048576,4,)," ",VLOOKUP(H139,Fehlergruppen!$1:$1048576,4,)),"")</f>
        <v>ERR 0492 DRV SW</v>
      </c>
      <c r="L139" t="s">
        <v>61</v>
      </c>
      <c r="M139" t="s">
        <v>265</v>
      </c>
      <c r="N139" t="s">
        <v>512</v>
      </c>
      <c r="O139" t="s">
        <v>530</v>
      </c>
      <c r="P139" t="s">
        <v>479</v>
      </c>
      <c r="Q139" t="s">
        <v>553</v>
      </c>
      <c r="R139">
        <v>0</v>
      </c>
    </row>
    <row r="140" spans="1:19" ht="14" x14ac:dyDescent="0.15">
      <c r="A140" s="1" t="s">
        <v>39</v>
      </c>
      <c r="B140" s="2" t="str">
        <f>VLOOKUP(A140,'Node-IDs'!$1:$256,2,)</f>
        <v>0x1</v>
      </c>
      <c r="C140" t="s">
        <v>206</v>
      </c>
      <c r="D140">
        <v>147</v>
      </c>
      <c r="E140" s="2">
        <f>VLOOKUP(A140,'Node-IDs'!$1:$256,3,)*1024+D140</f>
        <v>1171</v>
      </c>
      <c r="F140" t="s">
        <v>1</v>
      </c>
      <c r="G140" s="2" t="str">
        <f>VLOOKUP(F140,Fehlerkomponenten!$1:$1048576,2,)</f>
        <v>0x1</v>
      </c>
      <c r="H140" t="s">
        <v>15</v>
      </c>
      <c r="I140" s="2" t="str">
        <f>VLOOKUP(H140,Fehlergruppen!$1:$1048576,2,)</f>
        <v>0x3</v>
      </c>
      <c r="J140" t="s">
        <v>431</v>
      </c>
      <c r="K140" s="2" t="str">
        <f>IF(AND(J140&lt;&gt;"None",J140&lt;&gt;"Log"),CONCATENATE(VLOOKUP(J140,'Error-Level'!$A$2:$B$38,2,FALSE)," ",DEC2HEX(E140,4)," ",VLOOKUP(F140,Fehlerkomponenten!$1:$1048576,4,)," ",VLOOKUP(H140,Fehlergruppen!$1:$1048576,4,)),"")</f>
        <v>ERR 0493 DRV HW</v>
      </c>
      <c r="L140" t="s">
        <v>61</v>
      </c>
      <c r="M140" t="s">
        <v>244</v>
      </c>
      <c r="N140" t="s">
        <v>504</v>
      </c>
      <c r="O140" t="s">
        <v>465</v>
      </c>
      <c r="P140" t="s">
        <v>479</v>
      </c>
      <c r="Q140" s="6" t="s">
        <v>559</v>
      </c>
      <c r="R140">
        <v>3</v>
      </c>
      <c r="S140" s="6" t="s">
        <v>559</v>
      </c>
    </row>
    <row r="141" spans="1:19" ht="14" x14ac:dyDescent="0.15">
      <c r="A141" s="1" t="s">
        <v>39</v>
      </c>
      <c r="B141" s="2" t="str">
        <f>VLOOKUP(A141,'Node-IDs'!$1:$256,2,)</f>
        <v>0x1</v>
      </c>
      <c r="C141" t="s">
        <v>207</v>
      </c>
      <c r="D141">
        <v>148</v>
      </c>
      <c r="E141" s="2">
        <f>VLOOKUP(A141,'Node-IDs'!$1:$256,3,)*1024+D141</f>
        <v>1172</v>
      </c>
      <c r="F141" t="s">
        <v>1</v>
      </c>
      <c r="G141" s="2" t="str">
        <f>VLOOKUP(F141,Fehlerkomponenten!$1:$1048576,2,)</f>
        <v>0x1</v>
      </c>
      <c r="H141" t="s">
        <v>15</v>
      </c>
      <c r="I141" s="2" t="str">
        <f>VLOOKUP(H141,Fehlergruppen!$1:$1048576,2,)</f>
        <v>0x3</v>
      </c>
      <c r="J141" t="s">
        <v>431</v>
      </c>
      <c r="K141" s="2" t="str">
        <f>IF(AND(J141&lt;&gt;"None",J141&lt;&gt;"Log"),CONCATENATE(VLOOKUP(J141,'Error-Level'!$A$2:$B$38,2,FALSE)," ",DEC2HEX(E141,4)," ",VLOOKUP(F141,Fehlerkomponenten!$1:$1048576,4,)," ",VLOOKUP(H141,Fehlergruppen!$1:$1048576,4,)),"")</f>
        <v>ERR 0494 DRV HW</v>
      </c>
      <c r="L141" t="s">
        <v>61</v>
      </c>
      <c r="M141" t="s">
        <v>245</v>
      </c>
      <c r="N141" t="s">
        <v>528</v>
      </c>
      <c r="O141" t="s">
        <v>465</v>
      </c>
      <c r="P141" t="s">
        <v>479</v>
      </c>
      <c r="Q141" s="6" t="s">
        <v>559</v>
      </c>
      <c r="R141">
        <v>3</v>
      </c>
      <c r="S141" s="6" t="s">
        <v>559</v>
      </c>
    </row>
    <row r="142" spans="1:19" ht="14" x14ac:dyDescent="0.15">
      <c r="A142" s="1" t="s">
        <v>39</v>
      </c>
      <c r="B142" s="2" t="str">
        <f>VLOOKUP(A142,'Node-IDs'!$1:$256,2,)</f>
        <v>0x1</v>
      </c>
      <c r="C142" t="s">
        <v>208</v>
      </c>
      <c r="D142">
        <v>149</v>
      </c>
      <c r="E142" s="2">
        <f>VLOOKUP(A142,'Node-IDs'!$1:$256,3,)*1024+D142</f>
        <v>1173</v>
      </c>
      <c r="F142" t="s">
        <v>1</v>
      </c>
      <c r="G142" s="2" t="str">
        <f>VLOOKUP(F142,Fehlerkomponenten!$1:$1048576,2,)</f>
        <v>0x1</v>
      </c>
      <c r="H142" t="s">
        <v>15</v>
      </c>
      <c r="I142" s="2" t="str">
        <f>VLOOKUP(H142,Fehlergruppen!$1:$1048576,2,)</f>
        <v>0x3</v>
      </c>
      <c r="J142" t="s">
        <v>431</v>
      </c>
      <c r="K142" s="2" t="str">
        <f>IF(AND(J142&lt;&gt;"None",J142&lt;&gt;"Log"),CONCATENATE(VLOOKUP(J142,'Error-Level'!$A$2:$B$38,2,FALSE)," ",DEC2HEX(E142,4)," ",VLOOKUP(F142,Fehlerkomponenten!$1:$1048576,4,)," ",VLOOKUP(H142,Fehlergruppen!$1:$1048576,4,)),"")</f>
        <v>ERR 0495 DRV HW</v>
      </c>
      <c r="L142" t="s">
        <v>61</v>
      </c>
      <c r="M142" t="s">
        <v>246</v>
      </c>
      <c r="N142" t="s">
        <v>504</v>
      </c>
      <c r="O142" t="s">
        <v>465</v>
      </c>
      <c r="P142" t="s">
        <v>479</v>
      </c>
      <c r="Q142" s="6" t="s">
        <v>559</v>
      </c>
      <c r="R142">
        <v>3</v>
      </c>
      <c r="S142" s="6" t="s">
        <v>559</v>
      </c>
    </row>
    <row r="143" spans="1:19" ht="14" x14ac:dyDescent="0.15">
      <c r="A143" s="1" t="s">
        <v>39</v>
      </c>
      <c r="B143" s="2" t="str">
        <f>VLOOKUP(A143,'Node-IDs'!$1:$256,2,)</f>
        <v>0x1</v>
      </c>
      <c r="C143" t="s">
        <v>209</v>
      </c>
      <c r="D143">
        <v>150</v>
      </c>
      <c r="E143" s="2">
        <f>VLOOKUP(A143,'Node-IDs'!$1:$256,3,)*1024+D143</f>
        <v>1174</v>
      </c>
      <c r="F143" t="s">
        <v>1</v>
      </c>
      <c r="G143" s="2" t="str">
        <f>VLOOKUP(F143,Fehlerkomponenten!$1:$1048576,2,)</f>
        <v>0x1</v>
      </c>
      <c r="H143" t="s">
        <v>15</v>
      </c>
      <c r="I143" s="2" t="str">
        <f>VLOOKUP(H143,Fehlergruppen!$1:$1048576,2,)</f>
        <v>0x3</v>
      </c>
      <c r="J143" t="s">
        <v>431</v>
      </c>
      <c r="K143" s="2" t="str">
        <f>IF(AND(J143&lt;&gt;"None",J143&lt;&gt;"Log"),CONCATENATE(VLOOKUP(J143,'Error-Level'!$A$2:$B$38,2,FALSE)," ",DEC2HEX(E143,4)," ",VLOOKUP(F143,Fehlerkomponenten!$1:$1048576,4,)," ",VLOOKUP(H143,Fehlergruppen!$1:$1048576,4,)),"")</f>
        <v>ERR 0496 DRV HW</v>
      </c>
      <c r="L143" t="s">
        <v>61</v>
      </c>
      <c r="M143" t="s">
        <v>247</v>
      </c>
      <c r="N143" t="s">
        <v>513</v>
      </c>
      <c r="O143" t="s">
        <v>465</v>
      </c>
      <c r="P143" t="s">
        <v>479</v>
      </c>
      <c r="Q143" s="6" t="s">
        <v>559</v>
      </c>
      <c r="R143">
        <v>3</v>
      </c>
      <c r="S143" s="6" t="s">
        <v>559</v>
      </c>
    </row>
    <row r="144" spans="1:19" ht="14" x14ac:dyDescent="0.15">
      <c r="A144" s="1" t="s">
        <v>39</v>
      </c>
      <c r="B144" s="2" t="str">
        <f>VLOOKUP(A144,'Node-IDs'!$1:$256,2,)</f>
        <v>0x1</v>
      </c>
      <c r="C144" t="s">
        <v>210</v>
      </c>
      <c r="D144">
        <v>151</v>
      </c>
      <c r="E144" s="2">
        <f>VLOOKUP(A144,'Node-IDs'!$1:$256,3,)*1024+D144</f>
        <v>1175</v>
      </c>
      <c r="F144" t="s">
        <v>1</v>
      </c>
      <c r="G144" s="2" t="str">
        <f>VLOOKUP(F144,Fehlerkomponenten!$1:$1048576,2,)</f>
        <v>0x1</v>
      </c>
      <c r="H144" t="s">
        <v>15</v>
      </c>
      <c r="I144" s="2" t="str">
        <f>VLOOKUP(H144,Fehlergruppen!$1:$1048576,2,)</f>
        <v>0x3</v>
      </c>
      <c r="J144" t="s">
        <v>431</v>
      </c>
      <c r="K144" s="2" t="str">
        <f>IF(AND(J144&lt;&gt;"None",J144&lt;&gt;"Log"),CONCATENATE(VLOOKUP(J144,'Error-Level'!$A$2:$B$38,2,FALSE)," ",DEC2HEX(E144,4)," ",VLOOKUP(F144,Fehlerkomponenten!$1:$1048576,4,)," ",VLOOKUP(H144,Fehlergruppen!$1:$1048576,4,)),"")</f>
        <v>ERR 0497 DRV HW</v>
      </c>
      <c r="L144" t="s">
        <v>61</v>
      </c>
      <c r="M144" t="s">
        <v>248</v>
      </c>
      <c r="N144" t="s">
        <v>514</v>
      </c>
      <c r="O144" t="s">
        <v>465</v>
      </c>
      <c r="P144" t="s">
        <v>479</v>
      </c>
      <c r="Q144" s="6" t="s">
        <v>559</v>
      </c>
      <c r="R144">
        <v>3</v>
      </c>
      <c r="S144" s="6" t="s">
        <v>559</v>
      </c>
    </row>
    <row r="145" spans="1:19" ht="42" x14ac:dyDescent="0.15">
      <c r="A145" s="1" t="s">
        <v>39</v>
      </c>
      <c r="B145" s="2" t="str">
        <f>VLOOKUP(A145,'Node-IDs'!$1:$256,2,)</f>
        <v>0x1</v>
      </c>
      <c r="C145" t="s">
        <v>269</v>
      </c>
      <c r="D145">
        <v>152</v>
      </c>
      <c r="E145" s="2">
        <f>VLOOKUP(A145,'Node-IDs'!$1:$256,3,)*1024+D145</f>
        <v>1176</v>
      </c>
      <c r="F145" t="s">
        <v>1</v>
      </c>
      <c r="G145" s="2" t="str">
        <f>VLOOKUP(F145,Fehlerkomponenten!$1:$1048576,2,)</f>
        <v>0x1</v>
      </c>
      <c r="H145" t="s">
        <v>55</v>
      </c>
      <c r="I145" s="2" t="str">
        <f>VLOOKUP(H145,Fehlergruppen!$1:$1048576,2,)</f>
        <v>0x5</v>
      </c>
      <c r="J145" t="s">
        <v>431</v>
      </c>
      <c r="K145" s="2" t="str">
        <f>IF(AND(J145&lt;&gt;"None",J145&lt;&gt;"Log"),CONCATENATE(VLOOKUP(J145,'Error-Level'!$A$2:$B$38,2,FALSE)," ",DEC2HEX(E145,4)," ",VLOOKUP(F145,Fehlerkomponenten!$1:$1048576,4,)," ",VLOOKUP(H145,Fehlergruppen!$1:$1048576,4,)),"")</f>
        <v>ERR 0498 DRV COMM</v>
      </c>
      <c r="L145" t="s">
        <v>61</v>
      </c>
      <c r="M145" t="s">
        <v>277</v>
      </c>
      <c r="N145" t="s">
        <v>498</v>
      </c>
      <c r="O145" s="6" t="s">
        <v>534</v>
      </c>
      <c r="P145" t="s">
        <v>479</v>
      </c>
      <c r="Q145" t="s">
        <v>553</v>
      </c>
      <c r="R145">
        <v>0</v>
      </c>
    </row>
    <row r="146" spans="1:19" ht="42" x14ac:dyDescent="0.15">
      <c r="A146" s="1" t="s">
        <v>39</v>
      </c>
      <c r="B146" s="2" t="str">
        <f>VLOOKUP(A146,'Node-IDs'!$1:$256,2,)</f>
        <v>0x1</v>
      </c>
      <c r="C146" t="s">
        <v>270</v>
      </c>
      <c r="D146">
        <v>153</v>
      </c>
      <c r="E146" s="2">
        <f>VLOOKUP(A146,'Node-IDs'!$1:$256,3,)*1024+D146</f>
        <v>1177</v>
      </c>
      <c r="F146" t="s">
        <v>1</v>
      </c>
      <c r="G146" s="2" t="str">
        <f>VLOOKUP(F146,Fehlerkomponenten!$1:$1048576,2,)</f>
        <v>0x1</v>
      </c>
      <c r="H146" t="s">
        <v>55</v>
      </c>
      <c r="I146" s="2" t="str">
        <f>VLOOKUP(H146,Fehlergruppen!$1:$1048576,2,)</f>
        <v>0x5</v>
      </c>
      <c r="J146" t="s">
        <v>431</v>
      </c>
      <c r="K146" s="2" t="str">
        <f>IF(AND(J146&lt;&gt;"None",J146&lt;&gt;"Log"),CONCATENATE(VLOOKUP(J146,'Error-Level'!$A$2:$B$38,2,FALSE)," ",DEC2HEX(E146,4)," ",VLOOKUP(F146,Fehlerkomponenten!$1:$1048576,4,)," ",VLOOKUP(H146,Fehlergruppen!$1:$1048576,4,)),"")</f>
        <v>ERR 0499 DRV COMM</v>
      </c>
      <c r="L146" t="s">
        <v>61</v>
      </c>
      <c r="M146" t="s">
        <v>278</v>
      </c>
      <c r="N146" t="s">
        <v>498</v>
      </c>
      <c r="O146" s="6" t="s">
        <v>534</v>
      </c>
      <c r="P146" t="s">
        <v>479</v>
      </c>
      <c r="Q146" t="s">
        <v>553</v>
      </c>
      <c r="R146">
        <v>0</v>
      </c>
    </row>
    <row r="147" spans="1:19" ht="42" x14ac:dyDescent="0.15">
      <c r="A147" s="1" t="s">
        <v>39</v>
      </c>
      <c r="B147" s="2" t="str">
        <f>VLOOKUP(A147,'Node-IDs'!$1:$256,2,)</f>
        <v>0x1</v>
      </c>
      <c r="C147" t="s">
        <v>271</v>
      </c>
      <c r="D147">
        <v>154</v>
      </c>
      <c r="E147" s="2">
        <f>VLOOKUP(A147,'Node-IDs'!$1:$256,3,)*1024+D147</f>
        <v>1178</v>
      </c>
      <c r="F147" t="s">
        <v>1</v>
      </c>
      <c r="G147" s="2" t="str">
        <f>VLOOKUP(F147,Fehlerkomponenten!$1:$1048576,2,)</f>
        <v>0x1</v>
      </c>
      <c r="H147" t="s">
        <v>55</v>
      </c>
      <c r="I147" s="2" t="str">
        <f>VLOOKUP(H147,Fehlergruppen!$1:$1048576,2,)</f>
        <v>0x5</v>
      </c>
      <c r="J147" t="s">
        <v>431</v>
      </c>
      <c r="K147" s="2" t="str">
        <f>IF(AND(J147&lt;&gt;"None",J147&lt;&gt;"Log"),CONCATENATE(VLOOKUP(J147,'Error-Level'!$A$2:$B$38,2,FALSE)," ",DEC2HEX(E147,4)," ",VLOOKUP(F147,Fehlerkomponenten!$1:$1048576,4,)," ",VLOOKUP(H147,Fehlergruppen!$1:$1048576,4,)),"")</f>
        <v>ERR 049A DRV COMM</v>
      </c>
      <c r="L147" t="s">
        <v>61</v>
      </c>
      <c r="M147" t="s">
        <v>279</v>
      </c>
      <c r="N147" t="s">
        <v>498</v>
      </c>
      <c r="O147" s="6" t="s">
        <v>534</v>
      </c>
      <c r="P147" t="s">
        <v>479</v>
      </c>
      <c r="Q147" t="s">
        <v>553</v>
      </c>
      <c r="R147">
        <v>0</v>
      </c>
    </row>
    <row r="148" spans="1:19" ht="28" x14ac:dyDescent="0.15">
      <c r="A148" s="1" t="s">
        <v>39</v>
      </c>
      <c r="B148" s="2" t="str">
        <f>VLOOKUP(A148,'Node-IDs'!$1:$256,2,)</f>
        <v>0x1</v>
      </c>
      <c r="C148" t="s">
        <v>272</v>
      </c>
      <c r="D148">
        <v>155</v>
      </c>
      <c r="E148" s="2">
        <f>VLOOKUP(A148,'Node-IDs'!$1:$256,3,)*1024+D148</f>
        <v>1179</v>
      </c>
      <c r="F148" t="s">
        <v>1</v>
      </c>
      <c r="G148" s="2" t="str">
        <f>VLOOKUP(F148,Fehlerkomponenten!$1:$1048576,2,)</f>
        <v>0x1</v>
      </c>
      <c r="H148" t="s">
        <v>17</v>
      </c>
      <c r="I148" s="2" t="str">
        <f>VLOOKUP(H148,Fehlergruppen!$1:$1048576,2,)</f>
        <v>0x6</v>
      </c>
      <c r="J148" t="s">
        <v>431</v>
      </c>
      <c r="K148" s="2" t="str">
        <f>IF(AND(J148&lt;&gt;"None",J148&lt;&gt;"Log"),CONCATENATE(VLOOKUP(J148,'Error-Level'!$A$2:$B$38,2,FALSE)," ",DEC2HEX(E148,4)," ",VLOOKUP(F148,Fehlerkomponenten!$1:$1048576,4,)," ",VLOOKUP(H148,Fehlergruppen!$1:$1048576,4,)),"")</f>
        <v>ERR 049B DRV SENS</v>
      </c>
      <c r="L148" t="s">
        <v>61</v>
      </c>
      <c r="M148" t="s">
        <v>280</v>
      </c>
      <c r="N148" s="6" t="s">
        <v>541</v>
      </c>
      <c r="O148" s="6" t="s">
        <v>465</v>
      </c>
      <c r="P148" t="s">
        <v>479</v>
      </c>
      <c r="Q148" s="6" t="s">
        <v>572</v>
      </c>
      <c r="R148">
        <v>2</v>
      </c>
      <c r="S148" s="6"/>
    </row>
    <row r="149" spans="1:19" ht="28" x14ac:dyDescent="0.15">
      <c r="A149" s="1" t="s">
        <v>39</v>
      </c>
      <c r="B149" s="2" t="str">
        <f>VLOOKUP(A149,'Node-IDs'!$1:$256,2,)</f>
        <v>0x1</v>
      </c>
      <c r="C149" t="s">
        <v>273</v>
      </c>
      <c r="D149">
        <v>156</v>
      </c>
      <c r="E149" s="2">
        <f>VLOOKUP(A149,'Node-IDs'!$1:$256,3,)*1024+D149</f>
        <v>1180</v>
      </c>
      <c r="F149" t="s">
        <v>1</v>
      </c>
      <c r="G149" s="2" t="str">
        <f>VLOOKUP(F149,Fehlerkomponenten!$1:$1048576,2,)</f>
        <v>0x1</v>
      </c>
      <c r="H149" t="s">
        <v>17</v>
      </c>
      <c r="I149" s="2" t="str">
        <f>VLOOKUP(H149,Fehlergruppen!$1:$1048576,2,)</f>
        <v>0x6</v>
      </c>
      <c r="J149" t="s">
        <v>431</v>
      </c>
      <c r="K149" s="2" t="str">
        <f>IF(AND(J149&lt;&gt;"None",J149&lt;&gt;"Log"),CONCATENATE(VLOOKUP(J149,'Error-Level'!$A$2:$B$38,2,FALSE)," ",DEC2HEX(E149,4)," ",VLOOKUP(F149,Fehlerkomponenten!$1:$1048576,4,)," ",VLOOKUP(H149,Fehlergruppen!$1:$1048576,4,)),"")</f>
        <v>ERR 049C DRV SENS</v>
      </c>
      <c r="L149" t="s">
        <v>61</v>
      </c>
      <c r="M149" t="s">
        <v>281</v>
      </c>
      <c r="N149" t="s">
        <v>515</v>
      </c>
      <c r="O149" s="6" t="s">
        <v>471</v>
      </c>
      <c r="P149" s="6" t="s">
        <v>485</v>
      </c>
      <c r="Q149" s="6" t="s">
        <v>573</v>
      </c>
      <c r="R149">
        <v>2</v>
      </c>
      <c r="S149" s="6" t="s">
        <v>559</v>
      </c>
    </row>
    <row r="150" spans="1:19" ht="28" x14ac:dyDescent="0.15">
      <c r="A150" s="1" t="s">
        <v>39</v>
      </c>
      <c r="B150" s="2" t="str">
        <f>VLOOKUP(A150,'Node-IDs'!$1:$256,2,)</f>
        <v>0x1</v>
      </c>
      <c r="C150" t="s">
        <v>274</v>
      </c>
      <c r="D150">
        <v>157</v>
      </c>
      <c r="E150" s="2">
        <f>VLOOKUP(A150,'Node-IDs'!$1:$256,3,)*1024+D150</f>
        <v>1181</v>
      </c>
      <c r="F150" t="s">
        <v>1</v>
      </c>
      <c r="G150" s="2" t="str">
        <f>VLOOKUP(F150,Fehlerkomponenten!$1:$1048576,2,)</f>
        <v>0x1</v>
      </c>
      <c r="H150" t="s">
        <v>17</v>
      </c>
      <c r="I150" s="2" t="str">
        <f>VLOOKUP(H150,Fehlergruppen!$1:$1048576,2,)</f>
        <v>0x6</v>
      </c>
      <c r="J150" t="s">
        <v>431</v>
      </c>
      <c r="K150" s="2" t="str">
        <f>IF(AND(J150&lt;&gt;"None",J150&lt;&gt;"Log"),CONCATENATE(VLOOKUP(J150,'Error-Level'!$A$2:$B$38,2,FALSE)," ",DEC2HEX(E150,4)," ",VLOOKUP(F150,Fehlerkomponenten!$1:$1048576,4,)," ",VLOOKUP(H150,Fehlergruppen!$1:$1048576,4,)),"")</f>
        <v>ERR 049D DRV SENS</v>
      </c>
      <c r="L150" t="s">
        <v>61</v>
      </c>
      <c r="M150" t="s">
        <v>282</v>
      </c>
      <c r="N150" t="s">
        <v>515</v>
      </c>
      <c r="O150" s="6" t="s">
        <v>471</v>
      </c>
      <c r="P150" s="6" t="s">
        <v>485</v>
      </c>
      <c r="Q150" s="6"/>
      <c r="R150">
        <v>1</v>
      </c>
    </row>
    <row r="151" spans="1:19" ht="28" x14ac:dyDescent="0.15">
      <c r="A151" s="1" t="s">
        <v>39</v>
      </c>
      <c r="B151" s="2" t="str">
        <f>VLOOKUP(A151,'Node-IDs'!$1:$256,2,)</f>
        <v>0x1</v>
      </c>
      <c r="C151" t="s">
        <v>275</v>
      </c>
      <c r="D151">
        <v>158</v>
      </c>
      <c r="E151" s="2">
        <f>VLOOKUP(A151,'Node-IDs'!$1:$256,3,)*1024+D151</f>
        <v>1182</v>
      </c>
      <c r="F151" t="s">
        <v>1</v>
      </c>
      <c r="G151" s="2" t="str">
        <f>VLOOKUP(F151,Fehlerkomponenten!$1:$1048576,2,)</f>
        <v>0x1</v>
      </c>
      <c r="H151" t="s">
        <v>17</v>
      </c>
      <c r="I151" s="2" t="str">
        <f>VLOOKUP(H151,Fehlergruppen!$1:$1048576,2,)</f>
        <v>0x6</v>
      </c>
      <c r="J151" t="s">
        <v>431</v>
      </c>
      <c r="K151" s="2" t="str">
        <f>IF(AND(J151&lt;&gt;"None",J151&lt;&gt;"Log"),CONCATENATE(VLOOKUP(J151,'Error-Level'!$A$2:$B$38,2,FALSE)," ",DEC2HEX(E151,4)," ",VLOOKUP(F151,Fehlerkomponenten!$1:$1048576,4,)," ",VLOOKUP(H151,Fehlergruppen!$1:$1048576,4,)),"")</f>
        <v>ERR 049E DRV SENS</v>
      </c>
      <c r="L151" t="s">
        <v>61</v>
      </c>
      <c r="M151" t="s">
        <v>283</v>
      </c>
      <c r="N151" t="s">
        <v>515</v>
      </c>
      <c r="O151" s="6" t="s">
        <v>471</v>
      </c>
      <c r="P151" s="6" t="s">
        <v>485</v>
      </c>
      <c r="Q151" s="6" t="s">
        <v>573</v>
      </c>
      <c r="R151">
        <v>2</v>
      </c>
      <c r="S151" s="6" t="s">
        <v>559</v>
      </c>
    </row>
    <row r="152" spans="1:19" ht="28" x14ac:dyDescent="0.15">
      <c r="A152" s="1" t="s">
        <v>39</v>
      </c>
      <c r="B152" s="2" t="str">
        <f>VLOOKUP(A152,'Node-IDs'!$1:$256,2,)</f>
        <v>0x1</v>
      </c>
      <c r="C152" t="s">
        <v>276</v>
      </c>
      <c r="D152">
        <v>159</v>
      </c>
      <c r="E152" s="2">
        <f>VLOOKUP(A152,'Node-IDs'!$1:$256,3,)*1024+D152</f>
        <v>1183</v>
      </c>
      <c r="F152" t="s">
        <v>1</v>
      </c>
      <c r="G152" s="2" t="str">
        <f>VLOOKUP(F152,Fehlerkomponenten!$1:$1048576,2,)</f>
        <v>0x1</v>
      </c>
      <c r="H152" t="s">
        <v>17</v>
      </c>
      <c r="I152" s="2" t="str">
        <f>VLOOKUP(H152,Fehlergruppen!$1:$1048576,2,)</f>
        <v>0x6</v>
      </c>
      <c r="J152" t="s">
        <v>431</v>
      </c>
      <c r="K152" s="2" t="str">
        <f>IF(AND(J152&lt;&gt;"None",J152&lt;&gt;"Log"),CONCATENATE(VLOOKUP(J152,'Error-Level'!$A$2:$B$38,2,FALSE)," ",DEC2HEX(E152,4)," ",VLOOKUP(F152,Fehlerkomponenten!$1:$1048576,4,)," ",VLOOKUP(H152,Fehlergruppen!$1:$1048576,4,)),"")</f>
        <v>ERR 049F DRV SENS</v>
      </c>
      <c r="L152" t="s">
        <v>61</v>
      </c>
      <c r="M152" t="s">
        <v>284</v>
      </c>
      <c r="N152" t="s">
        <v>515</v>
      </c>
      <c r="O152" s="6" t="s">
        <v>471</v>
      </c>
      <c r="P152" s="6" t="s">
        <v>485</v>
      </c>
      <c r="Q152" s="6"/>
      <c r="R152">
        <v>1</v>
      </c>
    </row>
    <row r="153" spans="1:19" ht="42" x14ac:dyDescent="0.15">
      <c r="A153" s="1" t="s">
        <v>39</v>
      </c>
      <c r="B153" s="2" t="str">
        <f>VLOOKUP(A153,'Node-IDs'!$1:$256,2,)</f>
        <v>0x1</v>
      </c>
      <c r="C153" t="s">
        <v>404</v>
      </c>
      <c r="D153">
        <v>160</v>
      </c>
      <c r="E153" s="2">
        <f>VLOOKUP(A153,'Node-IDs'!$1:$256,3,)*1024+D153</f>
        <v>1184</v>
      </c>
      <c r="F153" t="s">
        <v>1</v>
      </c>
      <c r="G153" s="2" t="str">
        <f>VLOOKUP(F153,Fehlerkomponenten!$1:$1048576,2,)</f>
        <v>0x1</v>
      </c>
      <c r="H153" t="s">
        <v>55</v>
      </c>
      <c r="I153" s="2" t="str">
        <f>VLOOKUP(H153,Fehlergruppen!$1:$1048576,2,)</f>
        <v>0x5</v>
      </c>
      <c r="J153" t="s">
        <v>431</v>
      </c>
      <c r="K153" s="2" t="str">
        <f>IF(AND(J153&lt;&gt;"None",J153&lt;&gt;"Log"),CONCATENATE(VLOOKUP(J153,'Error-Level'!$A$2:$B$38,2,FALSE)," ",DEC2HEX(E153,4)," ",VLOOKUP(F153,Fehlerkomponenten!$1:$1048576,4,)," ",VLOOKUP(H153,Fehlergruppen!$1:$1048576,4,)),"")</f>
        <v>ERR 04A0 DRV COMM</v>
      </c>
      <c r="L153" t="s">
        <v>61</v>
      </c>
      <c r="M153" t="s">
        <v>411</v>
      </c>
      <c r="N153" t="s">
        <v>516</v>
      </c>
      <c r="O153" s="6" t="s">
        <v>472</v>
      </c>
      <c r="P153" s="6" t="s">
        <v>486</v>
      </c>
      <c r="Q153" s="6" t="s">
        <v>565</v>
      </c>
      <c r="R153">
        <v>1</v>
      </c>
    </row>
    <row r="154" spans="1:19" ht="42" x14ac:dyDescent="0.15">
      <c r="A154" s="1" t="s">
        <v>39</v>
      </c>
      <c r="B154" s="2" t="str">
        <f>VLOOKUP(A154,'Node-IDs'!$1:$256,2,)</f>
        <v>0x1</v>
      </c>
      <c r="C154" t="s">
        <v>405</v>
      </c>
      <c r="D154">
        <v>161</v>
      </c>
      <c r="E154" s="2">
        <f>VLOOKUP(A154,'Node-IDs'!$1:$256,3,)*1024+D154</f>
        <v>1185</v>
      </c>
      <c r="F154" t="s">
        <v>1</v>
      </c>
      <c r="G154" s="2" t="str">
        <f>VLOOKUP(F154,Fehlerkomponenten!$1:$1048576,2,)</f>
        <v>0x1</v>
      </c>
      <c r="H154" t="s">
        <v>55</v>
      </c>
      <c r="I154" s="2" t="str">
        <f>VLOOKUP(H154,Fehlergruppen!$1:$1048576,2,)</f>
        <v>0x5</v>
      </c>
      <c r="J154" t="s">
        <v>431</v>
      </c>
      <c r="K154" s="2" t="str">
        <f>IF(AND(J154&lt;&gt;"None",J154&lt;&gt;"Log"),CONCATENATE(VLOOKUP(J154,'Error-Level'!$A$2:$B$38,2,FALSE)," ",DEC2HEX(E154,4)," ",VLOOKUP(F154,Fehlerkomponenten!$1:$1048576,4,)," ",VLOOKUP(H154,Fehlergruppen!$1:$1048576,4,)),"")</f>
        <v>ERR 04A1 DRV COMM</v>
      </c>
      <c r="L154" t="s">
        <v>61</v>
      </c>
      <c r="M154" t="s">
        <v>410</v>
      </c>
      <c r="N154" t="s">
        <v>516</v>
      </c>
      <c r="O154" s="6" t="s">
        <v>472</v>
      </c>
      <c r="P154" s="6" t="s">
        <v>486</v>
      </c>
      <c r="Q154" s="6" t="s">
        <v>565</v>
      </c>
      <c r="R154">
        <v>1</v>
      </c>
    </row>
    <row r="155" spans="1:19" ht="14" x14ac:dyDescent="0.15">
      <c r="A155" s="1" t="s">
        <v>39</v>
      </c>
      <c r="B155" s="2" t="str">
        <f>VLOOKUP(A155,'Node-IDs'!$1:$256,2,)</f>
        <v>0x1</v>
      </c>
      <c r="C155" t="s">
        <v>406</v>
      </c>
      <c r="D155">
        <v>162</v>
      </c>
      <c r="E155" s="2">
        <f>VLOOKUP(A155,'Node-IDs'!$1:$256,3,)*1024+D155</f>
        <v>1186</v>
      </c>
      <c r="F155" t="s">
        <v>1</v>
      </c>
      <c r="G155" s="2" t="str">
        <f>VLOOKUP(F155,Fehlerkomponenten!$1:$1048576,2,)</f>
        <v>0x1</v>
      </c>
      <c r="H155" t="s">
        <v>55</v>
      </c>
      <c r="I155" s="2" t="str">
        <f>VLOOKUP(H155,Fehlergruppen!$1:$1048576,2,)</f>
        <v>0x5</v>
      </c>
      <c r="J155" t="s">
        <v>431</v>
      </c>
      <c r="K155" s="2" t="str">
        <f>IF(AND(J155&lt;&gt;"None",J155&lt;&gt;"Log"),CONCATENATE(VLOOKUP(J155,'Error-Level'!$A$2:$B$38,2,FALSE)," ",DEC2HEX(E155,4)," ",VLOOKUP(F155,Fehlerkomponenten!$1:$1048576,4,)," ",VLOOKUP(H155,Fehlergruppen!$1:$1048576,4,)),"")</f>
        <v>ERR 04A2 DRV COMM</v>
      </c>
      <c r="L155" t="s">
        <v>61</v>
      </c>
      <c r="M155" t="s">
        <v>412</v>
      </c>
      <c r="N155" t="s">
        <v>500</v>
      </c>
      <c r="O155" s="6" t="s">
        <v>465</v>
      </c>
      <c r="P155" t="s">
        <v>479</v>
      </c>
      <c r="Q155" s="6" t="s">
        <v>559</v>
      </c>
      <c r="R155">
        <v>3</v>
      </c>
      <c r="S155" s="6" t="s">
        <v>559</v>
      </c>
    </row>
    <row r="156" spans="1:19" ht="28" x14ac:dyDescent="0.15">
      <c r="A156" s="1" t="s">
        <v>39</v>
      </c>
      <c r="B156" s="2" t="str">
        <f>VLOOKUP(A156,'Node-IDs'!$1:$256,2,)</f>
        <v>0x1</v>
      </c>
      <c r="C156" t="s">
        <v>416</v>
      </c>
      <c r="D156">
        <v>163</v>
      </c>
      <c r="E156" s="2">
        <f>VLOOKUP(A156,'Node-IDs'!$1:$256,3,)*1024+D156</f>
        <v>1187</v>
      </c>
      <c r="F156" t="s">
        <v>1</v>
      </c>
      <c r="G156" s="2" t="str">
        <f>VLOOKUP(F156,Fehlerkomponenten!$1:$1048576,2,)</f>
        <v>0x1</v>
      </c>
      <c r="H156" t="s">
        <v>14</v>
      </c>
      <c r="I156" s="2" t="str">
        <f>VLOOKUP(H156,Fehlergruppen!$1:$1048576,2,)</f>
        <v>0x2</v>
      </c>
      <c r="J156" t="s">
        <v>431</v>
      </c>
      <c r="K156" s="2" t="str">
        <f>IF(AND(J156&lt;&gt;"None",J156&lt;&gt;"Log"),CONCATENATE(VLOOKUP(J156,'Error-Level'!$A$2:$B$38,2,FALSE)," ",DEC2HEX(E156,4)," ",VLOOKUP(F156,Fehlerkomponenten!$1:$1048576,4,)," ",VLOOKUP(H156,Fehlergruppen!$1:$1048576,4,)),"")</f>
        <v>ERR 04A3 DRV SW</v>
      </c>
      <c r="L156" t="s">
        <v>61</v>
      </c>
      <c r="M156" t="s">
        <v>423</v>
      </c>
      <c r="N156" s="6" t="s">
        <v>541</v>
      </c>
      <c r="O156" s="6" t="s">
        <v>532</v>
      </c>
      <c r="P156" t="s">
        <v>479</v>
      </c>
      <c r="Q156" s="6" t="s">
        <v>553</v>
      </c>
      <c r="R156">
        <v>0</v>
      </c>
    </row>
    <row r="157" spans="1:19" ht="14" x14ac:dyDescent="0.15">
      <c r="A157" s="1" t="s">
        <v>39</v>
      </c>
      <c r="B157" s="2" t="str">
        <f>VLOOKUP(A157,'Node-IDs'!$1:$256,2,)</f>
        <v>0x1</v>
      </c>
      <c r="C157" t="s">
        <v>417</v>
      </c>
      <c r="D157">
        <v>164</v>
      </c>
      <c r="E157" s="2">
        <f>VLOOKUP(A157,'Node-IDs'!$1:$256,3,)*1024+D157</f>
        <v>1188</v>
      </c>
      <c r="F157" t="s">
        <v>1</v>
      </c>
      <c r="G157" s="2" t="str">
        <f>VLOOKUP(F157,Fehlerkomponenten!$1:$1048576,2,)</f>
        <v>0x1</v>
      </c>
      <c r="H157" t="s">
        <v>15</v>
      </c>
      <c r="I157" s="2" t="str">
        <f>VLOOKUP(H157,Fehlergruppen!$1:$1048576,2,)</f>
        <v>0x3</v>
      </c>
      <c r="J157" t="s">
        <v>431</v>
      </c>
      <c r="K157" s="2" t="str">
        <f>IF(AND(J157&lt;&gt;"None",J157&lt;&gt;"Log"),CONCATENATE(VLOOKUP(J157,'Error-Level'!$A$2:$B$38,2,FALSE)," ",DEC2HEX(E157,4)," ",VLOOKUP(F157,Fehlerkomponenten!$1:$1048576,4,)," ",VLOOKUP(H157,Fehlergruppen!$1:$1048576,4,)),"")</f>
        <v>ERR 04A4 DRV HW</v>
      </c>
      <c r="L157" t="s">
        <v>61</v>
      </c>
      <c r="M157" t="s">
        <v>422</v>
      </c>
      <c r="N157" s="6" t="s">
        <v>541</v>
      </c>
      <c r="O157" t="s">
        <v>465</v>
      </c>
      <c r="P157" t="s">
        <v>479</v>
      </c>
      <c r="Q157" s="6" t="s">
        <v>553</v>
      </c>
      <c r="R157">
        <v>0</v>
      </c>
    </row>
    <row r="158" spans="1:19" ht="28" x14ac:dyDescent="0.15">
      <c r="A158" s="1" t="s">
        <v>39</v>
      </c>
      <c r="B158" s="2" t="str">
        <f>VLOOKUP(A158,'Node-IDs'!$1:$256,2,)</f>
        <v>0x1</v>
      </c>
      <c r="C158" t="s">
        <v>418</v>
      </c>
      <c r="D158">
        <v>165</v>
      </c>
      <c r="E158" s="2">
        <f>VLOOKUP(A158,'Node-IDs'!$1:$256,3,)*1024+D158</f>
        <v>1189</v>
      </c>
      <c r="F158" t="s">
        <v>1</v>
      </c>
      <c r="G158" s="2" t="str">
        <f>VLOOKUP(F158,Fehlerkomponenten!$1:$1048576,2,)</f>
        <v>0x1</v>
      </c>
      <c r="H158" t="s">
        <v>14</v>
      </c>
      <c r="I158" s="2" t="str">
        <f>VLOOKUP(H158,Fehlergruppen!$1:$1048576,2,)</f>
        <v>0x2</v>
      </c>
      <c r="J158" t="s">
        <v>431</v>
      </c>
      <c r="K158" s="2" t="str">
        <f>IF(AND(J158&lt;&gt;"None",J158&lt;&gt;"Log"),CONCATENATE(VLOOKUP(J158,'Error-Level'!$A$2:$B$38,2,FALSE)," ",DEC2HEX(E158,4)," ",VLOOKUP(F158,Fehlerkomponenten!$1:$1048576,4,)," ",VLOOKUP(H158,Fehlergruppen!$1:$1048576,4,)),"")</f>
        <v>ERR 04A5 DRV SW</v>
      </c>
      <c r="L158" t="s">
        <v>61</v>
      </c>
      <c r="M158" t="s">
        <v>424</v>
      </c>
      <c r="N158" t="s">
        <v>515</v>
      </c>
      <c r="O158" s="6" t="s">
        <v>532</v>
      </c>
      <c r="P158" t="s">
        <v>479</v>
      </c>
      <c r="Q158" s="6" t="s">
        <v>553</v>
      </c>
      <c r="R158">
        <v>0</v>
      </c>
    </row>
    <row r="159" spans="1:19" ht="42" x14ac:dyDescent="0.15">
      <c r="A159" s="1" t="s">
        <v>39</v>
      </c>
      <c r="B159" s="2" t="str">
        <f>VLOOKUP(A159,'Node-IDs'!$1:$256,2,)</f>
        <v>0x1</v>
      </c>
      <c r="C159" t="s">
        <v>419</v>
      </c>
      <c r="D159">
        <v>166</v>
      </c>
      <c r="E159" s="2">
        <f>VLOOKUP(A159,'Node-IDs'!$1:$256,3,)*1024+D159</f>
        <v>1190</v>
      </c>
      <c r="F159" t="s">
        <v>396</v>
      </c>
      <c r="G159" s="2" t="str">
        <f>VLOOKUP(F159,Fehlerkomponenten!$1:$1048576,2,)</f>
        <v>0x3</v>
      </c>
      <c r="H159" t="s">
        <v>55</v>
      </c>
      <c r="I159" s="2" t="str">
        <f>VLOOKUP(H159,Fehlergruppen!$1:$1048576,2,)</f>
        <v>0x5</v>
      </c>
      <c r="J159" t="s">
        <v>431</v>
      </c>
      <c r="K159" s="2" t="str">
        <f>IF(AND(J159&lt;&gt;"None",J159&lt;&gt;"Log"),CONCATENATE(VLOOKUP(J159,'Error-Level'!$A$2:$B$38,2,FALSE)," ",DEC2HEX(E159,4)," ",VLOOKUP(F159,Fehlerkomponenten!$1:$1048576,4,)," ",VLOOKUP(H159,Fehlergruppen!$1:$1048576,4,)),"")</f>
        <v>ERR 04A6 BATT COMM</v>
      </c>
      <c r="L159" t="s">
        <v>61</v>
      </c>
      <c r="M159" t="s">
        <v>425</v>
      </c>
      <c r="N159" t="s">
        <v>510</v>
      </c>
      <c r="O159" s="6" t="s">
        <v>533</v>
      </c>
      <c r="P159" t="s">
        <v>479</v>
      </c>
      <c r="Q159" s="6" t="s">
        <v>571</v>
      </c>
      <c r="R159">
        <v>0</v>
      </c>
    </row>
    <row r="160" spans="1:19" ht="14" x14ac:dyDescent="0.15">
      <c r="A160" s="1" t="s">
        <v>39</v>
      </c>
      <c r="B160" s="2" t="str">
        <f>VLOOKUP(A160,'Node-IDs'!$1:$256,2,)</f>
        <v>0x1</v>
      </c>
      <c r="C160" t="s">
        <v>420</v>
      </c>
      <c r="D160">
        <v>167</v>
      </c>
      <c r="E160" s="2">
        <f>VLOOKUP(A160,'Node-IDs'!$1:$256,3,)*1024+D160</f>
        <v>1191</v>
      </c>
      <c r="F160" t="s">
        <v>1</v>
      </c>
      <c r="G160" s="2" t="str">
        <f>VLOOKUP(F160,Fehlerkomponenten!$1:$1048576,2,)</f>
        <v>0x1</v>
      </c>
      <c r="H160" t="s">
        <v>14</v>
      </c>
      <c r="I160" s="2" t="str">
        <f>VLOOKUP(H160,Fehlergruppen!$1:$1048576,2,)</f>
        <v>0x2</v>
      </c>
      <c r="J160" t="s">
        <v>431</v>
      </c>
      <c r="K160" s="2" t="str">
        <f>IF(AND(J160&lt;&gt;"None",J160&lt;&gt;"Log"),CONCATENATE(VLOOKUP(J160,'Error-Level'!$A$2:$B$38,2,FALSE)," ",DEC2HEX(E160,4)," ",VLOOKUP(F160,Fehlerkomponenten!$1:$1048576,4,)," ",VLOOKUP(H160,Fehlergruppen!$1:$1048576,4,)),"")</f>
        <v>ERR 04A7 DRV SW</v>
      </c>
      <c r="L160" t="s">
        <v>61</v>
      </c>
      <c r="M160" t="s">
        <v>426</v>
      </c>
      <c r="N160" t="s">
        <v>497</v>
      </c>
      <c r="O160" t="s">
        <v>530</v>
      </c>
      <c r="P160" t="s">
        <v>479</v>
      </c>
      <c r="Q160" s="6" t="s">
        <v>553</v>
      </c>
      <c r="R160">
        <v>0</v>
      </c>
    </row>
    <row r="161" spans="1:19" ht="28" x14ac:dyDescent="0.15">
      <c r="A161" s="1" t="s">
        <v>39</v>
      </c>
      <c r="B161" s="2" t="str">
        <f>VLOOKUP(A161,'Node-IDs'!$1:$256,2,)</f>
        <v>0x1</v>
      </c>
      <c r="C161" t="s">
        <v>421</v>
      </c>
      <c r="D161">
        <v>168</v>
      </c>
      <c r="E161" s="2">
        <f>VLOOKUP(A161,'Node-IDs'!$1:$256,3,)*1024+D161</f>
        <v>1192</v>
      </c>
      <c r="F161" t="s">
        <v>4</v>
      </c>
      <c r="G161" s="2" t="str">
        <f>VLOOKUP(F161,Fehlerkomponenten!$1:$1048576,2,)</f>
        <v>0x5</v>
      </c>
      <c r="H161" t="s">
        <v>17</v>
      </c>
      <c r="I161" s="2" t="str">
        <f>VLOOKUP(H161,Fehlergruppen!$1:$1048576,2,)</f>
        <v>0x6</v>
      </c>
      <c r="J161" t="s">
        <v>431</v>
      </c>
      <c r="K161" s="2" t="str">
        <f>IF(AND(J161&lt;&gt;"None",J161&lt;&gt;"Log"),CONCATENATE(VLOOKUP(J161,'Error-Level'!$A$2:$B$38,2,FALSE)," ",DEC2HEX(E161,4)," ",VLOOKUP(F161,Fehlerkomponenten!$1:$1048576,4,)," ",VLOOKUP(H161,Fehlergruppen!$1:$1048576,4,)),"")</f>
        <v>ERR 04A8 SPD SENS</v>
      </c>
      <c r="L161" t="s">
        <v>61</v>
      </c>
      <c r="M161" t="s">
        <v>427</v>
      </c>
      <c r="N161" t="s">
        <v>517</v>
      </c>
      <c r="O161" s="6" t="s">
        <v>473</v>
      </c>
      <c r="P161" s="6" t="s">
        <v>487</v>
      </c>
      <c r="Q161" s="6" t="s">
        <v>574</v>
      </c>
      <c r="R161">
        <v>3</v>
      </c>
      <c r="S161" s="6" t="s">
        <v>560</v>
      </c>
    </row>
    <row r="162" spans="1:19" ht="14" x14ac:dyDescent="0.15">
      <c r="A162" s="1" t="s">
        <v>39</v>
      </c>
      <c r="B162" s="2" t="str">
        <f>VLOOKUP(A162,'Node-IDs'!$1:$256,2,)</f>
        <v>0x1</v>
      </c>
      <c r="C162" t="s">
        <v>452</v>
      </c>
      <c r="D162">
        <v>169</v>
      </c>
      <c r="E162" s="2">
        <f>VLOOKUP(A162,'Node-IDs'!$1:$256,3,)*1024+D162</f>
        <v>1193</v>
      </c>
      <c r="F162" t="s">
        <v>1</v>
      </c>
      <c r="G162" s="2" t="str">
        <f>VLOOKUP(F162,Fehlerkomponenten!$1:$1048576,2,)</f>
        <v>0x1</v>
      </c>
      <c r="H162" t="s">
        <v>14</v>
      </c>
      <c r="I162" s="2" t="str">
        <f>VLOOKUP(H162,Fehlergruppen!$1:$1048576,2,)</f>
        <v>0x2</v>
      </c>
      <c r="J162" t="s">
        <v>431</v>
      </c>
      <c r="K162" s="2" t="str">
        <f>IF(AND(J162&lt;&gt;"None",J162&lt;&gt;"Log"),CONCATENATE(VLOOKUP(J162,'Error-Level'!$A$2:$B$38,2,FALSE)," ",DEC2HEX(E162,4)," ",VLOOKUP(F162,Fehlerkomponenten!$1:$1048576,4,)," ",VLOOKUP(H162,Fehlergruppen!$1:$1048576,4,)),"")</f>
        <v>ERR 04A9 DRV SW</v>
      </c>
      <c r="L162" t="s">
        <v>61</v>
      </c>
      <c r="M162" t="s">
        <v>458</v>
      </c>
      <c r="N162" t="s">
        <v>497</v>
      </c>
      <c r="O162" t="s">
        <v>530</v>
      </c>
      <c r="P162" t="s">
        <v>479</v>
      </c>
      <c r="Q162" s="6" t="s">
        <v>553</v>
      </c>
      <c r="R162">
        <v>0</v>
      </c>
    </row>
    <row r="163" spans="1:19" ht="14" x14ac:dyDescent="0.15">
      <c r="A163" s="1" t="s">
        <v>39</v>
      </c>
      <c r="B163" s="2" t="str">
        <f>VLOOKUP(A163,'Node-IDs'!$1:$256,2,)</f>
        <v>0x1</v>
      </c>
      <c r="C163" t="s">
        <v>453</v>
      </c>
      <c r="D163">
        <v>170</v>
      </c>
      <c r="E163" s="2">
        <f>VLOOKUP(A163,'Node-IDs'!$1:$256,3,)*1024+D163</f>
        <v>1194</v>
      </c>
      <c r="F163" t="s">
        <v>1</v>
      </c>
      <c r="G163" s="2" t="str">
        <f>VLOOKUP(F163,Fehlerkomponenten!$1:$1048576,2,)</f>
        <v>0x1</v>
      </c>
      <c r="H163" t="s">
        <v>14</v>
      </c>
      <c r="I163" s="2" t="str">
        <f>VLOOKUP(H163,Fehlergruppen!$1:$1048576,2,)</f>
        <v>0x2</v>
      </c>
      <c r="J163" t="s">
        <v>431</v>
      </c>
      <c r="K163" s="2" t="str">
        <f>IF(AND(J163&lt;&gt;"None",J163&lt;&gt;"Log"),CONCATENATE(VLOOKUP(J163,'Error-Level'!$A$2:$B$38,2,FALSE)," ",DEC2HEX(E163,4)," ",VLOOKUP(F163,Fehlerkomponenten!$1:$1048576,4,)," ",VLOOKUP(H163,Fehlergruppen!$1:$1048576,4,)),"")</f>
        <v>ERR 04AA DRV SW</v>
      </c>
      <c r="L163" t="s">
        <v>61</v>
      </c>
      <c r="M163" t="s">
        <v>459</v>
      </c>
      <c r="N163" t="s">
        <v>497</v>
      </c>
      <c r="O163" t="s">
        <v>530</v>
      </c>
      <c r="P163" t="s">
        <v>479</v>
      </c>
      <c r="Q163" s="6" t="s">
        <v>553</v>
      </c>
      <c r="R163">
        <v>0</v>
      </c>
    </row>
    <row r="164" spans="1:19" ht="28" x14ac:dyDescent="0.15">
      <c r="A164" s="1" t="s">
        <v>39</v>
      </c>
      <c r="B164" s="2" t="str">
        <f>VLOOKUP(A164,'Node-IDs'!$1:$256,2,)</f>
        <v>0x1</v>
      </c>
      <c r="C164" t="s">
        <v>454</v>
      </c>
      <c r="D164">
        <v>171</v>
      </c>
      <c r="E164" s="2">
        <f>VLOOKUP(A164,'Node-IDs'!$1:$256,3,)*1024+D164</f>
        <v>1195</v>
      </c>
      <c r="F164" t="s">
        <v>1</v>
      </c>
      <c r="G164" s="2" t="str">
        <f>VLOOKUP(F164,Fehlerkomponenten!$1:$1048576,2,)</f>
        <v>0x1</v>
      </c>
      <c r="H164" t="s">
        <v>17</v>
      </c>
      <c r="I164" s="2" t="str">
        <f>VLOOKUP(H164,Fehlergruppen!$1:$1048576,2,)</f>
        <v>0x6</v>
      </c>
      <c r="J164" t="s">
        <v>430</v>
      </c>
      <c r="K164" s="2" t="str">
        <f>IF(AND(J164&lt;&gt;"None",J164&lt;&gt;"Log"),CONCATENATE(VLOOKUP(J164,'Error-Level'!$A$2:$B$38,2,FALSE)," ",DEC2HEX(E164,4)," ",VLOOKUP(F164,Fehlerkomponenten!$1:$1048576,4,)," ",VLOOKUP(H164,Fehlergruppen!$1:$1048576,4,)),"")</f>
        <v>WRN 04AB DRV SENS</v>
      </c>
      <c r="L164" t="s">
        <v>61</v>
      </c>
      <c r="M164" s="6" t="s">
        <v>884</v>
      </c>
      <c r="N164" s="6" t="s">
        <v>541</v>
      </c>
      <c r="O164" t="s">
        <v>465</v>
      </c>
      <c r="P164" t="s">
        <v>479</v>
      </c>
      <c r="Q164" t="s">
        <v>579</v>
      </c>
      <c r="R164">
        <v>2</v>
      </c>
    </row>
    <row r="165" spans="1:19" ht="14" x14ac:dyDescent="0.15">
      <c r="A165" s="1" t="s">
        <v>39</v>
      </c>
      <c r="B165" s="2" t="str">
        <f>VLOOKUP(A165,'Node-IDs'!$1:$256,2,)</f>
        <v>0x1</v>
      </c>
      <c r="C165" t="s">
        <v>455</v>
      </c>
      <c r="D165">
        <v>172</v>
      </c>
      <c r="E165" s="2">
        <f>VLOOKUP(A165,'Node-IDs'!$1:$256,3,)*1024+D165</f>
        <v>1196</v>
      </c>
      <c r="F165" t="s">
        <v>1</v>
      </c>
      <c r="G165" s="2" t="str">
        <f>VLOOKUP(F165,Fehlerkomponenten!$1:$1048576,2,)</f>
        <v>0x1</v>
      </c>
      <c r="H165" t="s">
        <v>17</v>
      </c>
      <c r="I165" s="2" t="str">
        <f>VLOOKUP(H165,Fehlergruppen!$1:$1048576,2,)</f>
        <v>0x6</v>
      </c>
      <c r="J165" t="s">
        <v>457</v>
      </c>
      <c r="K165" s="2" t="str">
        <f>IF(AND(J165&lt;&gt;"None",J165&lt;&gt;"Log"),CONCATENATE(VLOOKUP(J165,'Error-Level'!$A$2:$B$38,2,FALSE)," ",DEC2HEX(E165,4)," ",VLOOKUP(F165,Fehlerkomponenten!$1:$1048576,4,)," ",VLOOKUP(H165,Fehlergruppen!$1:$1048576,4,)),"")</f>
        <v/>
      </c>
      <c r="L165" t="s">
        <v>61</v>
      </c>
      <c r="M165" t="s">
        <v>460</v>
      </c>
      <c r="N165" s="6" t="s">
        <v>541</v>
      </c>
      <c r="O165" t="s">
        <v>465</v>
      </c>
      <c r="P165" t="s">
        <v>479</v>
      </c>
      <c r="Q165" t="s">
        <v>557</v>
      </c>
      <c r="R165">
        <v>2</v>
      </c>
    </row>
    <row r="166" spans="1:19" ht="14" x14ac:dyDescent="0.15">
      <c r="A166" s="1" t="s">
        <v>39</v>
      </c>
      <c r="B166" s="2" t="str">
        <f>VLOOKUP(A166,'Node-IDs'!$1:$256,2,)</f>
        <v>0x1</v>
      </c>
      <c r="C166" t="s">
        <v>456</v>
      </c>
      <c r="D166">
        <v>173</v>
      </c>
      <c r="E166" s="2">
        <f>VLOOKUP(A166,'Node-IDs'!$1:$256,3,)*1024+D166</f>
        <v>1197</v>
      </c>
      <c r="F166" t="s">
        <v>1</v>
      </c>
      <c r="G166" s="2" t="str">
        <f>VLOOKUP(F166,Fehlerkomponenten!$1:$1048576,2,)</f>
        <v>0x1</v>
      </c>
      <c r="H166" t="s">
        <v>14</v>
      </c>
      <c r="I166" s="2" t="str">
        <f>VLOOKUP(H166,Fehlergruppen!$1:$1048576,2,)</f>
        <v>0x2</v>
      </c>
      <c r="J166" t="s">
        <v>431</v>
      </c>
      <c r="K166" s="2" t="str">
        <f>IF(AND(J166&lt;&gt;"None",J166&lt;&gt;"Log"),CONCATENATE(VLOOKUP(J166,'Error-Level'!$A$2:$B$38,2,FALSE)," ",DEC2HEX(E166,4)," ",VLOOKUP(F166,Fehlerkomponenten!$1:$1048576,4,)," ",VLOOKUP(H166,Fehlergruppen!$1:$1048576,4,)),"")</f>
        <v>ERR 04AD DRV SW</v>
      </c>
      <c r="L166" t="s">
        <v>61</v>
      </c>
      <c r="M166" t="s">
        <v>461</v>
      </c>
      <c r="N166" t="s">
        <v>502</v>
      </c>
      <c r="O166" t="s">
        <v>530</v>
      </c>
      <c r="P166" t="s">
        <v>479</v>
      </c>
      <c r="Q166" s="6" t="s">
        <v>553</v>
      </c>
      <c r="R166">
        <v>0</v>
      </c>
    </row>
    <row r="167" spans="1:19" ht="14" x14ac:dyDescent="0.15">
      <c r="A167" s="1" t="s">
        <v>39</v>
      </c>
      <c r="B167" s="2" t="str">
        <f>VLOOKUP(A167,'Node-IDs'!$1:$256,2,)</f>
        <v>0x1</v>
      </c>
      <c r="C167" t="s">
        <v>492</v>
      </c>
      <c r="D167">
        <v>174</v>
      </c>
      <c r="E167" s="2">
        <f>VLOOKUP(A167,'Node-IDs'!$1:$256,3,)*1024+D167</f>
        <v>1198</v>
      </c>
      <c r="F167" t="s">
        <v>1</v>
      </c>
      <c r="G167" s="2" t="str">
        <f>VLOOKUP(F167,Fehlerkomponenten!$1:$1048576,2,)</f>
        <v>0x1</v>
      </c>
      <c r="H167" t="s">
        <v>14</v>
      </c>
      <c r="I167" s="2" t="str">
        <f>VLOOKUP(H167,Fehlergruppen!$1:$1048576,2,)</f>
        <v>0x2</v>
      </c>
      <c r="J167" t="s">
        <v>431</v>
      </c>
      <c r="K167" s="2" t="str">
        <f>IF(AND(J167&lt;&gt;"None",J167&lt;&gt;"Log"),CONCATENATE(VLOOKUP(J167,'Error-Level'!$A$2:$B$38,2,FALSE)," ",DEC2HEX(E167,4)," ",VLOOKUP(F167,Fehlerkomponenten!$1:$1048576,4,)," ",VLOOKUP(H167,Fehlergruppen!$1:$1048576,4,)),"")</f>
        <v>ERR 04AE DRV SW</v>
      </c>
      <c r="L167" t="s">
        <v>61</v>
      </c>
      <c r="M167" t="s">
        <v>496</v>
      </c>
      <c r="N167" s="6" t="s">
        <v>541</v>
      </c>
      <c r="O167" t="s">
        <v>554</v>
      </c>
      <c r="P167" t="s">
        <v>479</v>
      </c>
      <c r="Q167" s="6" t="s">
        <v>559</v>
      </c>
      <c r="R167">
        <v>2</v>
      </c>
      <c r="S167" s="6" t="s">
        <v>559</v>
      </c>
    </row>
    <row r="168" spans="1:19" ht="14" x14ac:dyDescent="0.15">
      <c r="A168" s="1" t="s">
        <v>39</v>
      </c>
      <c r="B168" s="2" t="str">
        <f>VLOOKUP(A168,'Node-IDs'!$1:$256,2,)</f>
        <v>0x1</v>
      </c>
      <c r="C168" t="s">
        <v>493</v>
      </c>
      <c r="D168">
        <v>175</v>
      </c>
      <c r="E168" s="2">
        <f>VLOOKUP(A168,'Node-IDs'!$1:$256,3,)*1024+D168</f>
        <v>1199</v>
      </c>
      <c r="F168" t="s">
        <v>1</v>
      </c>
      <c r="G168" s="2" t="str">
        <f>VLOOKUP(F168,Fehlerkomponenten!$1:$1048576,2,)</f>
        <v>0x1</v>
      </c>
      <c r="H168" t="s">
        <v>14</v>
      </c>
      <c r="I168" s="2" t="str">
        <f>VLOOKUP(H168,Fehlergruppen!$1:$1048576,2,)</f>
        <v>0x2</v>
      </c>
      <c r="J168" t="s">
        <v>431</v>
      </c>
      <c r="K168" s="2" t="str">
        <f>IF(AND(J168&lt;&gt;"None",J168&lt;&gt;"Log"),CONCATENATE(VLOOKUP(J168,'Error-Level'!$A$2:$B$38,2,FALSE)," ",DEC2HEX(E168,4)," ",VLOOKUP(F168,Fehlerkomponenten!$1:$1048576,4,)," ",VLOOKUP(H168,Fehlergruppen!$1:$1048576,4,)),"")</f>
        <v>ERR 04AF DRV SW</v>
      </c>
      <c r="L168" t="s">
        <v>61</v>
      </c>
      <c r="M168" t="s">
        <v>518</v>
      </c>
      <c r="N168" s="6" t="s">
        <v>541</v>
      </c>
      <c r="O168" t="s">
        <v>554</v>
      </c>
      <c r="P168" t="s">
        <v>479</v>
      </c>
      <c r="Q168" s="6" t="s">
        <v>559</v>
      </c>
      <c r="R168">
        <v>2</v>
      </c>
      <c r="S168" s="6" t="s">
        <v>559</v>
      </c>
    </row>
    <row r="169" spans="1:19" ht="28" x14ac:dyDescent="0.15">
      <c r="A169" s="1" t="s">
        <v>39</v>
      </c>
      <c r="B169" s="2" t="str">
        <f>VLOOKUP(A169,'Node-IDs'!$1:$256,2,)</f>
        <v>0x1</v>
      </c>
      <c r="C169" t="s">
        <v>494</v>
      </c>
      <c r="D169">
        <v>176</v>
      </c>
      <c r="E169" s="2">
        <f>VLOOKUP(A169,'Node-IDs'!$1:$256,3,)*1024+D169</f>
        <v>1200</v>
      </c>
      <c r="F169" t="s">
        <v>1</v>
      </c>
      <c r="G169" s="2" t="str">
        <f>VLOOKUP(F169,Fehlerkomponenten!$1:$1048576,2,)</f>
        <v>0x1</v>
      </c>
      <c r="H169" t="s">
        <v>15</v>
      </c>
      <c r="I169" s="2" t="str">
        <f>VLOOKUP(H169,Fehlergruppen!$1:$1048576,2,)</f>
        <v>0x3</v>
      </c>
      <c r="J169" t="s">
        <v>431</v>
      </c>
      <c r="K169" s="2" t="str">
        <f>IF(AND(J169&lt;&gt;"None",J169&lt;&gt;"Log"),CONCATENATE(VLOOKUP(J169,'Error-Level'!$A$2:$B$38,2,FALSE)," ",DEC2HEX(E169,4)," ",VLOOKUP(F169,Fehlerkomponenten!$1:$1048576,4,)," ",VLOOKUP(H169,Fehlergruppen!$1:$1048576,4,)),"")</f>
        <v>ERR 04B0 DRV HW</v>
      </c>
      <c r="L169" t="s">
        <v>61</v>
      </c>
      <c r="M169" t="s">
        <v>495</v>
      </c>
      <c r="N169" t="s">
        <v>519</v>
      </c>
      <c r="O169" s="6" t="s">
        <v>556</v>
      </c>
      <c r="P169" s="6" t="s">
        <v>555</v>
      </c>
      <c r="Q169" t="s">
        <v>557</v>
      </c>
      <c r="R169">
        <v>1</v>
      </c>
    </row>
    <row r="170" spans="1:19" ht="14" x14ac:dyDescent="0.15">
      <c r="A170" s="1" t="s">
        <v>39</v>
      </c>
      <c r="B170" s="2" t="str">
        <f>VLOOKUP(A170,'Node-IDs'!$1:$256,2,)</f>
        <v>0x1</v>
      </c>
      <c r="C170" t="s">
        <v>407</v>
      </c>
      <c r="D170">
        <v>200</v>
      </c>
      <c r="E170" s="2">
        <f>VLOOKUP(A170,'Node-IDs'!$1:$256,3,)*1024+D170</f>
        <v>1224</v>
      </c>
      <c r="F170" t="s">
        <v>1</v>
      </c>
      <c r="G170" s="2" t="str">
        <f>VLOOKUP(F170,Fehlerkomponenten!$1:$1048576,2,)</f>
        <v>0x1</v>
      </c>
      <c r="H170" t="s">
        <v>14</v>
      </c>
      <c r="I170" s="2" t="str">
        <f>VLOOKUP(H170,Fehlergruppen!$1:$1048576,2,)</f>
        <v>0x2</v>
      </c>
      <c r="J170" t="s">
        <v>431</v>
      </c>
      <c r="K170" s="2" t="str">
        <f>IF(AND(J170&lt;&gt;"None",J170&lt;&gt;"Log"),CONCATENATE(VLOOKUP(J170,'Error-Level'!$A$2:$B$38,2,FALSE)," ",DEC2HEX(E170,4)," ",VLOOKUP(F170,Fehlerkomponenten!$1:$1048576,4,)," ",VLOOKUP(H170,Fehlergruppen!$1:$1048576,4,)),"")</f>
        <v>ERR 04C8 DRV SW</v>
      </c>
      <c r="L170" t="s">
        <v>61</v>
      </c>
      <c r="M170" t="s">
        <v>413</v>
      </c>
      <c r="N170" t="s">
        <v>497</v>
      </c>
      <c r="O170" t="s">
        <v>530</v>
      </c>
      <c r="P170" t="s">
        <v>479</v>
      </c>
      <c r="Q170" s="6" t="s">
        <v>553</v>
      </c>
      <c r="R170">
        <v>0</v>
      </c>
    </row>
    <row r="171" spans="1:19" ht="14" x14ac:dyDescent="0.15">
      <c r="A171" s="1" t="s">
        <v>39</v>
      </c>
      <c r="B171" s="2" t="str">
        <f>VLOOKUP(A171,'Node-IDs'!$1:$256,2,)</f>
        <v>0x1</v>
      </c>
      <c r="C171" t="s">
        <v>408</v>
      </c>
      <c r="D171">
        <v>201</v>
      </c>
      <c r="E171" s="2">
        <f>VLOOKUP(A171,'Node-IDs'!$1:$256,3,)*1024+D171</f>
        <v>1225</v>
      </c>
      <c r="F171" t="s">
        <v>1</v>
      </c>
      <c r="G171" s="2" t="str">
        <f>VLOOKUP(F171,Fehlerkomponenten!$1:$1048576,2,)</f>
        <v>0x1</v>
      </c>
      <c r="H171" t="s">
        <v>14</v>
      </c>
      <c r="I171" s="2" t="str">
        <f>VLOOKUP(H171,Fehlergruppen!$1:$1048576,2,)</f>
        <v>0x2</v>
      </c>
      <c r="J171" t="s">
        <v>431</v>
      </c>
      <c r="K171" s="2" t="str">
        <f>IF(AND(J171&lt;&gt;"None",J171&lt;&gt;"Log"),CONCATENATE(VLOOKUP(J171,'Error-Level'!$A$2:$B$38,2,FALSE)," ",DEC2HEX(E171,4)," ",VLOOKUP(F171,Fehlerkomponenten!$1:$1048576,4,)," ",VLOOKUP(H171,Fehlergruppen!$1:$1048576,4,)),"")</f>
        <v>ERR 04C9 DRV SW</v>
      </c>
      <c r="L171" t="s">
        <v>61</v>
      </c>
      <c r="M171" t="s">
        <v>414</v>
      </c>
      <c r="N171" t="s">
        <v>497</v>
      </c>
      <c r="O171" t="s">
        <v>530</v>
      </c>
      <c r="P171" t="s">
        <v>479</v>
      </c>
      <c r="Q171" s="6" t="s">
        <v>553</v>
      </c>
      <c r="R171">
        <v>0</v>
      </c>
    </row>
    <row r="172" spans="1:19" ht="14" x14ac:dyDescent="0.15">
      <c r="A172" s="1" t="s">
        <v>39</v>
      </c>
      <c r="B172" s="2" t="str">
        <f>VLOOKUP(A172,'Node-IDs'!$1:$256,2,)</f>
        <v>0x1</v>
      </c>
      <c r="C172" t="s">
        <v>409</v>
      </c>
      <c r="D172">
        <v>202</v>
      </c>
      <c r="E172" s="2">
        <f>VLOOKUP(A172,'Node-IDs'!$1:$256,3,)*1024+D172</f>
        <v>1226</v>
      </c>
      <c r="F172" t="s">
        <v>1</v>
      </c>
      <c r="G172" s="2" t="str">
        <f>VLOOKUP(F172,Fehlerkomponenten!$1:$1048576,2,)</f>
        <v>0x1</v>
      </c>
      <c r="H172" t="s">
        <v>14</v>
      </c>
      <c r="I172" s="2" t="str">
        <f>VLOOKUP(H172,Fehlergruppen!$1:$1048576,2,)</f>
        <v>0x2</v>
      </c>
      <c r="J172" t="s">
        <v>431</v>
      </c>
      <c r="K172" s="2" t="str">
        <f>IF(AND(J172&lt;&gt;"None",J172&lt;&gt;"Log"),CONCATENATE(VLOOKUP(J172,'Error-Level'!$A$2:$B$38,2,FALSE)," ",DEC2HEX(E172,4)," ",VLOOKUP(F172,Fehlerkomponenten!$1:$1048576,4,)," ",VLOOKUP(H172,Fehlergruppen!$1:$1048576,4,)),"")</f>
        <v>ERR 04CA DRV SW</v>
      </c>
      <c r="L172" t="s">
        <v>61</v>
      </c>
      <c r="M172" t="s">
        <v>415</v>
      </c>
      <c r="N172" t="s">
        <v>497</v>
      </c>
      <c r="O172" t="s">
        <v>530</v>
      </c>
      <c r="P172" t="s">
        <v>479</v>
      </c>
      <c r="Q172" s="6" t="s">
        <v>553</v>
      </c>
      <c r="R172">
        <v>0</v>
      </c>
    </row>
    <row r="173" spans="1:19" ht="14" x14ac:dyDescent="0.15">
      <c r="A173" s="1" t="s">
        <v>39</v>
      </c>
      <c r="B173" s="2" t="str">
        <f>VLOOKUP(A173,'Node-IDs'!$1:$256,2,)</f>
        <v>0x1</v>
      </c>
      <c r="C173" t="s">
        <v>438</v>
      </c>
      <c r="D173">
        <v>203</v>
      </c>
      <c r="E173" s="2">
        <f>VLOOKUP(A173,'Node-IDs'!$1:$256,3,)*1024+D173</f>
        <v>1227</v>
      </c>
      <c r="F173" t="s">
        <v>1</v>
      </c>
      <c r="G173" s="2" t="str">
        <f>VLOOKUP(F173,Fehlerkomponenten!$1:$1048576,2,)</f>
        <v>0x1</v>
      </c>
      <c r="H173" t="s">
        <v>14</v>
      </c>
      <c r="I173" s="2" t="str">
        <f>VLOOKUP(H173,Fehlergruppen!$1:$1048576,2,)</f>
        <v>0x2</v>
      </c>
      <c r="J173" t="s">
        <v>431</v>
      </c>
      <c r="K173" s="2" t="str">
        <f>IF(AND(J173&lt;&gt;"None",J173&lt;&gt;"Log"),CONCATENATE(VLOOKUP(J173,'Error-Level'!$A$2:$B$38,2,FALSE)," ",DEC2HEX(E173,4)," ",VLOOKUP(F173,Fehlerkomponenten!$1:$1048576,4,)," ",VLOOKUP(H173,Fehlergruppen!$1:$1048576,4,)),"")</f>
        <v>ERR 04CB DRV SW</v>
      </c>
      <c r="L173" t="s">
        <v>61</v>
      </c>
      <c r="M173" t="s">
        <v>439</v>
      </c>
      <c r="N173" t="s">
        <v>497</v>
      </c>
      <c r="O173" t="s">
        <v>530</v>
      </c>
      <c r="P173" t="s">
        <v>479</v>
      </c>
      <c r="Q173" s="6" t="s">
        <v>553</v>
      </c>
      <c r="R173">
        <v>0</v>
      </c>
    </row>
    <row r="174" spans="1:19" ht="28" x14ac:dyDescent="0.15">
      <c r="A174" s="1" t="s">
        <v>39</v>
      </c>
      <c r="B174" s="2" t="str">
        <f>VLOOKUP(A174,'Node-IDs'!$1:$256,2,)</f>
        <v>0x1</v>
      </c>
      <c r="C174" t="s">
        <v>542</v>
      </c>
      <c r="D174">
        <v>513</v>
      </c>
      <c r="E174" s="2">
        <f>VLOOKUP(A174,'Node-IDs'!$1:$256,3,)*1024+D174</f>
        <v>1537</v>
      </c>
      <c r="F174" t="s">
        <v>4</v>
      </c>
      <c r="G174" s="2" t="str">
        <f>VLOOKUP(F174,Fehlerkomponenten!$1:$1048576,2,)</f>
        <v>0x5</v>
      </c>
      <c r="H174" t="s">
        <v>17</v>
      </c>
      <c r="I174" s="2" t="str">
        <f>VLOOKUP(H174,Fehlergruppen!$1:$1048576,2,)</f>
        <v>0x6</v>
      </c>
      <c r="J174" t="s">
        <v>430</v>
      </c>
      <c r="K174" s="2" t="str">
        <f>IF(AND(J174&lt;&gt;"None",J174&lt;&gt;"Log"),CONCATENATE(VLOOKUP(J174,'Error-Level'!$A$2:$B$38,2,FALSE)," ",DEC2HEX(E174,4)," ",VLOOKUP(F174,Fehlerkomponenten!$1:$1048576,4,)," ",VLOOKUP(H174,Fehlergruppen!$1:$1048576,4,)),"")</f>
        <v>WRN 0601 SPD SENS</v>
      </c>
      <c r="L174" t="s">
        <v>61</v>
      </c>
      <c r="M174" t="s">
        <v>440</v>
      </c>
      <c r="N174" t="s">
        <v>522</v>
      </c>
      <c r="O174" s="6" t="s">
        <v>474</v>
      </c>
      <c r="P174" s="6" t="s">
        <v>488</v>
      </c>
      <c r="Q174" s="6" t="s">
        <v>574</v>
      </c>
      <c r="R174">
        <v>3</v>
      </c>
    </row>
    <row r="175" spans="1:19" ht="15" customHeight="1" x14ac:dyDescent="0.15">
      <c r="A175" s="1" t="s">
        <v>39</v>
      </c>
      <c r="B175" s="2" t="str">
        <f>VLOOKUP(A175,'Node-IDs'!$1:$256,2,)</f>
        <v>0x1</v>
      </c>
      <c r="C175" t="s">
        <v>436</v>
      </c>
      <c r="D175">
        <v>514</v>
      </c>
      <c r="E175" s="2">
        <f>VLOOKUP(A175,'Node-IDs'!$1:$256,3,)*1024+D175</f>
        <v>1538</v>
      </c>
      <c r="F175" t="s">
        <v>1</v>
      </c>
      <c r="G175" s="2" t="str">
        <f>VLOOKUP(F175,Fehlerkomponenten!$1:$1048576,2,)</f>
        <v>0x1</v>
      </c>
      <c r="H175" t="s">
        <v>18</v>
      </c>
      <c r="I175" s="2" t="str">
        <f>VLOOKUP(H175,Fehlergruppen!$1:$1048576,2,)</f>
        <v>0x7</v>
      </c>
      <c r="J175" t="s">
        <v>430</v>
      </c>
      <c r="K175" s="2" t="str">
        <f>IF(AND(J175&lt;&gt;"None",J175&lt;&gt;"Log"),CONCATENATE(VLOOKUP(J175,'Error-Level'!$A$2:$B$38,2,FALSE)," ",DEC2HEX(E175,4)," ",VLOOKUP(F175,Fehlerkomponenten!$1:$1048576,4,)," ",VLOOKUP(H175,Fehlergruppen!$1:$1048576,4,)),"")</f>
        <v>WRN 0602 DRV HOT</v>
      </c>
      <c r="L175" t="s">
        <v>240</v>
      </c>
      <c r="M175" t="s">
        <v>441</v>
      </c>
      <c r="N175" t="s">
        <v>520</v>
      </c>
      <c r="O175" s="6" t="s">
        <v>475</v>
      </c>
      <c r="P175" s="6" t="s">
        <v>483</v>
      </c>
      <c r="Q175" s="6"/>
      <c r="R175">
        <v>1</v>
      </c>
    </row>
    <row r="176" spans="1:19" ht="42" x14ac:dyDescent="0.15">
      <c r="A176" s="1" t="s">
        <v>39</v>
      </c>
      <c r="B176" s="2" t="str">
        <f>VLOOKUP(A176,'Node-IDs'!$1:$256,2,)</f>
        <v>0x1</v>
      </c>
      <c r="C176" t="s">
        <v>437</v>
      </c>
      <c r="D176">
        <v>515</v>
      </c>
      <c r="E176" s="2">
        <f>VLOOKUP(A176,'Node-IDs'!$1:$256,3,)*1024+D176</f>
        <v>1539</v>
      </c>
      <c r="F176" t="s">
        <v>1</v>
      </c>
      <c r="G176" s="2" t="str">
        <f>VLOOKUP(F176,Fehlerkomponenten!$1:$1048576,2,)</f>
        <v>0x1</v>
      </c>
      <c r="H176" t="s">
        <v>55</v>
      </c>
      <c r="I176" s="2" t="str">
        <f>VLOOKUP(H176,Fehlergruppen!$1:$1048576,2,)</f>
        <v>0x5</v>
      </c>
      <c r="J176" t="s">
        <v>430</v>
      </c>
      <c r="K176" s="2" t="str">
        <f>IF(AND(J176&lt;&gt;"None",J176&lt;&gt;"Log"),CONCATENATE(VLOOKUP(J176,'Error-Level'!$A$2:$B$38,2,FALSE)," ",DEC2HEX(E176,4)," ",VLOOKUP(F176,Fehlerkomponenten!$1:$1048576,4,)," ",VLOOKUP(H176,Fehlergruppen!$1:$1048576,4,)),"")</f>
        <v>WRN 0603 DRV COMM</v>
      </c>
      <c r="L176" t="s">
        <v>61</v>
      </c>
      <c r="M176" t="s">
        <v>442</v>
      </c>
      <c r="N176" t="s">
        <v>521</v>
      </c>
      <c r="O176" s="6" t="s">
        <v>472</v>
      </c>
      <c r="P176" s="6" t="s">
        <v>486</v>
      </c>
      <c r="Q176" s="6" t="s">
        <v>565</v>
      </c>
      <c r="R176">
        <v>0</v>
      </c>
    </row>
    <row r="177" spans="1:18" x14ac:dyDescent="0.15">
      <c r="A177" s="1" t="s">
        <v>39</v>
      </c>
      <c r="B177" s="2" t="str">
        <f>VLOOKUP(A177,'Node-IDs'!$1:$256,2,)</f>
        <v>0x1</v>
      </c>
      <c r="C177" t="s">
        <v>543</v>
      </c>
      <c r="D177">
        <v>516</v>
      </c>
      <c r="E177" s="2">
        <f>VLOOKUP(A177,'Node-IDs'!$1:$256,3,)*1024+D177</f>
        <v>1540</v>
      </c>
      <c r="F177" t="s">
        <v>1</v>
      </c>
      <c r="G177" s="2" t="str">
        <f>VLOOKUP(F177,Fehlerkomponenten!$1:$1048576,2,)</f>
        <v>0x1</v>
      </c>
      <c r="H177" t="s">
        <v>545</v>
      </c>
      <c r="I177" s="2" t="str">
        <f>VLOOKUP(H177,Fehlergruppen!$1:$1048576,2,)</f>
        <v>0xc</v>
      </c>
      <c r="J177" t="s">
        <v>430</v>
      </c>
      <c r="K177" s="2" t="str">
        <f>IF(AND(J177&lt;&gt;"None",J177&lt;&gt;"Log"),CONCATENATE(VLOOKUP(J177,'Error-Level'!$A$2:$B$38,2,FALSE)," ",DEC2HEX(E177,4)," ",VLOOKUP(F177,Fehlerkomponenten!$1:$1048576,4,)," ",VLOOKUP(H177,Fehlergruppen!$1:$1048576,4,)),"")</f>
        <v>WRN 0604 DRV UPDT</v>
      </c>
      <c r="L177" t="s">
        <v>61</v>
      </c>
      <c r="M177" t="s">
        <v>548</v>
      </c>
      <c r="O177" s="6"/>
      <c r="P177" s="6"/>
      <c r="Q177" s="6"/>
      <c r="R177">
        <v>1</v>
      </c>
    </row>
    <row r="178" spans="1:18" ht="28" x14ac:dyDescent="0.15">
      <c r="A178" s="1" t="s">
        <v>39</v>
      </c>
      <c r="B178" s="2" t="str">
        <f>VLOOKUP(A178,'Node-IDs'!$1:$256,2,)</f>
        <v>0x1</v>
      </c>
      <c r="C178" t="s">
        <v>544</v>
      </c>
      <c r="D178">
        <v>517</v>
      </c>
      <c r="E178" s="2">
        <f>VLOOKUP(A178,'Node-IDs'!$1:$256,3,)*1024+D178</f>
        <v>1541</v>
      </c>
      <c r="F178" t="s">
        <v>4</v>
      </c>
      <c r="G178" s="2" t="str">
        <f>VLOOKUP(F178,Fehlerkomponenten!$1:$1048576,2,)</f>
        <v>0x5</v>
      </c>
      <c r="H178" t="s">
        <v>17</v>
      </c>
      <c r="I178" s="2" t="str">
        <f>VLOOKUP(H178,Fehlergruppen!$1:$1048576,2,)</f>
        <v>0x6</v>
      </c>
      <c r="J178" t="s">
        <v>430</v>
      </c>
      <c r="K178" s="2" t="str">
        <f>IF(AND(J178&lt;&gt;"None",J178&lt;&gt;"Log"),CONCATENATE(VLOOKUP(J178,'Error-Level'!$A$2:$B$38,2,FALSE)," ",DEC2HEX(E178,4)," ",VLOOKUP(F178,Fehlerkomponenten!$1:$1048576,4,)," ",VLOOKUP(H178,Fehlergruppen!$1:$1048576,4,)),"")</f>
        <v>WRN 0605 SPD SENS</v>
      </c>
      <c r="L178" t="s">
        <v>61</v>
      </c>
      <c r="M178" t="s">
        <v>440</v>
      </c>
      <c r="N178" t="s">
        <v>522</v>
      </c>
      <c r="O178" s="6" t="s">
        <v>474</v>
      </c>
      <c r="P178" s="6" t="s">
        <v>488</v>
      </c>
      <c r="Q178" s="6" t="s">
        <v>575</v>
      </c>
      <c r="R178">
        <v>3</v>
      </c>
    </row>
    <row r="179" spans="1:18" ht="56" x14ac:dyDescent="0.15">
      <c r="A179" s="1" t="s">
        <v>42</v>
      </c>
      <c r="B179" s="2" t="str">
        <f>VLOOKUP(A179,'Node-IDs'!$1:$256,2,)</f>
        <v>0x15</v>
      </c>
      <c r="C179" t="s">
        <v>285</v>
      </c>
      <c r="D179">
        <v>1</v>
      </c>
      <c r="E179" s="2">
        <f>VLOOKUP(A179,'Node-IDs'!$1:$256,3,)*1024+D179</f>
        <v>21505</v>
      </c>
      <c r="F179" t="s">
        <v>1</v>
      </c>
      <c r="G179" s="2" t="str">
        <f>VLOOKUP(F179,Fehlerkomponenten!$1:$1048576,2,)</f>
        <v>0x1</v>
      </c>
      <c r="H179" t="s">
        <v>16</v>
      </c>
      <c r="I179" s="2" t="str">
        <f>VLOOKUP(H179,Fehlergruppen!$1:$1048576,2,)</f>
        <v>0x4</v>
      </c>
      <c r="J179" t="s">
        <v>431</v>
      </c>
      <c r="K179" s="2" t="str">
        <f>IF(AND(J179&lt;&gt;"None",J179&lt;&gt;"Log"),CONCATENATE(VLOOKUP(J179,'Error-Level'!$A$2:$B$38,2,FALSE)," ",DEC2HEX(E179,4)," ",VLOOKUP(F179,Fehlerkomponenten!$1:$1048576,4,)," ",VLOOKUP(H179,Fehlergruppen!$1:$1048576,4,)),"")</f>
        <v>ERR 5401 DRV CONN</v>
      </c>
      <c r="L179" t="s">
        <v>61</v>
      </c>
      <c r="M179" t="s">
        <v>286</v>
      </c>
      <c r="N179" t="s">
        <v>523</v>
      </c>
      <c r="O179" s="6" t="s">
        <v>476</v>
      </c>
      <c r="P179" s="6" t="s">
        <v>479</v>
      </c>
      <c r="Q179" s="6" t="s">
        <v>576</v>
      </c>
      <c r="R179">
        <v>1</v>
      </c>
    </row>
    <row r="180" spans="1:18" ht="42" x14ac:dyDescent="0.15">
      <c r="A180" s="5" t="s">
        <v>42</v>
      </c>
      <c r="B180" s="2" t="str">
        <f>VLOOKUP(A180,'Node-IDs'!$1:$256,2,)</f>
        <v>0x15</v>
      </c>
      <c r="C180" t="s">
        <v>443</v>
      </c>
      <c r="D180">
        <v>2</v>
      </c>
      <c r="E180" s="2">
        <f>VLOOKUP(A180,'Node-IDs'!$1:$256,3,)*1024+D180</f>
        <v>21506</v>
      </c>
      <c r="F180" t="s">
        <v>2</v>
      </c>
      <c r="G180" s="2" t="str">
        <f>VLOOKUP(F180,Fehlerkomponenten!$1:$1048576,2,)</f>
        <v>0x2</v>
      </c>
      <c r="H180" t="s">
        <v>446</v>
      </c>
      <c r="I180" s="2" t="str">
        <f>VLOOKUP(H180,Fehlergruppen!$1:$1048576,2,)</f>
        <v>0xb</v>
      </c>
      <c r="J180" t="s">
        <v>431</v>
      </c>
      <c r="K180" s="2" t="str">
        <f>IF(AND(J180&lt;&gt;"None",J180&lt;&gt;"Log"),CONCATENATE(VLOOKUP(J180,'Error-Level'!$A$2:$B$38,2,FALSE)," ",DEC2HEX(E180,4)," ",VLOOKUP(F180,Fehlerkomponenten!$1:$1048576,4,)," ",VLOOKUP(H180,Fehlergruppen!$1:$1048576,4,)),"")</f>
        <v>ERR 5402 DISP BTN</v>
      </c>
      <c r="L180" t="s">
        <v>61</v>
      </c>
      <c r="M180" t="s">
        <v>449</v>
      </c>
      <c r="N180" t="s">
        <v>524</v>
      </c>
      <c r="O180" s="6" t="s">
        <v>477</v>
      </c>
      <c r="P180" s="6" t="s">
        <v>489</v>
      </c>
      <c r="Q180" s="6" t="s">
        <v>577</v>
      </c>
      <c r="R180">
        <v>2</v>
      </c>
    </row>
    <row r="181" spans="1:18" ht="42" x14ac:dyDescent="0.15">
      <c r="A181" s="5" t="s">
        <v>42</v>
      </c>
      <c r="B181" s="2" t="str">
        <f>VLOOKUP(A181,'Node-IDs'!$1:$256,2,)</f>
        <v>0x15</v>
      </c>
      <c r="C181" t="s">
        <v>444</v>
      </c>
      <c r="D181">
        <v>3</v>
      </c>
      <c r="E181" s="2">
        <f>VLOOKUP(A181,'Node-IDs'!$1:$256,3,)*1024+D181</f>
        <v>21507</v>
      </c>
      <c r="F181" t="s">
        <v>2</v>
      </c>
      <c r="G181" s="2" t="str">
        <f>VLOOKUP(F181,Fehlerkomponenten!$1:$1048576,2,)</f>
        <v>0x2</v>
      </c>
      <c r="H181" t="s">
        <v>446</v>
      </c>
      <c r="I181" s="2" t="str">
        <f>VLOOKUP(H181,Fehlergruppen!$1:$1048576,2,)</f>
        <v>0xb</v>
      </c>
      <c r="J181" t="s">
        <v>431</v>
      </c>
      <c r="K181" s="2" t="str">
        <f>IF(AND(J181&lt;&gt;"None",J181&lt;&gt;"Log"),CONCATENATE(VLOOKUP(J181,'Error-Level'!$A$2:$B$38,2,FALSE)," ",DEC2HEX(E181,4)," ",VLOOKUP(F181,Fehlerkomponenten!$1:$1048576,4,)," ",VLOOKUP(H181,Fehlergruppen!$1:$1048576,4,)),"")</f>
        <v>ERR 5403 DISP BTN</v>
      </c>
      <c r="L181" t="s">
        <v>61</v>
      </c>
      <c r="M181" t="s">
        <v>450</v>
      </c>
      <c r="N181" t="s">
        <v>524</v>
      </c>
      <c r="O181" s="6" t="s">
        <v>477</v>
      </c>
      <c r="P181" s="6" t="s">
        <v>489</v>
      </c>
      <c r="Q181" s="6" t="s">
        <v>577</v>
      </c>
      <c r="R181">
        <v>2</v>
      </c>
    </row>
    <row r="182" spans="1:18" ht="56" x14ac:dyDescent="0.15">
      <c r="A182" s="5" t="s">
        <v>42</v>
      </c>
      <c r="B182" s="2" t="str">
        <f>VLOOKUP(A182,'Node-IDs'!$1:$256,2,)</f>
        <v>0x15</v>
      </c>
      <c r="C182" t="s">
        <v>445</v>
      </c>
      <c r="D182">
        <v>4</v>
      </c>
      <c r="E182" s="2">
        <f>VLOOKUP(A182,'Node-IDs'!$1:$256,3,)*1024+D182</f>
        <v>21508</v>
      </c>
      <c r="F182" t="s">
        <v>2</v>
      </c>
      <c r="G182" s="2" t="str">
        <f>VLOOKUP(F182,Fehlerkomponenten!$1:$1048576,2,)</f>
        <v>0x2</v>
      </c>
      <c r="H182" t="s">
        <v>446</v>
      </c>
      <c r="I182" s="2" t="str">
        <f>VLOOKUP(H182,Fehlergruppen!$1:$1048576,2,)</f>
        <v>0xb</v>
      </c>
      <c r="J182" t="s">
        <v>430</v>
      </c>
      <c r="K182" s="2" t="str">
        <f>IF(AND(J182&lt;&gt;"None",J182&lt;&gt;"Log"),CONCATENATE(VLOOKUP(J182,'Error-Level'!$A$2:$B$38,2,FALSE)," ",DEC2HEX(E182,4)," ",VLOOKUP(F182,Fehlerkomponenten!$1:$1048576,4,)," ",VLOOKUP(H182,Fehlergruppen!$1:$1048576,4,)),"")</f>
        <v>WRN 5404 DISP BTN</v>
      </c>
      <c r="L182" t="s">
        <v>61</v>
      </c>
      <c r="M182" t="s">
        <v>451</v>
      </c>
      <c r="N182" t="s">
        <v>525</v>
      </c>
      <c r="O182" s="6" t="s">
        <v>478</v>
      </c>
      <c r="P182" s="6" t="s">
        <v>490</v>
      </c>
      <c r="Q182" s="6" t="s">
        <v>578</v>
      </c>
      <c r="R182">
        <v>1</v>
      </c>
    </row>
    <row r="183" spans="1:18" ht="14" x14ac:dyDescent="0.15">
      <c r="A183" s="1" t="s">
        <v>289</v>
      </c>
      <c r="B183" s="2" t="str">
        <f>VLOOKUP(A183,'Node-IDs'!$1:$256,2,)</f>
        <v>0x11</v>
      </c>
      <c r="C183" t="s">
        <v>291</v>
      </c>
      <c r="D183">
        <v>1</v>
      </c>
      <c r="E183" s="2">
        <f>VLOOKUP(A183,'Node-IDs'!$1:$256,3,)*1024+D183</f>
        <v>17409</v>
      </c>
      <c r="F183" t="s">
        <v>396</v>
      </c>
      <c r="G183" s="2" t="str">
        <f>VLOOKUP(F183,Fehlerkomponenten!$1:$1048576,2,)</f>
        <v>0x3</v>
      </c>
      <c r="H183" t="s">
        <v>15</v>
      </c>
      <c r="I183" s="2" t="str">
        <f>VLOOKUP(H183,Fehlergruppen!$1:$1048576,2,)</f>
        <v>0x3</v>
      </c>
      <c r="J183" t="s">
        <v>431</v>
      </c>
      <c r="K183" s="2" t="str">
        <f>IF(AND(J183&lt;&gt;"None",J183&lt;&gt;"Log"),CONCATENATE(VLOOKUP(J183,'Error-Level'!$A$2:$B$38,2,FALSE)," ",DEC2HEX(E183,4)," ",VLOOKUP(F183,Fehlerkomponenten!$1:$1048576,4,)," ",VLOOKUP(H183,Fehlergruppen!$1:$1048576,4,)),"")</f>
        <v>ERR 4401 BATT HW</v>
      </c>
      <c r="L183" t="s">
        <v>61</v>
      </c>
      <c r="M183" s="6" t="s">
        <v>732</v>
      </c>
      <c r="O183" s="6" t="s">
        <v>733</v>
      </c>
      <c r="P183" s="6"/>
      <c r="Q183" s="6"/>
    </row>
    <row r="184" spans="1:18" x14ac:dyDescent="0.15">
      <c r="A184" s="1" t="s">
        <v>289</v>
      </c>
      <c r="B184" s="2" t="str">
        <f>VLOOKUP(A184,'Node-IDs'!$1:$256,2,)</f>
        <v>0x11</v>
      </c>
      <c r="C184" t="s">
        <v>292</v>
      </c>
      <c r="D184">
        <v>2</v>
      </c>
      <c r="E184" s="2">
        <f>VLOOKUP(A184,'Node-IDs'!$1:$256,3,)*1024+D184</f>
        <v>17410</v>
      </c>
      <c r="F184" t="s">
        <v>396</v>
      </c>
      <c r="G184" s="2" t="str">
        <f>VLOOKUP(F184,Fehlerkomponenten!$1:$1048576,2,)</f>
        <v>0x3</v>
      </c>
      <c r="H184" t="s">
        <v>15</v>
      </c>
      <c r="I184" s="2" t="str">
        <f>VLOOKUP(H184,Fehlergruppen!$1:$1048576,2,)</f>
        <v>0x3</v>
      </c>
      <c r="J184" t="s">
        <v>433</v>
      </c>
      <c r="K184" s="2" t="str">
        <f>IF(AND(J184&lt;&gt;"None",J184&lt;&gt;"Log"),CONCATENATE(VLOOKUP(J184,'Error-Level'!$A$2:$B$38,2,FALSE)," ",DEC2HEX(E184,4)," ",VLOOKUP(F184,Fehlerkomponenten!$1:$1048576,4,)," ",VLOOKUP(H184,Fehlergruppen!$1:$1048576,4,)),"")</f>
        <v/>
      </c>
      <c r="L184" t="s">
        <v>727</v>
      </c>
      <c r="M184" s="6"/>
      <c r="O184" s="6"/>
      <c r="Q184" s="6"/>
    </row>
    <row r="185" spans="1:18" ht="14" x14ac:dyDescent="0.15">
      <c r="A185" s="1" t="s">
        <v>289</v>
      </c>
      <c r="B185" s="2" t="str">
        <f>VLOOKUP(A185,'Node-IDs'!$1:$256,2,)</f>
        <v>0x11</v>
      </c>
      <c r="C185" t="s">
        <v>293</v>
      </c>
      <c r="D185">
        <v>3</v>
      </c>
      <c r="E185" s="2">
        <f>VLOOKUP(A185,'Node-IDs'!$1:$256,3,)*1024+D185</f>
        <v>17411</v>
      </c>
      <c r="F185" t="s">
        <v>396</v>
      </c>
      <c r="G185" s="2" t="str">
        <f>VLOOKUP(F185,Fehlerkomponenten!$1:$1048576,2,)</f>
        <v>0x3</v>
      </c>
      <c r="H185" t="s">
        <v>15</v>
      </c>
      <c r="I185" s="2" t="str">
        <f>VLOOKUP(H185,Fehlergruppen!$1:$1048576,2,)</f>
        <v>0x3</v>
      </c>
      <c r="J185" t="s">
        <v>431</v>
      </c>
      <c r="K185" s="2" t="str">
        <f>IF(AND(J185&lt;&gt;"None",J185&lt;&gt;"Log"),CONCATENATE(VLOOKUP(J185,'Error-Level'!$A$2:$B$38,2,FALSE)," ",DEC2HEX(E185,4)," ",VLOOKUP(F185,Fehlerkomponenten!$1:$1048576,4,)," ",VLOOKUP(H185,Fehlergruppen!$1:$1048576,4,)),"")</f>
        <v>ERR 4403 BATT HW</v>
      </c>
      <c r="L185" t="s">
        <v>61</v>
      </c>
      <c r="M185" s="6" t="s">
        <v>734</v>
      </c>
      <c r="O185" s="6" t="s">
        <v>735</v>
      </c>
      <c r="Q185" s="6"/>
    </row>
    <row r="186" spans="1:18" ht="28" x14ac:dyDescent="0.15">
      <c r="A186" s="1" t="s">
        <v>289</v>
      </c>
      <c r="B186" s="2" t="str">
        <f>VLOOKUP(A186,'Node-IDs'!$1:$256,2,)</f>
        <v>0x11</v>
      </c>
      <c r="C186" t="s">
        <v>294</v>
      </c>
      <c r="D186">
        <v>4</v>
      </c>
      <c r="E186" s="2">
        <f>VLOOKUP(A186,'Node-IDs'!$1:$256,3,)*1024+D186</f>
        <v>17412</v>
      </c>
      <c r="F186" t="s">
        <v>396</v>
      </c>
      <c r="G186" s="2" t="str">
        <f>VLOOKUP(F186,Fehlerkomponenten!$1:$1048576,2,)</f>
        <v>0x3</v>
      </c>
      <c r="H186" t="s">
        <v>14</v>
      </c>
      <c r="I186" s="2" t="str">
        <f>VLOOKUP(H186,Fehlergruppen!$1:$1048576,2,)</f>
        <v>0x2</v>
      </c>
      <c r="J186" t="s">
        <v>431</v>
      </c>
      <c r="K186" s="2" t="str">
        <f>IF(AND(J186&lt;&gt;"None",J186&lt;&gt;"Log"),CONCATENATE(VLOOKUP(J186,'Error-Level'!$A$2:$B$38,2,FALSE)," ",DEC2HEX(E186,4)," ",VLOOKUP(F186,Fehlerkomponenten!$1:$1048576,4,)," ",VLOOKUP(H186,Fehlergruppen!$1:$1048576,4,)),"")</f>
        <v>ERR 4404 BATT SW</v>
      </c>
      <c r="L186" t="s">
        <v>61</v>
      </c>
      <c r="M186" s="6" t="s">
        <v>736</v>
      </c>
      <c r="O186" s="6" t="s">
        <v>843</v>
      </c>
      <c r="Q186" s="6"/>
    </row>
    <row r="187" spans="1:18" ht="14" x14ac:dyDescent="0.15">
      <c r="A187" s="1" t="s">
        <v>289</v>
      </c>
      <c r="B187" s="2" t="str">
        <f>VLOOKUP(A187,'Node-IDs'!$1:$256,2,)</f>
        <v>0x11</v>
      </c>
      <c r="C187" t="s">
        <v>295</v>
      </c>
      <c r="D187">
        <v>5</v>
      </c>
      <c r="E187" s="2">
        <f>VLOOKUP(A187,'Node-IDs'!$1:$256,3,)*1024+D187</f>
        <v>17413</v>
      </c>
      <c r="F187" t="s">
        <v>396</v>
      </c>
      <c r="G187" s="2" t="str">
        <f>VLOOKUP(F187,Fehlerkomponenten!$1:$1048576,2,)</f>
        <v>0x3</v>
      </c>
      <c r="H187" t="s">
        <v>15</v>
      </c>
      <c r="I187" s="2" t="str">
        <f>VLOOKUP(H187,Fehlergruppen!$1:$1048576,2,)</f>
        <v>0x3</v>
      </c>
      <c r="J187" t="s">
        <v>431</v>
      </c>
      <c r="K187" s="2" t="str">
        <f>IF(AND(J187&lt;&gt;"None",J187&lt;&gt;"Log"),CONCATENATE(VLOOKUP(J187,'Error-Level'!$A$2:$B$38,2,FALSE)," ",DEC2HEX(E187,4)," ",VLOOKUP(F187,Fehlerkomponenten!$1:$1048576,4,)," ",VLOOKUP(H187,Fehlergruppen!$1:$1048576,4,)),"")</f>
        <v>ERR 4405 BATT HW</v>
      </c>
      <c r="L187" t="s">
        <v>61</v>
      </c>
      <c r="M187" s="6" t="s">
        <v>737</v>
      </c>
      <c r="O187" s="6" t="s">
        <v>738</v>
      </c>
      <c r="P187" s="6"/>
      <c r="Q187" s="6"/>
    </row>
    <row r="188" spans="1:18" x14ac:dyDescent="0.15">
      <c r="A188" s="1" t="s">
        <v>289</v>
      </c>
      <c r="B188" s="2" t="str">
        <f>VLOOKUP(A188,'Node-IDs'!$1:$256,2,)</f>
        <v>0x11</v>
      </c>
      <c r="C188" t="s">
        <v>296</v>
      </c>
      <c r="D188">
        <v>6</v>
      </c>
      <c r="E188" s="2">
        <f>VLOOKUP(A188,'Node-IDs'!$1:$256,3,)*1024+D188</f>
        <v>17414</v>
      </c>
      <c r="F188" t="s">
        <v>396</v>
      </c>
      <c r="G188" s="2" t="str">
        <f>VLOOKUP(F188,Fehlerkomponenten!$1:$1048576,2,)</f>
        <v>0x3</v>
      </c>
      <c r="H188" t="s">
        <v>13</v>
      </c>
      <c r="I188" s="2" t="str">
        <f>VLOOKUP(H188,Fehlergruppen!$1:$1048576,2,)</f>
        <v>0x0</v>
      </c>
      <c r="J188" t="s">
        <v>433</v>
      </c>
      <c r="K188" s="2" t="str">
        <f>IF(AND(J188&lt;&gt;"None",J188&lt;&gt;"Log"),CONCATENATE(VLOOKUP(J188,'Error-Level'!$A$2:$B$38,2,FALSE)," ",DEC2HEX(E188,4)," ",VLOOKUP(F188,Fehlerkomponenten!$1:$1048576,4,)," ",VLOOKUP(H188,Fehlergruppen!$1:$1048576,4,)),"")</f>
        <v/>
      </c>
      <c r="L188" t="s">
        <v>403</v>
      </c>
      <c r="M188" s="6"/>
      <c r="O188" s="6"/>
      <c r="Q188" s="6"/>
    </row>
    <row r="189" spans="1:18" ht="56" x14ac:dyDescent="0.15">
      <c r="A189" s="1" t="s">
        <v>289</v>
      </c>
      <c r="B189" s="2" t="str">
        <f>VLOOKUP(A189,'Node-IDs'!$1:$256,2,)</f>
        <v>0x11</v>
      </c>
      <c r="C189" t="s">
        <v>297</v>
      </c>
      <c r="D189">
        <v>7</v>
      </c>
      <c r="E189" s="2">
        <f>VLOOKUP(A189,'Node-IDs'!$1:$256,3,)*1024+D189</f>
        <v>17415</v>
      </c>
      <c r="F189" t="s">
        <v>396</v>
      </c>
      <c r="G189" s="2" t="str">
        <f>VLOOKUP(F189,Fehlerkomponenten!$1:$1048576,2,)</f>
        <v>0x3</v>
      </c>
      <c r="H189" t="s">
        <v>397</v>
      </c>
      <c r="I189" s="2" t="str">
        <f>VLOOKUP(H189,Fehlergruppen!$1:$1048576,2,)</f>
        <v>0xa</v>
      </c>
      <c r="J189" t="s">
        <v>431</v>
      </c>
      <c r="K189" s="2" t="str">
        <f>IF(AND(J189&lt;&gt;"None",J189&lt;&gt;"Log"),CONCATENATE(VLOOKUP(J189,'Error-Level'!$A$2:$B$38,2,FALSE)," ",DEC2HEX(E189,4)," ",VLOOKUP(F189,Fehlerkomponenten!$1:$1048576,4,)," ",VLOOKUP(H189,Fehlergruppen!$1:$1048576,4,)),"")</f>
        <v>ERR 4407 BATT OV</v>
      </c>
      <c r="L189" t="s">
        <v>61</v>
      </c>
      <c r="M189" s="6" t="s">
        <v>739</v>
      </c>
      <c r="O189" s="6" t="s">
        <v>845</v>
      </c>
      <c r="Q189" s="6"/>
    </row>
    <row r="190" spans="1:18" ht="56" x14ac:dyDescent="0.15">
      <c r="A190" s="1" t="s">
        <v>289</v>
      </c>
      <c r="B190" s="2" t="str">
        <f>VLOOKUP(A190,'Node-IDs'!$1:$256,2,)</f>
        <v>0x11</v>
      </c>
      <c r="C190" t="s">
        <v>298</v>
      </c>
      <c r="D190">
        <v>8</v>
      </c>
      <c r="E190" s="2">
        <f>VLOOKUP(A190,'Node-IDs'!$1:$256,3,)*1024+D190</f>
        <v>17416</v>
      </c>
      <c r="F190" t="s">
        <v>396</v>
      </c>
      <c r="G190" s="2" t="str">
        <f>VLOOKUP(F190,Fehlerkomponenten!$1:$1048576,2,)</f>
        <v>0x3</v>
      </c>
      <c r="H190" t="s">
        <v>397</v>
      </c>
      <c r="I190" s="2" t="str">
        <f>VLOOKUP(H190,Fehlergruppen!$1:$1048576,2,)</f>
        <v>0xa</v>
      </c>
      <c r="J190" t="s">
        <v>431</v>
      </c>
      <c r="K190" s="2" t="str">
        <f>IF(AND(J190&lt;&gt;"None",J190&lt;&gt;"Log"),CONCATENATE(VLOOKUP(J190,'Error-Level'!$A$2:$B$38,2,FALSE)," ",DEC2HEX(E190,4)," ",VLOOKUP(F190,Fehlerkomponenten!$1:$1048576,4,)," ",VLOOKUP(H190,Fehlergruppen!$1:$1048576,4,)),"")</f>
        <v>ERR 4408 BATT OV</v>
      </c>
      <c r="L190" t="s">
        <v>61</v>
      </c>
      <c r="M190" s="6" t="s">
        <v>844</v>
      </c>
      <c r="O190" s="6" t="s">
        <v>845</v>
      </c>
      <c r="Q190" s="6"/>
    </row>
    <row r="191" spans="1:18" ht="14" x14ac:dyDescent="0.15">
      <c r="A191" s="1" t="s">
        <v>289</v>
      </c>
      <c r="B191" s="2" t="str">
        <f>VLOOKUP(A191,'Node-IDs'!$1:$256,2,)</f>
        <v>0x11</v>
      </c>
      <c r="C191" t="s">
        <v>299</v>
      </c>
      <c r="D191">
        <v>9</v>
      </c>
      <c r="E191" s="2">
        <f>VLOOKUP(A191,'Node-IDs'!$1:$256,3,)*1024+D191</f>
        <v>17417</v>
      </c>
      <c r="F191" t="s">
        <v>396</v>
      </c>
      <c r="G191" s="2" t="str">
        <f>VLOOKUP(F191,Fehlerkomponenten!$1:$1048576,2,)</f>
        <v>0x3</v>
      </c>
      <c r="H191" t="s">
        <v>15</v>
      </c>
      <c r="I191" s="2" t="str">
        <f>VLOOKUP(H191,Fehlergruppen!$1:$1048576,2,)</f>
        <v>0x3</v>
      </c>
      <c r="J191" t="s">
        <v>431</v>
      </c>
      <c r="K191" s="2" t="str">
        <f>IF(AND(J191&lt;&gt;"None",J191&lt;&gt;"Log"),CONCATENATE(VLOOKUP(J191,'Error-Level'!$A$2:$B$38,2,FALSE)," ",DEC2HEX(E191,4)," ",VLOOKUP(F191,Fehlerkomponenten!$1:$1048576,4,)," ",VLOOKUP(H191,Fehlergruppen!$1:$1048576,4,)),"")</f>
        <v>ERR 4409 BATT HW</v>
      </c>
      <c r="L191" t="s">
        <v>61</v>
      </c>
      <c r="M191" s="6" t="s">
        <v>740</v>
      </c>
      <c r="O191" s="6" t="s">
        <v>741</v>
      </c>
      <c r="Q191" s="6"/>
    </row>
    <row r="192" spans="1:18" ht="28" x14ac:dyDescent="0.15">
      <c r="A192" s="1" t="s">
        <v>289</v>
      </c>
      <c r="B192" s="2" t="str">
        <f>VLOOKUP(A192,'Node-IDs'!$1:$256,2,)</f>
        <v>0x11</v>
      </c>
      <c r="C192" t="s">
        <v>300</v>
      </c>
      <c r="D192">
        <v>10</v>
      </c>
      <c r="E192" s="2">
        <f>VLOOKUP(A192,'Node-IDs'!$1:$256,3,)*1024+D192</f>
        <v>17418</v>
      </c>
      <c r="F192" t="s">
        <v>396</v>
      </c>
      <c r="G192" s="2" t="str">
        <f>VLOOKUP(F192,Fehlerkomponenten!$1:$1048576,2,)</f>
        <v>0x3</v>
      </c>
      <c r="H192" t="s">
        <v>398</v>
      </c>
      <c r="I192" s="2" t="str">
        <f>VLOOKUP(H192,Fehlergruppen!$1:$1048576,2,)</f>
        <v>0x9</v>
      </c>
      <c r="J192" t="s">
        <v>431</v>
      </c>
      <c r="K192" s="2" t="str">
        <f>IF(AND(J192&lt;&gt;"None",J192&lt;&gt;"Log"),CONCATENATE(VLOOKUP(J192,'Error-Level'!$A$2:$B$38,2,FALSE)," ",DEC2HEX(E192,4)," ",VLOOKUP(F192,Fehlerkomponenten!$1:$1048576,4,)," ",VLOOKUP(H192,Fehlergruppen!$1:$1048576,4,)),"")</f>
        <v>ERR 440A BATT UV</v>
      </c>
      <c r="L192" t="s">
        <v>61</v>
      </c>
      <c r="M192" s="6" t="s">
        <v>588</v>
      </c>
      <c r="O192" s="6" t="s">
        <v>589</v>
      </c>
      <c r="Q192" s="6"/>
    </row>
    <row r="193" spans="1:17" ht="14" x14ac:dyDescent="0.15">
      <c r="A193" s="1" t="s">
        <v>289</v>
      </c>
      <c r="B193" s="2" t="str">
        <f>VLOOKUP(A193,'Node-IDs'!$1:$256,2,)</f>
        <v>0x11</v>
      </c>
      <c r="C193" t="s">
        <v>301</v>
      </c>
      <c r="D193">
        <v>11</v>
      </c>
      <c r="E193" s="2">
        <f>VLOOKUP(A193,'Node-IDs'!$1:$256,3,)*1024+D193</f>
        <v>17419</v>
      </c>
      <c r="F193" t="s">
        <v>396</v>
      </c>
      <c r="G193" s="2" t="str">
        <f>VLOOKUP(F193,Fehlerkomponenten!$1:$1048576,2,)</f>
        <v>0x3</v>
      </c>
      <c r="H193" t="s">
        <v>15</v>
      </c>
      <c r="I193" s="2" t="str">
        <f>VLOOKUP(H193,Fehlergruppen!$1:$1048576,2,)</f>
        <v>0x3</v>
      </c>
      <c r="J193" t="s">
        <v>431</v>
      </c>
      <c r="K193" s="2" t="str">
        <f>IF(AND(J193&lt;&gt;"None",J193&lt;&gt;"Log"),CONCATENATE(VLOOKUP(J193,'Error-Level'!$A$2:$B$38,2,FALSE)," ",DEC2HEX(E193,4)," ",VLOOKUP(F193,Fehlerkomponenten!$1:$1048576,4,)," ",VLOOKUP(H193,Fehlergruppen!$1:$1048576,4,)),"")</f>
        <v>ERR 440B BATT HW</v>
      </c>
      <c r="L193" t="s">
        <v>61</v>
      </c>
      <c r="M193" s="6" t="s">
        <v>883</v>
      </c>
      <c r="O193" s="6" t="s">
        <v>883</v>
      </c>
      <c r="Q193" s="6"/>
    </row>
    <row r="194" spans="1:17" ht="56" x14ac:dyDescent="0.15">
      <c r="A194" s="1" t="s">
        <v>289</v>
      </c>
      <c r="B194" s="2" t="str">
        <f>VLOOKUP(A194,'Node-IDs'!$1:$256,2,)</f>
        <v>0x11</v>
      </c>
      <c r="C194" t="s">
        <v>302</v>
      </c>
      <c r="D194">
        <v>12</v>
      </c>
      <c r="E194" s="2">
        <f>VLOOKUP(A194,'Node-IDs'!$1:$256,3,)*1024+D194</f>
        <v>17420</v>
      </c>
      <c r="F194" t="s">
        <v>396</v>
      </c>
      <c r="G194" s="2" t="str">
        <f>VLOOKUP(F194,Fehlerkomponenten!$1:$1048576,2,)</f>
        <v>0x3</v>
      </c>
      <c r="H194" t="s">
        <v>397</v>
      </c>
      <c r="I194" s="2" t="str">
        <f>VLOOKUP(H194,Fehlergruppen!$1:$1048576,2,)</f>
        <v>0xa</v>
      </c>
      <c r="J194" t="s">
        <v>431</v>
      </c>
      <c r="K194" s="2" t="str">
        <f>IF(AND(J194&lt;&gt;"None",J194&lt;&gt;"Log"),CONCATENATE(VLOOKUP(J194,'Error-Level'!$A$2:$B$38,2,FALSE)," ",DEC2HEX(E194,4)," ",VLOOKUP(F194,Fehlerkomponenten!$1:$1048576,4,)," ",VLOOKUP(H194,Fehlergruppen!$1:$1048576,4,)),"")</f>
        <v>ERR 440C BATT OV</v>
      </c>
      <c r="L194" t="s">
        <v>61</v>
      </c>
      <c r="M194" s="6" t="s">
        <v>742</v>
      </c>
      <c r="O194" s="6" t="s">
        <v>845</v>
      </c>
      <c r="Q194" s="6"/>
    </row>
    <row r="195" spans="1:17" x14ac:dyDescent="0.15">
      <c r="A195" s="1" t="s">
        <v>289</v>
      </c>
      <c r="B195" s="2" t="str">
        <f>VLOOKUP(A195,'Node-IDs'!$1:$256,2,)</f>
        <v>0x11</v>
      </c>
      <c r="C195" t="s">
        <v>303</v>
      </c>
      <c r="D195">
        <v>13</v>
      </c>
      <c r="E195" s="2">
        <f>VLOOKUP(A195,'Node-IDs'!$1:$256,3,)*1024+D195</f>
        <v>17421</v>
      </c>
      <c r="F195" t="s">
        <v>396</v>
      </c>
      <c r="G195" s="2" t="str">
        <f>VLOOKUP(F195,Fehlerkomponenten!$1:$1048576,2,)</f>
        <v>0x3</v>
      </c>
      <c r="I195" s="2" t="e">
        <f>VLOOKUP(H195,Fehlergruppen!$1:$1048576,2,)</f>
        <v>#N/A</v>
      </c>
      <c r="J195" t="s">
        <v>433</v>
      </c>
      <c r="K195" s="2" t="str">
        <f>IF(AND(J195&lt;&gt;"None",J195&lt;&gt;"Log"),CONCATENATE(VLOOKUP(J195,'Error-Level'!$A$2:$B$38,2,FALSE)," ",DEC2HEX(E195,4)," ",VLOOKUP(F195,Fehlerkomponenten!$1:$1048576,4,)," ",VLOOKUP(H195,Fehlergruppen!$1:$1048576,4,)),"")</f>
        <v/>
      </c>
      <c r="L195" t="s">
        <v>727</v>
      </c>
      <c r="M195" s="6"/>
      <c r="O195" s="6"/>
      <c r="Q195" s="6"/>
    </row>
    <row r="196" spans="1:17" ht="14" x14ac:dyDescent="0.15">
      <c r="A196" s="1" t="s">
        <v>289</v>
      </c>
      <c r="B196" s="2" t="str">
        <f>VLOOKUP(A196,'Node-IDs'!$1:$256,2,)</f>
        <v>0x11</v>
      </c>
      <c r="C196" t="s">
        <v>304</v>
      </c>
      <c r="D196">
        <v>14</v>
      </c>
      <c r="E196" s="2">
        <f>VLOOKUP(A196,'Node-IDs'!$1:$256,3,)*1024+D196</f>
        <v>17422</v>
      </c>
      <c r="F196" t="s">
        <v>396</v>
      </c>
      <c r="G196" s="2" t="str">
        <f>VLOOKUP(F196,Fehlerkomponenten!$1:$1048576,2,)</f>
        <v>0x3</v>
      </c>
      <c r="H196" t="s">
        <v>54</v>
      </c>
      <c r="I196" s="2" t="str">
        <f>VLOOKUP(H196,Fehlergruppen!$1:$1048576,2,)</f>
        <v>0x1</v>
      </c>
      <c r="J196" t="s">
        <v>431</v>
      </c>
      <c r="K196" s="2" t="str">
        <f>IF(AND(J196&lt;&gt;"None",J196&lt;&gt;"Log"),CONCATENATE(VLOOKUP(J196,'Error-Level'!$A$2:$B$38,2,FALSE)," ",DEC2HEX(E196,4)," ",VLOOKUP(F196,Fehlerkomponenten!$1:$1048576,4,)," ",VLOOKUP(H196,Fehlergruppen!$1:$1048576,4,)),"")</f>
        <v>ERR 440E BATT GEN</v>
      </c>
      <c r="L196" t="s">
        <v>61</v>
      </c>
      <c r="M196" s="6" t="s">
        <v>743</v>
      </c>
      <c r="O196" s="6" t="s">
        <v>846</v>
      </c>
      <c r="Q196" s="6"/>
    </row>
    <row r="197" spans="1:17" ht="42" x14ac:dyDescent="0.15">
      <c r="A197" s="1" t="s">
        <v>289</v>
      </c>
      <c r="B197" s="2" t="str">
        <f>VLOOKUP(A197,'Node-IDs'!$1:$256,2,)</f>
        <v>0x11</v>
      </c>
      <c r="C197" t="s">
        <v>305</v>
      </c>
      <c r="D197">
        <v>15</v>
      </c>
      <c r="E197" s="2">
        <f>VLOOKUP(A197,'Node-IDs'!$1:$256,3,)*1024+D197</f>
        <v>17423</v>
      </c>
      <c r="F197" t="s">
        <v>396</v>
      </c>
      <c r="G197" s="2" t="str">
        <f>VLOOKUP(F197,Fehlerkomponenten!$1:$1048576,2,)</f>
        <v>0x3</v>
      </c>
      <c r="H197" t="s">
        <v>13</v>
      </c>
      <c r="I197" s="2" t="str">
        <f>VLOOKUP(H197,Fehlergruppen!$1:$1048576,2,)</f>
        <v>0x0</v>
      </c>
      <c r="J197" t="s">
        <v>431</v>
      </c>
      <c r="K197" s="2" t="str">
        <f>IF(AND(J197&lt;&gt;"None",J197&lt;&gt;"Log"),CONCATENATE(VLOOKUP(J197,'Error-Level'!$A$2:$B$38,2,FALSE)," ",DEC2HEX(E197,4)," ",VLOOKUP(F197,Fehlerkomponenten!$1:$1048576,4,)," ",VLOOKUP(H197,Fehlergruppen!$1:$1048576,4,)),"")</f>
        <v xml:space="preserve">ERR 440F BATT </v>
      </c>
      <c r="L197" t="s">
        <v>61</v>
      </c>
      <c r="M197" s="6" t="s">
        <v>744</v>
      </c>
      <c r="O197" s="6" t="s">
        <v>847</v>
      </c>
      <c r="P197" s="6" t="s">
        <v>848</v>
      </c>
      <c r="Q197" s="6"/>
    </row>
    <row r="198" spans="1:17" ht="28" x14ac:dyDescent="0.15">
      <c r="A198" s="1" t="s">
        <v>289</v>
      </c>
      <c r="B198" s="2" t="str">
        <f>VLOOKUP(A198,'Node-IDs'!$1:$256,2,)</f>
        <v>0x11</v>
      </c>
      <c r="C198" t="s">
        <v>306</v>
      </c>
      <c r="D198">
        <v>16</v>
      </c>
      <c r="E198" s="2">
        <f>VLOOKUP(A198,'Node-IDs'!$1:$256,3,)*1024+D198</f>
        <v>17424</v>
      </c>
      <c r="F198" t="s">
        <v>396</v>
      </c>
      <c r="G198" s="2" t="str">
        <f>VLOOKUP(F198,Fehlerkomponenten!$1:$1048576,2,)</f>
        <v>0x3</v>
      </c>
      <c r="H198" t="s">
        <v>15</v>
      </c>
      <c r="I198" s="2" t="str">
        <f>VLOOKUP(H198,Fehlergruppen!$1:$1048576,2,)</f>
        <v>0x3</v>
      </c>
      <c r="J198" t="s">
        <v>431</v>
      </c>
      <c r="K198" s="2" t="str">
        <f>IF(AND(J198&lt;&gt;"None",J198&lt;&gt;"Log"),CONCATENATE(VLOOKUP(J198,'Error-Level'!$A$2:$B$38,2,FALSE)," ",DEC2HEX(E198,4)," ",VLOOKUP(F198,Fehlerkomponenten!$1:$1048576,4,)," ",VLOOKUP(H198,Fehlergruppen!$1:$1048576,4,)),"")</f>
        <v>ERR 4410 BATT HW</v>
      </c>
      <c r="L198" t="s">
        <v>61</v>
      </c>
      <c r="M198" s="6" t="s">
        <v>745</v>
      </c>
      <c r="O198" s="6" t="s">
        <v>849</v>
      </c>
      <c r="Q198" s="6"/>
    </row>
    <row r="199" spans="1:17" ht="42" x14ac:dyDescent="0.15">
      <c r="A199" s="1" t="s">
        <v>289</v>
      </c>
      <c r="B199" s="2" t="str">
        <f>VLOOKUP(A199,'Node-IDs'!$1:$256,2,)</f>
        <v>0x11</v>
      </c>
      <c r="C199" t="s">
        <v>307</v>
      </c>
      <c r="D199">
        <v>17</v>
      </c>
      <c r="E199" s="2">
        <f>VLOOKUP(A199,'Node-IDs'!$1:$256,3,)*1024+D199</f>
        <v>17425</v>
      </c>
      <c r="F199" t="s">
        <v>396</v>
      </c>
      <c r="G199" s="2" t="str">
        <f>VLOOKUP(F199,Fehlerkomponenten!$1:$1048576,2,)</f>
        <v>0x3</v>
      </c>
      <c r="H199" t="s">
        <v>398</v>
      </c>
      <c r="I199" s="2" t="str">
        <f>VLOOKUP(H199,Fehlergruppen!$1:$1048576,2,)</f>
        <v>0x9</v>
      </c>
      <c r="J199" t="s">
        <v>431</v>
      </c>
      <c r="K199" s="2" t="str">
        <f>IF(AND(J199&lt;&gt;"None",J199&lt;&gt;"Log"),CONCATENATE(VLOOKUP(J199,'Error-Level'!$A$2:$B$38,2,FALSE)," ",DEC2HEX(E199,4)," ",VLOOKUP(F199,Fehlerkomponenten!$1:$1048576,4,)," ",VLOOKUP(H199,Fehlergruppen!$1:$1048576,4,)),"")</f>
        <v>ERR 4411 BATT UV</v>
      </c>
      <c r="L199" t="s">
        <v>61</v>
      </c>
      <c r="M199" s="6" t="s">
        <v>746</v>
      </c>
      <c r="O199" s="6" t="s">
        <v>747</v>
      </c>
      <c r="P199" s="6" t="s">
        <v>748</v>
      </c>
      <c r="Q199" s="6"/>
    </row>
    <row r="200" spans="1:17" ht="28" x14ac:dyDescent="0.15">
      <c r="A200" s="1" t="s">
        <v>289</v>
      </c>
      <c r="B200" s="2" t="str">
        <f>VLOOKUP(A200,'Node-IDs'!$1:$256,2,)</f>
        <v>0x11</v>
      </c>
      <c r="C200" t="s">
        <v>308</v>
      </c>
      <c r="D200">
        <v>18</v>
      </c>
      <c r="E200" s="2">
        <f>VLOOKUP(A200,'Node-IDs'!$1:$256,3,)*1024+D200</f>
        <v>17426</v>
      </c>
      <c r="F200" t="s">
        <v>396</v>
      </c>
      <c r="G200" s="2" t="str">
        <f>VLOOKUP(F200,Fehlerkomponenten!$1:$1048576,2,)</f>
        <v>0x3</v>
      </c>
      <c r="H200" t="s">
        <v>13</v>
      </c>
      <c r="I200" s="2" t="str">
        <f>VLOOKUP(H200,Fehlergruppen!$1:$1048576,2,)</f>
        <v>0x0</v>
      </c>
      <c r="J200" t="s">
        <v>431</v>
      </c>
      <c r="K200" s="2" t="str">
        <f>IF(AND(J200&lt;&gt;"None",J200&lt;&gt;"Log"),CONCATENATE(VLOOKUP(J200,'Error-Level'!$A$2:$B$38,2,FALSE)," ",DEC2HEX(E200,4)," ",VLOOKUP(F200,Fehlerkomponenten!$1:$1048576,4,)," ",VLOOKUP(H200,Fehlergruppen!$1:$1048576,4,)),"")</f>
        <v xml:space="preserve">ERR 4412 BATT </v>
      </c>
      <c r="L200" t="s">
        <v>61</v>
      </c>
      <c r="M200" s="6" t="s">
        <v>749</v>
      </c>
      <c r="O200" s="6" t="s">
        <v>851</v>
      </c>
      <c r="Q200" s="6"/>
    </row>
    <row r="201" spans="1:17" x14ac:dyDescent="0.15">
      <c r="A201" s="1" t="s">
        <v>289</v>
      </c>
      <c r="B201" s="2" t="str">
        <f>VLOOKUP(A201,'Node-IDs'!$1:$256,2,)</f>
        <v>0x11</v>
      </c>
      <c r="C201" t="s">
        <v>309</v>
      </c>
      <c r="D201">
        <v>19</v>
      </c>
      <c r="E201" s="2">
        <f>VLOOKUP(A201,'Node-IDs'!$1:$256,3,)*1024+D201</f>
        <v>17427</v>
      </c>
      <c r="F201" t="s">
        <v>396</v>
      </c>
      <c r="G201" s="2" t="str">
        <f>VLOOKUP(F201,Fehlerkomponenten!$1:$1048576,2,)</f>
        <v>0x3</v>
      </c>
      <c r="H201" t="s">
        <v>398</v>
      </c>
      <c r="I201" s="2" t="str">
        <f>VLOOKUP(H201,Fehlergruppen!$1:$1048576,2,)</f>
        <v>0x9</v>
      </c>
      <c r="J201" t="s">
        <v>431</v>
      </c>
      <c r="K201" s="2" t="str">
        <f>IF(AND(J201&lt;&gt;"None",J201&lt;&gt;"Log"),CONCATENATE(VLOOKUP(J201,'Error-Level'!$A$2:$B$38,2,FALSE)," ",DEC2HEX(E201,4)," ",VLOOKUP(F201,Fehlerkomponenten!$1:$1048576,4,)," ",VLOOKUP(H201,Fehlergruppen!$1:$1048576,4,)),"")</f>
        <v>ERR 4413 BATT UV</v>
      </c>
      <c r="L201" t="s">
        <v>727</v>
      </c>
      <c r="M201" s="6"/>
      <c r="O201" s="6"/>
      <c r="Q201" s="6"/>
    </row>
    <row r="202" spans="1:17" ht="14" x14ac:dyDescent="0.15">
      <c r="A202" s="1" t="s">
        <v>289</v>
      </c>
      <c r="B202" s="2" t="str">
        <f>VLOOKUP(A202,'Node-IDs'!$1:$256,2,)</f>
        <v>0x11</v>
      </c>
      <c r="C202" t="s">
        <v>310</v>
      </c>
      <c r="D202">
        <v>20</v>
      </c>
      <c r="E202" s="2">
        <f>VLOOKUP(A202,'Node-IDs'!$1:$256,3,)*1024+D202</f>
        <v>17428</v>
      </c>
      <c r="F202" t="s">
        <v>396</v>
      </c>
      <c r="G202" s="2" t="str">
        <f>VLOOKUP(F202,Fehlerkomponenten!$1:$1048576,2,)</f>
        <v>0x3</v>
      </c>
      <c r="H202" t="s">
        <v>15</v>
      </c>
      <c r="I202" s="2" t="str">
        <f>VLOOKUP(H202,Fehlergruppen!$1:$1048576,2,)</f>
        <v>0x3</v>
      </c>
      <c r="J202" t="s">
        <v>431</v>
      </c>
      <c r="K202" s="2" t="str">
        <f>IF(AND(J202&lt;&gt;"None",J202&lt;&gt;"Log"),CONCATENATE(VLOOKUP(J202,'Error-Level'!$A$2:$B$38,2,FALSE)," ",DEC2HEX(E202,4)," ",VLOOKUP(F202,Fehlerkomponenten!$1:$1048576,4,)," ",VLOOKUP(H202,Fehlergruppen!$1:$1048576,4,)),"")</f>
        <v>ERR 4414 BATT HW</v>
      </c>
      <c r="L202" t="s">
        <v>61</v>
      </c>
      <c r="M202" s="6" t="s">
        <v>600</v>
      </c>
      <c r="O202" s="6" t="s">
        <v>850</v>
      </c>
      <c r="Q202" s="6"/>
    </row>
    <row r="203" spans="1:17" ht="14" x14ac:dyDescent="0.15">
      <c r="A203" s="1" t="s">
        <v>289</v>
      </c>
      <c r="B203" s="2" t="str">
        <f>VLOOKUP(A203,'Node-IDs'!$1:$256,2,)</f>
        <v>0x11</v>
      </c>
      <c r="C203" t="s">
        <v>311</v>
      </c>
      <c r="D203">
        <v>21</v>
      </c>
      <c r="E203" s="2">
        <f>VLOOKUP(A203,'Node-IDs'!$1:$256,3,)*1024+D203</f>
        <v>17429</v>
      </c>
      <c r="F203" t="s">
        <v>396</v>
      </c>
      <c r="G203" s="2" t="str">
        <f>VLOOKUP(F203,Fehlerkomponenten!$1:$1048576,2,)</f>
        <v>0x3</v>
      </c>
      <c r="H203" t="s">
        <v>398</v>
      </c>
      <c r="I203" s="2" t="str">
        <f>VLOOKUP(H203,Fehlergruppen!$1:$1048576,2,)</f>
        <v>0x9</v>
      </c>
      <c r="J203" t="s">
        <v>431</v>
      </c>
      <c r="K203" s="2" t="str">
        <f>IF(AND(J203&lt;&gt;"None",J203&lt;&gt;"Log"),CONCATENATE(VLOOKUP(J203,'Error-Level'!$A$2:$B$38,2,FALSE)," ",DEC2HEX(E203,4)," ",VLOOKUP(F203,Fehlerkomponenten!$1:$1048576,4,)," ",VLOOKUP(H203,Fehlergruppen!$1:$1048576,4,)),"")</f>
        <v>ERR 4415 BATT UV</v>
      </c>
      <c r="L203" t="s">
        <v>61</v>
      </c>
      <c r="M203" s="6" t="s">
        <v>750</v>
      </c>
      <c r="O203" s="6" t="s">
        <v>852</v>
      </c>
      <c r="Q203" s="6"/>
    </row>
    <row r="204" spans="1:17" ht="28" x14ac:dyDescent="0.15">
      <c r="A204" s="1" t="s">
        <v>289</v>
      </c>
      <c r="B204" s="2" t="str">
        <f>VLOOKUP(A204,'Node-IDs'!$1:$256,2,)</f>
        <v>0x11</v>
      </c>
      <c r="C204" t="s">
        <v>312</v>
      </c>
      <c r="D204">
        <v>22</v>
      </c>
      <c r="E204" s="2">
        <f>VLOOKUP(A204,'Node-IDs'!$1:$256,3,)*1024+D204</f>
        <v>17430</v>
      </c>
      <c r="F204" t="s">
        <v>396</v>
      </c>
      <c r="G204" s="2" t="str">
        <f>VLOOKUP(F204,Fehlerkomponenten!$1:$1048576,2,)</f>
        <v>0x3</v>
      </c>
      <c r="H204" t="s">
        <v>15</v>
      </c>
      <c r="I204" s="2" t="str">
        <f>VLOOKUP(H204,Fehlergruppen!$1:$1048576,2,)</f>
        <v>0x3</v>
      </c>
      <c r="J204" t="s">
        <v>431</v>
      </c>
      <c r="K204" s="2" t="str">
        <f>IF(AND(J204&lt;&gt;"None",J204&lt;&gt;"Log"),CONCATENATE(VLOOKUP(J204,'Error-Level'!$A$2:$B$38,2,FALSE)," ",DEC2HEX(E204,4)," ",VLOOKUP(F204,Fehlerkomponenten!$1:$1048576,4,)," ",VLOOKUP(H204,Fehlergruppen!$1:$1048576,4,)),"")</f>
        <v>ERR 4416 BATT HW</v>
      </c>
      <c r="L204" t="s">
        <v>61</v>
      </c>
      <c r="M204" s="6" t="s">
        <v>751</v>
      </c>
      <c r="O204" s="6" t="s">
        <v>853</v>
      </c>
      <c r="Q204" s="6"/>
    </row>
    <row r="205" spans="1:17" ht="28" x14ac:dyDescent="0.15">
      <c r="A205" s="1" t="s">
        <v>289</v>
      </c>
      <c r="B205" s="2" t="str">
        <f>VLOOKUP(A205,'Node-IDs'!$1:$256,2,)</f>
        <v>0x11</v>
      </c>
      <c r="C205" t="s">
        <v>313</v>
      </c>
      <c r="D205">
        <v>23</v>
      </c>
      <c r="E205" s="2">
        <f>VLOOKUP(A205,'Node-IDs'!$1:$256,3,)*1024+D205</f>
        <v>17431</v>
      </c>
      <c r="F205" t="s">
        <v>396</v>
      </c>
      <c r="G205" s="2" t="str">
        <f>VLOOKUP(F205,Fehlerkomponenten!$1:$1048576,2,)</f>
        <v>0x3</v>
      </c>
      <c r="H205" t="s">
        <v>398</v>
      </c>
      <c r="I205" s="2" t="str">
        <f>VLOOKUP(H205,Fehlergruppen!$1:$1048576,2,)</f>
        <v>0x9</v>
      </c>
      <c r="J205" t="s">
        <v>431</v>
      </c>
      <c r="K205" s="2" t="str">
        <f>IF(AND(J205&lt;&gt;"None",J205&lt;&gt;"Log"),CONCATENATE(VLOOKUP(J205,'Error-Level'!$A$2:$B$38,2,FALSE)," ",DEC2HEX(E205,4)," ",VLOOKUP(F205,Fehlerkomponenten!$1:$1048576,4,)," ",VLOOKUP(H205,Fehlergruppen!$1:$1048576,4,)),"")</f>
        <v>ERR 4417 BATT UV</v>
      </c>
      <c r="L205" t="s">
        <v>61</v>
      </c>
      <c r="M205" s="6" t="s">
        <v>752</v>
      </c>
      <c r="O205" s="6" t="s">
        <v>854</v>
      </c>
      <c r="Q205" s="6"/>
    </row>
    <row r="206" spans="1:17" ht="14" x14ac:dyDescent="0.15">
      <c r="A206" s="1" t="s">
        <v>289</v>
      </c>
      <c r="B206" s="2" t="str">
        <f>VLOOKUP(A206,'Node-IDs'!$1:$256,2,)</f>
        <v>0x11</v>
      </c>
      <c r="C206" t="s">
        <v>314</v>
      </c>
      <c r="D206">
        <v>24</v>
      </c>
      <c r="E206" s="2">
        <f>VLOOKUP(A206,'Node-IDs'!$1:$256,3,)*1024+D206</f>
        <v>17432</v>
      </c>
      <c r="F206" t="s">
        <v>396</v>
      </c>
      <c r="G206" s="2" t="str">
        <f>VLOOKUP(F206,Fehlerkomponenten!$1:$1048576,2,)</f>
        <v>0x3</v>
      </c>
      <c r="H206" t="s">
        <v>15</v>
      </c>
      <c r="I206" s="2" t="str">
        <f>VLOOKUP(H206,Fehlergruppen!$1:$1048576,2,)</f>
        <v>0x3</v>
      </c>
      <c r="J206" t="s">
        <v>431</v>
      </c>
      <c r="K206" s="2" t="str">
        <f>IF(AND(J206&lt;&gt;"None",J206&lt;&gt;"Log"),CONCATENATE(VLOOKUP(J206,'Error-Level'!$A$2:$B$38,2,FALSE)," ",DEC2HEX(E206,4)," ",VLOOKUP(F206,Fehlerkomponenten!$1:$1048576,4,)," ",VLOOKUP(H206,Fehlergruppen!$1:$1048576,4,)),"")</f>
        <v>ERR 4418 BATT HW</v>
      </c>
      <c r="L206" t="s">
        <v>61</v>
      </c>
      <c r="M206" s="6" t="s">
        <v>753</v>
      </c>
      <c r="O206" s="6" t="s">
        <v>754</v>
      </c>
      <c r="Q206" s="6"/>
    </row>
    <row r="207" spans="1:17" ht="14" x14ac:dyDescent="0.15">
      <c r="A207" s="1" t="s">
        <v>289</v>
      </c>
      <c r="B207" s="2" t="str">
        <f>VLOOKUP(A207,'Node-IDs'!$1:$256,2,)</f>
        <v>0x11</v>
      </c>
      <c r="C207" t="s">
        <v>315</v>
      </c>
      <c r="D207">
        <v>25</v>
      </c>
      <c r="E207" s="2">
        <f>VLOOKUP(A207,'Node-IDs'!$1:$256,3,)*1024+D207</f>
        <v>17433</v>
      </c>
      <c r="F207" t="s">
        <v>396</v>
      </c>
      <c r="G207" s="2" t="str">
        <f>VLOOKUP(F207,Fehlerkomponenten!$1:$1048576,2,)</f>
        <v>0x3</v>
      </c>
      <c r="H207" t="s">
        <v>15</v>
      </c>
      <c r="I207" s="2" t="str">
        <f>VLOOKUP(H207,Fehlergruppen!$1:$1048576,2,)</f>
        <v>0x3</v>
      </c>
      <c r="J207" t="s">
        <v>431</v>
      </c>
      <c r="K207" s="2" t="str">
        <f>IF(AND(J207&lt;&gt;"None",J207&lt;&gt;"Log"),CONCATENATE(VLOOKUP(J207,'Error-Level'!$A$2:$B$38,2,FALSE)," ",DEC2HEX(E207,4)," ",VLOOKUP(F207,Fehlerkomponenten!$1:$1048576,4,)," ",VLOOKUP(H207,Fehlergruppen!$1:$1048576,4,)),"")</f>
        <v>ERR 4419 BATT HW</v>
      </c>
      <c r="L207" t="s">
        <v>61</v>
      </c>
      <c r="M207" s="6" t="s">
        <v>755</v>
      </c>
      <c r="O207" s="6" t="s">
        <v>855</v>
      </c>
      <c r="Q207" s="6"/>
    </row>
    <row r="208" spans="1:17" ht="14" x14ac:dyDescent="0.15">
      <c r="A208" s="1" t="s">
        <v>289</v>
      </c>
      <c r="B208" s="2" t="str">
        <f>VLOOKUP(A208,'Node-IDs'!$1:$256,2,)</f>
        <v>0x11</v>
      </c>
      <c r="C208" t="s">
        <v>316</v>
      </c>
      <c r="D208">
        <v>26</v>
      </c>
      <c r="E208" s="2">
        <f>VLOOKUP(A208,'Node-IDs'!$1:$256,3,)*1024+D208</f>
        <v>17434</v>
      </c>
      <c r="F208" t="s">
        <v>396</v>
      </c>
      <c r="G208" s="2" t="str">
        <f>VLOOKUP(F208,Fehlerkomponenten!$1:$1048576,2,)</f>
        <v>0x3</v>
      </c>
      <c r="H208" t="s">
        <v>15</v>
      </c>
      <c r="I208" s="2" t="str">
        <f>VLOOKUP(H208,Fehlergruppen!$1:$1048576,2,)</f>
        <v>0x3</v>
      </c>
      <c r="J208" t="s">
        <v>431</v>
      </c>
      <c r="K208" s="2" t="str">
        <f>IF(AND(J208&lt;&gt;"None",J208&lt;&gt;"Log"),CONCATENATE(VLOOKUP(J208,'Error-Level'!$A$2:$B$38,2,FALSE)," ",DEC2HEX(E208,4)," ",VLOOKUP(F208,Fehlerkomponenten!$1:$1048576,4,)," ",VLOOKUP(H208,Fehlergruppen!$1:$1048576,4,)),"")</f>
        <v>ERR 441A BATT HW</v>
      </c>
      <c r="L208" t="s">
        <v>61</v>
      </c>
      <c r="M208" s="6" t="s">
        <v>757</v>
      </c>
      <c r="O208" s="6" t="s">
        <v>756</v>
      </c>
      <c r="Q208" s="6"/>
    </row>
    <row r="209" spans="1:17" ht="28" x14ac:dyDescent="0.15">
      <c r="A209" s="1" t="s">
        <v>289</v>
      </c>
      <c r="B209" s="2" t="str">
        <f>VLOOKUP(A209,'Node-IDs'!$1:$256,2,)</f>
        <v>0x11</v>
      </c>
      <c r="C209" t="s">
        <v>317</v>
      </c>
      <c r="D209">
        <v>27</v>
      </c>
      <c r="E209" s="2">
        <f>VLOOKUP(A209,'Node-IDs'!$1:$256,3,)*1024+D209</f>
        <v>17435</v>
      </c>
      <c r="F209" t="s">
        <v>396</v>
      </c>
      <c r="G209" s="2" t="str">
        <f>VLOOKUP(F209,Fehlerkomponenten!$1:$1048576,2,)</f>
        <v>0x3</v>
      </c>
      <c r="H209" t="s">
        <v>15</v>
      </c>
      <c r="I209" s="2" t="str">
        <f>VLOOKUP(H209,Fehlergruppen!$1:$1048576,2,)</f>
        <v>0x3</v>
      </c>
      <c r="J209" t="s">
        <v>431</v>
      </c>
      <c r="K209" s="2" t="str">
        <f>IF(AND(J209&lt;&gt;"None",J209&lt;&gt;"Log"),CONCATENATE(VLOOKUP(J209,'Error-Level'!$A$2:$B$38,2,FALSE)," ",DEC2HEX(E209,4)," ",VLOOKUP(F209,Fehlerkomponenten!$1:$1048576,4,)," ",VLOOKUP(H209,Fehlergruppen!$1:$1048576,4,)),"")</f>
        <v>ERR 441B BATT HW</v>
      </c>
      <c r="L209" t="s">
        <v>61</v>
      </c>
      <c r="M209" s="6" t="s">
        <v>758</v>
      </c>
      <c r="O209" s="6" t="s">
        <v>856</v>
      </c>
      <c r="Q209" s="6"/>
    </row>
    <row r="210" spans="1:17" ht="28" x14ac:dyDescent="0.15">
      <c r="A210" s="1" t="s">
        <v>289</v>
      </c>
      <c r="B210" s="2" t="str">
        <f>VLOOKUP(A210,'Node-IDs'!$1:$256,2,)</f>
        <v>0x11</v>
      </c>
      <c r="C210" t="s">
        <v>318</v>
      </c>
      <c r="D210">
        <v>28</v>
      </c>
      <c r="E210" s="2">
        <f>VLOOKUP(A210,'Node-IDs'!$1:$256,3,)*1024+D210</f>
        <v>17436</v>
      </c>
      <c r="F210" t="s">
        <v>396</v>
      </c>
      <c r="G210" s="2" t="str">
        <f>VLOOKUP(F210,Fehlerkomponenten!$1:$1048576,2,)</f>
        <v>0x3</v>
      </c>
      <c r="H210" t="s">
        <v>18</v>
      </c>
      <c r="I210" s="2" t="str">
        <f>VLOOKUP(H210,Fehlergruppen!$1:$1048576,2,)</f>
        <v>0x7</v>
      </c>
      <c r="J210" t="s">
        <v>431</v>
      </c>
      <c r="K210" s="2" t="str">
        <f>IF(AND(J210&lt;&gt;"None",J210&lt;&gt;"Log"),CONCATENATE(VLOOKUP(J210,'Error-Level'!$A$2:$B$38,2,FALSE)," ",DEC2HEX(E210,4)," ",VLOOKUP(F210,Fehlerkomponenten!$1:$1048576,4,)," ",VLOOKUP(H210,Fehlergruppen!$1:$1048576,4,)),"")</f>
        <v>ERR 441C BATT HOT</v>
      </c>
      <c r="L210" t="s">
        <v>61</v>
      </c>
      <c r="M210" s="6" t="s">
        <v>759</v>
      </c>
      <c r="O210" s="6" t="s">
        <v>857</v>
      </c>
      <c r="Q210" s="6"/>
    </row>
    <row r="211" spans="1:17" ht="14" x14ac:dyDescent="0.15">
      <c r="A211" s="1" t="s">
        <v>289</v>
      </c>
      <c r="B211" s="2" t="str">
        <f>VLOOKUP(A211,'Node-IDs'!$1:$256,2,)</f>
        <v>0x11</v>
      </c>
      <c r="C211" t="s">
        <v>319</v>
      </c>
      <c r="D211">
        <v>29</v>
      </c>
      <c r="E211" s="2">
        <f>VLOOKUP(A211,'Node-IDs'!$1:$256,3,)*1024+D211</f>
        <v>17437</v>
      </c>
      <c r="F211" t="s">
        <v>396</v>
      </c>
      <c r="G211" s="2" t="str">
        <f>VLOOKUP(F211,Fehlerkomponenten!$1:$1048576,2,)</f>
        <v>0x3</v>
      </c>
      <c r="H211" t="s">
        <v>56</v>
      </c>
      <c r="I211" s="2" t="str">
        <f>VLOOKUP(H211,Fehlergruppen!$1:$1048576,2,)</f>
        <v>0x8</v>
      </c>
      <c r="J211" t="s">
        <v>431</v>
      </c>
      <c r="K211" s="2" t="str">
        <f>IF(AND(J211&lt;&gt;"None",J211&lt;&gt;"Log"),CONCATENATE(VLOOKUP(J211,'Error-Level'!$A$2:$B$38,2,FALSE)," ",DEC2HEX(E211,4)," ",VLOOKUP(F211,Fehlerkomponenten!$1:$1048576,4,)," ",VLOOKUP(H211,Fehlergruppen!$1:$1048576,4,)),"")</f>
        <v>ERR 441D BATT COLD</v>
      </c>
      <c r="L211" t="s">
        <v>61</v>
      </c>
      <c r="M211" s="6" t="s">
        <v>760</v>
      </c>
      <c r="O211" s="6" t="s">
        <v>858</v>
      </c>
      <c r="Q211" s="6"/>
    </row>
    <row r="212" spans="1:17" ht="28" x14ac:dyDescent="0.15">
      <c r="A212" s="1" t="s">
        <v>289</v>
      </c>
      <c r="B212" s="2" t="str">
        <f>VLOOKUP(A212,'Node-IDs'!$1:$256,2,)</f>
        <v>0x11</v>
      </c>
      <c r="C212" t="s">
        <v>320</v>
      </c>
      <c r="D212">
        <v>30</v>
      </c>
      <c r="E212" s="2">
        <f>VLOOKUP(A212,'Node-IDs'!$1:$256,3,)*1024+D212</f>
        <v>17438</v>
      </c>
      <c r="F212" t="s">
        <v>396</v>
      </c>
      <c r="G212" s="2" t="str">
        <f>VLOOKUP(F212,Fehlerkomponenten!$1:$1048576,2,)</f>
        <v>0x3</v>
      </c>
      <c r="H212" t="s">
        <v>18</v>
      </c>
      <c r="I212" s="2" t="str">
        <f>VLOOKUP(H212,Fehlergruppen!$1:$1048576,2,)</f>
        <v>0x7</v>
      </c>
      <c r="J212" t="s">
        <v>431</v>
      </c>
      <c r="K212" s="2" t="str">
        <f>IF(AND(J212&lt;&gt;"None",J212&lt;&gt;"Log"),CONCATENATE(VLOOKUP(J212,'Error-Level'!$A$2:$B$38,2,FALSE)," ",DEC2HEX(E212,4)," ",VLOOKUP(F212,Fehlerkomponenten!$1:$1048576,4,)," ",VLOOKUP(H212,Fehlergruppen!$1:$1048576,4,)),"")</f>
        <v>ERR 441E BATT HOT</v>
      </c>
      <c r="L212" t="s">
        <v>61</v>
      </c>
      <c r="M212" s="6" t="s">
        <v>761</v>
      </c>
      <c r="O212" s="6" t="s">
        <v>859</v>
      </c>
      <c r="Q212" s="6"/>
    </row>
    <row r="213" spans="1:17" ht="14" x14ac:dyDescent="0.15">
      <c r="A213" s="1" t="s">
        <v>289</v>
      </c>
      <c r="B213" s="2" t="str">
        <f>VLOOKUP(A213,'Node-IDs'!$1:$256,2,)</f>
        <v>0x11</v>
      </c>
      <c r="C213" t="s">
        <v>321</v>
      </c>
      <c r="D213">
        <v>31</v>
      </c>
      <c r="E213" s="2">
        <f>VLOOKUP(A213,'Node-IDs'!$1:$256,3,)*1024+D213</f>
        <v>17439</v>
      </c>
      <c r="F213" t="s">
        <v>396</v>
      </c>
      <c r="G213" s="2" t="str">
        <f>VLOOKUP(F213,Fehlerkomponenten!$1:$1048576,2,)</f>
        <v>0x3</v>
      </c>
      <c r="H213" t="s">
        <v>56</v>
      </c>
      <c r="I213" s="2" t="str">
        <f>VLOOKUP(H213,Fehlergruppen!$1:$1048576,2,)</f>
        <v>0x8</v>
      </c>
      <c r="J213" t="s">
        <v>431</v>
      </c>
      <c r="K213" s="2" t="str">
        <f>IF(AND(J213&lt;&gt;"None",J213&lt;&gt;"Log"),CONCATENATE(VLOOKUP(J213,'Error-Level'!$A$2:$B$38,2,FALSE)," ",DEC2HEX(E213,4)," ",VLOOKUP(F213,Fehlerkomponenten!$1:$1048576,4,)," ",VLOOKUP(H213,Fehlergruppen!$1:$1048576,4,)),"")</f>
        <v>ERR 441F BATT COLD</v>
      </c>
      <c r="L213" t="s">
        <v>61</v>
      </c>
      <c r="M213" s="6" t="s">
        <v>762</v>
      </c>
      <c r="O213" s="6" t="s">
        <v>860</v>
      </c>
      <c r="Q213" s="6"/>
    </row>
    <row r="214" spans="1:17" ht="28" x14ac:dyDescent="0.15">
      <c r="A214" s="1" t="s">
        <v>289</v>
      </c>
      <c r="B214" s="2" t="str">
        <f>VLOOKUP(A214,'Node-IDs'!$1:$256,2,)</f>
        <v>0x11</v>
      </c>
      <c r="C214" t="s">
        <v>322</v>
      </c>
      <c r="D214">
        <v>32</v>
      </c>
      <c r="E214" s="2">
        <f>VLOOKUP(A214,'Node-IDs'!$1:$256,3,)*1024+D214</f>
        <v>17440</v>
      </c>
      <c r="F214" t="s">
        <v>396</v>
      </c>
      <c r="G214" s="2" t="str">
        <f>VLOOKUP(F214,Fehlerkomponenten!$1:$1048576,2,)</f>
        <v>0x3</v>
      </c>
      <c r="H214" t="s">
        <v>18</v>
      </c>
      <c r="I214" s="2" t="str">
        <f>VLOOKUP(H214,Fehlergruppen!$1:$1048576,2,)</f>
        <v>0x7</v>
      </c>
      <c r="J214" t="s">
        <v>431</v>
      </c>
      <c r="K214" s="2" t="str">
        <f>IF(AND(J214&lt;&gt;"None",J214&lt;&gt;"Log"),CONCATENATE(VLOOKUP(J214,'Error-Level'!$A$2:$B$38,2,FALSE)," ",DEC2HEX(E214,4)," ",VLOOKUP(F214,Fehlerkomponenten!$1:$1048576,4,)," ",VLOOKUP(H214,Fehlergruppen!$1:$1048576,4,)),"")</f>
        <v>ERR 4420 BATT HOT</v>
      </c>
      <c r="L214" t="s">
        <v>61</v>
      </c>
      <c r="M214" s="6" t="s">
        <v>763</v>
      </c>
      <c r="O214" s="6" t="s">
        <v>859</v>
      </c>
      <c r="Q214" s="6"/>
    </row>
    <row r="215" spans="1:17" ht="28" x14ac:dyDescent="0.15">
      <c r="A215" s="1" t="s">
        <v>289</v>
      </c>
      <c r="B215" s="2" t="str">
        <f>VLOOKUP(A215,'Node-IDs'!$1:$256,2,)</f>
        <v>0x11</v>
      </c>
      <c r="C215" t="s">
        <v>323</v>
      </c>
      <c r="D215">
        <v>33</v>
      </c>
      <c r="E215" s="2">
        <f>VLOOKUP(A215,'Node-IDs'!$1:$256,3,)*1024+D215</f>
        <v>17441</v>
      </c>
      <c r="F215" t="s">
        <v>396</v>
      </c>
      <c r="G215" s="2" t="str">
        <f>VLOOKUP(F215,Fehlerkomponenten!$1:$1048576,2,)</f>
        <v>0x3</v>
      </c>
      <c r="H215" t="s">
        <v>18</v>
      </c>
      <c r="I215" s="2" t="str">
        <f>VLOOKUP(H215,Fehlergruppen!$1:$1048576,2,)</f>
        <v>0x7</v>
      </c>
      <c r="J215" t="s">
        <v>431</v>
      </c>
      <c r="K215" s="2" t="str">
        <f>IF(AND(J215&lt;&gt;"None",J215&lt;&gt;"Log"),CONCATENATE(VLOOKUP(J215,'Error-Level'!$A$2:$B$38,2,FALSE)," ",DEC2HEX(E215,4)," ",VLOOKUP(F215,Fehlerkomponenten!$1:$1048576,4,)," ",VLOOKUP(H215,Fehlergruppen!$1:$1048576,4,)),"")</f>
        <v>ERR 4421 BATT HOT</v>
      </c>
      <c r="L215" t="s">
        <v>61</v>
      </c>
      <c r="M215" s="6" t="s">
        <v>764</v>
      </c>
      <c r="O215" s="6" t="s">
        <v>859</v>
      </c>
      <c r="Q215" s="6"/>
    </row>
    <row r="216" spans="1:17" ht="14" x14ac:dyDescent="0.15">
      <c r="A216" s="1" t="s">
        <v>289</v>
      </c>
      <c r="B216" s="2" t="str">
        <f>VLOOKUP(A216,'Node-IDs'!$1:$256,2,)</f>
        <v>0x11</v>
      </c>
      <c r="C216" t="s">
        <v>324</v>
      </c>
      <c r="D216">
        <v>34</v>
      </c>
      <c r="E216" s="2">
        <f>VLOOKUP(A216,'Node-IDs'!$1:$256,3,)*1024+D216</f>
        <v>17442</v>
      </c>
      <c r="F216" t="s">
        <v>396</v>
      </c>
      <c r="G216" s="2" t="str">
        <f>VLOOKUP(F216,Fehlerkomponenten!$1:$1048576,2,)</f>
        <v>0x3</v>
      </c>
      <c r="H216" t="s">
        <v>56</v>
      </c>
      <c r="I216" s="2" t="str">
        <f>VLOOKUP(H216,Fehlergruppen!$1:$1048576,2,)</f>
        <v>0x8</v>
      </c>
      <c r="J216" t="s">
        <v>431</v>
      </c>
      <c r="K216" s="2" t="str">
        <f>IF(AND(J216&lt;&gt;"None",J216&lt;&gt;"Log"),CONCATENATE(VLOOKUP(J216,'Error-Level'!$A$2:$B$38,2,FALSE)," ",DEC2HEX(E216,4)," ",VLOOKUP(F216,Fehlerkomponenten!$1:$1048576,4,)," ",VLOOKUP(H216,Fehlergruppen!$1:$1048576,4,)),"")</f>
        <v>ERR 4422 BATT COLD</v>
      </c>
      <c r="L216" t="s">
        <v>61</v>
      </c>
      <c r="M216" s="6" t="s">
        <v>765</v>
      </c>
      <c r="O216" s="6" t="s">
        <v>860</v>
      </c>
      <c r="Q216" s="6"/>
    </row>
    <row r="217" spans="1:17" ht="14" x14ac:dyDescent="0.15">
      <c r="A217" s="1" t="s">
        <v>289</v>
      </c>
      <c r="B217" s="2" t="str">
        <f>VLOOKUP(A217,'Node-IDs'!$1:$256,2,)</f>
        <v>0x11</v>
      </c>
      <c r="C217" t="s">
        <v>325</v>
      </c>
      <c r="D217">
        <v>35</v>
      </c>
      <c r="E217" s="2">
        <f>VLOOKUP(A217,'Node-IDs'!$1:$256,3,)*1024+D217</f>
        <v>17443</v>
      </c>
      <c r="F217" t="s">
        <v>396</v>
      </c>
      <c r="G217" s="2" t="str">
        <f>VLOOKUP(F217,Fehlerkomponenten!$1:$1048576,2,)</f>
        <v>0x3</v>
      </c>
      <c r="H217" t="s">
        <v>56</v>
      </c>
      <c r="I217" s="2" t="str">
        <f>VLOOKUP(H217,Fehlergruppen!$1:$1048576,2,)</f>
        <v>0x8</v>
      </c>
      <c r="J217" t="s">
        <v>431</v>
      </c>
      <c r="K217" s="2" t="str">
        <f>IF(AND(J217&lt;&gt;"None",J217&lt;&gt;"Log"),CONCATENATE(VLOOKUP(J217,'Error-Level'!$A$2:$B$38,2,FALSE)," ",DEC2HEX(E217,4)," ",VLOOKUP(F217,Fehlerkomponenten!$1:$1048576,4,)," ",VLOOKUP(H217,Fehlergruppen!$1:$1048576,4,)),"")</f>
        <v>ERR 4423 BATT COLD</v>
      </c>
      <c r="L217" t="s">
        <v>61</v>
      </c>
      <c r="M217" s="6" t="s">
        <v>764</v>
      </c>
      <c r="O217" s="6" t="s">
        <v>860</v>
      </c>
      <c r="Q217" s="6"/>
    </row>
    <row r="218" spans="1:17" ht="14" x14ac:dyDescent="0.15">
      <c r="A218" s="1" t="s">
        <v>289</v>
      </c>
      <c r="B218" s="2" t="str">
        <f>VLOOKUP(A218,'Node-IDs'!$1:$256,2,)</f>
        <v>0x11</v>
      </c>
      <c r="C218" t="s">
        <v>326</v>
      </c>
      <c r="D218">
        <v>36</v>
      </c>
      <c r="E218" s="2">
        <f>VLOOKUP(A218,'Node-IDs'!$1:$256,3,)*1024+D218</f>
        <v>17444</v>
      </c>
      <c r="F218" t="s">
        <v>396</v>
      </c>
      <c r="G218" s="2" t="str">
        <f>VLOOKUP(F218,Fehlerkomponenten!$1:$1048576,2,)</f>
        <v>0x3</v>
      </c>
      <c r="H218" t="s">
        <v>15</v>
      </c>
      <c r="I218" s="2" t="str">
        <f>VLOOKUP(H218,Fehlergruppen!$1:$1048576,2,)</f>
        <v>0x3</v>
      </c>
      <c r="J218" t="s">
        <v>431</v>
      </c>
      <c r="K218" s="2" t="str">
        <f>IF(AND(J218&lt;&gt;"None",J218&lt;&gt;"Log"),CONCATENATE(VLOOKUP(J218,'Error-Level'!$A$2:$B$38,2,FALSE)," ",DEC2HEX(E218,4)," ",VLOOKUP(F218,Fehlerkomponenten!$1:$1048576,4,)," ",VLOOKUP(H218,Fehlergruppen!$1:$1048576,4,)),"")</f>
        <v>ERR 4424 BATT HW</v>
      </c>
      <c r="L218" t="s">
        <v>61</v>
      </c>
      <c r="M218" s="6" t="s">
        <v>766</v>
      </c>
      <c r="O218" s="6" t="s">
        <v>861</v>
      </c>
      <c r="Q218" s="6"/>
    </row>
    <row r="219" spans="1:17" x14ac:dyDescent="0.15">
      <c r="A219" s="1" t="s">
        <v>289</v>
      </c>
      <c r="B219" s="2" t="str">
        <f>VLOOKUP(A219,'Node-IDs'!$1:$256,2,)</f>
        <v>0x11</v>
      </c>
      <c r="C219" t="s">
        <v>327</v>
      </c>
      <c r="D219">
        <v>37</v>
      </c>
      <c r="E219" s="2">
        <f>VLOOKUP(A219,'Node-IDs'!$1:$256,3,)*1024+D219</f>
        <v>17445</v>
      </c>
      <c r="F219" t="s">
        <v>396</v>
      </c>
      <c r="G219" s="2" t="str">
        <f>VLOOKUP(F219,Fehlerkomponenten!$1:$1048576,2,)</f>
        <v>0x3</v>
      </c>
      <c r="I219" s="2" t="e">
        <f>VLOOKUP(H219,Fehlergruppen!$1:$1048576,2,)</f>
        <v>#N/A</v>
      </c>
      <c r="J219" t="s">
        <v>433</v>
      </c>
      <c r="K219" s="2" t="str">
        <f>IF(AND(J219&lt;&gt;"None",J219&lt;&gt;"Log"),CONCATENATE(VLOOKUP(J219,'Error-Level'!$A$2:$B$38,2,FALSE)," ",DEC2HEX(E219,4)," ",VLOOKUP(F219,Fehlerkomponenten!$1:$1048576,4,)," ",VLOOKUP(H219,Fehlergruppen!$1:$1048576,4,)),"")</f>
        <v/>
      </c>
      <c r="L219" t="s">
        <v>403</v>
      </c>
      <c r="M219" s="6"/>
      <c r="O219" s="6"/>
      <c r="Q219" s="6"/>
    </row>
    <row r="220" spans="1:17" x14ac:dyDescent="0.15">
      <c r="A220" s="1" t="s">
        <v>289</v>
      </c>
      <c r="B220" s="2" t="str">
        <f>VLOOKUP(A220,'Node-IDs'!$1:$256,2,)</f>
        <v>0x11</v>
      </c>
      <c r="C220" t="s">
        <v>328</v>
      </c>
      <c r="D220">
        <v>38</v>
      </c>
      <c r="E220" s="2">
        <f>VLOOKUP(A220,'Node-IDs'!$1:$256,3,)*1024+D220</f>
        <v>17446</v>
      </c>
      <c r="F220" t="s">
        <v>396</v>
      </c>
      <c r="G220" s="2" t="str">
        <f>VLOOKUP(F220,Fehlerkomponenten!$1:$1048576,2,)</f>
        <v>0x3</v>
      </c>
      <c r="I220" s="2" t="e">
        <f>VLOOKUP(H220,Fehlergruppen!$1:$1048576,2,)</f>
        <v>#N/A</v>
      </c>
      <c r="J220" t="s">
        <v>433</v>
      </c>
      <c r="K220" s="2" t="str">
        <f>IF(AND(J220&lt;&gt;"None",J220&lt;&gt;"Log"),CONCATENATE(VLOOKUP(J220,'Error-Level'!$A$2:$B$38,2,FALSE)," ",DEC2HEX(E220,4)," ",VLOOKUP(F220,Fehlerkomponenten!$1:$1048576,4,)," ",VLOOKUP(H220,Fehlergruppen!$1:$1048576,4,)),"")</f>
        <v/>
      </c>
      <c r="L220" t="s">
        <v>403</v>
      </c>
      <c r="M220" s="6"/>
      <c r="O220" s="6"/>
      <c r="Q220" s="6"/>
    </row>
    <row r="221" spans="1:17" x14ac:dyDescent="0.15">
      <c r="A221" s="1" t="s">
        <v>289</v>
      </c>
      <c r="B221" s="2" t="str">
        <f>VLOOKUP(A221,'Node-IDs'!$1:$256,2,)</f>
        <v>0x11</v>
      </c>
      <c r="C221" t="s">
        <v>329</v>
      </c>
      <c r="D221">
        <v>39</v>
      </c>
      <c r="E221" s="2">
        <f>VLOOKUP(A221,'Node-IDs'!$1:$256,3,)*1024+D221</f>
        <v>17447</v>
      </c>
      <c r="F221" t="s">
        <v>396</v>
      </c>
      <c r="G221" s="2" t="str">
        <f>VLOOKUP(F221,Fehlerkomponenten!$1:$1048576,2,)</f>
        <v>0x3</v>
      </c>
      <c r="I221" s="2" t="e">
        <f>VLOOKUP(H221,Fehlergruppen!$1:$1048576,2,)</f>
        <v>#N/A</v>
      </c>
      <c r="J221" t="s">
        <v>433</v>
      </c>
      <c r="K221" s="2" t="str">
        <f>IF(AND(J221&lt;&gt;"None",J221&lt;&gt;"Log"),CONCATENATE(VLOOKUP(J221,'Error-Level'!$A$2:$B$38,2,FALSE)," ",DEC2HEX(E221,4)," ",VLOOKUP(F221,Fehlerkomponenten!$1:$1048576,4,)," ",VLOOKUP(H221,Fehlergruppen!$1:$1048576,4,)),"")</f>
        <v/>
      </c>
      <c r="L221" t="s">
        <v>403</v>
      </c>
      <c r="M221" s="6"/>
      <c r="O221" s="6"/>
      <c r="Q221" s="6"/>
    </row>
    <row r="222" spans="1:17" ht="14" x14ac:dyDescent="0.15">
      <c r="A222" s="1" t="s">
        <v>289</v>
      </c>
      <c r="B222" s="2" t="str">
        <f>VLOOKUP(A222,'Node-IDs'!$1:$256,2,)</f>
        <v>0x11</v>
      </c>
      <c r="C222" t="s">
        <v>330</v>
      </c>
      <c r="D222">
        <v>40</v>
      </c>
      <c r="E222" s="2">
        <f>VLOOKUP(A222,'Node-IDs'!$1:$256,3,)*1024+D222</f>
        <v>17448</v>
      </c>
      <c r="F222" t="s">
        <v>396</v>
      </c>
      <c r="G222" s="2" t="str">
        <f>VLOOKUP(F222,Fehlerkomponenten!$1:$1048576,2,)</f>
        <v>0x3</v>
      </c>
      <c r="H222" t="s">
        <v>15</v>
      </c>
      <c r="I222" s="2" t="str">
        <f>VLOOKUP(H222,Fehlergruppen!$1:$1048576,2,)</f>
        <v>0x3</v>
      </c>
      <c r="J222" t="s">
        <v>431</v>
      </c>
      <c r="K222" s="2" t="str">
        <f>IF(AND(J222&lt;&gt;"None",J222&lt;&gt;"Log"),CONCATENATE(VLOOKUP(J222,'Error-Level'!$A$2:$B$38,2,FALSE)," ",DEC2HEX(E222,4)," ",VLOOKUP(F222,Fehlerkomponenten!$1:$1048576,4,)," ",VLOOKUP(H222,Fehlergruppen!$1:$1048576,4,)),"")</f>
        <v>ERR 4428 BATT HW</v>
      </c>
      <c r="L222" t="s">
        <v>61</v>
      </c>
      <c r="M222" s="6" t="s">
        <v>770</v>
      </c>
      <c r="O222" s="6" t="s">
        <v>862</v>
      </c>
      <c r="Q222" s="6"/>
    </row>
    <row r="223" spans="1:17" ht="14" x14ac:dyDescent="0.15">
      <c r="A223" s="1" t="s">
        <v>289</v>
      </c>
      <c r="B223" s="2" t="str">
        <f>VLOOKUP(A223,'Node-IDs'!$1:$256,2,)</f>
        <v>0x11</v>
      </c>
      <c r="C223" t="s">
        <v>331</v>
      </c>
      <c r="D223">
        <v>41</v>
      </c>
      <c r="E223" s="2">
        <f>VLOOKUP(A223,'Node-IDs'!$1:$256,3,)*1024+D223</f>
        <v>17449</v>
      </c>
      <c r="F223" t="s">
        <v>396</v>
      </c>
      <c r="G223" s="2" t="str">
        <f>VLOOKUP(F223,Fehlerkomponenten!$1:$1048576,2,)</f>
        <v>0x3</v>
      </c>
      <c r="H223" t="s">
        <v>15</v>
      </c>
      <c r="I223" s="2" t="str">
        <f>VLOOKUP(H223,Fehlergruppen!$1:$1048576,2,)</f>
        <v>0x3</v>
      </c>
      <c r="J223" t="s">
        <v>431</v>
      </c>
      <c r="K223" s="2" t="str">
        <f>IF(AND(J223&lt;&gt;"None",J223&lt;&gt;"Log"),CONCATENATE(VLOOKUP(J223,'Error-Level'!$A$2:$B$38,2,FALSE)," ",DEC2HEX(E223,4)," ",VLOOKUP(F223,Fehlerkomponenten!$1:$1048576,4,)," ",VLOOKUP(H223,Fehlergruppen!$1:$1048576,4,)),"")</f>
        <v>ERR 4429 BATT HW</v>
      </c>
      <c r="L223" t="s">
        <v>61</v>
      </c>
      <c r="M223" s="6" t="s">
        <v>771</v>
      </c>
      <c r="O223" s="6" t="s">
        <v>862</v>
      </c>
      <c r="Q223" s="6"/>
    </row>
    <row r="224" spans="1:17" ht="14" x14ac:dyDescent="0.15">
      <c r="A224" s="1" t="s">
        <v>289</v>
      </c>
      <c r="B224" s="2" t="str">
        <f>VLOOKUP(A224,'Node-IDs'!$1:$256,2,)</f>
        <v>0x11</v>
      </c>
      <c r="C224" t="s">
        <v>332</v>
      </c>
      <c r="D224">
        <v>42</v>
      </c>
      <c r="E224" s="2">
        <f>VLOOKUP(A224,'Node-IDs'!$1:$256,3,)*1024+D224</f>
        <v>17450</v>
      </c>
      <c r="F224" t="s">
        <v>396</v>
      </c>
      <c r="G224" s="2" t="str">
        <f>VLOOKUP(F224,Fehlerkomponenten!$1:$1048576,2,)</f>
        <v>0x3</v>
      </c>
      <c r="H224" t="s">
        <v>15</v>
      </c>
      <c r="I224" s="2" t="str">
        <f>VLOOKUP(H224,Fehlergruppen!$1:$1048576,2,)</f>
        <v>0x3</v>
      </c>
      <c r="J224" t="s">
        <v>431</v>
      </c>
      <c r="K224" s="2" t="str">
        <f>IF(AND(J224&lt;&gt;"None",J224&lt;&gt;"Log"),CONCATENATE(VLOOKUP(J224,'Error-Level'!$A$2:$B$38,2,FALSE)," ",DEC2HEX(E224,4)," ",VLOOKUP(F224,Fehlerkomponenten!$1:$1048576,4,)," ",VLOOKUP(H224,Fehlergruppen!$1:$1048576,4,)),"")</f>
        <v>ERR 442A BATT HW</v>
      </c>
      <c r="L224" t="s">
        <v>61</v>
      </c>
      <c r="M224" s="6" t="s">
        <v>768</v>
      </c>
      <c r="O224" s="6" t="s">
        <v>862</v>
      </c>
      <c r="Q224" s="6"/>
    </row>
    <row r="225" spans="1:17" ht="14" x14ac:dyDescent="0.15">
      <c r="A225" s="1" t="s">
        <v>289</v>
      </c>
      <c r="B225" s="2" t="str">
        <f>VLOOKUP(A225,'Node-IDs'!$1:$256,2,)</f>
        <v>0x11</v>
      </c>
      <c r="C225" t="s">
        <v>333</v>
      </c>
      <c r="D225">
        <v>43</v>
      </c>
      <c r="E225" s="2">
        <f>VLOOKUP(A225,'Node-IDs'!$1:$256,3,)*1024+D225</f>
        <v>17451</v>
      </c>
      <c r="F225" t="s">
        <v>396</v>
      </c>
      <c r="G225" s="2" t="str">
        <f>VLOOKUP(F225,Fehlerkomponenten!$1:$1048576,2,)</f>
        <v>0x3</v>
      </c>
      <c r="H225" t="s">
        <v>15</v>
      </c>
      <c r="I225" s="2" t="str">
        <f>VLOOKUP(H225,Fehlergruppen!$1:$1048576,2,)</f>
        <v>0x3</v>
      </c>
      <c r="J225" t="s">
        <v>431</v>
      </c>
      <c r="K225" s="2" t="str">
        <f>IF(AND(J225&lt;&gt;"None",J225&lt;&gt;"Log"),CONCATENATE(VLOOKUP(J225,'Error-Level'!$A$2:$B$38,2,FALSE)," ",DEC2HEX(E225,4)," ",VLOOKUP(F225,Fehlerkomponenten!$1:$1048576,4,)," ",VLOOKUP(H225,Fehlergruppen!$1:$1048576,4,)),"")</f>
        <v>ERR 442B BATT HW</v>
      </c>
      <c r="L225" t="s">
        <v>61</v>
      </c>
      <c r="M225" s="6" t="s">
        <v>769</v>
      </c>
      <c r="O225" s="6" t="s">
        <v>862</v>
      </c>
      <c r="Q225" s="6"/>
    </row>
    <row r="226" spans="1:17" ht="14" x14ac:dyDescent="0.15">
      <c r="A226" s="1" t="s">
        <v>289</v>
      </c>
      <c r="B226" s="2" t="str">
        <f>VLOOKUP(A226,'Node-IDs'!$1:$256,2,)</f>
        <v>0x11</v>
      </c>
      <c r="C226" t="s">
        <v>334</v>
      </c>
      <c r="D226">
        <v>44</v>
      </c>
      <c r="E226" s="2">
        <f>VLOOKUP(A226,'Node-IDs'!$1:$256,3,)*1024+D226</f>
        <v>17452</v>
      </c>
      <c r="F226" t="s">
        <v>396</v>
      </c>
      <c r="G226" s="2" t="str">
        <f>VLOOKUP(F226,Fehlerkomponenten!$1:$1048576,2,)</f>
        <v>0x3</v>
      </c>
      <c r="H226" t="s">
        <v>15</v>
      </c>
      <c r="I226" s="2" t="str">
        <f>VLOOKUP(H226,Fehlergruppen!$1:$1048576,2,)</f>
        <v>0x3</v>
      </c>
      <c r="J226" t="s">
        <v>431</v>
      </c>
      <c r="K226" s="2" t="str">
        <f>IF(AND(J226&lt;&gt;"None",J226&lt;&gt;"Log"),CONCATENATE(VLOOKUP(J226,'Error-Level'!$A$2:$B$38,2,FALSE)," ",DEC2HEX(E226,4)," ",VLOOKUP(F226,Fehlerkomponenten!$1:$1048576,4,)," ",VLOOKUP(H226,Fehlergruppen!$1:$1048576,4,)),"")</f>
        <v>ERR 442C BATT HW</v>
      </c>
      <c r="L226" t="s">
        <v>61</v>
      </c>
      <c r="M226" s="6" t="s">
        <v>767</v>
      </c>
      <c r="O226" s="6" t="s">
        <v>861</v>
      </c>
      <c r="Q226" s="6"/>
    </row>
    <row r="227" spans="1:17" ht="28" x14ac:dyDescent="0.15">
      <c r="A227" s="1" t="s">
        <v>289</v>
      </c>
      <c r="B227" s="2" t="str">
        <f>VLOOKUP(A227,'Node-IDs'!$1:$256,2,)</f>
        <v>0x11</v>
      </c>
      <c r="C227" t="s">
        <v>335</v>
      </c>
      <c r="D227">
        <v>45</v>
      </c>
      <c r="E227" s="2">
        <f>VLOOKUP(A227,'Node-IDs'!$1:$256,3,)*1024+D227</f>
        <v>17453</v>
      </c>
      <c r="F227" t="s">
        <v>396</v>
      </c>
      <c r="G227" s="2" t="str">
        <f>VLOOKUP(F227,Fehlerkomponenten!$1:$1048576,2,)</f>
        <v>0x3</v>
      </c>
      <c r="H227" t="s">
        <v>15</v>
      </c>
      <c r="I227" s="2" t="str">
        <f>VLOOKUP(H227,Fehlergruppen!$1:$1048576,2,)</f>
        <v>0x3</v>
      </c>
      <c r="J227" t="s">
        <v>431</v>
      </c>
      <c r="K227" s="2" t="str">
        <f>IF(AND(J227&lt;&gt;"None",J227&lt;&gt;"Log"),CONCATENATE(VLOOKUP(J227,'Error-Level'!$A$2:$B$38,2,FALSE)," ",DEC2HEX(E227,4)," ",VLOOKUP(F227,Fehlerkomponenten!$1:$1048576,4,)," ",VLOOKUP(H227,Fehlergruppen!$1:$1048576,4,)),"")</f>
        <v>ERR 442D BATT HW</v>
      </c>
      <c r="L227" t="s">
        <v>61</v>
      </c>
      <c r="M227" s="6" t="s">
        <v>590</v>
      </c>
      <c r="O227" s="6" t="s">
        <v>591</v>
      </c>
      <c r="Q227" s="6"/>
    </row>
    <row r="228" spans="1:17" ht="14" x14ac:dyDescent="0.15">
      <c r="A228" s="1" t="s">
        <v>289</v>
      </c>
      <c r="B228" s="2" t="str">
        <f>VLOOKUP(A228,'Node-IDs'!$1:$256,2,)</f>
        <v>0x11</v>
      </c>
      <c r="C228" t="s">
        <v>336</v>
      </c>
      <c r="D228">
        <v>46</v>
      </c>
      <c r="E228" s="2">
        <f>VLOOKUP(A228,'Node-IDs'!$1:$256,3,)*1024+D228</f>
        <v>17454</v>
      </c>
      <c r="F228" t="s">
        <v>396</v>
      </c>
      <c r="G228" s="2" t="str">
        <f>VLOOKUP(F228,Fehlerkomponenten!$1:$1048576,2,)</f>
        <v>0x3</v>
      </c>
      <c r="H228" t="s">
        <v>15</v>
      </c>
      <c r="I228" s="2" t="str">
        <f>VLOOKUP(H228,Fehlergruppen!$1:$1048576,2,)</f>
        <v>0x3</v>
      </c>
      <c r="J228" t="s">
        <v>433</v>
      </c>
      <c r="K228" s="2" t="str">
        <f>IF(AND(J228&lt;&gt;"None",J228&lt;&gt;"Log"),CONCATENATE(VLOOKUP(J228,'Error-Level'!$A$2:$B$38,2,FALSE)," ",DEC2HEX(E228,4)," ",VLOOKUP(F228,Fehlerkomponenten!$1:$1048576,4,)," ",VLOOKUP(H228,Fehlergruppen!$1:$1048576,4,)),"")</f>
        <v/>
      </c>
      <c r="L228" t="s">
        <v>61</v>
      </c>
      <c r="M228" s="6" t="s">
        <v>811</v>
      </c>
      <c r="O228" s="6" t="s">
        <v>863</v>
      </c>
      <c r="Q228" s="6"/>
    </row>
    <row r="229" spans="1:17" ht="28" x14ac:dyDescent="0.15">
      <c r="A229" s="1" t="s">
        <v>289</v>
      </c>
      <c r="B229" s="2" t="str">
        <f>VLOOKUP(A229,'Node-IDs'!$1:$256,2,)</f>
        <v>0x11</v>
      </c>
      <c r="C229" t="s">
        <v>337</v>
      </c>
      <c r="D229">
        <v>47</v>
      </c>
      <c r="E229" s="2">
        <f>VLOOKUP(A229,'Node-IDs'!$1:$256,3,)*1024+D229</f>
        <v>17455</v>
      </c>
      <c r="F229" t="s">
        <v>396</v>
      </c>
      <c r="G229" s="2" t="str">
        <f>VLOOKUP(F229,Fehlerkomponenten!$1:$1048576,2,)</f>
        <v>0x3</v>
      </c>
      <c r="H229" t="s">
        <v>18</v>
      </c>
      <c r="I229" s="2" t="str">
        <f>VLOOKUP(H229,Fehlergruppen!$1:$1048576,2,)</f>
        <v>0x7</v>
      </c>
      <c r="J229" t="s">
        <v>431</v>
      </c>
      <c r="K229" s="2" t="str">
        <f>IF(AND(J229&lt;&gt;"None",J229&lt;&gt;"Log"),CONCATENATE(VLOOKUP(J229,'Error-Level'!$A$2:$B$38,2,FALSE)," ",DEC2HEX(E229,4)," ",VLOOKUP(F229,Fehlerkomponenten!$1:$1048576,4,)," ",VLOOKUP(H229,Fehlergruppen!$1:$1048576,4,)),"")</f>
        <v>ERR 442F BATT HOT</v>
      </c>
      <c r="L229" t="s">
        <v>61</v>
      </c>
      <c r="M229" s="6" t="s">
        <v>810</v>
      </c>
      <c r="O229" s="6" t="s">
        <v>864</v>
      </c>
      <c r="Q229" s="6"/>
    </row>
    <row r="230" spans="1:17" ht="28" x14ac:dyDescent="0.15">
      <c r="A230" s="1" t="s">
        <v>289</v>
      </c>
      <c r="B230" s="2" t="str">
        <f>VLOOKUP(A230,'Node-IDs'!$1:$256,2,)</f>
        <v>0x11</v>
      </c>
      <c r="C230" t="s">
        <v>338</v>
      </c>
      <c r="D230">
        <v>48</v>
      </c>
      <c r="E230" s="2">
        <f>VLOOKUP(A230,'Node-IDs'!$1:$256,3,)*1024+D230</f>
        <v>17456</v>
      </c>
      <c r="F230" t="s">
        <v>396</v>
      </c>
      <c r="G230" s="2" t="str">
        <f>VLOOKUP(F230,Fehlerkomponenten!$1:$1048576,2,)</f>
        <v>0x3</v>
      </c>
      <c r="H230" t="s">
        <v>15</v>
      </c>
      <c r="I230" s="2" t="str">
        <f>VLOOKUP(H230,Fehlergruppen!$1:$1048576,2,)</f>
        <v>0x3</v>
      </c>
      <c r="J230" t="s">
        <v>431</v>
      </c>
      <c r="K230" s="2" t="str">
        <f>IF(AND(J230&lt;&gt;"None",J230&lt;&gt;"Log"),CONCATENATE(VLOOKUP(J230,'Error-Level'!$A$2:$B$38,2,FALSE)," ",DEC2HEX(E230,4)," ",VLOOKUP(F230,Fehlerkomponenten!$1:$1048576,4,)," ",VLOOKUP(H230,Fehlergruppen!$1:$1048576,4,)),"")</f>
        <v>ERR 4430 BATT HW</v>
      </c>
      <c r="L230" t="s">
        <v>61</v>
      </c>
      <c r="M230" s="6" t="s">
        <v>812</v>
      </c>
      <c r="O230" s="6" t="s">
        <v>865</v>
      </c>
      <c r="Q230" s="6"/>
    </row>
    <row r="231" spans="1:17" ht="14" x14ac:dyDescent="0.15">
      <c r="A231" s="1" t="s">
        <v>289</v>
      </c>
      <c r="B231" s="2" t="str">
        <f>VLOOKUP(A231,'Node-IDs'!$1:$256,2,)</f>
        <v>0x11</v>
      </c>
      <c r="C231" t="s">
        <v>339</v>
      </c>
      <c r="D231">
        <v>49</v>
      </c>
      <c r="E231" s="2">
        <f>VLOOKUP(A231,'Node-IDs'!$1:$256,3,)*1024+D231</f>
        <v>17457</v>
      </c>
      <c r="F231" t="s">
        <v>396</v>
      </c>
      <c r="G231" s="2" t="str">
        <f>VLOOKUP(F231,Fehlerkomponenten!$1:$1048576,2,)</f>
        <v>0x3</v>
      </c>
      <c r="H231" t="s">
        <v>15</v>
      </c>
      <c r="I231" s="2" t="str">
        <f>VLOOKUP(H231,Fehlergruppen!$1:$1048576,2,)</f>
        <v>0x3</v>
      </c>
      <c r="J231" t="s">
        <v>431</v>
      </c>
      <c r="K231" s="2" t="str">
        <f>IF(AND(J231&lt;&gt;"None",J231&lt;&gt;"Log"),CONCATENATE(VLOOKUP(J231,'Error-Level'!$A$2:$B$38,2,FALSE)," ",DEC2HEX(E231,4)," ",VLOOKUP(F231,Fehlerkomponenten!$1:$1048576,4,)," ",VLOOKUP(H231,Fehlergruppen!$1:$1048576,4,)),"")</f>
        <v>ERR 4431 BATT HW</v>
      </c>
      <c r="L231" t="s">
        <v>61</v>
      </c>
      <c r="M231" s="6" t="s">
        <v>813</v>
      </c>
      <c r="O231" s="6" t="s">
        <v>866</v>
      </c>
      <c r="Q231" s="6"/>
    </row>
    <row r="232" spans="1:17" ht="14" x14ac:dyDescent="0.15">
      <c r="A232" s="1" t="s">
        <v>289</v>
      </c>
      <c r="B232" s="2" t="str">
        <f>VLOOKUP(A232,'Node-IDs'!$1:$256,2,)</f>
        <v>0x11</v>
      </c>
      <c r="C232" t="s">
        <v>340</v>
      </c>
      <c r="D232">
        <v>50</v>
      </c>
      <c r="E232" s="2">
        <f>VLOOKUP(A232,'Node-IDs'!$1:$256,3,)*1024+D232</f>
        <v>17458</v>
      </c>
      <c r="F232" t="s">
        <v>396</v>
      </c>
      <c r="G232" s="2" t="str">
        <f>VLOOKUP(F232,Fehlerkomponenten!$1:$1048576,2,)</f>
        <v>0x3</v>
      </c>
      <c r="H232" t="s">
        <v>15</v>
      </c>
      <c r="I232" s="2" t="str">
        <f>VLOOKUP(H232,Fehlergruppen!$1:$1048576,2,)</f>
        <v>0x3</v>
      </c>
      <c r="J232" t="s">
        <v>431</v>
      </c>
      <c r="K232" s="2" t="str">
        <f>IF(AND(J232&lt;&gt;"None",J232&lt;&gt;"Log"),CONCATENATE(VLOOKUP(J232,'Error-Level'!$A$2:$B$38,2,FALSE)," ",DEC2HEX(E232,4)," ",VLOOKUP(F232,Fehlerkomponenten!$1:$1048576,4,)," ",VLOOKUP(H232,Fehlergruppen!$1:$1048576,4,)),"")</f>
        <v>ERR 4432 BATT HW</v>
      </c>
      <c r="L232" t="s">
        <v>61</v>
      </c>
      <c r="M232" s="6" t="s">
        <v>814</v>
      </c>
      <c r="O232" s="6" t="s">
        <v>867</v>
      </c>
      <c r="Q232" s="6"/>
    </row>
    <row r="233" spans="1:17" ht="14" x14ac:dyDescent="0.15">
      <c r="A233" s="1" t="s">
        <v>289</v>
      </c>
      <c r="B233" s="2" t="str">
        <f>VLOOKUP(A233,'Node-IDs'!$1:$256,2,)</f>
        <v>0x11</v>
      </c>
      <c r="C233" t="s">
        <v>341</v>
      </c>
      <c r="D233">
        <v>51</v>
      </c>
      <c r="E233" s="2">
        <f>VLOOKUP(A233,'Node-IDs'!$1:$256,3,)*1024+D233</f>
        <v>17459</v>
      </c>
      <c r="F233" t="s">
        <v>396</v>
      </c>
      <c r="G233" s="2" t="str">
        <f>VLOOKUP(F233,Fehlerkomponenten!$1:$1048576,2,)</f>
        <v>0x3</v>
      </c>
      <c r="H233" t="s">
        <v>15</v>
      </c>
      <c r="I233" s="2" t="str">
        <f>VLOOKUP(H233,Fehlergruppen!$1:$1048576,2,)</f>
        <v>0x3</v>
      </c>
      <c r="J233" t="s">
        <v>431</v>
      </c>
      <c r="K233" s="2" t="str">
        <f>IF(AND(J233&lt;&gt;"None",J233&lt;&gt;"Log"),CONCATENATE(VLOOKUP(J233,'Error-Level'!$A$2:$B$38,2,FALSE)," ",DEC2HEX(E233,4)," ",VLOOKUP(F233,Fehlerkomponenten!$1:$1048576,4,)," ",VLOOKUP(H233,Fehlergruppen!$1:$1048576,4,)),"")</f>
        <v>ERR 4433 BATT HW</v>
      </c>
      <c r="L233" t="s">
        <v>61</v>
      </c>
      <c r="M233" s="6" t="s">
        <v>815</v>
      </c>
      <c r="O233" s="6" t="s">
        <v>816</v>
      </c>
      <c r="Q233" s="6"/>
    </row>
    <row r="234" spans="1:17" ht="14" x14ac:dyDescent="0.15">
      <c r="A234" s="1" t="s">
        <v>289</v>
      </c>
      <c r="B234" s="2" t="str">
        <f>VLOOKUP(A234,'Node-IDs'!$1:$256,2,)</f>
        <v>0x11</v>
      </c>
      <c r="C234" t="s">
        <v>342</v>
      </c>
      <c r="D234">
        <v>52</v>
      </c>
      <c r="E234" s="2">
        <f>VLOOKUP(A234,'Node-IDs'!$1:$256,3,)*1024+D234</f>
        <v>17460</v>
      </c>
      <c r="F234" t="s">
        <v>396</v>
      </c>
      <c r="G234" s="2" t="str">
        <f>VLOOKUP(F234,Fehlerkomponenten!$1:$1048576,2,)</f>
        <v>0x3</v>
      </c>
      <c r="H234" t="s">
        <v>15</v>
      </c>
      <c r="I234" s="2" t="str">
        <f>VLOOKUP(H234,Fehlergruppen!$1:$1048576,2,)</f>
        <v>0x3</v>
      </c>
      <c r="J234" t="s">
        <v>431</v>
      </c>
      <c r="K234" s="2" t="str">
        <f>IF(AND(J234&lt;&gt;"None",J234&lt;&gt;"Log"),CONCATENATE(VLOOKUP(J234,'Error-Level'!$A$2:$B$38,2,FALSE)," ",DEC2HEX(E234,4)," ",VLOOKUP(F234,Fehlerkomponenten!$1:$1048576,4,)," ",VLOOKUP(H234,Fehlergruppen!$1:$1048576,4,)),"")</f>
        <v>ERR 4434 BATT HW</v>
      </c>
      <c r="L234" t="s">
        <v>61</v>
      </c>
      <c r="M234" s="6" t="s">
        <v>817</v>
      </c>
      <c r="O234" s="6" t="s">
        <v>816</v>
      </c>
      <c r="Q234" s="6"/>
    </row>
    <row r="235" spans="1:17" ht="14" x14ac:dyDescent="0.15">
      <c r="A235" s="1" t="s">
        <v>289</v>
      </c>
      <c r="B235" s="2" t="str">
        <f>VLOOKUP(A235,'Node-IDs'!$1:$256,2,)</f>
        <v>0x11</v>
      </c>
      <c r="C235" t="s">
        <v>343</v>
      </c>
      <c r="D235">
        <v>53</v>
      </c>
      <c r="E235" s="2">
        <f>VLOOKUP(A235,'Node-IDs'!$1:$256,3,)*1024+D235</f>
        <v>17461</v>
      </c>
      <c r="F235" t="s">
        <v>396</v>
      </c>
      <c r="G235" s="2" t="str">
        <f>VLOOKUP(F235,Fehlerkomponenten!$1:$1048576,2,)</f>
        <v>0x3</v>
      </c>
      <c r="H235" t="s">
        <v>15</v>
      </c>
      <c r="I235" s="2" t="str">
        <f>VLOOKUP(H235,Fehlergruppen!$1:$1048576,2,)</f>
        <v>0x3</v>
      </c>
      <c r="J235" t="s">
        <v>431</v>
      </c>
      <c r="K235" s="2" t="str">
        <f>IF(AND(J235&lt;&gt;"None",J235&lt;&gt;"Log"),CONCATENATE(VLOOKUP(J235,'Error-Level'!$A$2:$B$38,2,FALSE)," ",DEC2HEX(E235,4)," ",VLOOKUP(F235,Fehlerkomponenten!$1:$1048576,4,)," ",VLOOKUP(H235,Fehlergruppen!$1:$1048576,4,)),"")</f>
        <v>ERR 4435 BATT HW</v>
      </c>
      <c r="L235" t="s">
        <v>61</v>
      </c>
      <c r="M235" s="6" t="s">
        <v>818</v>
      </c>
      <c r="O235" s="6" t="s">
        <v>819</v>
      </c>
      <c r="Q235" s="6"/>
    </row>
    <row r="236" spans="1:17" ht="28" x14ac:dyDescent="0.15">
      <c r="A236" s="1" t="s">
        <v>289</v>
      </c>
      <c r="B236" s="2" t="str">
        <f>VLOOKUP(A236,'Node-IDs'!$1:$256,2,)</f>
        <v>0x11</v>
      </c>
      <c r="C236" t="s">
        <v>344</v>
      </c>
      <c r="D236">
        <v>54</v>
      </c>
      <c r="E236" s="2">
        <f>VLOOKUP(A236,'Node-IDs'!$1:$256,3,)*1024+D236</f>
        <v>17462</v>
      </c>
      <c r="F236" t="s">
        <v>396</v>
      </c>
      <c r="G236" s="2" t="str">
        <f>VLOOKUP(F236,Fehlerkomponenten!$1:$1048576,2,)</f>
        <v>0x3</v>
      </c>
      <c r="H236" t="s">
        <v>15</v>
      </c>
      <c r="I236" s="2" t="str">
        <f>VLOOKUP(H236,Fehlergruppen!$1:$1048576,2,)</f>
        <v>0x3</v>
      </c>
      <c r="J236" t="s">
        <v>431</v>
      </c>
      <c r="K236" s="2" t="str">
        <f>IF(AND(J236&lt;&gt;"None",J236&lt;&gt;"Log"),CONCATENATE(VLOOKUP(J236,'Error-Level'!$A$2:$B$38,2,FALSE)," ",DEC2HEX(E236,4)," ",VLOOKUP(F236,Fehlerkomponenten!$1:$1048576,4,)," ",VLOOKUP(H236,Fehlergruppen!$1:$1048576,4,)),"")</f>
        <v>ERR 4436 BATT HW</v>
      </c>
      <c r="L236" t="s">
        <v>61</v>
      </c>
      <c r="M236" s="6" t="s">
        <v>592</v>
      </c>
      <c r="O236" s="6" t="s">
        <v>593</v>
      </c>
      <c r="Q236" s="6"/>
    </row>
    <row r="237" spans="1:17" ht="14" x14ac:dyDescent="0.15">
      <c r="A237" s="1" t="s">
        <v>289</v>
      </c>
      <c r="B237" s="2" t="str">
        <f>VLOOKUP(A237,'Node-IDs'!$1:$256,2,)</f>
        <v>0x11</v>
      </c>
      <c r="C237" t="s">
        <v>345</v>
      </c>
      <c r="D237">
        <v>55</v>
      </c>
      <c r="E237" s="2">
        <f>VLOOKUP(A237,'Node-IDs'!$1:$256,3,)*1024+D237</f>
        <v>17463</v>
      </c>
      <c r="F237" t="s">
        <v>396</v>
      </c>
      <c r="G237" s="2" t="str">
        <f>VLOOKUP(F237,Fehlerkomponenten!$1:$1048576,2,)</f>
        <v>0x3</v>
      </c>
      <c r="H237" t="s">
        <v>15</v>
      </c>
      <c r="I237" s="2" t="str">
        <f>VLOOKUP(H237,Fehlergruppen!$1:$1048576,2,)</f>
        <v>0x3</v>
      </c>
      <c r="J237" t="s">
        <v>431</v>
      </c>
      <c r="K237" s="2" t="str">
        <f>IF(AND(J237&lt;&gt;"None",J237&lt;&gt;"Log"),CONCATENATE(VLOOKUP(J237,'Error-Level'!$A$2:$B$38,2,FALSE)," ",DEC2HEX(E237,4)," ",VLOOKUP(F237,Fehlerkomponenten!$1:$1048576,4,)," ",VLOOKUP(H237,Fehlergruppen!$1:$1048576,4,)),"")</f>
        <v>ERR 4437 BATT HW</v>
      </c>
      <c r="L237" t="s">
        <v>61</v>
      </c>
      <c r="M237" s="6" t="s">
        <v>820</v>
      </c>
      <c r="O237" s="6" t="s">
        <v>868</v>
      </c>
      <c r="Q237" s="6"/>
    </row>
    <row r="238" spans="1:17" x14ac:dyDescent="0.15">
      <c r="A238" s="1" t="s">
        <v>289</v>
      </c>
      <c r="B238" s="2" t="str">
        <f>VLOOKUP(A238,'Node-IDs'!$1:$256,2,)</f>
        <v>0x11</v>
      </c>
      <c r="C238" t="s">
        <v>346</v>
      </c>
      <c r="D238">
        <v>56</v>
      </c>
      <c r="E238" s="2">
        <f>VLOOKUP(A238,'Node-IDs'!$1:$256,3,)*1024+D238</f>
        <v>17464</v>
      </c>
      <c r="F238" t="s">
        <v>396</v>
      </c>
      <c r="G238" s="2" t="str">
        <f>VLOOKUP(F238,Fehlerkomponenten!$1:$1048576,2,)</f>
        <v>0x3</v>
      </c>
      <c r="I238" s="2" t="e">
        <f>VLOOKUP(H238,Fehlergruppen!$1:$1048576,2,)</f>
        <v>#N/A</v>
      </c>
      <c r="J238" t="s">
        <v>433</v>
      </c>
      <c r="K238" s="2" t="str">
        <f>IF(AND(J238&lt;&gt;"None",J238&lt;&gt;"Log"),CONCATENATE(VLOOKUP(J238,'Error-Level'!$A$2:$B$38,2,FALSE)," ",DEC2HEX(E238,4)," ",VLOOKUP(F238,Fehlerkomponenten!$1:$1048576,4,)," ",VLOOKUP(H238,Fehlergruppen!$1:$1048576,4,)),"")</f>
        <v/>
      </c>
      <c r="L238" t="s">
        <v>727</v>
      </c>
      <c r="M238" s="6"/>
      <c r="O238" s="6"/>
      <c r="Q238" s="6"/>
    </row>
    <row r="239" spans="1:17" ht="28" x14ac:dyDescent="0.15">
      <c r="A239" s="1" t="s">
        <v>289</v>
      </c>
      <c r="B239" s="2" t="str">
        <f>VLOOKUP(A239,'Node-IDs'!$1:$256,2,)</f>
        <v>0x11</v>
      </c>
      <c r="C239" t="s">
        <v>347</v>
      </c>
      <c r="D239">
        <v>57</v>
      </c>
      <c r="E239" s="2">
        <f>VLOOKUP(A239,'Node-IDs'!$1:$256,3,)*1024+D239</f>
        <v>17465</v>
      </c>
      <c r="F239" t="s">
        <v>396</v>
      </c>
      <c r="G239" s="2" t="str">
        <f>VLOOKUP(F239,Fehlerkomponenten!$1:$1048576,2,)</f>
        <v>0x3</v>
      </c>
      <c r="H239" t="s">
        <v>13</v>
      </c>
      <c r="I239" s="2" t="str">
        <f>VLOOKUP(H239,Fehlergruppen!$1:$1048576,2,)</f>
        <v>0x0</v>
      </c>
      <c r="J239" t="s">
        <v>431</v>
      </c>
      <c r="K239" s="2" t="str">
        <f>IF(AND(J239&lt;&gt;"None",J239&lt;&gt;"Log"),CONCATENATE(VLOOKUP(J239,'Error-Level'!$A$2:$B$38,2,FALSE)," ",DEC2HEX(E239,4)," ",VLOOKUP(F239,Fehlerkomponenten!$1:$1048576,4,)," ",VLOOKUP(H239,Fehlergruppen!$1:$1048576,4,)),"")</f>
        <v xml:space="preserve">ERR 4439 BATT </v>
      </c>
      <c r="L239" t="s">
        <v>61</v>
      </c>
      <c r="M239" s="6" t="s">
        <v>821</v>
      </c>
      <c r="O239" s="6" t="s">
        <v>869</v>
      </c>
      <c r="Q239" s="6"/>
    </row>
    <row r="240" spans="1:17" ht="28" x14ac:dyDescent="0.15">
      <c r="A240" s="1" t="s">
        <v>289</v>
      </c>
      <c r="B240" s="2" t="str">
        <f>VLOOKUP(A240,'Node-IDs'!$1:$256,2,)</f>
        <v>0x11</v>
      </c>
      <c r="C240" t="s">
        <v>348</v>
      </c>
      <c r="D240">
        <v>58</v>
      </c>
      <c r="E240" s="2">
        <f>VLOOKUP(A240,'Node-IDs'!$1:$256,3,)*1024+D240</f>
        <v>17466</v>
      </c>
      <c r="F240" t="s">
        <v>396</v>
      </c>
      <c r="G240" s="2" t="str">
        <f>VLOOKUP(F240,Fehlerkomponenten!$1:$1048576,2,)</f>
        <v>0x3</v>
      </c>
      <c r="H240" t="s">
        <v>54</v>
      </c>
      <c r="I240" s="2" t="str">
        <f>VLOOKUP(H240,Fehlergruppen!$1:$1048576,2,)</f>
        <v>0x1</v>
      </c>
      <c r="J240" t="s">
        <v>431</v>
      </c>
      <c r="K240" s="2" t="str">
        <f>IF(AND(J240&lt;&gt;"None",J240&lt;&gt;"Log"),CONCATENATE(VLOOKUP(J240,'Error-Level'!$A$2:$B$38,2,FALSE)," ",DEC2HEX(E240,4)," ",VLOOKUP(F240,Fehlerkomponenten!$1:$1048576,4,)," ",VLOOKUP(H240,Fehlergruppen!$1:$1048576,4,)),"")</f>
        <v>ERR 443A BATT GEN</v>
      </c>
      <c r="L240" t="s">
        <v>61</v>
      </c>
      <c r="M240" s="6" t="s">
        <v>822</v>
      </c>
      <c r="O240" s="6" t="s">
        <v>870</v>
      </c>
      <c r="Q240" s="6"/>
    </row>
    <row r="241" spans="1:17" ht="28" x14ac:dyDescent="0.15">
      <c r="A241" s="1" t="s">
        <v>289</v>
      </c>
      <c r="B241" s="2" t="str">
        <f>VLOOKUP(A241,'Node-IDs'!$1:$256,2,)</f>
        <v>0x11</v>
      </c>
      <c r="C241" t="s">
        <v>349</v>
      </c>
      <c r="D241">
        <v>59</v>
      </c>
      <c r="E241" s="2">
        <f>VLOOKUP(A241,'Node-IDs'!$1:$256,3,)*1024+D241</f>
        <v>17467</v>
      </c>
      <c r="F241" t="s">
        <v>396</v>
      </c>
      <c r="G241" s="2" t="str">
        <f>VLOOKUP(F241,Fehlerkomponenten!$1:$1048576,2,)</f>
        <v>0x3</v>
      </c>
      <c r="H241" t="s">
        <v>54</v>
      </c>
      <c r="I241" s="2" t="str">
        <f>VLOOKUP(H241,Fehlergruppen!$1:$1048576,2,)</f>
        <v>0x1</v>
      </c>
      <c r="J241" t="s">
        <v>431</v>
      </c>
      <c r="K241" s="2" t="str">
        <f>IF(AND(J241&lt;&gt;"None",J241&lt;&gt;"Log"),CONCATENATE(VLOOKUP(J241,'Error-Level'!$A$2:$B$38,2,FALSE)," ",DEC2HEX(E241,4)," ",VLOOKUP(F241,Fehlerkomponenten!$1:$1048576,4,)," ",VLOOKUP(H241,Fehlergruppen!$1:$1048576,4,)),"")</f>
        <v>ERR 443B BATT GEN</v>
      </c>
      <c r="L241" t="s">
        <v>61</v>
      </c>
      <c r="M241" s="6" t="s">
        <v>823</v>
      </c>
      <c r="O241" s="6" t="s">
        <v>871</v>
      </c>
      <c r="Q241" s="6"/>
    </row>
    <row r="242" spans="1:17" x14ac:dyDescent="0.15">
      <c r="A242" s="1" t="s">
        <v>289</v>
      </c>
      <c r="B242" s="2" t="str">
        <f>VLOOKUP(A242,'Node-IDs'!$1:$256,2,)</f>
        <v>0x11</v>
      </c>
      <c r="C242" t="s">
        <v>350</v>
      </c>
      <c r="D242">
        <v>60</v>
      </c>
      <c r="E242" s="2">
        <f>VLOOKUP(A242,'Node-IDs'!$1:$256,3,)*1024+D242</f>
        <v>17468</v>
      </c>
      <c r="F242" t="s">
        <v>396</v>
      </c>
      <c r="G242" s="2" t="str">
        <f>VLOOKUP(F242,Fehlerkomponenten!$1:$1048576,2,)</f>
        <v>0x3</v>
      </c>
      <c r="I242" s="2" t="e">
        <f>VLOOKUP(H242,Fehlergruppen!$1:$1048576,2,)</f>
        <v>#N/A</v>
      </c>
      <c r="J242" t="s">
        <v>433</v>
      </c>
      <c r="K242" s="2" t="str">
        <f>IF(AND(J242&lt;&gt;"None",J242&lt;&gt;"Log"),CONCATENATE(VLOOKUP(J242,'Error-Level'!$A$2:$B$38,2,FALSE)," ",DEC2HEX(E242,4)," ",VLOOKUP(F242,Fehlerkomponenten!$1:$1048576,4,)," ",VLOOKUP(H242,Fehlergruppen!$1:$1048576,4,)),"")</f>
        <v/>
      </c>
      <c r="L242" t="s">
        <v>727</v>
      </c>
      <c r="M242" s="6"/>
      <c r="O242" s="6"/>
      <c r="Q242" s="6"/>
    </row>
    <row r="243" spans="1:17" ht="14" x14ac:dyDescent="0.15">
      <c r="A243" s="1" t="s">
        <v>289</v>
      </c>
      <c r="B243" s="2" t="str">
        <f>VLOOKUP(A243,'Node-IDs'!$1:$256,2,)</f>
        <v>0x11</v>
      </c>
      <c r="C243" t="s">
        <v>351</v>
      </c>
      <c r="D243">
        <v>61</v>
      </c>
      <c r="E243" s="2">
        <f>VLOOKUP(A243,'Node-IDs'!$1:$256,3,)*1024+D243</f>
        <v>17469</v>
      </c>
      <c r="F243" t="s">
        <v>396</v>
      </c>
      <c r="G243" s="2" t="str">
        <f>VLOOKUP(F243,Fehlerkomponenten!$1:$1048576,2,)</f>
        <v>0x3</v>
      </c>
      <c r="H243" t="s">
        <v>15</v>
      </c>
      <c r="I243" s="2" t="str">
        <f>VLOOKUP(H243,Fehlergruppen!$1:$1048576,2,)</f>
        <v>0x3</v>
      </c>
      <c r="J243" t="s">
        <v>431</v>
      </c>
      <c r="K243" s="2" t="str">
        <f>IF(AND(J243&lt;&gt;"None",J243&lt;&gt;"Log"),CONCATENATE(VLOOKUP(J243,'Error-Level'!$A$2:$B$38,2,FALSE)," ",DEC2HEX(E243,4)," ",VLOOKUP(F243,Fehlerkomponenten!$1:$1048576,4,)," ",VLOOKUP(H243,Fehlergruppen!$1:$1048576,4,)),"")</f>
        <v>ERR 443D BATT HW</v>
      </c>
      <c r="L243" t="s">
        <v>61</v>
      </c>
      <c r="M243" s="6" t="s">
        <v>824</v>
      </c>
      <c r="O243" s="6" t="s">
        <v>825</v>
      </c>
      <c r="Q243" s="6"/>
    </row>
    <row r="244" spans="1:17" ht="28" x14ac:dyDescent="0.15">
      <c r="A244" s="1" t="s">
        <v>289</v>
      </c>
      <c r="B244" s="2" t="str">
        <f>VLOOKUP(A244,'Node-IDs'!$1:$256,2,)</f>
        <v>0x11</v>
      </c>
      <c r="C244" t="s">
        <v>352</v>
      </c>
      <c r="D244">
        <v>62</v>
      </c>
      <c r="E244" s="2">
        <f>VLOOKUP(A244,'Node-IDs'!$1:$256,3,)*1024+D244</f>
        <v>17470</v>
      </c>
      <c r="F244" t="s">
        <v>396</v>
      </c>
      <c r="G244" s="2" t="str">
        <f>VLOOKUP(F244,Fehlerkomponenten!$1:$1048576,2,)</f>
        <v>0x3</v>
      </c>
      <c r="H244" t="s">
        <v>54</v>
      </c>
      <c r="I244" s="2" t="str">
        <f>VLOOKUP(H244,Fehlergruppen!$1:$1048576,2,)</f>
        <v>0x1</v>
      </c>
      <c r="J244" t="s">
        <v>431</v>
      </c>
      <c r="K244" s="2" t="str">
        <f>IF(AND(J244&lt;&gt;"None",J244&lt;&gt;"Log"),CONCATENATE(VLOOKUP(J244,'Error-Level'!$A$2:$B$38,2,FALSE)," ",DEC2HEX(E244,4)," ",VLOOKUP(F244,Fehlerkomponenten!$1:$1048576,4,)," ",VLOOKUP(H244,Fehlergruppen!$1:$1048576,4,)),"")</f>
        <v>ERR 443E BATT GEN</v>
      </c>
      <c r="L244" t="s">
        <v>61</v>
      </c>
      <c r="M244" s="6" t="s">
        <v>826</v>
      </c>
      <c r="O244" s="6" t="s">
        <v>871</v>
      </c>
      <c r="Q244" s="6"/>
    </row>
    <row r="245" spans="1:17" ht="14" x14ac:dyDescent="0.15">
      <c r="A245" s="1" t="s">
        <v>289</v>
      </c>
      <c r="B245" s="2" t="str">
        <f>VLOOKUP(A245,'Node-IDs'!$1:$256,2,)</f>
        <v>0x11</v>
      </c>
      <c r="C245" t="s">
        <v>353</v>
      </c>
      <c r="D245">
        <v>63</v>
      </c>
      <c r="E245" s="2">
        <f>VLOOKUP(A245,'Node-IDs'!$1:$256,3,)*1024+D245</f>
        <v>17471</v>
      </c>
      <c r="F245" t="s">
        <v>396</v>
      </c>
      <c r="G245" s="2" t="str">
        <f>VLOOKUP(F245,Fehlerkomponenten!$1:$1048576,2,)</f>
        <v>0x3</v>
      </c>
      <c r="H245" t="s">
        <v>15</v>
      </c>
      <c r="I245" s="2" t="str">
        <f>VLOOKUP(H245,Fehlergruppen!$1:$1048576,2,)</f>
        <v>0x3</v>
      </c>
      <c r="J245" t="s">
        <v>431</v>
      </c>
      <c r="K245" s="2" t="str">
        <f>IF(AND(J245&lt;&gt;"None",J245&lt;&gt;"Log"),CONCATENATE(VLOOKUP(J245,'Error-Level'!$A$2:$B$38,2,FALSE)," ",DEC2HEX(E245,4)," ",VLOOKUP(F245,Fehlerkomponenten!$1:$1048576,4,)," ",VLOOKUP(H245,Fehlergruppen!$1:$1048576,4,)),"")</f>
        <v>ERR 443F BATT HW</v>
      </c>
      <c r="L245" t="s">
        <v>61</v>
      </c>
      <c r="M245" s="6" t="s">
        <v>827</v>
      </c>
      <c r="O245" s="6" t="s">
        <v>872</v>
      </c>
      <c r="Q245" s="6"/>
    </row>
    <row r="246" spans="1:17" x14ac:dyDescent="0.15">
      <c r="A246" s="1" t="s">
        <v>289</v>
      </c>
      <c r="B246" s="2" t="str">
        <f>VLOOKUP(A246,'Node-IDs'!$1:$256,2,)</f>
        <v>0x11</v>
      </c>
      <c r="C246" t="s">
        <v>728</v>
      </c>
      <c r="D246">
        <v>64</v>
      </c>
      <c r="E246" s="2">
        <f>VLOOKUP(A246,'Node-IDs'!$1:$256,3,)*1024+D246</f>
        <v>17472</v>
      </c>
      <c r="F246" t="s">
        <v>396</v>
      </c>
      <c r="G246" s="2" t="str">
        <f>VLOOKUP(F246,Fehlerkomponenten!$1:$1048576,2,)</f>
        <v>0x3</v>
      </c>
      <c r="I246" s="2" t="e">
        <f>VLOOKUP(H246,Fehlergruppen!$1:$1048576,2,)</f>
        <v>#N/A</v>
      </c>
      <c r="J246" t="s">
        <v>433</v>
      </c>
      <c r="K246" s="2" t="str">
        <f>IF(AND(J246&lt;&gt;"None",J246&lt;&gt;"Log"),CONCATENATE(VLOOKUP(J246,'Error-Level'!$A$2:$B$38,2,FALSE)," ",DEC2HEX(E246,4)," ",VLOOKUP(F246,Fehlerkomponenten!$1:$1048576,4,)," ",VLOOKUP(H246,Fehlergruppen!$1:$1048576,4,)),"")</f>
        <v/>
      </c>
      <c r="L246" t="s">
        <v>403</v>
      </c>
      <c r="M246" s="6"/>
      <c r="O246" s="6"/>
      <c r="Q246" s="6"/>
    </row>
    <row r="247" spans="1:17" ht="14" x14ac:dyDescent="0.15">
      <c r="A247" s="1" t="s">
        <v>289</v>
      </c>
      <c r="B247" s="2" t="str">
        <f>VLOOKUP(A247,'Node-IDs'!$1:$256,2,)</f>
        <v>0x11</v>
      </c>
      <c r="C247" t="s">
        <v>354</v>
      </c>
      <c r="D247">
        <v>65</v>
      </c>
      <c r="E247" s="2">
        <f>VLOOKUP(A247,'Node-IDs'!$1:$256,3,)*1024+D247</f>
        <v>17473</v>
      </c>
      <c r="F247" t="s">
        <v>396</v>
      </c>
      <c r="G247" s="2" t="str">
        <f>VLOOKUP(F247,Fehlerkomponenten!$1:$1048576,2,)</f>
        <v>0x3</v>
      </c>
      <c r="H247" t="s">
        <v>15</v>
      </c>
      <c r="I247" s="2" t="str">
        <f>VLOOKUP(H247,Fehlergruppen!$1:$1048576,2,)</f>
        <v>0x3</v>
      </c>
      <c r="J247" t="s">
        <v>431</v>
      </c>
      <c r="K247" s="2" t="str">
        <f>IF(AND(J247&lt;&gt;"None",J247&lt;&gt;"Log"),CONCATENATE(VLOOKUP(J247,'Error-Level'!$A$2:$B$38,2,FALSE)," ",DEC2HEX(E247,4)," ",VLOOKUP(F247,Fehlerkomponenten!$1:$1048576,4,)," ",VLOOKUP(H247,Fehlergruppen!$1:$1048576,4,)),"")</f>
        <v>ERR 4441 BATT HW</v>
      </c>
      <c r="L247" t="s">
        <v>61</v>
      </c>
      <c r="M247" s="6" t="s">
        <v>778</v>
      </c>
      <c r="O247" s="6" t="s">
        <v>779</v>
      </c>
      <c r="Q247" s="6"/>
    </row>
    <row r="248" spans="1:17" ht="14" x14ac:dyDescent="0.15">
      <c r="A248" s="1" t="s">
        <v>289</v>
      </c>
      <c r="B248" s="2" t="str">
        <f>VLOOKUP(A248,'Node-IDs'!$1:$256,2,)</f>
        <v>0x11</v>
      </c>
      <c r="C248" t="s">
        <v>355</v>
      </c>
      <c r="D248">
        <v>66</v>
      </c>
      <c r="E248" s="2">
        <f>VLOOKUP(A248,'Node-IDs'!$1:$256,3,)*1024+D248</f>
        <v>17474</v>
      </c>
      <c r="F248" t="s">
        <v>396</v>
      </c>
      <c r="G248" s="2" t="str">
        <f>VLOOKUP(F248,Fehlerkomponenten!$1:$1048576,2,)</f>
        <v>0x3</v>
      </c>
      <c r="H248" t="s">
        <v>15</v>
      </c>
      <c r="I248" s="2" t="str">
        <f>VLOOKUP(H248,Fehlergruppen!$1:$1048576,2,)</f>
        <v>0x3</v>
      </c>
      <c r="J248" t="s">
        <v>431</v>
      </c>
      <c r="K248" s="2" t="str">
        <f>IF(AND(J248&lt;&gt;"None",J248&lt;&gt;"Log"),CONCATENATE(VLOOKUP(J248,'Error-Level'!$A$2:$B$38,2,FALSE)," ",DEC2HEX(E248,4)," ",VLOOKUP(F248,Fehlerkomponenten!$1:$1048576,4,)," ",VLOOKUP(H248,Fehlergruppen!$1:$1048576,4,)),"")</f>
        <v>ERR 4442 BATT HW</v>
      </c>
      <c r="L248" t="s">
        <v>61</v>
      </c>
      <c r="M248" s="6" t="s">
        <v>780</v>
      </c>
      <c r="O248" s="6" t="s">
        <v>779</v>
      </c>
      <c r="Q248" s="6"/>
    </row>
    <row r="249" spans="1:17" ht="14" x14ac:dyDescent="0.15">
      <c r="A249" s="1" t="s">
        <v>289</v>
      </c>
      <c r="B249" s="2" t="str">
        <f>VLOOKUP(A249,'Node-IDs'!$1:$256,2,)</f>
        <v>0x11</v>
      </c>
      <c r="C249" t="s">
        <v>356</v>
      </c>
      <c r="D249">
        <v>67</v>
      </c>
      <c r="E249" s="2">
        <f>VLOOKUP(A249,'Node-IDs'!$1:$256,3,)*1024+D249</f>
        <v>17475</v>
      </c>
      <c r="F249" t="s">
        <v>396</v>
      </c>
      <c r="G249" s="2" t="str">
        <f>VLOOKUP(F249,Fehlerkomponenten!$1:$1048576,2,)</f>
        <v>0x3</v>
      </c>
      <c r="H249" t="s">
        <v>15</v>
      </c>
      <c r="I249" s="2" t="str">
        <f>VLOOKUP(H249,Fehlergruppen!$1:$1048576,2,)</f>
        <v>0x3</v>
      </c>
      <c r="J249" t="s">
        <v>431</v>
      </c>
      <c r="K249" s="2" t="str">
        <f>IF(AND(J249&lt;&gt;"None",J249&lt;&gt;"Log"),CONCATENATE(VLOOKUP(J249,'Error-Level'!$A$2:$B$38,2,FALSE)," ",DEC2HEX(E249,4)," ",VLOOKUP(F249,Fehlerkomponenten!$1:$1048576,4,)," ",VLOOKUP(H249,Fehlergruppen!$1:$1048576,4,)),"")</f>
        <v>ERR 4443 BATT HW</v>
      </c>
      <c r="L249" t="s">
        <v>61</v>
      </c>
      <c r="M249" s="6" t="s">
        <v>781</v>
      </c>
      <c r="O249" s="6" t="s">
        <v>779</v>
      </c>
      <c r="Q249" s="6"/>
    </row>
    <row r="250" spans="1:17" ht="14" x14ac:dyDescent="0.15">
      <c r="A250" s="1" t="s">
        <v>289</v>
      </c>
      <c r="B250" s="2" t="str">
        <f>VLOOKUP(A250,'Node-IDs'!$1:$256,2,)</f>
        <v>0x11</v>
      </c>
      <c r="C250" t="s">
        <v>357</v>
      </c>
      <c r="D250">
        <v>68</v>
      </c>
      <c r="E250" s="2">
        <f>VLOOKUP(A250,'Node-IDs'!$1:$256,3,)*1024+D250</f>
        <v>17476</v>
      </c>
      <c r="F250" t="s">
        <v>396</v>
      </c>
      <c r="G250" s="2" t="str">
        <f>VLOOKUP(F250,Fehlerkomponenten!$1:$1048576,2,)</f>
        <v>0x3</v>
      </c>
      <c r="H250" t="s">
        <v>15</v>
      </c>
      <c r="I250" s="2" t="str">
        <f>VLOOKUP(H250,Fehlergruppen!$1:$1048576,2,)</f>
        <v>0x3</v>
      </c>
      <c r="J250" t="s">
        <v>431</v>
      </c>
      <c r="K250" s="2" t="str">
        <f>IF(AND(J250&lt;&gt;"None",J250&lt;&gt;"Log"),CONCATENATE(VLOOKUP(J250,'Error-Level'!$A$2:$B$38,2,FALSE)," ",DEC2HEX(E250,4)," ",VLOOKUP(F250,Fehlerkomponenten!$1:$1048576,4,)," ",VLOOKUP(H250,Fehlergruppen!$1:$1048576,4,)),"")</f>
        <v>ERR 4444 BATT HW</v>
      </c>
      <c r="L250" t="s">
        <v>61</v>
      </c>
      <c r="M250" s="6" t="s">
        <v>772</v>
      </c>
      <c r="O250" s="6" t="s">
        <v>779</v>
      </c>
      <c r="Q250" s="6"/>
    </row>
    <row r="251" spans="1:17" x14ac:dyDescent="0.15">
      <c r="A251" s="1" t="s">
        <v>289</v>
      </c>
      <c r="B251" s="2" t="str">
        <f>VLOOKUP(A251,'Node-IDs'!$1:$256,2,)</f>
        <v>0x11</v>
      </c>
      <c r="C251" t="s">
        <v>358</v>
      </c>
      <c r="D251">
        <v>69</v>
      </c>
      <c r="E251" s="2">
        <f>VLOOKUP(A251,'Node-IDs'!$1:$256,3,)*1024+D251</f>
        <v>17477</v>
      </c>
      <c r="F251" t="s">
        <v>396</v>
      </c>
      <c r="G251" s="2" t="str">
        <f>VLOOKUP(F251,Fehlerkomponenten!$1:$1048576,2,)</f>
        <v>0x3</v>
      </c>
      <c r="H251" t="s">
        <v>54</v>
      </c>
      <c r="I251" s="2" t="str">
        <f>VLOOKUP(H251,Fehlergruppen!$1:$1048576,2,)</f>
        <v>0x1</v>
      </c>
      <c r="J251" t="s">
        <v>433</v>
      </c>
      <c r="K251" s="2" t="str">
        <f>IF(AND(J251&lt;&gt;"None",J251&lt;&gt;"Log"),CONCATENATE(VLOOKUP(J251,'Error-Level'!$A$2:$B$38,2,FALSE)," ",DEC2HEX(E251,4)," ",VLOOKUP(F251,Fehlerkomponenten!$1:$1048576,4,)," ",VLOOKUP(H251,Fehlergruppen!$1:$1048576,4,)),"")</f>
        <v/>
      </c>
      <c r="L251" t="s">
        <v>403</v>
      </c>
      <c r="M251" s="6"/>
      <c r="O251" s="6"/>
      <c r="Q251" s="6"/>
    </row>
    <row r="252" spans="1:17" ht="14" x14ac:dyDescent="0.15">
      <c r="A252" s="1" t="s">
        <v>289</v>
      </c>
      <c r="B252" s="2" t="str">
        <f>VLOOKUP(A252,'Node-IDs'!$1:$256,2,)</f>
        <v>0x11</v>
      </c>
      <c r="C252" t="s">
        <v>359</v>
      </c>
      <c r="D252">
        <v>70</v>
      </c>
      <c r="E252" s="2">
        <f>VLOOKUP(A252,'Node-IDs'!$1:$256,3,)*1024+D252</f>
        <v>17478</v>
      </c>
      <c r="F252" t="s">
        <v>396</v>
      </c>
      <c r="G252" s="2" t="str">
        <f>VLOOKUP(F252,Fehlerkomponenten!$1:$1048576,2,)</f>
        <v>0x3</v>
      </c>
      <c r="H252" t="s">
        <v>15</v>
      </c>
      <c r="I252" s="2" t="str">
        <f>VLOOKUP(H252,Fehlergruppen!$1:$1048576,2,)</f>
        <v>0x3</v>
      </c>
      <c r="J252" t="s">
        <v>431</v>
      </c>
      <c r="K252" s="2" t="str">
        <f>IF(AND(J252&lt;&gt;"None",J252&lt;&gt;"Log"),CONCATENATE(VLOOKUP(J252,'Error-Level'!$A$2:$B$38,2,FALSE)," ",DEC2HEX(E252,4)," ",VLOOKUP(F252,Fehlerkomponenten!$1:$1048576,4,)," ",VLOOKUP(H252,Fehlergruppen!$1:$1048576,4,)),"")</f>
        <v>ERR 4446 BATT HW</v>
      </c>
      <c r="L252" t="s">
        <v>61</v>
      </c>
      <c r="M252" s="6" t="s">
        <v>777</v>
      </c>
      <c r="O252" s="6" t="s">
        <v>773</v>
      </c>
      <c r="Q252" s="6"/>
    </row>
    <row r="253" spans="1:17" ht="14" x14ac:dyDescent="0.15">
      <c r="A253" s="1" t="s">
        <v>289</v>
      </c>
      <c r="B253" s="2" t="str">
        <f>VLOOKUP(A253,'Node-IDs'!$1:$256,2,)</f>
        <v>0x11</v>
      </c>
      <c r="C253" t="s">
        <v>360</v>
      </c>
      <c r="D253">
        <v>71</v>
      </c>
      <c r="E253" s="2">
        <f>VLOOKUP(A253,'Node-IDs'!$1:$256,3,)*1024+D253</f>
        <v>17479</v>
      </c>
      <c r="F253" t="s">
        <v>396</v>
      </c>
      <c r="G253" s="2" t="str">
        <f>VLOOKUP(F253,Fehlerkomponenten!$1:$1048576,2,)</f>
        <v>0x3</v>
      </c>
      <c r="H253" t="s">
        <v>15</v>
      </c>
      <c r="I253" s="2" t="str">
        <f>VLOOKUP(H253,Fehlergruppen!$1:$1048576,2,)</f>
        <v>0x3</v>
      </c>
      <c r="J253" t="s">
        <v>431</v>
      </c>
      <c r="K253" s="2" t="str">
        <f>IF(AND(J253&lt;&gt;"None",J253&lt;&gt;"Log"),CONCATENATE(VLOOKUP(J253,'Error-Level'!$A$2:$B$38,2,FALSE)," ",DEC2HEX(E253,4)," ",VLOOKUP(F253,Fehlerkomponenten!$1:$1048576,4,)," ",VLOOKUP(H253,Fehlergruppen!$1:$1048576,4,)),"")</f>
        <v>ERR 4447 BATT HW</v>
      </c>
      <c r="L253" t="s">
        <v>61</v>
      </c>
      <c r="M253" s="6" t="s">
        <v>782</v>
      </c>
      <c r="O253" s="6" t="s">
        <v>773</v>
      </c>
      <c r="Q253" s="6"/>
    </row>
    <row r="254" spans="1:17" ht="28" x14ac:dyDescent="0.15">
      <c r="A254" s="1" t="s">
        <v>289</v>
      </c>
      <c r="B254" s="2" t="str">
        <f>VLOOKUP(A254,'Node-IDs'!$1:$256,2,)</f>
        <v>0x11</v>
      </c>
      <c r="C254" t="s">
        <v>361</v>
      </c>
      <c r="D254">
        <v>72</v>
      </c>
      <c r="E254" s="2">
        <f>VLOOKUP(A254,'Node-IDs'!$1:$256,3,)*1024+D254</f>
        <v>17480</v>
      </c>
      <c r="F254" t="s">
        <v>396</v>
      </c>
      <c r="G254" s="2" t="str">
        <f>VLOOKUP(F254,Fehlerkomponenten!$1:$1048576,2,)</f>
        <v>0x3</v>
      </c>
      <c r="H254" t="s">
        <v>15</v>
      </c>
      <c r="I254" s="2" t="str">
        <f>VLOOKUP(H254,Fehlergruppen!$1:$1048576,2,)</f>
        <v>0x3</v>
      </c>
      <c r="J254" t="s">
        <v>431</v>
      </c>
      <c r="K254" s="2" t="str">
        <f>IF(AND(J254&lt;&gt;"None",J254&lt;&gt;"Log"),CONCATENATE(VLOOKUP(J254,'Error-Level'!$A$2:$B$38,2,FALSE)," ",DEC2HEX(E254,4)," ",VLOOKUP(F254,Fehlerkomponenten!$1:$1048576,4,)," ",VLOOKUP(H254,Fehlergruppen!$1:$1048576,4,)),"")</f>
        <v>ERR 4448 BATT HW</v>
      </c>
      <c r="L254" t="s">
        <v>61</v>
      </c>
      <c r="M254" s="6" t="s">
        <v>774</v>
      </c>
      <c r="O254" s="6" t="s">
        <v>773</v>
      </c>
      <c r="Q254" s="6"/>
    </row>
    <row r="255" spans="1:17" ht="28" x14ac:dyDescent="0.15">
      <c r="A255" s="1" t="s">
        <v>289</v>
      </c>
      <c r="B255" s="2" t="str">
        <f>VLOOKUP(A255,'Node-IDs'!$1:$256,2,)</f>
        <v>0x11</v>
      </c>
      <c r="C255" t="s">
        <v>362</v>
      </c>
      <c r="D255">
        <v>73</v>
      </c>
      <c r="E255" s="2">
        <f>VLOOKUP(A255,'Node-IDs'!$1:$256,3,)*1024+D255</f>
        <v>17481</v>
      </c>
      <c r="F255" t="s">
        <v>396</v>
      </c>
      <c r="G255" s="2" t="str">
        <f>VLOOKUP(F255,Fehlerkomponenten!$1:$1048576,2,)</f>
        <v>0x3</v>
      </c>
      <c r="H255" t="s">
        <v>14</v>
      </c>
      <c r="I255" s="2" t="str">
        <f>VLOOKUP(H255,Fehlergruppen!$1:$1048576,2,)</f>
        <v>0x2</v>
      </c>
      <c r="J255" t="s">
        <v>431</v>
      </c>
      <c r="K255" s="2" t="str">
        <f>IF(AND(J255&lt;&gt;"None",J255&lt;&gt;"Log"),CONCATENATE(VLOOKUP(J255,'Error-Level'!$A$2:$B$38,2,FALSE)," ",DEC2HEX(E255,4)," ",VLOOKUP(F255,Fehlerkomponenten!$1:$1048576,4,)," ",VLOOKUP(H255,Fehlergruppen!$1:$1048576,4,)),"")</f>
        <v>ERR 4449 BATT SW</v>
      </c>
      <c r="L255" t="s">
        <v>61</v>
      </c>
      <c r="M255" s="6" t="s">
        <v>775</v>
      </c>
      <c r="O255" s="6" t="s">
        <v>776</v>
      </c>
      <c r="Q255" s="6"/>
    </row>
    <row r="256" spans="1:17" x14ac:dyDescent="0.15">
      <c r="A256" s="1" t="s">
        <v>289</v>
      </c>
      <c r="B256" s="2" t="str">
        <f>VLOOKUP(A256,'Node-IDs'!$1:$256,2,)</f>
        <v>0x11</v>
      </c>
      <c r="C256" t="s">
        <v>363</v>
      </c>
      <c r="D256">
        <v>74</v>
      </c>
      <c r="E256" s="2">
        <f>VLOOKUP(A256,'Node-IDs'!$1:$256,3,)*1024+D256</f>
        <v>17482</v>
      </c>
      <c r="F256" t="s">
        <v>396</v>
      </c>
      <c r="G256" s="2" t="str">
        <f>VLOOKUP(F256,Fehlerkomponenten!$1:$1048576,2,)</f>
        <v>0x3</v>
      </c>
      <c r="I256" s="2" t="e">
        <f>VLOOKUP(H256,Fehlergruppen!$1:$1048576,2,)</f>
        <v>#N/A</v>
      </c>
      <c r="J256" t="s">
        <v>433</v>
      </c>
      <c r="K256" s="2" t="str">
        <f>IF(AND(J256&lt;&gt;"None",J256&lt;&gt;"Log"),CONCATENATE(VLOOKUP(J256,'Error-Level'!$A$2:$B$38,2,FALSE)," ",DEC2HEX(E256,4)," ",VLOOKUP(F256,Fehlerkomponenten!$1:$1048576,4,)," ",VLOOKUP(H256,Fehlergruppen!$1:$1048576,4,)),"")</f>
        <v/>
      </c>
      <c r="L256" t="s">
        <v>403</v>
      </c>
      <c r="M256" s="6"/>
      <c r="O256" s="6"/>
      <c r="Q256" s="6"/>
    </row>
    <row r="257" spans="1:17" ht="14" x14ac:dyDescent="0.15">
      <c r="A257" s="1" t="s">
        <v>289</v>
      </c>
      <c r="B257" s="2" t="str">
        <f>VLOOKUP(A257,'Node-IDs'!$1:$256,2,)</f>
        <v>0x11</v>
      </c>
      <c r="C257" t="s">
        <v>364</v>
      </c>
      <c r="D257">
        <v>75</v>
      </c>
      <c r="E257" s="2">
        <f>VLOOKUP(A257,'Node-IDs'!$1:$256,3,)*1024+D257</f>
        <v>17483</v>
      </c>
      <c r="F257" t="s">
        <v>396</v>
      </c>
      <c r="G257" s="2" t="str">
        <f>VLOOKUP(F257,Fehlerkomponenten!$1:$1048576,2,)</f>
        <v>0x3</v>
      </c>
      <c r="H257" t="s">
        <v>14</v>
      </c>
      <c r="I257" s="2" t="str">
        <f>VLOOKUP(H257,Fehlergruppen!$1:$1048576,2,)</f>
        <v>0x2</v>
      </c>
      <c r="J257" t="s">
        <v>431</v>
      </c>
      <c r="K257" s="2" t="str">
        <f>IF(AND(J257&lt;&gt;"None",J257&lt;&gt;"Log"),CONCATENATE(VLOOKUP(J257,'Error-Level'!$A$2:$B$38,2,FALSE)," ",DEC2HEX(E257,4)," ",VLOOKUP(F257,Fehlerkomponenten!$1:$1048576,4,)," ",VLOOKUP(H257,Fehlergruppen!$1:$1048576,4,)),"")</f>
        <v>ERR 444B BATT SW</v>
      </c>
      <c r="L257" t="s">
        <v>61</v>
      </c>
      <c r="M257" s="6" t="s">
        <v>783</v>
      </c>
      <c r="O257" s="6" t="s">
        <v>784</v>
      </c>
      <c r="Q257" s="6"/>
    </row>
    <row r="258" spans="1:17" x14ac:dyDescent="0.15">
      <c r="A258" s="1" t="s">
        <v>289</v>
      </c>
      <c r="B258" s="2" t="str">
        <f>VLOOKUP(A258,'Node-IDs'!$1:$256,2,)</f>
        <v>0x11</v>
      </c>
      <c r="C258" t="s">
        <v>365</v>
      </c>
      <c r="D258">
        <v>76</v>
      </c>
      <c r="E258" s="2">
        <f>VLOOKUP(A258,'Node-IDs'!$1:$256,3,)*1024+D258</f>
        <v>17484</v>
      </c>
      <c r="F258" t="s">
        <v>396</v>
      </c>
      <c r="G258" s="2" t="str">
        <f>VLOOKUP(F258,Fehlerkomponenten!$1:$1048576,2,)</f>
        <v>0x3</v>
      </c>
      <c r="I258" s="2" t="e">
        <f>VLOOKUP(H258,Fehlergruppen!$1:$1048576,2,)</f>
        <v>#N/A</v>
      </c>
      <c r="J258" t="s">
        <v>433</v>
      </c>
      <c r="K258" s="2" t="str">
        <f>IF(AND(J258&lt;&gt;"None",J258&lt;&gt;"Log"),CONCATENATE(VLOOKUP(J258,'Error-Level'!$A$2:$B$38,2,FALSE)," ",DEC2HEX(E258,4)," ",VLOOKUP(F258,Fehlerkomponenten!$1:$1048576,4,)," ",VLOOKUP(H258,Fehlergruppen!$1:$1048576,4,)),"")</f>
        <v/>
      </c>
      <c r="L258" t="s">
        <v>403</v>
      </c>
      <c r="M258" s="6"/>
      <c r="O258" s="6"/>
      <c r="Q258" s="6"/>
    </row>
    <row r="259" spans="1:17" x14ac:dyDescent="0.15">
      <c r="A259" s="1" t="s">
        <v>289</v>
      </c>
      <c r="B259" s="2" t="str">
        <f>VLOOKUP(A259,'Node-IDs'!$1:$256,2,)</f>
        <v>0x11</v>
      </c>
      <c r="C259" t="s">
        <v>366</v>
      </c>
      <c r="D259">
        <v>77</v>
      </c>
      <c r="E259" s="2">
        <f>VLOOKUP(A259,'Node-IDs'!$1:$256,3,)*1024+D259</f>
        <v>17485</v>
      </c>
      <c r="F259" t="s">
        <v>396</v>
      </c>
      <c r="G259" s="2" t="str">
        <f>VLOOKUP(F259,Fehlerkomponenten!$1:$1048576,2,)</f>
        <v>0x3</v>
      </c>
      <c r="I259" s="2" t="e">
        <f>VLOOKUP(H259,Fehlergruppen!$1:$1048576,2,)</f>
        <v>#N/A</v>
      </c>
      <c r="J259" t="s">
        <v>433</v>
      </c>
      <c r="K259" s="2" t="str">
        <f>IF(AND(J259&lt;&gt;"None",J259&lt;&gt;"Log"),CONCATENATE(VLOOKUP(J259,'Error-Level'!$A$2:$B$38,2,FALSE)," ",DEC2HEX(E259,4)," ",VLOOKUP(F259,Fehlerkomponenten!$1:$1048576,4,)," ",VLOOKUP(H259,Fehlergruppen!$1:$1048576,4,)),"")</f>
        <v/>
      </c>
      <c r="L259" t="s">
        <v>403</v>
      </c>
      <c r="M259" s="6"/>
      <c r="O259" s="6"/>
      <c r="Q259" s="6"/>
    </row>
    <row r="260" spans="1:17" x14ac:dyDescent="0.15">
      <c r="A260" s="1" t="s">
        <v>289</v>
      </c>
      <c r="B260" s="2" t="str">
        <f>VLOOKUP(A260,'Node-IDs'!$1:$256,2,)</f>
        <v>0x11</v>
      </c>
      <c r="C260" t="s">
        <v>367</v>
      </c>
      <c r="D260">
        <v>78</v>
      </c>
      <c r="E260" s="2">
        <f>VLOOKUP(A260,'Node-IDs'!$1:$256,3,)*1024+D260</f>
        <v>17486</v>
      </c>
      <c r="F260" t="s">
        <v>396</v>
      </c>
      <c r="G260" s="2" t="str">
        <f>VLOOKUP(F260,Fehlerkomponenten!$1:$1048576,2,)</f>
        <v>0x3</v>
      </c>
      <c r="H260" t="s">
        <v>15</v>
      </c>
      <c r="I260" s="2" t="str">
        <f>VLOOKUP(H260,Fehlergruppen!$1:$1048576,2,)</f>
        <v>0x3</v>
      </c>
      <c r="J260" t="s">
        <v>431</v>
      </c>
      <c r="K260" s="2" t="str">
        <f>IF(AND(J260&lt;&gt;"None",J260&lt;&gt;"Log"),CONCATENATE(VLOOKUP(J260,'Error-Level'!$A$2:$B$38,2,FALSE)," ",DEC2HEX(E260,4)," ",VLOOKUP(F260,Fehlerkomponenten!$1:$1048576,4,)," ",VLOOKUP(H260,Fehlergruppen!$1:$1048576,4,)),"")</f>
        <v>ERR 444E BATT HW</v>
      </c>
      <c r="L260" t="s">
        <v>727</v>
      </c>
      <c r="M260" s="6"/>
      <c r="O260" s="6"/>
      <c r="Q260" s="6"/>
    </row>
    <row r="261" spans="1:17" x14ac:dyDescent="0.15">
      <c r="A261" s="1" t="s">
        <v>289</v>
      </c>
      <c r="B261" s="2" t="str">
        <f>VLOOKUP(A261,'Node-IDs'!$1:$256,2,)</f>
        <v>0x11</v>
      </c>
      <c r="C261" t="s">
        <v>368</v>
      </c>
      <c r="D261">
        <v>79</v>
      </c>
      <c r="E261" s="2">
        <f>VLOOKUP(A261,'Node-IDs'!$1:$256,3,)*1024+D261</f>
        <v>17487</v>
      </c>
      <c r="F261" t="s">
        <v>396</v>
      </c>
      <c r="G261" s="2" t="str">
        <f>VLOOKUP(F261,Fehlerkomponenten!$1:$1048576,2,)</f>
        <v>0x3</v>
      </c>
      <c r="I261" s="2" t="e">
        <f>VLOOKUP(H261,Fehlergruppen!$1:$1048576,2,)</f>
        <v>#N/A</v>
      </c>
      <c r="J261" t="s">
        <v>433</v>
      </c>
      <c r="K261" s="2" t="str">
        <f>IF(AND(J261&lt;&gt;"None",J261&lt;&gt;"Log"),CONCATENATE(VLOOKUP(J261,'Error-Level'!$A$2:$B$38,2,FALSE)," ",DEC2HEX(E261,4)," ",VLOOKUP(F261,Fehlerkomponenten!$1:$1048576,4,)," ",VLOOKUP(H261,Fehlergruppen!$1:$1048576,4,)),"")</f>
        <v/>
      </c>
      <c r="L261" t="s">
        <v>403</v>
      </c>
      <c r="M261" s="6"/>
      <c r="O261" s="6"/>
      <c r="Q261" s="6"/>
    </row>
    <row r="262" spans="1:17" ht="56" x14ac:dyDescent="0.15">
      <c r="A262" s="1" t="s">
        <v>289</v>
      </c>
      <c r="B262" s="2" t="str">
        <f>VLOOKUP(A262,'Node-IDs'!$1:$256,2,)</f>
        <v>0x11</v>
      </c>
      <c r="C262" t="s">
        <v>369</v>
      </c>
      <c r="D262">
        <v>80</v>
      </c>
      <c r="E262" s="2">
        <f>VLOOKUP(A262,'Node-IDs'!$1:$256,3,)*1024+D262</f>
        <v>17488</v>
      </c>
      <c r="F262" t="s">
        <v>396</v>
      </c>
      <c r="G262" s="2" t="str">
        <f>VLOOKUP(F262,Fehlerkomponenten!$1:$1048576,2,)</f>
        <v>0x3</v>
      </c>
      <c r="H262" t="s">
        <v>14</v>
      </c>
      <c r="I262" s="2" t="str">
        <f>VLOOKUP(H262,Fehlergruppen!$1:$1048576,2,)</f>
        <v>0x2</v>
      </c>
      <c r="J262" t="s">
        <v>431</v>
      </c>
      <c r="K262" s="2" t="str">
        <f>IF(AND(J262&lt;&gt;"None",J262&lt;&gt;"Log"),CONCATENATE(VLOOKUP(J262,'Error-Level'!$A$2:$B$38,2,FALSE)," ",DEC2HEX(E262,4)," ",VLOOKUP(F262,Fehlerkomponenten!$1:$1048576,4,)," ",VLOOKUP(H262,Fehlergruppen!$1:$1048576,4,)),"")</f>
        <v>ERR 4450 BATT SW</v>
      </c>
      <c r="L262" t="s">
        <v>61</v>
      </c>
      <c r="M262" s="6" t="s">
        <v>785</v>
      </c>
      <c r="O262" s="6" t="s">
        <v>845</v>
      </c>
      <c r="Q262" s="6"/>
    </row>
    <row r="263" spans="1:17" x14ac:dyDescent="0.15">
      <c r="A263" s="1" t="s">
        <v>289</v>
      </c>
      <c r="B263" s="2" t="str">
        <f>VLOOKUP(A263,'Node-IDs'!$1:$256,2,)</f>
        <v>0x11</v>
      </c>
      <c r="C263" t="s">
        <v>370</v>
      </c>
      <c r="D263">
        <v>81</v>
      </c>
      <c r="E263" s="2">
        <f>VLOOKUP(A263,'Node-IDs'!$1:$256,3,)*1024+D263</f>
        <v>17489</v>
      </c>
      <c r="F263" t="s">
        <v>396</v>
      </c>
      <c r="G263" s="2" t="str">
        <f>VLOOKUP(F263,Fehlerkomponenten!$1:$1048576,2,)</f>
        <v>0x3</v>
      </c>
      <c r="I263" s="2" t="e">
        <f>VLOOKUP(H263,Fehlergruppen!$1:$1048576,2,)</f>
        <v>#N/A</v>
      </c>
      <c r="J263" t="s">
        <v>433</v>
      </c>
      <c r="K263" s="2" t="str">
        <f>IF(AND(J263&lt;&gt;"None",J263&lt;&gt;"Log"),CONCATENATE(VLOOKUP(J263,'Error-Level'!$A$2:$B$38,2,FALSE)," ",DEC2HEX(E263,4)," ",VLOOKUP(F263,Fehlerkomponenten!$1:$1048576,4,)," ",VLOOKUP(H263,Fehlergruppen!$1:$1048576,4,)),"")</f>
        <v/>
      </c>
      <c r="L263" t="s">
        <v>403</v>
      </c>
      <c r="M263" s="6"/>
      <c r="O263" s="6"/>
      <c r="Q263" s="6"/>
    </row>
    <row r="264" spans="1:17" x14ac:dyDescent="0.15">
      <c r="A264" s="1" t="s">
        <v>289</v>
      </c>
      <c r="B264" s="2" t="str">
        <f>VLOOKUP(A264,'Node-IDs'!$1:$256,2,)</f>
        <v>0x11</v>
      </c>
      <c r="C264" t="s">
        <v>371</v>
      </c>
      <c r="D264">
        <v>82</v>
      </c>
      <c r="E264" s="2">
        <f>VLOOKUP(A264,'Node-IDs'!$1:$256,3,)*1024+D264</f>
        <v>17490</v>
      </c>
      <c r="F264" t="s">
        <v>396</v>
      </c>
      <c r="G264" s="2" t="str">
        <f>VLOOKUP(F264,Fehlerkomponenten!$1:$1048576,2,)</f>
        <v>0x3</v>
      </c>
      <c r="I264" s="2" t="e">
        <f>VLOOKUP(H264,Fehlergruppen!$1:$1048576,2,)</f>
        <v>#N/A</v>
      </c>
      <c r="J264" t="s">
        <v>433</v>
      </c>
      <c r="K264" s="2" t="str">
        <f>IF(AND(J264&lt;&gt;"None",J264&lt;&gt;"Log"),CONCATENATE(VLOOKUP(J264,'Error-Level'!$A$2:$B$38,2,FALSE)," ",DEC2HEX(E264,4)," ",VLOOKUP(F264,Fehlerkomponenten!$1:$1048576,4,)," ",VLOOKUP(H264,Fehlergruppen!$1:$1048576,4,)),"")</f>
        <v/>
      </c>
      <c r="L264" t="s">
        <v>403</v>
      </c>
      <c r="M264" s="6"/>
      <c r="O264" s="6"/>
      <c r="Q264" s="6"/>
    </row>
    <row r="265" spans="1:17" x14ac:dyDescent="0.15">
      <c r="A265" s="1" t="s">
        <v>289</v>
      </c>
      <c r="B265" s="2" t="str">
        <f>VLOOKUP(A265,'Node-IDs'!$1:$256,2,)</f>
        <v>0x11</v>
      </c>
      <c r="C265" t="s">
        <v>372</v>
      </c>
      <c r="D265">
        <v>83</v>
      </c>
      <c r="E265" s="2">
        <f>VLOOKUP(A265,'Node-IDs'!$1:$256,3,)*1024+D265</f>
        <v>17491</v>
      </c>
      <c r="F265" t="s">
        <v>396</v>
      </c>
      <c r="G265" s="2" t="str">
        <f>VLOOKUP(F265,Fehlerkomponenten!$1:$1048576,2,)</f>
        <v>0x3</v>
      </c>
      <c r="I265" s="2" t="e">
        <f>VLOOKUP(H265,Fehlergruppen!$1:$1048576,2,)</f>
        <v>#N/A</v>
      </c>
      <c r="J265" t="s">
        <v>433</v>
      </c>
      <c r="K265" s="2" t="str">
        <f>IF(AND(J265&lt;&gt;"None",J265&lt;&gt;"Log"),CONCATENATE(VLOOKUP(J265,'Error-Level'!$A$2:$B$38,2,FALSE)," ",DEC2HEX(E265,4)," ",VLOOKUP(F265,Fehlerkomponenten!$1:$1048576,4,)," ",VLOOKUP(H265,Fehlergruppen!$1:$1048576,4,)),"")</f>
        <v/>
      </c>
      <c r="L265" t="s">
        <v>403</v>
      </c>
      <c r="M265" s="6"/>
      <c r="O265" s="6"/>
      <c r="Q265" s="6"/>
    </row>
    <row r="266" spans="1:17" x14ac:dyDescent="0.15">
      <c r="A266" s="1" t="s">
        <v>289</v>
      </c>
      <c r="B266" s="2" t="str">
        <f>VLOOKUP(A266,'Node-IDs'!$1:$256,2,)</f>
        <v>0x11</v>
      </c>
      <c r="C266" t="s">
        <v>373</v>
      </c>
      <c r="D266">
        <v>84</v>
      </c>
      <c r="E266" s="2">
        <f>VLOOKUP(A266,'Node-IDs'!$1:$256,3,)*1024+D266</f>
        <v>17492</v>
      </c>
      <c r="F266" t="s">
        <v>396</v>
      </c>
      <c r="G266" s="2" t="str">
        <f>VLOOKUP(F266,Fehlerkomponenten!$1:$1048576,2,)</f>
        <v>0x3</v>
      </c>
      <c r="I266" s="2" t="e">
        <f>VLOOKUP(H266,Fehlergruppen!$1:$1048576,2,)</f>
        <v>#N/A</v>
      </c>
      <c r="J266" t="s">
        <v>433</v>
      </c>
      <c r="K266" s="2" t="str">
        <f>IF(AND(J266&lt;&gt;"None",J266&lt;&gt;"Log"),CONCATENATE(VLOOKUP(J266,'Error-Level'!$A$2:$B$38,2,FALSE)," ",DEC2HEX(E266,4)," ",VLOOKUP(F266,Fehlerkomponenten!$1:$1048576,4,)," ",VLOOKUP(H266,Fehlergruppen!$1:$1048576,4,)),"")</f>
        <v/>
      </c>
      <c r="L266" t="s">
        <v>403</v>
      </c>
      <c r="M266" s="6"/>
      <c r="O266" s="6"/>
      <c r="Q266" s="6"/>
    </row>
    <row r="267" spans="1:17" x14ac:dyDescent="0.15">
      <c r="A267" s="1" t="s">
        <v>289</v>
      </c>
      <c r="B267" s="2" t="str">
        <f>VLOOKUP(A267,'Node-IDs'!$1:$256,2,)</f>
        <v>0x11</v>
      </c>
      <c r="C267" t="s">
        <v>374</v>
      </c>
      <c r="D267">
        <v>85</v>
      </c>
      <c r="E267" s="2">
        <f>VLOOKUP(A267,'Node-IDs'!$1:$256,3,)*1024+D267</f>
        <v>17493</v>
      </c>
      <c r="F267" t="s">
        <v>396</v>
      </c>
      <c r="G267" s="2" t="str">
        <f>VLOOKUP(F267,Fehlerkomponenten!$1:$1048576,2,)</f>
        <v>0x3</v>
      </c>
      <c r="I267" s="2" t="e">
        <f>VLOOKUP(H267,Fehlergruppen!$1:$1048576,2,)</f>
        <v>#N/A</v>
      </c>
      <c r="J267" t="s">
        <v>433</v>
      </c>
      <c r="K267" s="2" t="str">
        <f>IF(AND(J267&lt;&gt;"None",J267&lt;&gt;"Log"),CONCATENATE(VLOOKUP(J267,'Error-Level'!$A$2:$B$38,2,FALSE)," ",DEC2HEX(E267,4)," ",VLOOKUP(F267,Fehlerkomponenten!$1:$1048576,4,)," ",VLOOKUP(H267,Fehlergruppen!$1:$1048576,4,)),"")</f>
        <v/>
      </c>
      <c r="L267" t="s">
        <v>403</v>
      </c>
      <c r="M267" s="6"/>
      <c r="O267" s="6"/>
      <c r="Q267" s="6"/>
    </row>
    <row r="268" spans="1:17" ht="14" x14ac:dyDescent="0.15">
      <c r="A268" s="1" t="s">
        <v>289</v>
      </c>
      <c r="B268" s="2" t="str">
        <f>VLOOKUP(A268,'Node-IDs'!$1:$256,2,)</f>
        <v>0x11</v>
      </c>
      <c r="C268" t="s">
        <v>375</v>
      </c>
      <c r="D268">
        <v>86</v>
      </c>
      <c r="E268" s="2">
        <f>VLOOKUP(A268,'Node-IDs'!$1:$256,3,)*1024+D268</f>
        <v>17494</v>
      </c>
      <c r="F268" t="s">
        <v>396</v>
      </c>
      <c r="G268" s="2" t="str">
        <f>VLOOKUP(F268,Fehlerkomponenten!$1:$1048576,2,)</f>
        <v>0x3</v>
      </c>
      <c r="H268" t="s">
        <v>14</v>
      </c>
      <c r="I268" s="2" t="str">
        <f>VLOOKUP(H268,Fehlergruppen!$1:$1048576,2,)</f>
        <v>0x2</v>
      </c>
      <c r="J268" t="s">
        <v>431</v>
      </c>
      <c r="K268" s="2" t="str">
        <f>IF(AND(J268&lt;&gt;"None",J268&lt;&gt;"Log"),CONCATENATE(VLOOKUP(J268,'Error-Level'!$A$2:$B$38,2,FALSE)," ",DEC2HEX(E268,4)," ",VLOOKUP(F268,Fehlerkomponenten!$1:$1048576,4,)," ",VLOOKUP(H268,Fehlergruppen!$1:$1048576,4,)),"")</f>
        <v>ERR 4456 BATT SW</v>
      </c>
      <c r="L268" t="s">
        <v>61</v>
      </c>
      <c r="M268" s="6" t="s">
        <v>786</v>
      </c>
      <c r="O268" s="6" t="s">
        <v>866</v>
      </c>
      <c r="Q268" s="6"/>
    </row>
    <row r="269" spans="1:17" x14ac:dyDescent="0.15">
      <c r="A269" s="1" t="s">
        <v>289</v>
      </c>
      <c r="B269" s="2" t="str">
        <f>VLOOKUP(A269,'Node-IDs'!$1:$256,2,)</f>
        <v>0x11</v>
      </c>
      <c r="C269" t="s">
        <v>376</v>
      </c>
      <c r="D269">
        <v>87</v>
      </c>
      <c r="E269" s="2">
        <f>VLOOKUP(A269,'Node-IDs'!$1:$256,3,)*1024+D269</f>
        <v>17495</v>
      </c>
      <c r="F269" t="s">
        <v>396</v>
      </c>
      <c r="G269" s="2" t="str">
        <f>VLOOKUP(F269,Fehlerkomponenten!$1:$1048576,2,)</f>
        <v>0x3</v>
      </c>
      <c r="I269" s="2" t="e">
        <f>VLOOKUP(H269,Fehlergruppen!$1:$1048576,2,)</f>
        <v>#N/A</v>
      </c>
      <c r="J269" t="s">
        <v>433</v>
      </c>
      <c r="K269" s="2" t="str">
        <f>IF(AND(J269&lt;&gt;"None",J269&lt;&gt;"Log"),CONCATENATE(VLOOKUP(J269,'Error-Level'!$A$2:$B$38,2,FALSE)," ",DEC2HEX(E269,4)," ",VLOOKUP(F269,Fehlerkomponenten!$1:$1048576,4,)," ",VLOOKUP(H269,Fehlergruppen!$1:$1048576,4,)),"")</f>
        <v/>
      </c>
      <c r="L269" t="s">
        <v>403</v>
      </c>
      <c r="M269" s="6"/>
      <c r="O269" s="6"/>
      <c r="Q269" s="6"/>
    </row>
    <row r="270" spans="1:17" x14ac:dyDescent="0.15">
      <c r="A270" s="1" t="s">
        <v>289</v>
      </c>
      <c r="B270" s="2" t="str">
        <f>VLOOKUP(A270,'Node-IDs'!$1:$256,2,)</f>
        <v>0x11</v>
      </c>
      <c r="C270" t="s">
        <v>377</v>
      </c>
      <c r="D270">
        <v>88</v>
      </c>
      <c r="E270" s="2">
        <f>VLOOKUP(A270,'Node-IDs'!$1:$256,3,)*1024+D270</f>
        <v>17496</v>
      </c>
      <c r="F270" t="s">
        <v>396</v>
      </c>
      <c r="G270" s="2" t="str">
        <f>VLOOKUP(F270,Fehlerkomponenten!$1:$1048576,2,)</f>
        <v>0x3</v>
      </c>
      <c r="I270" s="2" t="e">
        <f>VLOOKUP(H270,Fehlergruppen!$1:$1048576,2,)</f>
        <v>#N/A</v>
      </c>
      <c r="J270" t="s">
        <v>433</v>
      </c>
      <c r="K270" s="2" t="str">
        <f>IF(AND(J270&lt;&gt;"None",J270&lt;&gt;"Log"),CONCATENATE(VLOOKUP(J270,'Error-Level'!$A$2:$B$38,2,FALSE)," ",DEC2HEX(E270,4)," ",VLOOKUP(F270,Fehlerkomponenten!$1:$1048576,4,)," ",VLOOKUP(H270,Fehlergruppen!$1:$1048576,4,)),"")</f>
        <v/>
      </c>
      <c r="L270" t="s">
        <v>403</v>
      </c>
      <c r="M270" s="6"/>
      <c r="O270" s="6"/>
      <c r="Q270" s="6"/>
    </row>
    <row r="271" spans="1:17" x14ac:dyDescent="0.15">
      <c r="A271" s="1" t="s">
        <v>289</v>
      </c>
      <c r="B271" s="2" t="str">
        <f>VLOOKUP(A271,'Node-IDs'!$1:$256,2,)</f>
        <v>0x11</v>
      </c>
      <c r="C271" t="s">
        <v>378</v>
      </c>
      <c r="D271">
        <v>89</v>
      </c>
      <c r="E271" s="2">
        <f>VLOOKUP(A271,'Node-IDs'!$1:$256,3,)*1024+D271</f>
        <v>17497</v>
      </c>
      <c r="F271" t="s">
        <v>396</v>
      </c>
      <c r="G271" s="2" t="str">
        <f>VLOOKUP(F271,Fehlerkomponenten!$1:$1048576,2,)</f>
        <v>0x3</v>
      </c>
      <c r="I271" s="2" t="e">
        <f>VLOOKUP(H271,Fehlergruppen!$1:$1048576,2,)</f>
        <v>#N/A</v>
      </c>
      <c r="J271" t="s">
        <v>433</v>
      </c>
      <c r="K271" s="2" t="str">
        <f>IF(AND(J271&lt;&gt;"None",J271&lt;&gt;"Log"),CONCATENATE(VLOOKUP(J271,'Error-Level'!$A$2:$B$38,2,FALSE)," ",DEC2HEX(E271,4)," ",VLOOKUP(F271,Fehlerkomponenten!$1:$1048576,4,)," ",VLOOKUP(H271,Fehlergruppen!$1:$1048576,4,)),"")</f>
        <v/>
      </c>
      <c r="L271" t="s">
        <v>403</v>
      </c>
      <c r="M271" s="6"/>
      <c r="O271" s="6"/>
      <c r="Q271" s="6"/>
    </row>
    <row r="272" spans="1:17" x14ac:dyDescent="0.15">
      <c r="A272" s="1" t="s">
        <v>289</v>
      </c>
      <c r="B272" s="2" t="str">
        <f>VLOOKUP(A272,'Node-IDs'!$1:$256,2,)</f>
        <v>0x11</v>
      </c>
      <c r="C272" t="s">
        <v>379</v>
      </c>
      <c r="D272">
        <v>90</v>
      </c>
      <c r="E272" s="2">
        <f>VLOOKUP(A272,'Node-IDs'!$1:$256,3,)*1024+D272</f>
        <v>17498</v>
      </c>
      <c r="F272" t="s">
        <v>396</v>
      </c>
      <c r="G272" s="2" t="str">
        <f>VLOOKUP(F272,Fehlerkomponenten!$1:$1048576,2,)</f>
        <v>0x3</v>
      </c>
      <c r="I272" s="2" t="e">
        <f>VLOOKUP(H272,Fehlergruppen!$1:$1048576,2,)</f>
        <v>#N/A</v>
      </c>
      <c r="J272" t="s">
        <v>433</v>
      </c>
      <c r="K272" s="2" t="str">
        <f>IF(AND(J272&lt;&gt;"None",J272&lt;&gt;"Log"),CONCATENATE(VLOOKUP(J272,'Error-Level'!$A$2:$B$38,2,FALSE)," ",DEC2HEX(E272,4)," ",VLOOKUP(F272,Fehlerkomponenten!$1:$1048576,4,)," ",VLOOKUP(H272,Fehlergruppen!$1:$1048576,4,)),"")</f>
        <v/>
      </c>
      <c r="L272" t="s">
        <v>403</v>
      </c>
      <c r="M272" s="6"/>
      <c r="O272" s="6"/>
      <c r="Q272" s="6"/>
    </row>
    <row r="273" spans="1:17" x14ac:dyDescent="0.15">
      <c r="A273" s="1" t="s">
        <v>289</v>
      </c>
      <c r="B273" s="2" t="str">
        <f>VLOOKUP(A273,'Node-IDs'!$1:$256,2,)</f>
        <v>0x11</v>
      </c>
      <c r="C273" t="s">
        <v>380</v>
      </c>
      <c r="D273">
        <v>91</v>
      </c>
      <c r="E273" s="2">
        <f>VLOOKUP(A273,'Node-IDs'!$1:$256,3,)*1024+D273</f>
        <v>17499</v>
      </c>
      <c r="F273" t="s">
        <v>396</v>
      </c>
      <c r="G273" s="2" t="str">
        <f>VLOOKUP(F273,Fehlerkomponenten!$1:$1048576,2,)</f>
        <v>0x3</v>
      </c>
      <c r="I273" s="2" t="e">
        <f>VLOOKUP(H273,Fehlergruppen!$1:$1048576,2,)</f>
        <v>#N/A</v>
      </c>
      <c r="J273" t="s">
        <v>433</v>
      </c>
      <c r="K273" s="2" t="str">
        <f>IF(AND(J273&lt;&gt;"None",J273&lt;&gt;"Log"),CONCATENATE(VLOOKUP(J273,'Error-Level'!$A$2:$B$38,2,FALSE)," ",DEC2HEX(E273,4)," ",VLOOKUP(F273,Fehlerkomponenten!$1:$1048576,4,)," ",VLOOKUP(H273,Fehlergruppen!$1:$1048576,4,)),"")</f>
        <v/>
      </c>
      <c r="L273" t="s">
        <v>403</v>
      </c>
      <c r="M273" s="6"/>
      <c r="O273" s="6"/>
      <c r="Q273" s="6"/>
    </row>
    <row r="274" spans="1:17" x14ac:dyDescent="0.15">
      <c r="A274" s="1" t="s">
        <v>289</v>
      </c>
      <c r="B274" s="2" t="str">
        <f>VLOOKUP(A274,'Node-IDs'!$1:$256,2,)</f>
        <v>0x11</v>
      </c>
      <c r="C274" t="s">
        <v>730</v>
      </c>
      <c r="D274">
        <v>92</v>
      </c>
      <c r="E274" s="2">
        <f>VLOOKUP(A274,'Node-IDs'!$1:$256,3,)*1024+D274</f>
        <v>17500</v>
      </c>
      <c r="F274" t="s">
        <v>396</v>
      </c>
      <c r="G274" s="2" t="str">
        <f>VLOOKUP(F274,Fehlerkomponenten!$1:$1048576,2,)</f>
        <v>0x3</v>
      </c>
      <c r="I274" s="2" t="e">
        <f>VLOOKUP(H274,Fehlergruppen!$1:$1048576,2,)</f>
        <v>#N/A</v>
      </c>
      <c r="J274" t="s">
        <v>433</v>
      </c>
      <c r="K274" s="2" t="str">
        <f>IF(AND(J274&lt;&gt;"None",J274&lt;&gt;"Log"),CONCATENATE(VLOOKUP(J274,'Error-Level'!$A$2:$B$38,2,FALSE)," ",DEC2HEX(E274,4)," ",VLOOKUP(F274,Fehlerkomponenten!$1:$1048576,4,)," ",VLOOKUP(H274,Fehlergruppen!$1:$1048576,4,)),"")</f>
        <v/>
      </c>
      <c r="L274" t="s">
        <v>403</v>
      </c>
      <c r="M274" s="6"/>
      <c r="O274" s="6"/>
      <c r="Q274" s="6"/>
    </row>
    <row r="275" spans="1:17" x14ac:dyDescent="0.15">
      <c r="A275" s="1" t="s">
        <v>289</v>
      </c>
      <c r="B275" s="2" t="str">
        <f>VLOOKUP(A275,'Node-IDs'!$1:$256,2,)</f>
        <v>0x11</v>
      </c>
      <c r="C275" t="s">
        <v>382</v>
      </c>
      <c r="D275">
        <v>93</v>
      </c>
      <c r="E275" s="2">
        <f>VLOOKUP(A275,'Node-IDs'!$1:$256,3,)*1024+D275</f>
        <v>17501</v>
      </c>
      <c r="F275" t="s">
        <v>396</v>
      </c>
      <c r="G275" s="2" t="str">
        <f>VLOOKUP(F275,Fehlerkomponenten!$1:$1048576,2,)</f>
        <v>0x3</v>
      </c>
      <c r="I275" s="2" t="e">
        <f>VLOOKUP(H275,Fehlergruppen!$1:$1048576,2,)</f>
        <v>#N/A</v>
      </c>
      <c r="J275" t="s">
        <v>433</v>
      </c>
      <c r="K275" s="2" t="str">
        <f>IF(AND(J275&lt;&gt;"None",J275&lt;&gt;"Log"),CONCATENATE(VLOOKUP(J275,'Error-Level'!$A$2:$B$38,2,FALSE)," ",DEC2HEX(E275,4)," ",VLOOKUP(F275,Fehlerkomponenten!$1:$1048576,4,)," ",VLOOKUP(H275,Fehlergruppen!$1:$1048576,4,)),"")</f>
        <v/>
      </c>
      <c r="L275" t="s">
        <v>403</v>
      </c>
      <c r="M275" s="6"/>
      <c r="O275" s="6"/>
      <c r="Q275" s="6"/>
    </row>
    <row r="276" spans="1:17" x14ac:dyDescent="0.15">
      <c r="A276" s="1" t="s">
        <v>289</v>
      </c>
      <c r="B276" s="2" t="str">
        <f>VLOOKUP(A276,'Node-IDs'!$1:$256,2,)</f>
        <v>0x11</v>
      </c>
      <c r="C276" t="s">
        <v>383</v>
      </c>
      <c r="D276">
        <v>94</v>
      </c>
      <c r="E276" s="2">
        <f>VLOOKUP(A276,'Node-IDs'!$1:$256,3,)*1024+D276</f>
        <v>17502</v>
      </c>
      <c r="F276" t="s">
        <v>396</v>
      </c>
      <c r="G276" s="2" t="str">
        <f>VLOOKUP(F276,Fehlerkomponenten!$1:$1048576,2,)</f>
        <v>0x3</v>
      </c>
      <c r="I276" s="2" t="e">
        <f>VLOOKUP(H276,Fehlergruppen!$1:$1048576,2,)</f>
        <v>#N/A</v>
      </c>
      <c r="J276" t="s">
        <v>433</v>
      </c>
      <c r="K276" s="2" t="str">
        <f>IF(AND(J276&lt;&gt;"None",J276&lt;&gt;"Log"),CONCATENATE(VLOOKUP(J276,'Error-Level'!$A$2:$B$38,2,FALSE)," ",DEC2HEX(E276,4)," ",VLOOKUP(F276,Fehlerkomponenten!$1:$1048576,4,)," ",VLOOKUP(H276,Fehlergruppen!$1:$1048576,4,)),"")</f>
        <v/>
      </c>
      <c r="L276" t="s">
        <v>403</v>
      </c>
      <c r="M276" s="6"/>
      <c r="O276" s="6"/>
      <c r="Q276" s="6"/>
    </row>
    <row r="277" spans="1:17" x14ac:dyDescent="0.15">
      <c r="A277" s="1" t="s">
        <v>289</v>
      </c>
      <c r="B277" s="2" t="str">
        <f>VLOOKUP(A277,'Node-IDs'!$1:$256,2,)</f>
        <v>0x11</v>
      </c>
      <c r="C277" t="s">
        <v>384</v>
      </c>
      <c r="D277">
        <v>95</v>
      </c>
      <c r="E277" s="2">
        <f>VLOOKUP(A277,'Node-IDs'!$1:$256,3,)*1024+D277</f>
        <v>17503</v>
      </c>
      <c r="F277" t="s">
        <v>396</v>
      </c>
      <c r="G277" s="2" t="str">
        <f>VLOOKUP(F277,Fehlerkomponenten!$1:$1048576,2,)</f>
        <v>0x3</v>
      </c>
      <c r="I277" s="2" t="e">
        <f>VLOOKUP(H277,Fehlergruppen!$1:$1048576,2,)</f>
        <v>#N/A</v>
      </c>
      <c r="J277" t="s">
        <v>433</v>
      </c>
      <c r="K277" s="2" t="str">
        <f>IF(AND(J277&lt;&gt;"None",J277&lt;&gt;"Log"),CONCATENATE(VLOOKUP(J277,'Error-Level'!$A$2:$B$38,2,FALSE)," ",DEC2HEX(E277,4)," ",VLOOKUP(F277,Fehlerkomponenten!$1:$1048576,4,)," ",VLOOKUP(H277,Fehlergruppen!$1:$1048576,4,)),"")</f>
        <v/>
      </c>
      <c r="L277" t="s">
        <v>403</v>
      </c>
      <c r="M277" s="6"/>
      <c r="O277" s="6"/>
      <c r="Q277" s="6"/>
    </row>
    <row r="278" spans="1:17" x14ac:dyDescent="0.15">
      <c r="A278" s="1" t="s">
        <v>289</v>
      </c>
      <c r="B278" s="2" t="str">
        <f>VLOOKUP(A278,'Node-IDs'!$1:$256,2,)</f>
        <v>0x11</v>
      </c>
      <c r="C278" t="s">
        <v>385</v>
      </c>
      <c r="D278">
        <v>96</v>
      </c>
      <c r="E278" s="2">
        <f>VLOOKUP(A278,'Node-IDs'!$1:$256,3,)*1024+D278</f>
        <v>17504</v>
      </c>
      <c r="F278" t="s">
        <v>396</v>
      </c>
      <c r="G278" s="2" t="str">
        <f>VLOOKUP(F278,Fehlerkomponenten!$1:$1048576,2,)</f>
        <v>0x3</v>
      </c>
      <c r="I278" s="2" t="e">
        <f>VLOOKUP(H278,Fehlergruppen!$1:$1048576,2,)</f>
        <v>#N/A</v>
      </c>
      <c r="J278" t="s">
        <v>433</v>
      </c>
      <c r="K278" s="2" t="str">
        <f>IF(AND(J278&lt;&gt;"None",J278&lt;&gt;"Log"),CONCATENATE(VLOOKUP(J278,'Error-Level'!$A$2:$B$38,2,FALSE)," ",DEC2HEX(E278,4)," ",VLOOKUP(F278,Fehlerkomponenten!$1:$1048576,4,)," ",VLOOKUP(H278,Fehlergruppen!$1:$1048576,4,)),"")</f>
        <v/>
      </c>
      <c r="L278" t="s">
        <v>403</v>
      </c>
      <c r="M278" s="6"/>
      <c r="O278" s="6"/>
      <c r="Q278" s="6"/>
    </row>
    <row r="279" spans="1:17" x14ac:dyDescent="0.15">
      <c r="A279" s="1" t="s">
        <v>289</v>
      </c>
      <c r="B279" s="2" t="str">
        <f>VLOOKUP(A279,'Node-IDs'!$1:$256,2,)</f>
        <v>0x11</v>
      </c>
      <c r="C279" t="s">
        <v>386</v>
      </c>
      <c r="D279">
        <v>97</v>
      </c>
      <c r="E279" s="2">
        <f>VLOOKUP(A279,'Node-IDs'!$1:$256,3,)*1024+D279</f>
        <v>17505</v>
      </c>
      <c r="F279" t="s">
        <v>396</v>
      </c>
      <c r="G279" s="2" t="str">
        <f>VLOOKUP(F279,Fehlerkomponenten!$1:$1048576,2,)</f>
        <v>0x3</v>
      </c>
      <c r="I279" s="2" t="e">
        <f>VLOOKUP(H279,Fehlergruppen!$1:$1048576,2,)</f>
        <v>#N/A</v>
      </c>
      <c r="J279" t="s">
        <v>433</v>
      </c>
      <c r="K279" s="2" t="str">
        <f>IF(AND(J279&lt;&gt;"None",J279&lt;&gt;"Log"),CONCATENATE(VLOOKUP(J279,'Error-Level'!$A$2:$B$38,2,FALSE)," ",DEC2HEX(E279,4)," ",VLOOKUP(F279,Fehlerkomponenten!$1:$1048576,4,)," ",VLOOKUP(H279,Fehlergruppen!$1:$1048576,4,)),"")</f>
        <v/>
      </c>
      <c r="L279" t="s">
        <v>403</v>
      </c>
      <c r="M279" s="6"/>
      <c r="O279" s="6"/>
      <c r="Q279" s="6"/>
    </row>
    <row r="280" spans="1:17" ht="14" x14ac:dyDescent="0.15">
      <c r="A280" s="1" t="s">
        <v>289</v>
      </c>
      <c r="B280" s="2" t="str">
        <f>VLOOKUP(A280,'Node-IDs'!$1:$256,2,)</f>
        <v>0x11</v>
      </c>
      <c r="C280" t="s">
        <v>387</v>
      </c>
      <c r="D280">
        <v>98</v>
      </c>
      <c r="E280" s="2">
        <f>VLOOKUP(A280,'Node-IDs'!$1:$256,3,)*1024+D280</f>
        <v>17506</v>
      </c>
      <c r="F280" t="s">
        <v>396</v>
      </c>
      <c r="G280" s="2" t="str">
        <f>VLOOKUP(F280,Fehlerkomponenten!$1:$1048576,2,)</f>
        <v>0x3</v>
      </c>
      <c r="H280" t="s">
        <v>15</v>
      </c>
      <c r="I280" s="2" t="str">
        <f>VLOOKUP(H280,Fehlergruppen!$1:$1048576,2,)</f>
        <v>0x3</v>
      </c>
      <c r="J280" t="s">
        <v>431</v>
      </c>
      <c r="K280" s="2" t="str">
        <f>IF(AND(J280&lt;&gt;"None",J280&lt;&gt;"Log"),CONCATENATE(VLOOKUP(J280,'Error-Level'!$A$2:$B$38,2,FALSE)," ",DEC2HEX(E280,4)," ",VLOOKUP(F280,Fehlerkomponenten!$1:$1048576,4,)," ",VLOOKUP(H280,Fehlergruppen!$1:$1048576,4,)),"")</f>
        <v>ERR 4462 BATT HW</v>
      </c>
      <c r="L280" t="s">
        <v>61</v>
      </c>
      <c r="M280" s="6" t="s">
        <v>829</v>
      </c>
      <c r="O280" s="6" t="s">
        <v>873</v>
      </c>
      <c r="Q280" s="6"/>
    </row>
    <row r="281" spans="1:17" ht="14" x14ac:dyDescent="0.15">
      <c r="A281" s="1" t="s">
        <v>289</v>
      </c>
      <c r="B281" s="2" t="str">
        <f>VLOOKUP(A281,'Node-IDs'!$1:$256,2,)</f>
        <v>0x11</v>
      </c>
      <c r="C281" t="s">
        <v>388</v>
      </c>
      <c r="D281">
        <v>99</v>
      </c>
      <c r="E281" s="2">
        <f>VLOOKUP(A281,'Node-IDs'!$1:$256,3,)*1024+D281</f>
        <v>17507</v>
      </c>
      <c r="F281" t="s">
        <v>396</v>
      </c>
      <c r="G281" s="2" t="str">
        <f>VLOOKUP(F281,Fehlerkomponenten!$1:$1048576,2,)</f>
        <v>0x3</v>
      </c>
      <c r="H281" t="s">
        <v>15</v>
      </c>
      <c r="I281" s="2" t="str">
        <f>VLOOKUP(H281,Fehlergruppen!$1:$1048576,2,)</f>
        <v>0x3</v>
      </c>
      <c r="J281" t="s">
        <v>431</v>
      </c>
      <c r="K281" s="2" t="str">
        <f>IF(AND(J281&lt;&gt;"None",J281&lt;&gt;"Log"),CONCATENATE(VLOOKUP(J281,'Error-Level'!$A$2:$B$38,2,FALSE)," ",DEC2HEX(E281,4)," ",VLOOKUP(F281,Fehlerkomponenten!$1:$1048576,4,)," ",VLOOKUP(H281,Fehlergruppen!$1:$1048576,4,)),"")</f>
        <v>ERR 4463 BATT HW</v>
      </c>
      <c r="L281" t="s">
        <v>61</v>
      </c>
      <c r="M281" s="6" t="s">
        <v>828</v>
      </c>
      <c r="O281" s="6" t="s">
        <v>873</v>
      </c>
      <c r="Q281" s="6"/>
    </row>
    <row r="282" spans="1:17" ht="42" x14ac:dyDescent="0.15">
      <c r="A282" s="1" t="s">
        <v>289</v>
      </c>
      <c r="B282" s="2" t="str">
        <f>VLOOKUP(A282,'Node-IDs'!$1:$256,2,)</f>
        <v>0x11</v>
      </c>
      <c r="C282" t="s">
        <v>389</v>
      </c>
      <c r="D282">
        <v>100</v>
      </c>
      <c r="E282" s="2">
        <f>VLOOKUP(A282,'Node-IDs'!$1:$256,3,)*1024+D282</f>
        <v>17508</v>
      </c>
      <c r="F282" t="s">
        <v>396</v>
      </c>
      <c r="G282" s="2" t="str">
        <f>VLOOKUP(F282,Fehlerkomponenten!$1:$1048576,2,)</f>
        <v>0x3</v>
      </c>
      <c r="H282" t="s">
        <v>15</v>
      </c>
      <c r="I282" s="2" t="str">
        <f>VLOOKUP(H282,Fehlergruppen!$1:$1048576,2,)</f>
        <v>0x3</v>
      </c>
      <c r="J282" t="s">
        <v>431</v>
      </c>
      <c r="K282" s="2" t="str">
        <f>IF(AND(J282&lt;&gt;"None",J282&lt;&gt;"Log"),CONCATENATE(VLOOKUP(J282,'Error-Level'!$A$2:$B$38,2,FALSE)," ",DEC2HEX(E282,4)," ",VLOOKUP(F282,Fehlerkomponenten!$1:$1048576,4,)," ",VLOOKUP(H282,Fehlergruppen!$1:$1048576,4,)),"")</f>
        <v>ERR 4464 BATT HW</v>
      </c>
      <c r="L282" t="s">
        <v>61</v>
      </c>
      <c r="M282" s="6" t="s">
        <v>598</v>
      </c>
      <c r="O282" s="6" t="s">
        <v>599</v>
      </c>
      <c r="Q282" s="6"/>
    </row>
    <row r="283" spans="1:17" x14ac:dyDescent="0.15">
      <c r="A283" s="1" t="s">
        <v>289</v>
      </c>
      <c r="B283" s="2" t="str">
        <f>VLOOKUP(A283,'Node-IDs'!$1:$256,2,)</f>
        <v>0x11</v>
      </c>
      <c r="C283" t="s">
        <v>390</v>
      </c>
      <c r="D283">
        <v>101</v>
      </c>
      <c r="E283" s="2">
        <f>VLOOKUP(A283,'Node-IDs'!$1:$256,3,)*1024+D283</f>
        <v>17509</v>
      </c>
      <c r="F283" t="s">
        <v>396</v>
      </c>
      <c r="G283" s="2" t="str">
        <f>VLOOKUP(F283,Fehlerkomponenten!$1:$1048576,2,)</f>
        <v>0x3</v>
      </c>
      <c r="I283" s="2" t="e">
        <f>VLOOKUP(H283,Fehlergruppen!$1:$1048576,2,)</f>
        <v>#N/A</v>
      </c>
      <c r="J283" t="s">
        <v>433</v>
      </c>
      <c r="K283" s="2" t="str">
        <f>IF(AND(J283&lt;&gt;"None",J283&lt;&gt;"Log"),CONCATENATE(VLOOKUP(J283,'Error-Level'!$A$2:$B$38,2,FALSE)," ",DEC2HEX(E283,4)," ",VLOOKUP(F283,Fehlerkomponenten!$1:$1048576,4,)," ",VLOOKUP(H283,Fehlergruppen!$1:$1048576,4,)),"")</f>
        <v/>
      </c>
      <c r="L283" t="s">
        <v>403</v>
      </c>
      <c r="M283" s="6"/>
      <c r="O283" s="6"/>
      <c r="Q283" s="6"/>
    </row>
    <row r="284" spans="1:17" x14ac:dyDescent="0.15">
      <c r="A284" s="1" t="s">
        <v>289</v>
      </c>
      <c r="B284" s="2" t="str">
        <f>VLOOKUP(A284,'Node-IDs'!$1:$256,2,)</f>
        <v>0x11</v>
      </c>
      <c r="C284" t="s">
        <v>391</v>
      </c>
      <c r="D284">
        <v>102</v>
      </c>
      <c r="E284" s="2">
        <f>VLOOKUP(A284,'Node-IDs'!$1:$256,3,)*1024+D284</f>
        <v>17510</v>
      </c>
      <c r="F284" t="s">
        <v>396</v>
      </c>
      <c r="G284" s="2" t="str">
        <f>VLOOKUP(F284,Fehlerkomponenten!$1:$1048576,2,)</f>
        <v>0x3</v>
      </c>
      <c r="I284" s="2" t="e">
        <f>VLOOKUP(H284,Fehlergruppen!$1:$1048576,2,)</f>
        <v>#N/A</v>
      </c>
      <c r="J284" t="s">
        <v>433</v>
      </c>
      <c r="K284" s="2" t="str">
        <f>IF(AND(J284&lt;&gt;"None",J284&lt;&gt;"Log"),CONCATENATE(VLOOKUP(J284,'Error-Level'!$A$2:$B$38,2,FALSE)," ",DEC2HEX(E284,4)," ",VLOOKUP(F284,Fehlerkomponenten!$1:$1048576,4,)," ",VLOOKUP(H284,Fehlergruppen!$1:$1048576,4,)),"")</f>
        <v/>
      </c>
      <c r="L284" t="s">
        <v>403</v>
      </c>
      <c r="M284" s="6"/>
      <c r="O284" s="6"/>
      <c r="Q284" s="6"/>
    </row>
    <row r="285" spans="1:17" ht="14" x14ac:dyDescent="0.15">
      <c r="A285" s="1" t="s">
        <v>289</v>
      </c>
      <c r="B285" s="2" t="str">
        <f>VLOOKUP(A285,'Node-IDs'!$1:$256,2,)</f>
        <v>0x11</v>
      </c>
      <c r="C285" t="s">
        <v>392</v>
      </c>
      <c r="D285">
        <v>108</v>
      </c>
      <c r="E285" s="2">
        <f>VLOOKUP(A285,'Node-IDs'!$1:$256,3,)*1024+D285</f>
        <v>17516</v>
      </c>
      <c r="F285" t="s">
        <v>396</v>
      </c>
      <c r="G285" s="2" t="str">
        <f>VLOOKUP(F285,Fehlerkomponenten!$1:$1048576,2,)</f>
        <v>0x3</v>
      </c>
      <c r="H285" t="s">
        <v>15</v>
      </c>
      <c r="I285" s="2" t="str">
        <f>VLOOKUP(H285,Fehlergruppen!$1:$1048576,2,)</f>
        <v>0x3</v>
      </c>
      <c r="J285" t="s">
        <v>431</v>
      </c>
      <c r="K285" s="2" t="str">
        <f>IF(AND(J285&lt;&gt;"None",J285&lt;&gt;"Log"),CONCATENATE(VLOOKUP(J285,'Error-Level'!$A$2:$B$38,2,FALSE)," ",DEC2HEX(E285,4)," ",VLOOKUP(F285,Fehlerkomponenten!$1:$1048576,4,)," ",VLOOKUP(H285,Fehlergruppen!$1:$1048576,4,)),"")</f>
        <v>ERR 446C BATT HW</v>
      </c>
      <c r="L285" t="s">
        <v>61</v>
      </c>
      <c r="M285" s="6" t="s">
        <v>830</v>
      </c>
      <c r="O285" s="6" t="s">
        <v>831</v>
      </c>
      <c r="Q285" s="6"/>
    </row>
    <row r="286" spans="1:17" ht="14" x14ac:dyDescent="0.15">
      <c r="A286" s="1" t="s">
        <v>289</v>
      </c>
      <c r="B286" s="2" t="str">
        <f>VLOOKUP(A286,'Node-IDs'!$1:$256,2,)</f>
        <v>0x11</v>
      </c>
      <c r="C286" t="s">
        <v>393</v>
      </c>
      <c r="D286">
        <v>110</v>
      </c>
      <c r="E286" s="2">
        <f>VLOOKUP(A286,'Node-IDs'!$1:$256,3,)*1024+D286</f>
        <v>17518</v>
      </c>
      <c r="F286" t="s">
        <v>396</v>
      </c>
      <c r="G286" s="2" t="str">
        <f>VLOOKUP(F286,Fehlerkomponenten!$1:$1048576,2,)</f>
        <v>0x3</v>
      </c>
      <c r="H286" t="s">
        <v>15</v>
      </c>
      <c r="I286" s="2" t="str">
        <f>VLOOKUP(H286,Fehlergruppen!$1:$1048576,2,)</f>
        <v>0x3</v>
      </c>
      <c r="J286" t="s">
        <v>431</v>
      </c>
      <c r="K286" s="2" t="str">
        <f>IF(AND(J286&lt;&gt;"None",J286&lt;&gt;"Log"),CONCATENATE(VLOOKUP(J286,'Error-Level'!$A$2:$B$38,2,FALSE)," ",DEC2HEX(E286,4)," ",VLOOKUP(F286,Fehlerkomponenten!$1:$1048576,4,)," ",VLOOKUP(H286,Fehlergruppen!$1:$1048576,4,)),"")</f>
        <v>ERR 446E BATT HW</v>
      </c>
      <c r="L286" t="s">
        <v>61</v>
      </c>
      <c r="M286" s="6" t="s">
        <v>832</v>
      </c>
      <c r="O286" s="6" t="s">
        <v>831</v>
      </c>
      <c r="Q286" s="6"/>
    </row>
    <row r="287" spans="1:17" x14ac:dyDescent="0.15">
      <c r="A287" s="1" t="s">
        <v>289</v>
      </c>
      <c r="B287" s="2" t="str">
        <f>VLOOKUP(A287,'Node-IDs'!$1:$256,2,)</f>
        <v>0x11</v>
      </c>
      <c r="C287" t="s">
        <v>731</v>
      </c>
      <c r="D287">
        <v>111</v>
      </c>
      <c r="E287" s="2">
        <f>VLOOKUP(A287,'Node-IDs'!$1:$256,3,)*1024+D287</f>
        <v>17519</v>
      </c>
      <c r="F287" t="s">
        <v>396</v>
      </c>
      <c r="G287" s="2" t="str">
        <f>VLOOKUP(F287,Fehlerkomponenten!$1:$1048576,2,)</f>
        <v>0x3</v>
      </c>
      <c r="I287" s="2" t="e">
        <f>VLOOKUP(H287,Fehlergruppen!$1:$1048576,2,)</f>
        <v>#N/A</v>
      </c>
      <c r="J287" t="s">
        <v>433</v>
      </c>
      <c r="K287" s="2" t="str">
        <f>IF(AND(J287&lt;&gt;"None",J287&lt;&gt;"Log"),CONCATENATE(VLOOKUP(J287,'Error-Level'!$A$2:$B$38,2,FALSE)," ",DEC2HEX(E287,4)," ",VLOOKUP(F287,Fehlerkomponenten!$1:$1048576,4,)," ",VLOOKUP(H287,Fehlergruppen!$1:$1048576,4,)),"")</f>
        <v/>
      </c>
      <c r="L287" t="s">
        <v>403</v>
      </c>
      <c r="M287" s="6"/>
      <c r="O287" s="6"/>
      <c r="Q287" s="6"/>
    </row>
    <row r="288" spans="1:17" x14ac:dyDescent="0.15">
      <c r="A288" s="1" t="s">
        <v>289</v>
      </c>
      <c r="B288" s="2" t="str">
        <f>VLOOKUP(A288,'Node-IDs'!$1:$256,2,)</f>
        <v>0x11</v>
      </c>
      <c r="C288" t="s">
        <v>394</v>
      </c>
      <c r="D288">
        <v>112</v>
      </c>
      <c r="E288" s="2">
        <f>VLOOKUP(A288,'Node-IDs'!$1:$256,3,)*1024+D288</f>
        <v>17520</v>
      </c>
      <c r="F288" t="s">
        <v>396</v>
      </c>
      <c r="G288" s="2" t="str">
        <f>VLOOKUP(F288,Fehlerkomponenten!$1:$1048576,2,)</f>
        <v>0x3</v>
      </c>
      <c r="I288" s="2" t="e">
        <f>VLOOKUP(H288,Fehlergruppen!$1:$1048576,2,)</f>
        <v>#N/A</v>
      </c>
      <c r="J288" t="s">
        <v>433</v>
      </c>
      <c r="K288" s="2" t="str">
        <f>IF(AND(J288&lt;&gt;"None",J288&lt;&gt;"Log"),CONCATENATE(VLOOKUP(J288,'Error-Level'!$A$2:$B$38,2,FALSE)," ",DEC2HEX(E288,4)," ",VLOOKUP(F288,Fehlerkomponenten!$1:$1048576,4,)," ",VLOOKUP(H288,Fehlergruppen!$1:$1048576,4,)),"")</f>
        <v/>
      </c>
      <c r="L288" t="s">
        <v>727</v>
      </c>
      <c r="M288" s="6"/>
      <c r="O288" s="6"/>
      <c r="Q288" s="6"/>
    </row>
    <row r="289" spans="1:17" ht="14" x14ac:dyDescent="0.15">
      <c r="A289" s="1" t="s">
        <v>289</v>
      </c>
      <c r="B289" s="2" t="str">
        <f>VLOOKUP(A289,'Node-IDs'!$1:$256,2,)</f>
        <v>0x11</v>
      </c>
      <c r="C289" t="s">
        <v>395</v>
      </c>
      <c r="D289">
        <v>113</v>
      </c>
      <c r="E289" s="2">
        <f>VLOOKUP(A289,'Node-IDs'!$1:$256,3,)*1024+D289</f>
        <v>17521</v>
      </c>
      <c r="F289" t="s">
        <v>396</v>
      </c>
      <c r="G289" s="2" t="str">
        <f>VLOOKUP(F289,Fehlerkomponenten!$1:$1048576,2,)</f>
        <v>0x3</v>
      </c>
      <c r="H289" t="s">
        <v>15</v>
      </c>
      <c r="I289" s="2" t="str">
        <f>VLOOKUP(H289,Fehlergruppen!$1:$1048576,2,)</f>
        <v>0x3</v>
      </c>
      <c r="J289" t="s">
        <v>431</v>
      </c>
      <c r="K289" s="2" t="str">
        <f>IF(AND(J289&lt;&gt;"None",J289&lt;&gt;"Log"),CONCATENATE(VLOOKUP(J289,'Error-Level'!$A$2:$B$38,2,FALSE)," ",DEC2HEX(E289,4)," ",VLOOKUP(F289,Fehlerkomponenten!$1:$1048576,4,)," ",VLOOKUP(H289,Fehlergruppen!$1:$1048576,4,)),"")</f>
        <v>ERR 4471 BATT HW</v>
      </c>
      <c r="L289" t="s">
        <v>61</v>
      </c>
      <c r="M289" s="6" t="s">
        <v>833</v>
      </c>
      <c r="O289" s="6" t="s">
        <v>834</v>
      </c>
      <c r="Q289" s="6"/>
    </row>
    <row r="290" spans="1:17" ht="14" x14ac:dyDescent="0.15">
      <c r="A290" s="1" t="s">
        <v>289</v>
      </c>
      <c r="B290" s="2" t="str">
        <f>VLOOKUP(A290,'Node-IDs'!$1:$256,2,)</f>
        <v>0x11</v>
      </c>
      <c r="C290" t="s">
        <v>601</v>
      </c>
      <c r="D290">
        <f>D289+1</f>
        <v>114</v>
      </c>
      <c r="E290" s="2">
        <f>VLOOKUP(A290,'Node-IDs'!$1:$256,3,)*1024+D290</f>
        <v>17522</v>
      </c>
      <c r="F290" t="s">
        <v>396</v>
      </c>
      <c r="G290" s="2" t="str">
        <f>VLOOKUP(F290,Fehlerkomponenten!$1:$1048576,2,)</f>
        <v>0x3</v>
      </c>
      <c r="H290" t="s">
        <v>15</v>
      </c>
      <c r="I290" s="2" t="str">
        <f>VLOOKUP(H290,Fehlergruppen!$1:$1048576,2,)</f>
        <v>0x3</v>
      </c>
      <c r="J290" t="s">
        <v>431</v>
      </c>
      <c r="K290" s="2" t="str">
        <f>IF(AND(J290&lt;&gt;"None",J290&lt;&gt;"Log"),CONCATENATE(VLOOKUP(J290,'Error-Level'!$A$2:$B$38,2,FALSE)," ",DEC2HEX(E290,4)," ",VLOOKUP(F290,Fehlerkomponenten!$1:$1048576,4,)," ",VLOOKUP(H290,Fehlergruppen!$1:$1048576,4,)),"")</f>
        <v>ERR 4472 BATT HW</v>
      </c>
      <c r="L290" t="s">
        <v>61</v>
      </c>
      <c r="M290" s="6" t="s">
        <v>835</v>
      </c>
      <c r="O290" s="6" t="s">
        <v>861</v>
      </c>
      <c r="Q290" s="6"/>
    </row>
    <row r="291" spans="1:17" ht="14" x14ac:dyDescent="0.15">
      <c r="A291" s="1" t="s">
        <v>289</v>
      </c>
      <c r="B291" s="2" t="str">
        <f>VLOOKUP(A291,'Node-IDs'!$1:$256,2,)</f>
        <v>0x11</v>
      </c>
      <c r="C291" t="s">
        <v>602</v>
      </c>
      <c r="D291">
        <f t="shared" ref="D291:D310" si="0">D290+1</f>
        <v>115</v>
      </c>
      <c r="E291" s="2">
        <f>VLOOKUP(A291,'Node-IDs'!$1:$256,3,)*1024+D291</f>
        <v>17523</v>
      </c>
      <c r="F291" t="s">
        <v>396</v>
      </c>
      <c r="G291" s="2" t="str">
        <f>VLOOKUP(F291,Fehlerkomponenten!$1:$1048576,2,)</f>
        <v>0x3</v>
      </c>
      <c r="H291" t="s">
        <v>15</v>
      </c>
      <c r="I291" s="2" t="str">
        <f>VLOOKUP(H291,Fehlergruppen!$1:$1048576,2,)</f>
        <v>0x3</v>
      </c>
      <c r="J291" t="s">
        <v>431</v>
      </c>
      <c r="K291" s="2" t="str">
        <f>IF(AND(J291&lt;&gt;"None",J291&lt;&gt;"Log"),CONCATENATE(VLOOKUP(J291,'Error-Level'!$A$2:$B$38,2,FALSE)," ",DEC2HEX(E291,4)," ",VLOOKUP(F291,Fehlerkomponenten!$1:$1048576,4,)," ",VLOOKUP(H291,Fehlergruppen!$1:$1048576,4,)),"")</f>
        <v>ERR 4473 BATT HW</v>
      </c>
      <c r="L291" t="s">
        <v>61</v>
      </c>
      <c r="M291" s="6" t="s">
        <v>836</v>
      </c>
      <c r="O291" s="6" t="s">
        <v>861</v>
      </c>
      <c r="Q291" s="6"/>
    </row>
    <row r="292" spans="1:17" ht="14" x14ac:dyDescent="0.15">
      <c r="A292" s="1" t="s">
        <v>289</v>
      </c>
      <c r="B292" s="2" t="str">
        <f>VLOOKUP(A292,'Node-IDs'!$1:$256,2,)</f>
        <v>0x11</v>
      </c>
      <c r="C292" t="s">
        <v>603</v>
      </c>
      <c r="D292">
        <f t="shared" si="0"/>
        <v>116</v>
      </c>
      <c r="E292" s="2">
        <f>VLOOKUP(A292,'Node-IDs'!$1:$256,3,)*1024+D292</f>
        <v>17524</v>
      </c>
      <c r="F292" t="s">
        <v>396</v>
      </c>
      <c r="G292" s="2" t="str">
        <f>VLOOKUP(F292,Fehlerkomponenten!$1:$1048576,2,)</f>
        <v>0x3</v>
      </c>
      <c r="H292" t="s">
        <v>18</v>
      </c>
      <c r="I292" s="2" t="str">
        <f>VLOOKUP(H292,Fehlergruppen!$1:$1048576,2,)</f>
        <v>0x7</v>
      </c>
      <c r="J292" t="s">
        <v>431</v>
      </c>
      <c r="K292" s="2" t="str">
        <f>IF(AND(J292&lt;&gt;"None",J292&lt;&gt;"Log"),CONCATENATE(VLOOKUP(J292,'Error-Level'!$A$2:$B$38,2,FALSE)," ",DEC2HEX(E292,4)," ",VLOOKUP(F292,Fehlerkomponenten!$1:$1048576,4,)," ",VLOOKUP(H292,Fehlergruppen!$1:$1048576,4,)),"")</f>
        <v>ERR 4474 BATT HOT</v>
      </c>
      <c r="L292" t="s">
        <v>61</v>
      </c>
      <c r="M292" s="6" t="s">
        <v>874</v>
      </c>
      <c r="O292" s="6" t="s">
        <v>837</v>
      </c>
      <c r="Q292" s="6"/>
    </row>
    <row r="293" spans="1:17" ht="28" x14ac:dyDescent="0.15">
      <c r="A293" s="1" t="s">
        <v>289</v>
      </c>
      <c r="B293" s="2" t="str">
        <f>VLOOKUP(A293,'Node-IDs'!$1:$256,2,)</f>
        <v>0x11</v>
      </c>
      <c r="C293" t="s">
        <v>604</v>
      </c>
      <c r="D293">
        <f t="shared" si="0"/>
        <v>117</v>
      </c>
      <c r="E293" s="2">
        <f>VLOOKUP(A293,'Node-IDs'!$1:$256,3,)*1024+D293</f>
        <v>17525</v>
      </c>
      <c r="F293" t="s">
        <v>396</v>
      </c>
      <c r="G293" s="2" t="str">
        <f>VLOOKUP(F293,Fehlerkomponenten!$1:$1048576,2,)</f>
        <v>0x3</v>
      </c>
      <c r="H293" t="s">
        <v>18</v>
      </c>
      <c r="I293" s="2" t="str">
        <f>VLOOKUP(H293,Fehlergruppen!$1:$1048576,2,)</f>
        <v>0x7</v>
      </c>
      <c r="J293" t="s">
        <v>431</v>
      </c>
      <c r="K293" s="2" t="str">
        <f>IF(AND(J293&lt;&gt;"None",J293&lt;&gt;"Log"),CONCATENATE(VLOOKUP(J293,'Error-Level'!$A$2:$B$38,2,FALSE)," ",DEC2HEX(E293,4)," ",VLOOKUP(F293,Fehlerkomponenten!$1:$1048576,4,)," ",VLOOKUP(H293,Fehlergruppen!$1:$1048576,4,)),"")</f>
        <v>ERR 4475 BATT HOT</v>
      </c>
      <c r="L293" t="s">
        <v>61</v>
      </c>
      <c r="M293" s="6" t="s">
        <v>838</v>
      </c>
      <c r="O293" s="6" t="s">
        <v>875</v>
      </c>
      <c r="Q293" s="6"/>
    </row>
    <row r="294" spans="1:17" ht="14" x14ac:dyDescent="0.15">
      <c r="A294" s="1" t="s">
        <v>289</v>
      </c>
      <c r="B294" s="2" t="str">
        <f>VLOOKUP(A294,'Node-IDs'!$1:$256,2,)</f>
        <v>0x11</v>
      </c>
      <c r="C294" t="s">
        <v>605</v>
      </c>
      <c r="D294">
        <f t="shared" si="0"/>
        <v>118</v>
      </c>
      <c r="E294" s="2">
        <f>VLOOKUP(A294,'Node-IDs'!$1:$256,3,)*1024+D294</f>
        <v>17526</v>
      </c>
      <c r="F294" t="s">
        <v>396</v>
      </c>
      <c r="G294" s="2" t="str">
        <f>VLOOKUP(F294,Fehlerkomponenten!$1:$1048576,2,)</f>
        <v>0x3</v>
      </c>
      <c r="H294" t="s">
        <v>54</v>
      </c>
      <c r="I294" s="2" t="str">
        <f>VLOOKUP(H294,Fehlergruppen!$1:$1048576,2,)</f>
        <v>0x1</v>
      </c>
      <c r="J294" t="s">
        <v>431</v>
      </c>
      <c r="K294" s="2" t="str">
        <f>IF(AND(J294&lt;&gt;"None",J294&lt;&gt;"Log"),CONCATENATE(VLOOKUP(J294,'Error-Level'!$A$2:$B$38,2,FALSE)," ",DEC2HEX(E294,4)," ",VLOOKUP(F294,Fehlerkomponenten!$1:$1048576,4,)," ",VLOOKUP(H294,Fehlergruppen!$1:$1048576,4,)),"")</f>
        <v>ERR 4476 BATT GEN</v>
      </c>
      <c r="L294" t="s">
        <v>61</v>
      </c>
      <c r="M294" s="6" t="s">
        <v>839</v>
      </c>
      <c r="O294" s="6" t="s">
        <v>876</v>
      </c>
      <c r="Q294" s="6"/>
    </row>
    <row r="295" spans="1:17" x14ac:dyDescent="0.15">
      <c r="A295" s="1" t="s">
        <v>289</v>
      </c>
      <c r="B295" s="2" t="str">
        <f>VLOOKUP(A295,'Node-IDs'!$1:$256,2,)</f>
        <v>0x11</v>
      </c>
      <c r="C295" t="s">
        <v>606</v>
      </c>
      <c r="D295">
        <f t="shared" si="0"/>
        <v>119</v>
      </c>
      <c r="E295" s="2">
        <f>VLOOKUP(A295,'Node-IDs'!$1:$256,3,)*1024+D295</f>
        <v>17527</v>
      </c>
      <c r="F295" t="s">
        <v>396</v>
      </c>
      <c r="G295" s="2" t="str">
        <f>VLOOKUP(F295,Fehlerkomponenten!$1:$1048576,2,)</f>
        <v>0x3</v>
      </c>
      <c r="I295" s="2" t="e">
        <f>VLOOKUP(H295,Fehlergruppen!$1:$1048576,2,)</f>
        <v>#N/A</v>
      </c>
      <c r="J295" t="s">
        <v>433</v>
      </c>
      <c r="K295" s="2" t="str">
        <f>IF(AND(J295&lt;&gt;"None",J295&lt;&gt;"Log"),CONCATENATE(VLOOKUP(J295,'Error-Level'!$A$2:$B$38,2,FALSE)," ",DEC2HEX(E295,4)," ",VLOOKUP(F295,Fehlerkomponenten!$1:$1048576,4,)," ",VLOOKUP(H295,Fehlergruppen!$1:$1048576,4,)),"")</f>
        <v/>
      </c>
      <c r="L295" t="s">
        <v>403</v>
      </c>
      <c r="M295" s="6"/>
      <c r="O295" s="6"/>
      <c r="Q295" s="6"/>
    </row>
    <row r="296" spans="1:17" x14ac:dyDescent="0.15">
      <c r="A296" s="1" t="s">
        <v>289</v>
      </c>
      <c r="B296" s="2" t="str">
        <f>VLOOKUP(A296,'Node-IDs'!$1:$256,2,)</f>
        <v>0x11</v>
      </c>
      <c r="C296" t="s">
        <v>607</v>
      </c>
      <c r="D296">
        <f t="shared" si="0"/>
        <v>120</v>
      </c>
      <c r="E296" s="2">
        <f>VLOOKUP(A296,'Node-IDs'!$1:$256,3,)*1024+D296</f>
        <v>17528</v>
      </c>
      <c r="F296" t="s">
        <v>396</v>
      </c>
      <c r="G296" s="2" t="str">
        <f>VLOOKUP(F296,Fehlerkomponenten!$1:$1048576,2,)</f>
        <v>0x3</v>
      </c>
      <c r="I296" s="2" t="e">
        <f>VLOOKUP(H296,Fehlergruppen!$1:$1048576,2,)</f>
        <v>#N/A</v>
      </c>
      <c r="J296" t="s">
        <v>433</v>
      </c>
      <c r="K296" s="2" t="str">
        <f>IF(AND(J296&lt;&gt;"None",J296&lt;&gt;"Log"),CONCATENATE(VLOOKUP(J296,'Error-Level'!$A$2:$B$38,2,FALSE)," ",DEC2HEX(E296,4)," ",VLOOKUP(F296,Fehlerkomponenten!$1:$1048576,4,)," ",VLOOKUP(H296,Fehlergruppen!$1:$1048576,4,)),"")</f>
        <v/>
      </c>
      <c r="L296" t="s">
        <v>727</v>
      </c>
      <c r="M296" s="6"/>
      <c r="O296" s="6"/>
      <c r="Q296" s="6"/>
    </row>
    <row r="297" spans="1:17" x14ac:dyDescent="0.15">
      <c r="A297" s="1" t="s">
        <v>289</v>
      </c>
      <c r="B297" s="2" t="str">
        <f>VLOOKUP(A297,'Node-IDs'!$1:$256,2,)</f>
        <v>0x11</v>
      </c>
      <c r="C297" t="s">
        <v>608</v>
      </c>
      <c r="D297">
        <f t="shared" si="0"/>
        <v>121</v>
      </c>
      <c r="E297" s="2">
        <f>VLOOKUP(A297,'Node-IDs'!$1:$256,3,)*1024+D297</f>
        <v>17529</v>
      </c>
      <c r="F297" t="s">
        <v>396</v>
      </c>
      <c r="G297" s="2" t="str">
        <f>VLOOKUP(F297,Fehlerkomponenten!$1:$1048576,2,)</f>
        <v>0x3</v>
      </c>
      <c r="I297" s="2" t="e">
        <f>VLOOKUP(H297,Fehlergruppen!$1:$1048576,2,)</f>
        <v>#N/A</v>
      </c>
      <c r="J297" t="s">
        <v>433</v>
      </c>
      <c r="K297" s="2" t="str">
        <f>IF(AND(J297&lt;&gt;"None",J297&lt;&gt;"Log"),CONCATENATE(VLOOKUP(J297,'Error-Level'!$A$2:$B$38,2,FALSE)," ",DEC2HEX(E297,4)," ",VLOOKUP(F297,Fehlerkomponenten!$1:$1048576,4,)," ",VLOOKUP(H297,Fehlergruppen!$1:$1048576,4,)),"")</f>
        <v/>
      </c>
      <c r="L297" t="s">
        <v>727</v>
      </c>
      <c r="M297" s="6"/>
      <c r="O297" s="6"/>
      <c r="Q297" s="6"/>
    </row>
    <row r="298" spans="1:17" x14ac:dyDescent="0.15">
      <c r="A298" s="1" t="s">
        <v>289</v>
      </c>
      <c r="B298" s="2" t="str">
        <f>VLOOKUP(A298,'Node-IDs'!$1:$256,2,)</f>
        <v>0x11</v>
      </c>
      <c r="C298" t="s">
        <v>609</v>
      </c>
      <c r="D298">
        <f t="shared" si="0"/>
        <v>122</v>
      </c>
      <c r="E298" s="2">
        <f>VLOOKUP(A298,'Node-IDs'!$1:$256,3,)*1024+D298</f>
        <v>17530</v>
      </c>
      <c r="F298" t="s">
        <v>396</v>
      </c>
      <c r="G298" s="2" t="str">
        <f>VLOOKUP(F298,Fehlerkomponenten!$1:$1048576,2,)</f>
        <v>0x3</v>
      </c>
      <c r="I298" s="2" t="e">
        <f>VLOOKUP(H298,Fehlergruppen!$1:$1048576,2,)</f>
        <v>#N/A</v>
      </c>
      <c r="J298" t="s">
        <v>433</v>
      </c>
      <c r="K298" s="2" t="str">
        <f>IF(AND(J298&lt;&gt;"None",J298&lt;&gt;"Log"),CONCATENATE(VLOOKUP(J298,'Error-Level'!$A$2:$B$38,2,FALSE)," ",DEC2HEX(E298,4)," ",VLOOKUP(F298,Fehlerkomponenten!$1:$1048576,4,)," ",VLOOKUP(H298,Fehlergruppen!$1:$1048576,4,)),"")</f>
        <v/>
      </c>
      <c r="L298" t="s">
        <v>727</v>
      </c>
      <c r="M298" s="6"/>
      <c r="O298" s="6"/>
      <c r="Q298" s="6"/>
    </row>
    <row r="299" spans="1:17" ht="28" x14ac:dyDescent="0.15">
      <c r="A299" s="1" t="s">
        <v>289</v>
      </c>
      <c r="B299" s="2" t="str">
        <f>VLOOKUP(A299,'Node-IDs'!$1:$256,2,)</f>
        <v>0x11</v>
      </c>
      <c r="C299" t="s">
        <v>610</v>
      </c>
      <c r="D299">
        <f t="shared" si="0"/>
        <v>123</v>
      </c>
      <c r="E299" s="2">
        <f>VLOOKUP(A299,'Node-IDs'!$1:$256,3,)*1024+D299</f>
        <v>17531</v>
      </c>
      <c r="F299" t="s">
        <v>396</v>
      </c>
      <c r="G299" s="2" t="str">
        <f>VLOOKUP(F299,Fehlerkomponenten!$1:$1048576,2,)</f>
        <v>0x3</v>
      </c>
      <c r="H299" t="s">
        <v>15</v>
      </c>
      <c r="I299" s="2" t="str">
        <f>VLOOKUP(H299,Fehlergruppen!$1:$1048576,2,)</f>
        <v>0x3</v>
      </c>
      <c r="J299" t="s">
        <v>431</v>
      </c>
      <c r="K299" s="2" t="str">
        <f>IF(AND(J299&lt;&gt;"None",J299&lt;&gt;"Log"),CONCATENATE(VLOOKUP(J299,'Error-Level'!$A$2:$B$38,2,FALSE)," ",DEC2HEX(E299,4)," ",VLOOKUP(F299,Fehlerkomponenten!$1:$1048576,4,)," ",VLOOKUP(H299,Fehlergruppen!$1:$1048576,4,)),"")</f>
        <v>ERR 447B BATT HW</v>
      </c>
      <c r="L299" t="s">
        <v>61</v>
      </c>
      <c r="M299" s="6" t="s">
        <v>841</v>
      </c>
      <c r="O299" s="6" t="s">
        <v>877</v>
      </c>
      <c r="Q299" s="6"/>
    </row>
    <row r="300" spans="1:17" ht="28" x14ac:dyDescent="0.15">
      <c r="A300" s="1" t="s">
        <v>289</v>
      </c>
      <c r="B300" s="2" t="str">
        <f>VLOOKUP(A300,'Node-IDs'!$1:$256,2,)</f>
        <v>0x11</v>
      </c>
      <c r="C300" t="s">
        <v>611</v>
      </c>
      <c r="D300">
        <f t="shared" si="0"/>
        <v>124</v>
      </c>
      <c r="E300" s="2">
        <f>VLOOKUP(A300,'Node-IDs'!$1:$256,3,)*1024+D300</f>
        <v>17532</v>
      </c>
      <c r="F300" t="s">
        <v>396</v>
      </c>
      <c r="G300" s="2" t="str">
        <f>VLOOKUP(F300,Fehlerkomponenten!$1:$1048576,2,)</f>
        <v>0x3</v>
      </c>
      <c r="H300" t="s">
        <v>15</v>
      </c>
      <c r="I300" s="2" t="str">
        <f>VLOOKUP(H300,Fehlergruppen!$1:$1048576,2,)</f>
        <v>0x3</v>
      </c>
      <c r="J300" t="s">
        <v>431</v>
      </c>
      <c r="K300" s="2" t="str">
        <f>IF(AND(J300&lt;&gt;"None",J300&lt;&gt;"Log"),CONCATENATE(VLOOKUP(J300,'Error-Level'!$A$2:$B$38,2,FALSE)," ",DEC2HEX(E300,4)," ",VLOOKUP(F300,Fehlerkomponenten!$1:$1048576,4,)," ",VLOOKUP(H300,Fehlergruppen!$1:$1048576,4,)),"")</f>
        <v>ERR 447C BATT HW</v>
      </c>
      <c r="L300" t="s">
        <v>61</v>
      </c>
      <c r="M300" s="6" t="s">
        <v>842</v>
      </c>
      <c r="O300" s="6" t="s">
        <v>877</v>
      </c>
      <c r="Q300" s="6"/>
    </row>
    <row r="301" spans="1:17" x14ac:dyDescent="0.15">
      <c r="A301" s="1" t="s">
        <v>289</v>
      </c>
      <c r="B301" s="2" t="str">
        <f>VLOOKUP(A301,'Node-IDs'!$1:$256,2,)</f>
        <v>0x11</v>
      </c>
      <c r="C301" t="s">
        <v>612</v>
      </c>
      <c r="D301">
        <f t="shared" si="0"/>
        <v>125</v>
      </c>
      <c r="E301" s="2">
        <f>VLOOKUP(A301,'Node-IDs'!$1:$256,3,)*1024+D301</f>
        <v>17533</v>
      </c>
      <c r="F301" t="s">
        <v>396</v>
      </c>
      <c r="G301" s="2" t="str">
        <f>VLOOKUP(F301,Fehlerkomponenten!$1:$1048576,2,)</f>
        <v>0x3</v>
      </c>
      <c r="I301" s="2" t="e">
        <f>VLOOKUP(H301,Fehlergruppen!$1:$1048576,2,)</f>
        <v>#N/A</v>
      </c>
      <c r="J301" t="s">
        <v>433</v>
      </c>
      <c r="K301" s="2" t="str">
        <f>IF(AND(J301&lt;&gt;"None",J301&lt;&gt;"Log"),CONCATENATE(VLOOKUP(J301,'Error-Level'!$A$2:$B$38,2,FALSE)," ",DEC2HEX(E301,4)," ",VLOOKUP(F301,Fehlerkomponenten!$1:$1048576,4,)," ",VLOOKUP(H301,Fehlergruppen!$1:$1048576,4,)),"")</f>
        <v/>
      </c>
      <c r="L301" t="s">
        <v>727</v>
      </c>
      <c r="M301" s="6"/>
      <c r="O301" s="6"/>
      <c r="Q301" s="6"/>
    </row>
    <row r="302" spans="1:17" x14ac:dyDescent="0.15">
      <c r="A302" s="1" t="s">
        <v>289</v>
      </c>
      <c r="B302" s="2" t="str">
        <f>VLOOKUP(A302,'Node-IDs'!$1:$256,2,)</f>
        <v>0x11</v>
      </c>
      <c r="C302" t="s">
        <v>613</v>
      </c>
      <c r="D302">
        <f t="shared" si="0"/>
        <v>126</v>
      </c>
      <c r="E302" s="2">
        <f>VLOOKUP(A302,'Node-IDs'!$1:$256,3,)*1024+D302</f>
        <v>17534</v>
      </c>
      <c r="F302" t="s">
        <v>396</v>
      </c>
      <c r="G302" s="2" t="str">
        <f>VLOOKUP(F302,Fehlerkomponenten!$1:$1048576,2,)</f>
        <v>0x3</v>
      </c>
      <c r="I302" s="2" t="e">
        <f>VLOOKUP(H302,Fehlergruppen!$1:$1048576,2,)</f>
        <v>#N/A</v>
      </c>
      <c r="J302" t="s">
        <v>433</v>
      </c>
      <c r="K302" s="2" t="str">
        <f>IF(AND(J302&lt;&gt;"None",J302&lt;&gt;"Log"),CONCATENATE(VLOOKUP(J302,'Error-Level'!$A$2:$B$38,2,FALSE)," ",DEC2HEX(E302,4)," ",VLOOKUP(F302,Fehlerkomponenten!$1:$1048576,4,)," ",VLOOKUP(H302,Fehlergruppen!$1:$1048576,4,)),"")</f>
        <v/>
      </c>
      <c r="L302" t="s">
        <v>727</v>
      </c>
      <c r="M302" s="6"/>
      <c r="O302" s="6"/>
      <c r="Q302" s="6"/>
    </row>
    <row r="303" spans="1:17" ht="28" x14ac:dyDescent="0.15">
      <c r="A303" s="1" t="s">
        <v>289</v>
      </c>
      <c r="B303" s="2" t="str">
        <f>VLOOKUP(A303,'Node-IDs'!$1:$256,2,)</f>
        <v>0x11</v>
      </c>
      <c r="C303" t="s">
        <v>614</v>
      </c>
      <c r="D303">
        <f t="shared" si="0"/>
        <v>127</v>
      </c>
      <c r="E303" s="2">
        <f>VLOOKUP(A303,'Node-IDs'!$1:$256,3,)*1024+D303</f>
        <v>17535</v>
      </c>
      <c r="F303" t="s">
        <v>396</v>
      </c>
      <c r="G303" s="2" t="str">
        <f>VLOOKUP(F303,Fehlerkomponenten!$1:$1048576,2,)</f>
        <v>0x3</v>
      </c>
      <c r="H303" t="s">
        <v>54</v>
      </c>
      <c r="I303" s="2" t="str">
        <f>VLOOKUP(H303,Fehlergruppen!$1:$1048576,2,)</f>
        <v>0x1</v>
      </c>
      <c r="J303" t="s">
        <v>431</v>
      </c>
      <c r="K303" s="2" t="str">
        <f>IF(AND(J303&lt;&gt;"None",J303&lt;&gt;"Log"),CONCATENATE(VLOOKUP(J303,'Error-Level'!$A$2:$B$38,2,FALSE)," ",DEC2HEX(E303,4)," ",VLOOKUP(F303,Fehlerkomponenten!$1:$1048576,4,)," ",VLOOKUP(H303,Fehlergruppen!$1:$1048576,4,)),"")</f>
        <v>ERR 447F BATT GEN</v>
      </c>
      <c r="L303" t="s">
        <v>61</v>
      </c>
      <c r="M303" s="6" t="s">
        <v>840</v>
      </c>
      <c r="O303" s="6" t="s">
        <v>878</v>
      </c>
      <c r="Q303" s="6"/>
    </row>
    <row r="304" spans="1:17" x14ac:dyDescent="0.15">
      <c r="A304" s="1" t="s">
        <v>289</v>
      </c>
      <c r="B304" s="2" t="str">
        <f>VLOOKUP(A304,'Node-IDs'!$1:$256,2,)</f>
        <v>0x11</v>
      </c>
      <c r="C304" t="s">
        <v>615</v>
      </c>
      <c r="D304">
        <f t="shared" si="0"/>
        <v>128</v>
      </c>
      <c r="E304" s="2">
        <f>VLOOKUP(A304,'Node-IDs'!$1:$256,3,)*1024+D304</f>
        <v>17536</v>
      </c>
      <c r="F304" t="s">
        <v>396</v>
      </c>
      <c r="G304" s="2" t="str">
        <f>VLOOKUP(F304,Fehlerkomponenten!$1:$1048576,2,)</f>
        <v>0x3</v>
      </c>
      <c r="I304" s="2" t="e">
        <f>VLOOKUP(H304,Fehlergruppen!$1:$1048576,2,)</f>
        <v>#N/A</v>
      </c>
      <c r="J304" t="s">
        <v>433</v>
      </c>
      <c r="K304" s="2" t="str">
        <f>IF(AND(J304&lt;&gt;"None",J304&lt;&gt;"Log"),CONCATENATE(VLOOKUP(J304,'Error-Level'!$A$2:$B$38,2,FALSE)," ",DEC2HEX(E304,4)," ",VLOOKUP(F304,Fehlerkomponenten!$1:$1048576,4,)," ",VLOOKUP(H304,Fehlergruppen!$1:$1048576,4,)),"")</f>
        <v/>
      </c>
      <c r="L304" t="s">
        <v>403</v>
      </c>
      <c r="M304" s="6"/>
      <c r="O304" s="6"/>
      <c r="Q304" s="6"/>
    </row>
    <row r="305" spans="1:17" x14ac:dyDescent="0.15">
      <c r="A305" s="1" t="s">
        <v>289</v>
      </c>
      <c r="B305" s="2" t="str">
        <f>VLOOKUP(A305,'Node-IDs'!$1:$256,2,)</f>
        <v>0x11</v>
      </c>
      <c r="C305" t="s">
        <v>616</v>
      </c>
      <c r="D305">
        <f t="shared" si="0"/>
        <v>129</v>
      </c>
      <c r="E305" s="2">
        <f>VLOOKUP(A305,'Node-IDs'!$1:$256,3,)*1024+D305</f>
        <v>17537</v>
      </c>
      <c r="F305" t="s">
        <v>396</v>
      </c>
      <c r="G305" s="2" t="str">
        <f>VLOOKUP(F305,Fehlerkomponenten!$1:$1048576,2,)</f>
        <v>0x3</v>
      </c>
      <c r="I305" s="2" t="e">
        <f>VLOOKUP(H305,Fehlergruppen!$1:$1048576,2,)</f>
        <v>#N/A</v>
      </c>
      <c r="J305" t="s">
        <v>433</v>
      </c>
      <c r="K305" s="2" t="str">
        <f>IF(AND(J305&lt;&gt;"None",J305&lt;&gt;"Log"),CONCATENATE(VLOOKUP(J305,'Error-Level'!$A$2:$B$38,2,FALSE)," ",DEC2HEX(E305,4)," ",VLOOKUP(F305,Fehlerkomponenten!$1:$1048576,4,)," ",VLOOKUP(H305,Fehlergruppen!$1:$1048576,4,)),"")</f>
        <v/>
      </c>
      <c r="L305" t="s">
        <v>403</v>
      </c>
      <c r="M305" s="6"/>
      <c r="O305" s="6"/>
      <c r="Q305" s="6"/>
    </row>
    <row r="306" spans="1:17" x14ac:dyDescent="0.15">
      <c r="A306" s="1" t="s">
        <v>289</v>
      </c>
      <c r="B306" s="2" t="str">
        <f>VLOOKUP(A306,'Node-IDs'!$1:$256,2,)</f>
        <v>0x11</v>
      </c>
      <c r="C306" t="s">
        <v>617</v>
      </c>
      <c r="D306">
        <f t="shared" si="0"/>
        <v>130</v>
      </c>
      <c r="E306" s="2">
        <f>VLOOKUP(A306,'Node-IDs'!$1:$256,3,)*1024+D306</f>
        <v>17538</v>
      </c>
      <c r="F306" t="s">
        <v>396</v>
      </c>
      <c r="G306" s="2" t="str">
        <f>VLOOKUP(F306,Fehlerkomponenten!$1:$1048576,2,)</f>
        <v>0x3</v>
      </c>
      <c r="I306" s="2" t="e">
        <f>VLOOKUP(H306,Fehlergruppen!$1:$1048576,2,)</f>
        <v>#N/A</v>
      </c>
      <c r="J306" t="s">
        <v>433</v>
      </c>
      <c r="K306" s="2" t="str">
        <f>IF(AND(J306&lt;&gt;"None",J306&lt;&gt;"Log"),CONCATENATE(VLOOKUP(J306,'Error-Level'!$A$2:$B$38,2,FALSE)," ",DEC2HEX(E306,4)," ",VLOOKUP(F306,Fehlerkomponenten!$1:$1048576,4,)," ",VLOOKUP(H306,Fehlergruppen!$1:$1048576,4,)),"")</f>
        <v/>
      </c>
      <c r="L306" t="s">
        <v>727</v>
      </c>
      <c r="M306" s="6"/>
      <c r="O306" s="6"/>
      <c r="Q306" s="6"/>
    </row>
    <row r="307" spans="1:17" ht="14" x14ac:dyDescent="0.15">
      <c r="A307" s="1" t="s">
        <v>289</v>
      </c>
      <c r="B307" s="2" t="str">
        <f>VLOOKUP(A307,'Node-IDs'!$1:$256,2,)</f>
        <v>0x11</v>
      </c>
      <c r="C307" t="s">
        <v>618</v>
      </c>
      <c r="D307">
        <f t="shared" si="0"/>
        <v>131</v>
      </c>
      <c r="E307" s="2">
        <f>VLOOKUP(A307,'Node-IDs'!$1:$256,3,)*1024+D307</f>
        <v>17539</v>
      </c>
      <c r="F307" t="s">
        <v>396</v>
      </c>
      <c r="G307" s="2" t="str">
        <f>VLOOKUP(F307,Fehlerkomponenten!$1:$1048576,2,)</f>
        <v>0x3</v>
      </c>
      <c r="H307" t="s">
        <v>54</v>
      </c>
      <c r="I307" s="2" t="str">
        <f>VLOOKUP(H307,Fehlergruppen!$1:$1048576,2,)</f>
        <v>0x1</v>
      </c>
      <c r="J307" t="s">
        <v>431</v>
      </c>
      <c r="K307" s="2" t="str">
        <f>IF(AND(J307&lt;&gt;"None",J307&lt;&gt;"Log"),CONCATENATE(VLOOKUP(J307,'Error-Level'!$A$2:$B$38,2,FALSE)," ",DEC2HEX(E307,4)," ",VLOOKUP(F307,Fehlerkomponenten!$1:$1048576,4,)," ",VLOOKUP(H307,Fehlergruppen!$1:$1048576,4,)),"")</f>
        <v>ERR 4483 BATT GEN</v>
      </c>
      <c r="L307" t="s">
        <v>61</v>
      </c>
      <c r="M307" s="6" t="s">
        <v>809</v>
      </c>
      <c r="O307" s="6" t="s">
        <v>879</v>
      </c>
      <c r="Q307" s="6"/>
    </row>
    <row r="308" spans="1:17" ht="14" x14ac:dyDescent="0.15">
      <c r="A308" s="1" t="s">
        <v>289</v>
      </c>
      <c r="B308" s="2" t="str">
        <f>VLOOKUP(A308,'Node-IDs'!$1:$256,2,)</f>
        <v>0x11</v>
      </c>
      <c r="C308" t="s">
        <v>619</v>
      </c>
      <c r="D308">
        <f t="shared" si="0"/>
        <v>132</v>
      </c>
      <c r="E308" s="2">
        <f>VLOOKUP(A308,'Node-IDs'!$1:$256,3,)*1024+D308</f>
        <v>17540</v>
      </c>
      <c r="F308" t="s">
        <v>396</v>
      </c>
      <c r="G308" s="2" t="str">
        <f>VLOOKUP(F308,Fehlerkomponenten!$1:$1048576,2,)</f>
        <v>0x3</v>
      </c>
      <c r="H308" t="s">
        <v>54</v>
      </c>
      <c r="I308" s="2" t="str">
        <f>VLOOKUP(H308,Fehlergruppen!$1:$1048576,2,)</f>
        <v>0x1</v>
      </c>
      <c r="J308" t="s">
        <v>431</v>
      </c>
      <c r="K308" s="2" t="str">
        <f>IF(AND(J308&lt;&gt;"None",J308&lt;&gt;"Log"),CONCATENATE(VLOOKUP(J308,'Error-Level'!$A$2:$B$38,2,FALSE)," ",DEC2HEX(E308,4)," ",VLOOKUP(F308,Fehlerkomponenten!$1:$1048576,4,)," ",VLOOKUP(H308,Fehlergruppen!$1:$1048576,4,)),"")</f>
        <v>ERR 4484 BATT GEN</v>
      </c>
      <c r="L308" t="s">
        <v>61</v>
      </c>
      <c r="M308" s="6" t="s">
        <v>807</v>
      </c>
      <c r="O308" s="6" t="s">
        <v>808</v>
      </c>
      <c r="Q308" s="6"/>
    </row>
    <row r="309" spans="1:17" ht="14" x14ac:dyDescent="0.15">
      <c r="A309" s="1" t="s">
        <v>289</v>
      </c>
      <c r="B309" s="2" t="str">
        <f>VLOOKUP(A309,'Node-IDs'!$1:$256,2,)</f>
        <v>0x11</v>
      </c>
      <c r="C309" t="s">
        <v>620</v>
      </c>
      <c r="D309">
        <f t="shared" si="0"/>
        <v>133</v>
      </c>
      <c r="E309" s="2">
        <f>VLOOKUP(A309,'Node-IDs'!$1:$256,3,)*1024+D309</f>
        <v>17541</v>
      </c>
      <c r="F309" t="s">
        <v>396</v>
      </c>
      <c r="G309" s="2" t="str">
        <f>VLOOKUP(F309,Fehlerkomponenten!$1:$1048576,2,)</f>
        <v>0x3</v>
      </c>
      <c r="H309" t="s">
        <v>54</v>
      </c>
      <c r="I309" s="2" t="str">
        <f>VLOOKUP(H309,Fehlergruppen!$1:$1048576,2,)</f>
        <v>0x1</v>
      </c>
      <c r="J309" t="s">
        <v>431</v>
      </c>
      <c r="K309" s="2" t="str">
        <f>IF(AND(J309&lt;&gt;"None",J309&lt;&gt;"Log"),CONCATENATE(VLOOKUP(J309,'Error-Level'!$A$2:$B$38,2,FALSE)," ",DEC2HEX(E309,4)," ",VLOOKUP(F309,Fehlerkomponenten!$1:$1048576,4,)," ",VLOOKUP(H309,Fehlergruppen!$1:$1048576,4,)),"")</f>
        <v>ERR 4485 BATT GEN</v>
      </c>
      <c r="L309" t="s">
        <v>61</v>
      </c>
      <c r="M309" s="6" t="s">
        <v>806</v>
      </c>
      <c r="O309" s="6" t="s">
        <v>808</v>
      </c>
      <c r="Q309" s="6"/>
    </row>
    <row r="310" spans="1:17" ht="14" x14ac:dyDescent="0.15">
      <c r="A310" s="1" t="s">
        <v>289</v>
      </c>
      <c r="B310" s="2" t="str">
        <f>VLOOKUP(A310,'Node-IDs'!$1:$256,2,)</f>
        <v>0x11</v>
      </c>
      <c r="C310" t="s">
        <v>621</v>
      </c>
      <c r="D310">
        <f t="shared" si="0"/>
        <v>134</v>
      </c>
      <c r="E310" s="2">
        <f>VLOOKUP(A310,'Node-IDs'!$1:$256,3,)*1024+D310</f>
        <v>17542</v>
      </c>
      <c r="F310" t="s">
        <v>396</v>
      </c>
      <c r="G310" s="2" t="str">
        <f>VLOOKUP(F310,Fehlerkomponenten!$1:$1048576,2,)</f>
        <v>0x3</v>
      </c>
      <c r="H310" t="s">
        <v>54</v>
      </c>
      <c r="I310" s="2" t="str">
        <f>VLOOKUP(H310,Fehlergruppen!$1:$1048576,2,)</f>
        <v>0x1</v>
      </c>
      <c r="J310" t="s">
        <v>431</v>
      </c>
      <c r="K310" s="2" t="str">
        <f>IF(AND(J310&lt;&gt;"None",J310&lt;&gt;"Log"),CONCATENATE(VLOOKUP(J310,'Error-Level'!$A$2:$B$38,2,FALSE)," ",DEC2HEX(E310,4)," ",VLOOKUP(F310,Fehlerkomponenten!$1:$1048576,4,)," ",VLOOKUP(H310,Fehlergruppen!$1:$1048576,4,)),"")</f>
        <v>ERR 4486 BATT GEN</v>
      </c>
      <c r="L310" t="s">
        <v>61</v>
      </c>
      <c r="M310" s="6" t="s">
        <v>804</v>
      </c>
      <c r="O310" s="6" t="s">
        <v>805</v>
      </c>
      <c r="Q310" s="6"/>
    </row>
    <row r="311" spans="1:17" ht="14" x14ac:dyDescent="0.15">
      <c r="A311" s="1" t="s">
        <v>289</v>
      </c>
      <c r="B311" s="2" t="str">
        <f>VLOOKUP(A311,'Node-IDs'!$1:$256,2,)</f>
        <v>0x11</v>
      </c>
      <c r="C311" t="s">
        <v>594</v>
      </c>
      <c r="D311">
        <v>135</v>
      </c>
      <c r="E311" s="2">
        <f>VLOOKUP(A311,'Node-IDs'!$1:$256,3,)*1024+D311</f>
        <v>17543</v>
      </c>
      <c r="F311" t="s">
        <v>396</v>
      </c>
      <c r="G311" s="2" t="s">
        <v>595</v>
      </c>
      <c r="H311" t="s">
        <v>13</v>
      </c>
      <c r="I311" s="2" t="str">
        <f>VLOOKUP(H311,Fehlergruppen!$1:$1048576,2,)</f>
        <v>0x0</v>
      </c>
      <c r="J311" t="s">
        <v>431</v>
      </c>
      <c r="K311" s="2" t="str">
        <f>IF(AND(J311&lt;&gt;"None",J311&lt;&gt;"Log"),CONCATENATE(VLOOKUP(J311,'Error-Level'!$A$2:$B$38,2,FALSE)," ",DEC2HEX(E311,4)," ",VLOOKUP(F311,Fehlerkomponenten!$1:$1048576,4,)," ",VLOOKUP(H311,Fehlergruppen!$1:$1048576,4,)),"")</f>
        <v xml:space="preserve">ERR 4487 BATT </v>
      </c>
      <c r="L311" t="s">
        <v>61</v>
      </c>
      <c r="M311" s="6" t="s">
        <v>596</v>
      </c>
      <c r="O311" s="6" t="s">
        <v>597</v>
      </c>
      <c r="Q311" s="6"/>
    </row>
    <row r="312" spans="1:17" x14ac:dyDescent="0.15">
      <c r="A312" s="1" t="s">
        <v>289</v>
      </c>
      <c r="B312" s="2" t="str">
        <f>VLOOKUP(A312,'Node-IDs'!$1:$256,2,)</f>
        <v>0x11</v>
      </c>
      <c r="C312" t="s">
        <v>622</v>
      </c>
      <c r="D312">
        <f>D311+1</f>
        <v>136</v>
      </c>
      <c r="E312" s="2">
        <f>VLOOKUP(A312,'Node-IDs'!$1:$256,3,)*1024+D312</f>
        <v>17544</v>
      </c>
      <c r="F312" t="s">
        <v>396</v>
      </c>
      <c r="G312" s="2" t="s">
        <v>595</v>
      </c>
      <c r="I312" s="2" t="e">
        <f>VLOOKUP(H312,Fehlergruppen!$1:$1048576,2,)</f>
        <v>#N/A</v>
      </c>
      <c r="J312" t="s">
        <v>433</v>
      </c>
      <c r="K312" s="2" t="str">
        <f>IF(AND(J312&lt;&gt;"None",J312&lt;&gt;"Log"),CONCATENATE(VLOOKUP(J312,'Error-Level'!$A$2:$B$38,2,FALSE)," ",DEC2HEX(E312,4)," ",VLOOKUP(F312,Fehlerkomponenten!$1:$1048576,4,)," ",VLOOKUP(H312,Fehlergruppen!$1:$1048576,4,)),"")</f>
        <v/>
      </c>
      <c r="L312" t="s">
        <v>727</v>
      </c>
      <c r="M312" s="6"/>
      <c r="O312" s="6"/>
      <c r="Q312" s="6"/>
    </row>
    <row r="313" spans="1:17" ht="12" customHeight="1" x14ac:dyDescent="0.15">
      <c r="A313" s="1" t="s">
        <v>289</v>
      </c>
      <c r="B313" s="2" t="str">
        <f>VLOOKUP(A313,'Node-IDs'!$1:$256,2,)</f>
        <v>0x11</v>
      </c>
      <c r="C313" t="s">
        <v>623</v>
      </c>
      <c r="D313">
        <f t="shared" ref="D313:D376" si="1">D312+1</f>
        <v>137</v>
      </c>
      <c r="E313" s="2">
        <f>VLOOKUP(A313,'Node-IDs'!$1:$256,3,)*1024+D313</f>
        <v>17545</v>
      </c>
      <c r="F313" t="s">
        <v>396</v>
      </c>
      <c r="G313" s="2" t="s">
        <v>595</v>
      </c>
      <c r="I313" s="2" t="e">
        <f>VLOOKUP(H313,Fehlergruppen!$1:$1048576,2,)</f>
        <v>#N/A</v>
      </c>
      <c r="J313" t="s">
        <v>433</v>
      </c>
      <c r="K313" s="2" t="str">
        <f>IF(AND(J313&lt;&gt;"None",J313&lt;&gt;"Log"),CONCATENATE(VLOOKUP(J313,'Error-Level'!$A$2:$B$38,2,FALSE)," ",DEC2HEX(E313,4)," ",VLOOKUP(F313,Fehlerkomponenten!$1:$1048576,4,)," ",VLOOKUP(H313,Fehlergruppen!$1:$1048576,4,)),"")</f>
        <v/>
      </c>
      <c r="L313" t="s">
        <v>727</v>
      </c>
      <c r="M313" s="6"/>
      <c r="O313" s="6"/>
      <c r="Q313" s="6"/>
    </row>
    <row r="314" spans="1:17" ht="14" x14ac:dyDescent="0.15">
      <c r="A314" s="1" t="s">
        <v>289</v>
      </c>
      <c r="B314" s="2" t="str">
        <f>VLOOKUP(A314,'Node-IDs'!$1:$256,2,)</f>
        <v>0x11</v>
      </c>
      <c r="C314" t="s">
        <v>624</v>
      </c>
      <c r="D314">
        <f t="shared" si="1"/>
        <v>138</v>
      </c>
      <c r="E314" s="2">
        <f>VLOOKUP(A314,'Node-IDs'!$1:$256,3,)*1024+D314</f>
        <v>17546</v>
      </c>
      <c r="F314" t="s">
        <v>396</v>
      </c>
      <c r="G314" s="2" t="s">
        <v>595</v>
      </c>
      <c r="H314" t="s">
        <v>15</v>
      </c>
      <c r="I314" s="2" t="str">
        <f>VLOOKUP(H314,Fehlergruppen!$1:$1048576,2,)</f>
        <v>0x3</v>
      </c>
      <c r="J314" t="s">
        <v>431</v>
      </c>
      <c r="K314" s="2" t="str">
        <f>IF(AND(J314&lt;&gt;"None",J314&lt;&gt;"Log"),CONCATENATE(VLOOKUP(J314,'Error-Level'!$A$2:$B$38,2,FALSE)," ",DEC2HEX(E314,4)," ",VLOOKUP(F314,Fehlerkomponenten!$1:$1048576,4,)," ",VLOOKUP(H314,Fehlergruppen!$1:$1048576,4,)),"")</f>
        <v>ERR 448A BATT HW</v>
      </c>
      <c r="L314" t="s">
        <v>61</v>
      </c>
      <c r="M314" s="6" t="s">
        <v>803</v>
      </c>
      <c r="O314" s="6" t="s">
        <v>861</v>
      </c>
      <c r="Q314" s="6"/>
    </row>
    <row r="315" spans="1:17" ht="14" x14ac:dyDescent="0.15">
      <c r="A315" s="1" t="s">
        <v>289</v>
      </c>
      <c r="B315" s="2" t="str">
        <f>VLOOKUP(A315,'Node-IDs'!$1:$256,2,)</f>
        <v>0x11</v>
      </c>
      <c r="C315" t="s">
        <v>625</v>
      </c>
      <c r="D315">
        <f t="shared" si="1"/>
        <v>139</v>
      </c>
      <c r="E315" s="2">
        <f>VLOOKUP(A315,'Node-IDs'!$1:$256,3,)*1024+D315</f>
        <v>17547</v>
      </c>
      <c r="F315" t="s">
        <v>396</v>
      </c>
      <c r="G315" s="2" t="s">
        <v>595</v>
      </c>
      <c r="H315" t="s">
        <v>15</v>
      </c>
      <c r="I315" s="2" t="str">
        <f>VLOOKUP(H315,Fehlergruppen!$1:$1048576,2,)</f>
        <v>0x3</v>
      </c>
      <c r="J315" t="s">
        <v>431</v>
      </c>
      <c r="K315" s="2" t="str">
        <f>IF(AND(J315&lt;&gt;"None",J315&lt;&gt;"Log"),CONCATENATE(VLOOKUP(J315,'Error-Level'!$A$2:$B$38,2,FALSE)," ",DEC2HEX(E315,4)," ",VLOOKUP(F315,Fehlerkomponenten!$1:$1048576,4,)," ",VLOOKUP(H315,Fehlergruppen!$1:$1048576,4,)),"")</f>
        <v>ERR 448B BATT HW</v>
      </c>
      <c r="L315" t="s">
        <v>61</v>
      </c>
      <c r="M315" s="6" t="s">
        <v>802</v>
      </c>
      <c r="O315" s="6" t="s">
        <v>861</v>
      </c>
      <c r="Q315" s="6"/>
    </row>
    <row r="316" spans="1:17" x14ac:dyDescent="0.15">
      <c r="A316" s="1" t="s">
        <v>289</v>
      </c>
      <c r="B316" s="2" t="str">
        <f>VLOOKUP(A316,'Node-IDs'!$1:$256,2,)</f>
        <v>0x11</v>
      </c>
      <c r="C316" t="s">
        <v>626</v>
      </c>
      <c r="D316">
        <f t="shared" si="1"/>
        <v>140</v>
      </c>
      <c r="E316" s="2">
        <f>VLOOKUP(A316,'Node-IDs'!$1:$256,3,)*1024+D316</f>
        <v>17548</v>
      </c>
      <c r="F316" t="s">
        <v>396</v>
      </c>
      <c r="G316" s="2" t="s">
        <v>595</v>
      </c>
      <c r="I316" s="2" t="e">
        <f>VLOOKUP(H316,Fehlergruppen!$1:$1048576,2,)</f>
        <v>#N/A</v>
      </c>
      <c r="J316" t="s">
        <v>433</v>
      </c>
      <c r="K316" s="2" t="str">
        <f>IF(AND(J316&lt;&gt;"None",J316&lt;&gt;"Log"),CONCATENATE(VLOOKUP(J316,'Error-Level'!$A$2:$B$38,2,FALSE)," ",DEC2HEX(E316,4)," ",VLOOKUP(F316,Fehlerkomponenten!$1:$1048576,4,)," ",VLOOKUP(H316,Fehlergruppen!$1:$1048576,4,)),"")</f>
        <v/>
      </c>
      <c r="L316" t="s">
        <v>403</v>
      </c>
      <c r="M316" s="6"/>
      <c r="O316" s="6"/>
      <c r="Q316" s="6"/>
    </row>
    <row r="317" spans="1:17" x14ac:dyDescent="0.15">
      <c r="A317" s="1" t="s">
        <v>289</v>
      </c>
      <c r="B317" s="2" t="str">
        <f>VLOOKUP(A317,'Node-IDs'!$1:$256,2,)</f>
        <v>0x11</v>
      </c>
      <c r="C317" t="s">
        <v>627</v>
      </c>
      <c r="D317">
        <f t="shared" si="1"/>
        <v>141</v>
      </c>
      <c r="E317" s="2">
        <f>VLOOKUP(A317,'Node-IDs'!$1:$256,3,)*1024+D317</f>
        <v>17549</v>
      </c>
      <c r="F317" t="s">
        <v>396</v>
      </c>
      <c r="G317" s="2" t="s">
        <v>595</v>
      </c>
      <c r="I317" s="2" t="e">
        <f>VLOOKUP(H317,Fehlergruppen!$1:$1048576,2,)</f>
        <v>#N/A</v>
      </c>
      <c r="J317" t="s">
        <v>433</v>
      </c>
      <c r="K317" s="2" t="str">
        <f>IF(AND(J317&lt;&gt;"None",J317&lt;&gt;"Log"),CONCATENATE(VLOOKUP(J317,'Error-Level'!$A$2:$B$38,2,FALSE)," ",DEC2HEX(E317,4)," ",VLOOKUP(F317,Fehlerkomponenten!$1:$1048576,4,)," ",VLOOKUP(H317,Fehlergruppen!$1:$1048576,4,)),"")</f>
        <v/>
      </c>
      <c r="L317" t="s">
        <v>403</v>
      </c>
      <c r="M317" s="6"/>
      <c r="O317" s="6"/>
      <c r="Q317" s="6"/>
    </row>
    <row r="318" spans="1:17" ht="14" x14ac:dyDescent="0.15">
      <c r="A318" s="1" t="s">
        <v>289</v>
      </c>
      <c r="B318" s="2" t="str">
        <f>VLOOKUP(A318,'Node-IDs'!$1:$256,2,)</f>
        <v>0x11</v>
      </c>
      <c r="C318" t="s">
        <v>628</v>
      </c>
      <c r="D318">
        <f t="shared" si="1"/>
        <v>142</v>
      </c>
      <c r="E318" s="2">
        <f>VLOOKUP(A318,'Node-IDs'!$1:$256,3,)*1024+D318</f>
        <v>17550</v>
      </c>
      <c r="F318" t="s">
        <v>396</v>
      </c>
      <c r="G318" s="2" t="s">
        <v>595</v>
      </c>
      <c r="H318" t="s">
        <v>54</v>
      </c>
      <c r="I318" s="2" t="str">
        <f>VLOOKUP(H318,Fehlergruppen!$1:$1048576,2,)</f>
        <v>0x1</v>
      </c>
      <c r="J318" t="s">
        <v>431</v>
      </c>
      <c r="K318" s="2" t="str">
        <f>IF(AND(J318&lt;&gt;"None",J318&lt;&gt;"Log"),CONCATENATE(VLOOKUP(J318,'Error-Level'!$A$2:$B$38,2,FALSE)," ",DEC2HEX(E318,4)," ",VLOOKUP(F318,Fehlerkomponenten!$1:$1048576,4,)," ",VLOOKUP(H318,Fehlergruppen!$1:$1048576,4,)),"")</f>
        <v>ERR 448E BATT GEN</v>
      </c>
      <c r="L318" t="s">
        <v>61</v>
      </c>
      <c r="M318" s="6" t="s">
        <v>800</v>
      </c>
      <c r="O318" s="6" t="s">
        <v>801</v>
      </c>
      <c r="Q318" s="6"/>
    </row>
    <row r="319" spans="1:17" ht="14" x14ac:dyDescent="0.15">
      <c r="A319" s="1" t="s">
        <v>289</v>
      </c>
      <c r="B319" s="2" t="str">
        <f>VLOOKUP(A319,'Node-IDs'!$1:$256,2,)</f>
        <v>0x11</v>
      </c>
      <c r="C319" t="s">
        <v>629</v>
      </c>
      <c r="D319">
        <f t="shared" si="1"/>
        <v>143</v>
      </c>
      <c r="E319" s="2">
        <f>VLOOKUP(A319,'Node-IDs'!$1:$256,3,)*1024+D319</f>
        <v>17551</v>
      </c>
      <c r="F319" t="s">
        <v>396</v>
      </c>
      <c r="G319" s="2" t="s">
        <v>595</v>
      </c>
      <c r="H319" t="s">
        <v>15</v>
      </c>
      <c r="I319" s="2" t="str">
        <f>VLOOKUP(H319,Fehlergruppen!$1:$1048576,2,)</f>
        <v>0x3</v>
      </c>
      <c r="J319" t="s">
        <v>431</v>
      </c>
      <c r="K319" s="2" t="str">
        <f>IF(AND(J319&lt;&gt;"None",J319&lt;&gt;"Log"),CONCATENATE(VLOOKUP(J319,'Error-Level'!$A$2:$B$38,2,FALSE)," ",DEC2HEX(E319,4)," ",VLOOKUP(F319,Fehlerkomponenten!$1:$1048576,4,)," ",VLOOKUP(H319,Fehlergruppen!$1:$1048576,4,)),"")</f>
        <v>ERR 448F BATT HW</v>
      </c>
      <c r="L319" t="s">
        <v>61</v>
      </c>
      <c r="M319" s="6" t="s">
        <v>798</v>
      </c>
      <c r="O319" s="6" t="s">
        <v>799</v>
      </c>
      <c r="Q319" s="6"/>
    </row>
    <row r="320" spans="1:17" ht="14" x14ac:dyDescent="0.15">
      <c r="A320" s="1" t="s">
        <v>289</v>
      </c>
      <c r="B320" s="2" t="str">
        <f>VLOOKUP(A320,'Node-IDs'!$1:$256,2,)</f>
        <v>0x11</v>
      </c>
      <c r="C320" t="s">
        <v>630</v>
      </c>
      <c r="D320">
        <f t="shared" si="1"/>
        <v>144</v>
      </c>
      <c r="E320" s="2">
        <f>VLOOKUP(A320,'Node-IDs'!$1:$256,3,)*1024+D320</f>
        <v>17552</v>
      </c>
      <c r="F320" t="s">
        <v>396</v>
      </c>
      <c r="G320" s="2" t="s">
        <v>595</v>
      </c>
      <c r="H320" t="s">
        <v>15</v>
      </c>
      <c r="I320" s="2" t="str">
        <f>VLOOKUP(H320,Fehlergruppen!$1:$1048576,2,)</f>
        <v>0x3</v>
      </c>
      <c r="J320" t="s">
        <v>431</v>
      </c>
      <c r="K320" s="2" t="str">
        <f>IF(AND(J320&lt;&gt;"None",J320&lt;&gt;"Log"),CONCATENATE(VLOOKUP(J320,'Error-Level'!$A$2:$B$38,2,FALSE)," ",DEC2HEX(E320,4)," ",VLOOKUP(F320,Fehlerkomponenten!$1:$1048576,4,)," ",VLOOKUP(H320,Fehlergruppen!$1:$1048576,4,)),"")</f>
        <v>ERR 4490 BATT HW</v>
      </c>
      <c r="L320" t="s">
        <v>61</v>
      </c>
      <c r="M320" s="6" t="s">
        <v>797</v>
      </c>
      <c r="O320" s="6" t="s">
        <v>880</v>
      </c>
      <c r="Q320" s="6"/>
    </row>
    <row r="321" spans="1:17" ht="14" x14ac:dyDescent="0.15">
      <c r="A321" s="1" t="s">
        <v>289</v>
      </c>
      <c r="B321" s="2" t="str">
        <f>VLOOKUP(A321,'Node-IDs'!$1:$256,2,)</f>
        <v>0x11</v>
      </c>
      <c r="C321" t="s">
        <v>631</v>
      </c>
      <c r="D321">
        <f t="shared" si="1"/>
        <v>145</v>
      </c>
      <c r="E321" s="2">
        <f>VLOOKUP(A321,'Node-IDs'!$1:$256,3,)*1024+D321</f>
        <v>17553</v>
      </c>
      <c r="F321" t="s">
        <v>396</v>
      </c>
      <c r="G321" s="2" t="s">
        <v>595</v>
      </c>
      <c r="H321" t="s">
        <v>18</v>
      </c>
      <c r="I321" s="2" t="str">
        <f>VLOOKUP(H321,Fehlergruppen!$1:$1048576,2,)</f>
        <v>0x7</v>
      </c>
      <c r="J321" t="s">
        <v>431</v>
      </c>
      <c r="K321" s="2" t="str">
        <f>IF(AND(J321&lt;&gt;"None",J321&lt;&gt;"Log"),CONCATENATE(VLOOKUP(J321,'Error-Level'!$A$2:$B$38,2,FALSE)," ",DEC2HEX(E321,4)," ",VLOOKUP(F321,Fehlerkomponenten!$1:$1048576,4,)," ",VLOOKUP(H321,Fehlergruppen!$1:$1048576,4,)),"")</f>
        <v>ERR 4491 BATT HOT</v>
      </c>
      <c r="L321" t="s">
        <v>61</v>
      </c>
      <c r="M321" s="6" t="s">
        <v>796</v>
      </c>
      <c r="O321" s="6" t="s">
        <v>880</v>
      </c>
      <c r="Q321" s="6"/>
    </row>
    <row r="322" spans="1:17" ht="14" x14ac:dyDescent="0.15">
      <c r="A322" s="1" t="s">
        <v>289</v>
      </c>
      <c r="B322" s="2" t="str">
        <f>VLOOKUP(A322,'Node-IDs'!$1:$256,2,)</f>
        <v>0x11</v>
      </c>
      <c r="C322" t="s">
        <v>632</v>
      </c>
      <c r="D322">
        <f t="shared" si="1"/>
        <v>146</v>
      </c>
      <c r="E322" s="2">
        <f>VLOOKUP(A322,'Node-IDs'!$1:$256,3,)*1024+D322</f>
        <v>17554</v>
      </c>
      <c r="F322" t="s">
        <v>396</v>
      </c>
      <c r="G322" s="2" t="s">
        <v>595</v>
      </c>
      <c r="H322" t="s">
        <v>397</v>
      </c>
      <c r="I322" s="2" t="str">
        <f>VLOOKUP(H322,Fehlergruppen!$1:$1048576,2,)</f>
        <v>0xa</v>
      </c>
      <c r="J322" t="s">
        <v>431</v>
      </c>
      <c r="K322" s="2" t="str">
        <f>IF(AND(J322&lt;&gt;"None",J322&lt;&gt;"Log"),CONCATENATE(VLOOKUP(J322,'Error-Level'!$A$2:$B$38,2,FALSE)," ",DEC2HEX(E322,4)," ",VLOOKUP(F322,Fehlerkomponenten!$1:$1048576,4,)," ",VLOOKUP(H322,Fehlergruppen!$1:$1048576,4,)),"")</f>
        <v>ERR 4492 BATT OV</v>
      </c>
      <c r="L322" t="s">
        <v>61</v>
      </c>
      <c r="M322" s="6" t="s">
        <v>795</v>
      </c>
      <c r="O322" s="6" t="s">
        <v>880</v>
      </c>
      <c r="Q322" s="6"/>
    </row>
    <row r="323" spans="1:17" x14ac:dyDescent="0.15">
      <c r="A323" s="1" t="s">
        <v>289</v>
      </c>
      <c r="B323" s="2" t="str">
        <f>VLOOKUP(A323,'Node-IDs'!$1:$256,2,)</f>
        <v>0x11</v>
      </c>
      <c r="C323" t="s">
        <v>633</v>
      </c>
      <c r="D323">
        <f t="shared" si="1"/>
        <v>147</v>
      </c>
      <c r="E323" s="2">
        <f>VLOOKUP(A323,'Node-IDs'!$1:$256,3,)*1024+D323</f>
        <v>17555</v>
      </c>
      <c r="F323" t="s">
        <v>396</v>
      </c>
      <c r="G323" s="2" t="s">
        <v>595</v>
      </c>
      <c r="I323" s="2" t="e">
        <f>VLOOKUP(H323,Fehlergruppen!$1:$1048576,2,)</f>
        <v>#N/A</v>
      </c>
      <c r="J323" t="s">
        <v>433</v>
      </c>
      <c r="K323" s="2" t="str">
        <f>IF(AND(J323&lt;&gt;"None",J323&lt;&gt;"Log"),CONCATENATE(VLOOKUP(J323,'Error-Level'!$A$2:$B$38,2,FALSE)," ",DEC2HEX(E323,4)," ",VLOOKUP(F323,Fehlerkomponenten!$1:$1048576,4,)," ",VLOOKUP(H323,Fehlergruppen!$1:$1048576,4,)),"")</f>
        <v/>
      </c>
      <c r="L323" t="s">
        <v>403</v>
      </c>
      <c r="M323" s="6"/>
      <c r="O323" s="6"/>
      <c r="Q323" s="6"/>
    </row>
    <row r="324" spans="1:17" ht="28" x14ac:dyDescent="0.15">
      <c r="A324" s="1" t="s">
        <v>289</v>
      </c>
      <c r="B324" s="2" t="str">
        <f>VLOOKUP(A324,'Node-IDs'!$1:$256,2,)</f>
        <v>0x11</v>
      </c>
      <c r="C324" t="s">
        <v>634</v>
      </c>
      <c r="D324">
        <f t="shared" si="1"/>
        <v>148</v>
      </c>
      <c r="E324" s="2">
        <f>VLOOKUP(A324,'Node-IDs'!$1:$256,3,)*1024+D324</f>
        <v>17556</v>
      </c>
      <c r="F324" t="s">
        <v>396</v>
      </c>
      <c r="G324" s="2" t="s">
        <v>595</v>
      </c>
      <c r="H324" t="s">
        <v>15</v>
      </c>
      <c r="I324" s="2" t="str">
        <f>VLOOKUP(H324,Fehlergruppen!$1:$1048576,2,)</f>
        <v>0x3</v>
      </c>
      <c r="J324" t="s">
        <v>431</v>
      </c>
      <c r="K324" s="2" t="str">
        <f>IF(AND(J324&lt;&gt;"None",J324&lt;&gt;"Log"),CONCATENATE(VLOOKUP(J324,'Error-Level'!$A$2:$B$38,2,FALSE)," ",DEC2HEX(E324,4)," ",VLOOKUP(F324,Fehlerkomponenten!$1:$1048576,4,)," ",VLOOKUP(H324,Fehlergruppen!$1:$1048576,4,)),"")</f>
        <v>ERR 4494 BATT HW</v>
      </c>
      <c r="L324" t="s">
        <v>61</v>
      </c>
      <c r="M324" s="6" t="s">
        <v>794</v>
      </c>
      <c r="O324" s="6" t="s">
        <v>881</v>
      </c>
      <c r="Q324" s="6"/>
    </row>
    <row r="325" spans="1:17" ht="14" x14ac:dyDescent="0.15">
      <c r="A325" s="1" t="s">
        <v>289</v>
      </c>
      <c r="B325" s="2" t="str">
        <f>VLOOKUP(A325,'Node-IDs'!$1:$256,2,)</f>
        <v>0x11</v>
      </c>
      <c r="C325" t="s">
        <v>635</v>
      </c>
      <c r="D325">
        <f t="shared" si="1"/>
        <v>149</v>
      </c>
      <c r="E325" s="2">
        <f>VLOOKUP(A325,'Node-IDs'!$1:$256,3,)*1024+D325</f>
        <v>17557</v>
      </c>
      <c r="F325" t="s">
        <v>396</v>
      </c>
      <c r="G325" s="2" t="s">
        <v>595</v>
      </c>
      <c r="H325" t="s">
        <v>15</v>
      </c>
      <c r="I325" s="2" t="str">
        <f>VLOOKUP(H325,Fehlergruppen!$1:$1048576,2,)</f>
        <v>0x3</v>
      </c>
      <c r="J325" t="s">
        <v>431</v>
      </c>
      <c r="K325" s="2" t="str">
        <f>IF(AND(J325&lt;&gt;"None",J325&lt;&gt;"Log"),CONCATENATE(VLOOKUP(J325,'Error-Level'!$A$2:$B$38,2,FALSE)," ",DEC2HEX(E325,4)," ",VLOOKUP(F325,Fehlerkomponenten!$1:$1048576,4,)," ",VLOOKUP(H325,Fehlergruppen!$1:$1048576,4,)),"")</f>
        <v>ERR 4495 BATT HW</v>
      </c>
      <c r="L325" t="s">
        <v>61</v>
      </c>
      <c r="M325" s="6" t="s">
        <v>792</v>
      </c>
      <c r="O325" s="6" t="s">
        <v>793</v>
      </c>
      <c r="Q325" s="6"/>
    </row>
    <row r="326" spans="1:17" ht="14" x14ac:dyDescent="0.15">
      <c r="A326" s="1" t="s">
        <v>289</v>
      </c>
      <c r="B326" s="2" t="str">
        <f>VLOOKUP(A326,'Node-IDs'!$1:$256,2,)</f>
        <v>0x11</v>
      </c>
      <c r="C326" t="s">
        <v>636</v>
      </c>
      <c r="D326">
        <f t="shared" si="1"/>
        <v>150</v>
      </c>
      <c r="E326" s="2">
        <f>VLOOKUP(A326,'Node-IDs'!$1:$256,3,)*1024+D326</f>
        <v>17558</v>
      </c>
      <c r="F326" t="s">
        <v>396</v>
      </c>
      <c r="G326" s="2" t="s">
        <v>595</v>
      </c>
      <c r="H326" t="s">
        <v>15</v>
      </c>
      <c r="I326" s="2" t="str">
        <f>VLOOKUP(H326,Fehlergruppen!$1:$1048576,2,)</f>
        <v>0x3</v>
      </c>
      <c r="J326" t="s">
        <v>431</v>
      </c>
      <c r="K326" s="2" t="str">
        <f>IF(AND(J326&lt;&gt;"None",J326&lt;&gt;"Log"),CONCATENATE(VLOOKUP(J326,'Error-Level'!$A$2:$B$38,2,FALSE)," ",DEC2HEX(E326,4)," ",VLOOKUP(F326,Fehlerkomponenten!$1:$1048576,4,)," ",VLOOKUP(H326,Fehlergruppen!$1:$1048576,4,)),"")</f>
        <v>ERR 4496 BATT HW</v>
      </c>
      <c r="L326" t="s">
        <v>61</v>
      </c>
      <c r="M326" s="6" t="s">
        <v>791</v>
      </c>
      <c r="O326" s="6" t="s">
        <v>882</v>
      </c>
      <c r="Q326" s="6"/>
    </row>
    <row r="327" spans="1:17" x14ac:dyDescent="0.15">
      <c r="A327" s="1" t="s">
        <v>289</v>
      </c>
      <c r="B327" s="2" t="str">
        <f>VLOOKUP(A327,'Node-IDs'!$1:$256,2,)</f>
        <v>0x11</v>
      </c>
      <c r="C327" t="s">
        <v>637</v>
      </c>
      <c r="D327">
        <f t="shared" si="1"/>
        <v>151</v>
      </c>
      <c r="E327" s="2">
        <f>VLOOKUP(A327,'Node-IDs'!$1:$256,3,)*1024+D327</f>
        <v>17559</v>
      </c>
      <c r="F327" t="s">
        <v>396</v>
      </c>
      <c r="G327" s="2" t="s">
        <v>595</v>
      </c>
      <c r="I327" s="2" t="e">
        <f>VLOOKUP(H327,Fehlergruppen!$1:$1048576,2,)</f>
        <v>#N/A</v>
      </c>
      <c r="J327" t="s">
        <v>433</v>
      </c>
      <c r="K327" s="2" t="str">
        <f>IF(AND(J327&lt;&gt;"None",J327&lt;&gt;"Log"),CONCATENATE(VLOOKUP(J327,'Error-Level'!$A$2:$B$38,2,FALSE)," ",DEC2HEX(E327,4)," ",VLOOKUP(F327,Fehlerkomponenten!$1:$1048576,4,)," ",VLOOKUP(H327,Fehlergruppen!$1:$1048576,4,)),"")</f>
        <v/>
      </c>
      <c r="L327" t="s">
        <v>403</v>
      </c>
      <c r="M327" s="6"/>
      <c r="O327" s="6"/>
      <c r="Q327" s="6"/>
    </row>
    <row r="328" spans="1:17" x14ac:dyDescent="0.15">
      <c r="A328" s="1" t="s">
        <v>289</v>
      </c>
      <c r="B328" s="2" t="str">
        <f>VLOOKUP(A328,'Node-IDs'!$1:$256,2,)</f>
        <v>0x11</v>
      </c>
      <c r="C328" t="s">
        <v>638</v>
      </c>
      <c r="D328">
        <f t="shared" si="1"/>
        <v>152</v>
      </c>
      <c r="E328" s="2">
        <f>VLOOKUP(A328,'Node-IDs'!$1:$256,3,)*1024+D328</f>
        <v>17560</v>
      </c>
      <c r="F328" t="s">
        <v>396</v>
      </c>
      <c r="G328" s="2" t="s">
        <v>595</v>
      </c>
      <c r="I328" s="2" t="e">
        <f>VLOOKUP(H328,Fehlergruppen!$1:$1048576,2,)</f>
        <v>#N/A</v>
      </c>
      <c r="J328" t="s">
        <v>433</v>
      </c>
      <c r="K328" s="2" t="str">
        <f>IF(AND(J328&lt;&gt;"None",J328&lt;&gt;"Log"),CONCATENATE(VLOOKUP(J328,'Error-Level'!$A$2:$B$38,2,FALSE)," ",DEC2HEX(E328,4)," ",VLOOKUP(F328,Fehlerkomponenten!$1:$1048576,4,)," ",VLOOKUP(H328,Fehlergruppen!$1:$1048576,4,)),"")</f>
        <v/>
      </c>
      <c r="L328" t="s">
        <v>727</v>
      </c>
      <c r="M328" s="6"/>
      <c r="O328" s="6"/>
      <c r="Q328" s="6"/>
    </row>
    <row r="329" spans="1:17" x14ac:dyDescent="0.15">
      <c r="A329" s="1" t="s">
        <v>289</v>
      </c>
      <c r="B329" s="2" t="str">
        <f>VLOOKUP(A329,'Node-IDs'!$1:$256,2,)</f>
        <v>0x11</v>
      </c>
      <c r="C329" t="s">
        <v>639</v>
      </c>
      <c r="D329">
        <f t="shared" si="1"/>
        <v>153</v>
      </c>
      <c r="E329" s="2">
        <f>VLOOKUP(A329,'Node-IDs'!$1:$256,3,)*1024+D329</f>
        <v>17561</v>
      </c>
      <c r="F329" t="s">
        <v>396</v>
      </c>
      <c r="G329" s="2" t="s">
        <v>595</v>
      </c>
      <c r="I329" s="2" t="e">
        <f>VLOOKUP(H329,Fehlergruppen!$1:$1048576,2,)</f>
        <v>#N/A</v>
      </c>
      <c r="J329" t="s">
        <v>433</v>
      </c>
      <c r="K329" s="2" t="str">
        <f>IF(AND(J329&lt;&gt;"None",J329&lt;&gt;"Log"),CONCATENATE(VLOOKUP(J329,'Error-Level'!$A$2:$B$38,2,FALSE)," ",DEC2HEX(E329,4)," ",VLOOKUP(F329,Fehlerkomponenten!$1:$1048576,4,)," ",VLOOKUP(H329,Fehlergruppen!$1:$1048576,4,)),"")</f>
        <v/>
      </c>
      <c r="L329" t="s">
        <v>727</v>
      </c>
      <c r="M329" s="6"/>
      <c r="O329" s="6"/>
      <c r="Q329" s="6"/>
    </row>
    <row r="330" spans="1:17" ht="14" x14ac:dyDescent="0.15">
      <c r="A330" s="1" t="s">
        <v>289</v>
      </c>
      <c r="B330" s="2" t="str">
        <f>VLOOKUP(A330,'Node-IDs'!$1:$256,2,)</f>
        <v>0x11</v>
      </c>
      <c r="C330" t="s">
        <v>640</v>
      </c>
      <c r="D330">
        <f t="shared" si="1"/>
        <v>154</v>
      </c>
      <c r="E330" s="2">
        <f>VLOOKUP(A330,'Node-IDs'!$1:$256,3,)*1024+D330</f>
        <v>17562</v>
      </c>
      <c r="F330" t="s">
        <v>396</v>
      </c>
      <c r="G330" s="2" t="s">
        <v>595</v>
      </c>
      <c r="H330" t="s">
        <v>54</v>
      </c>
      <c r="I330" s="2" t="str">
        <f>VLOOKUP(H330,Fehlergruppen!$1:$1048576,2,)</f>
        <v>0x1</v>
      </c>
      <c r="J330" t="s">
        <v>431</v>
      </c>
      <c r="K330" s="2" t="str">
        <f>IF(AND(J330&lt;&gt;"None",J330&lt;&gt;"Log"),CONCATENATE(VLOOKUP(J330,'Error-Level'!$A$2:$B$38,2,FALSE)," ",DEC2HEX(E330,4)," ",VLOOKUP(F330,Fehlerkomponenten!$1:$1048576,4,)," ",VLOOKUP(H330,Fehlergruppen!$1:$1048576,4,)),"")</f>
        <v>ERR 449A BATT GEN</v>
      </c>
      <c r="L330" t="s">
        <v>61</v>
      </c>
      <c r="M330" s="6" t="s">
        <v>789</v>
      </c>
      <c r="O330" s="6" t="s">
        <v>790</v>
      </c>
      <c r="Q330" s="6"/>
    </row>
    <row r="331" spans="1:17" ht="14" x14ac:dyDescent="0.15">
      <c r="A331" s="1" t="s">
        <v>289</v>
      </c>
      <c r="B331" s="2" t="str">
        <f>VLOOKUP(A331,'Node-IDs'!$1:$256,2,)</f>
        <v>0x11</v>
      </c>
      <c r="C331" t="s">
        <v>641</v>
      </c>
      <c r="D331">
        <f t="shared" si="1"/>
        <v>155</v>
      </c>
      <c r="E331" s="2">
        <f>VLOOKUP(A331,'Node-IDs'!$1:$256,3,)*1024+D331</f>
        <v>17563</v>
      </c>
      <c r="F331" t="s">
        <v>396</v>
      </c>
      <c r="G331" s="2" t="s">
        <v>595</v>
      </c>
      <c r="H331" t="s">
        <v>15</v>
      </c>
      <c r="I331" s="2" t="str">
        <f>VLOOKUP(H331,Fehlergruppen!$1:$1048576,2,)</f>
        <v>0x3</v>
      </c>
      <c r="J331" t="s">
        <v>431</v>
      </c>
      <c r="K331" s="2" t="str">
        <f>IF(AND(J331&lt;&gt;"None",J331&lt;&gt;"Log"),CONCATENATE(VLOOKUP(J331,'Error-Level'!$A$2:$B$38,2,FALSE)," ",DEC2HEX(E331,4)," ",VLOOKUP(F331,Fehlerkomponenten!$1:$1048576,4,)," ",VLOOKUP(H331,Fehlergruppen!$1:$1048576,4,)),"")</f>
        <v>ERR 449B BATT HW</v>
      </c>
      <c r="L331" t="s">
        <v>61</v>
      </c>
      <c r="M331" s="6" t="s">
        <v>787</v>
      </c>
      <c r="O331" s="6" t="s">
        <v>788</v>
      </c>
      <c r="Q331" s="6"/>
    </row>
    <row r="332" spans="1:17" x14ac:dyDescent="0.15">
      <c r="A332" s="1" t="s">
        <v>289</v>
      </c>
      <c r="B332" s="2" t="str">
        <f>VLOOKUP(A332,'Node-IDs'!$1:$256,2,)</f>
        <v>0x11</v>
      </c>
      <c r="C332" t="s">
        <v>642</v>
      </c>
      <c r="D332">
        <f t="shared" si="1"/>
        <v>156</v>
      </c>
      <c r="E332" s="2">
        <f>VLOOKUP(A332,'Node-IDs'!$1:$256,3,)*1024+D332</f>
        <v>17564</v>
      </c>
      <c r="F332" t="s">
        <v>396</v>
      </c>
      <c r="G332" s="2" t="s">
        <v>595</v>
      </c>
      <c r="I332" s="2" t="e">
        <f>VLOOKUP(H332,Fehlergruppen!$1:$1048576,2,)</f>
        <v>#N/A</v>
      </c>
      <c r="J332" t="s">
        <v>433</v>
      </c>
      <c r="K332" s="2" t="str">
        <f>IF(AND(J332&lt;&gt;"None",J332&lt;&gt;"Log"),CONCATENATE(VLOOKUP(J332,'Error-Level'!$A$2:$B$38,2,FALSE)," ",DEC2HEX(E332,4)," ",VLOOKUP(F332,Fehlerkomponenten!$1:$1048576,4,)," ",VLOOKUP(H332,Fehlergruppen!$1:$1048576,4,)),"")</f>
        <v/>
      </c>
      <c r="L332" t="s">
        <v>727</v>
      </c>
      <c r="M332" s="6"/>
      <c r="O332" s="6"/>
      <c r="Q332" s="6"/>
    </row>
    <row r="333" spans="1:17" x14ac:dyDescent="0.15">
      <c r="A333" s="1" t="s">
        <v>289</v>
      </c>
      <c r="B333" s="2" t="str">
        <f>VLOOKUP(A333,'Node-IDs'!$1:$256,2,)</f>
        <v>0x11</v>
      </c>
      <c r="C333" t="s">
        <v>643</v>
      </c>
      <c r="D333">
        <f t="shared" si="1"/>
        <v>157</v>
      </c>
      <c r="E333" s="2">
        <f>VLOOKUP(A333,'Node-IDs'!$1:$256,3,)*1024+D333</f>
        <v>17565</v>
      </c>
      <c r="F333" t="s">
        <v>396</v>
      </c>
      <c r="G333" s="2" t="s">
        <v>595</v>
      </c>
      <c r="I333" s="2" t="e">
        <f>VLOOKUP(H333,Fehlergruppen!$1:$1048576,2,)</f>
        <v>#N/A</v>
      </c>
      <c r="J333" t="s">
        <v>433</v>
      </c>
      <c r="K333" s="2" t="str">
        <f>IF(AND(J333&lt;&gt;"None",J333&lt;&gt;"Log"),CONCATENATE(VLOOKUP(J333,'Error-Level'!$A$2:$B$38,2,FALSE)," ",DEC2HEX(E333,4)," ",VLOOKUP(F333,Fehlerkomponenten!$1:$1048576,4,)," ",VLOOKUP(H333,Fehlergruppen!$1:$1048576,4,)),"")</f>
        <v/>
      </c>
      <c r="L333" t="s">
        <v>403</v>
      </c>
      <c r="M333" s="6"/>
      <c r="O333" s="6"/>
      <c r="Q333" s="6"/>
    </row>
    <row r="334" spans="1:17" x14ac:dyDescent="0.15">
      <c r="A334" s="1" t="s">
        <v>289</v>
      </c>
      <c r="B334" s="2" t="str">
        <f>VLOOKUP(A334,'Node-IDs'!$1:$256,2,)</f>
        <v>0x11</v>
      </c>
      <c r="C334" t="s">
        <v>644</v>
      </c>
      <c r="D334">
        <f t="shared" si="1"/>
        <v>158</v>
      </c>
      <c r="E334" s="2">
        <f>VLOOKUP(A334,'Node-IDs'!$1:$256,3,)*1024+D334</f>
        <v>17566</v>
      </c>
      <c r="F334" t="s">
        <v>396</v>
      </c>
      <c r="G334" s="2" t="s">
        <v>595</v>
      </c>
      <c r="I334" s="2" t="e">
        <f>VLOOKUP(H334,Fehlergruppen!$1:$1048576,2,)</f>
        <v>#N/A</v>
      </c>
      <c r="J334" t="s">
        <v>433</v>
      </c>
      <c r="K334" s="2" t="str">
        <f>IF(AND(J334&lt;&gt;"None",J334&lt;&gt;"Log"),CONCATENATE(VLOOKUP(J334,'Error-Level'!$A$2:$B$38,2,FALSE)," ",DEC2HEX(E334,4)," ",VLOOKUP(F334,Fehlerkomponenten!$1:$1048576,4,)," ",VLOOKUP(H334,Fehlergruppen!$1:$1048576,4,)),"")</f>
        <v/>
      </c>
      <c r="L334" t="s">
        <v>727</v>
      </c>
      <c r="M334" s="6"/>
      <c r="O334" s="6"/>
      <c r="Q334" s="6"/>
    </row>
    <row r="335" spans="1:17" x14ac:dyDescent="0.15">
      <c r="A335" s="1" t="s">
        <v>289</v>
      </c>
      <c r="B335" s="2" t="str">
        <f>VLOOKUP(A335,'Node-IDs'!$1:$256,2,)</f>
        <v>0x11</v>
      </c>
      <c r="C335" t="s">
        <v>645</v>
      </c>
      <c r="D335">
        <f t="shared" si="1"/>
        <v>159</v>
      </c>
      <c r="E335" s="2">
        <f>VLOOKUP(A335,'Node-IDs'!$1:$256,3,)*1024+D335</f>
        <v>17567</v>
      </c>
      <c r="F335" t="s">
        <v>396</v>
      </c>
      <c r="G335" s="2" t="s">
        <v>595</v>
      </c>
      <c r="I335" s="2" t="e">
        <f>VLOOKUP(H335,Fehlergruppen!$1:$1048576,2,)</f>
        <v>#N/A</v>
      </c>
      <c r="J335" t="s">
        <v>433</v>
      </c>
      <c r="K335" s="2" t="str">
        <f>IF(AND(J335&lt;&gt;"None",J335&lt;&gt;"Log"),CONCATENATE(VLOOKUP(J335,'Error-Level'!$A$2:$B$38,2,FALSE)," ",DEC2HEX(E335,4)," ",VLOOKUP(F335,Fehlerkomponenten!$1:$1048576,4,)," ",VLOOKUP(H335,Fehlergruppen!$1:$1048576,4,)),"")</f>
        <v/>
      </c>
      <c r="L335" t="s">
        <v>403</v>
      </c>
      <c r="M335" s="6"/>
      <c r="O335" s="6"/>
      <c r="Q335" s="6"/>
    </row>
    <row r="336" spans="1:17" x14ac:dyDescent="0.15">
      <c r="A336" s="1" t="s">
        <v>289</v>
      </c>
      <c r="B336" s="2" t="str">
        <f>VLOOKUP(A336,'Node-IDs'!$1:$256,2,)</f>
        <v>0x11</v>
      </c>
      <c r="C336" t="s">
        <v>646</v>
      </c>
      <c r="D336">
        <f t="shared" si="1"/>
        <v>160</v>
      </c>
      <c r="E336" s="2">
        <f>VLOOKUP(A336,'Node-IDs'!$1:$256,3,)*1024+D336</f>
        <v>17568</v>
      </c>
      <c r="F336" t="s">
        <v>396</v>
      </c>
      <c r="G336" s="2" t="s">
        <v>595</v>
      </c>
      <c r="I336" s="2" t="e">
        <f>VLOOKUP(H336,Fehlergruppen!$1:$1048576,2,)</f>
        <v>#N/A</v>
      </c>
      <c r="J336" t="s">
        <v>433</v>
      </c>
      <c r="K336" s="2" t="str">
        <f>IF(AND(J336&lt;&gt;"None",J336&lt;&gt;"Log"),CONCATENATE(VLOOKUP(J336,'Error-Level'!$A$2:$B$38,2,FALSE)," ",DEC2HEX(E336,4)," ",VLOOKUP(F336,Fehlerkomponenten!$1:$1048576,4,)," ",VLOOKUP(H336,Fehlergruppen!$1:$1048576,4,)),"")</f>
        <v/>
      </c>
      <c r="L336" t="s">
        <v>727</v>
      </c>
      <c r="M336" s="6"/>
      <c r="O336" s="6"/>
      <c r="Q336" s="6"/>
    </row>
    <row r="337" spans="1:17" x14ac:dyDescent="0.15">
      <c r="A337" s="1" t="s">
        <v>289</v>
      </c>
      <c r="B337" s="2" t="str">
        <f>VLOOKUP(A337,'Node-IDs'!$1:$256,2,)</f>
        <v>0x11</v>
      </c>
      <c r="C337" t="s">
        <v>647</v>
      </c>
      <c r="D337">
        <f t="shared" si="1"/>
        <v>161</v>
      </c>
      <c r="E337" s="2">
        <f>VLOOKUP(A337,'Node-IDs'!$1:$256,3,)*1024+D337</f>
        <v>17569</v>
      </c>
      <c r="F337" t="s">
        <v>396</v>
      </c>
      <c r="G337" s="2" t="s">
        <v>595</v>
      </c>
      <c r="I337" s="2" t="e">
        <f>VLOOKUP(H337,Fehlergruppen!$1:$1048576,2,)</f>
        <v>#N/A</v>
      </c>
      <c r="J337" t="s">
        <v>433</v>
      </c>
      <c r="K337" s="2" t="str">
        <f>IF(AND(J337&lt;&gt;"None",J337&lt;&gt;"Log"),CONCATENATE(VLOOKUP(J337,'Error-Level'!$A$2:$B$38,2,FALSE)," ",DEC2HEX(E337,4)," ",VLOOKUP(F337,Fehlerkomponenten!$1:$1048576,4,)," ",VLOOKUP(H337,Fehlergruppen!$1:$1048576,4,)),"")</f>
        <v/>
      </c>
      <c r="L337" t="s">
        <v>727</v>
      </c>
      <c r="M337" s="6"/>
      <c r="O337" s="6"/>
      <c r="Q337" s="6"/>
    </row>
    <row r="338" spans="1:17" x14ac:dyDescent="0.15">
      <c r="A338" s="1" t="s">
        <v>289</v>
      </c>
      <c r="B338" s="2" t="str">
        <f>VLOOKUP(A338,'Node-IDs'!$1:$256,2,)</f>
        <v>0x11</v>
      </c>
      <c r="C338" t="s">
        <v>648</v>
      </c>
      <c r="D338">
        <f t="shared" si="1"/>
        <v>162</v>
      </c>
      <c r="E338" s="2">
        <f>VLOOKUP(A338,'Node-IDs'!$1:$256,3,)*1024+D338</f>
        <v>17570</v>
      </c>
      <c r="F338" t="s">
        <v>396</v>
      </c>
      <c r="G338" s="2" t="s">
        <v>595</v>
      </c>
      <c r="I338" s="2" t="e">
        <f>VLOOKUP(H338,Fehlergruppen!$1:$1048576,2,)</f>
        <v>#N/A</v>
      </c>
      <c r="J338" t="s">
        <v>433</v>
      </c>
      <c r="K338" s="2" t="str">
        <f>IF(AND(J338&lt;&gt;"None",J338&lt;&gt;"Log"),CONCATENATE(VLOOKUP(J338,'Error-Level'!$A$2:$B$38,2,FALSE)," ",DEC2HEX(E338,4)," ",VLOOKUP(F338,Fehlerkomponenten!$1:$1048576,4,)," ",VLOOKUP(H338,Fehlergruppen!$1:$1048576,4,)),"")</f>
        <v/>
      </c>
      <c r="L338" t="s">
        <v>727</v>
      </c>
      <c r="M338" s="6"/>
      <c r="O338" s="6"/>
      <c r="Q338" s="6"/>
    </row>
    <row r="339" spans="1:17" x14ac:dyDescent="0.15">
      <c r="A339" s="1" t="s">
        <v>289</v>
      </c>
      <c r="B339" s="2" t="str">
        <f>VLOOKUP(A339,'Node-IDs'!$1:$256,2,)</f>
        <v>0x11</v>
      </c>
      <c r="C339" t="s">
        <v>649</v>
      </c>
      <c r="D339">
        <f t="shared" si="1"/>
        <v>163</v>
      </c>
      <c r="E339" s="2">
        <f>VLOOKUP(A339,'Node-IDs'!$1:$256,3,)*1024+D339</f>
        <v>17571</v>
      </c>
      <c r="F339" t="s">
        <v>396</v>
      </c>
      <c r="G339" s="2" t="s">
        <v>595</v>
      </c>
      <c r="I339" s="2" t="e">
        <f>VLOOKUP(H339,Fehlergruppen!$1:$1048576,2,)</f>
        <v>#N/A</v>
      </c>
      <c r="J339" t="s">
        <v>433</v>
      </c>
      <c r="K339" s="2" t="str">
        <f>IF(AND(J339&lt;&gt;"None",J339&lt;&gt;"Log"),CONCATENATE(VLOOKUP(J339,'Error-Level'!$A$2:$B$38,2,FALSE)," ",DEC2HEX(E339,4)," ",VLOOKUP(F339,Fehlerkomponenten!$1:$1048576,4,)," ",VLOOKUP(H339,Fehlergruppen!$1:$1048576,4,)),"")</f>
        <v/>
      </c>
      <c r="L339" t="s">
        <v>727</v>
      </c>
      <c r="M339" s="6"/>
      <c r="O339" s="6"/>
      <c r="Q339" s="6"/>
    </row>
    <row r="340" spans="1:17" x14ac:dyDescent="0.15">
      <c r="A340" s="1" t="s">
        <v>289</v>
      </c>
      <c r="B340" s="2" t="str">
        <f>VLOOKUP(A340,'Node-IDs'!$1:$256,2,)</f>
        <v>0x11</v>
      </c>
      <c r="C340" t="s">
        <v>650</v>
      </c>
      <c r="D340">
        <f t="shared" si="1"/>
        <v>164</v>
      </c>
      <c r="E340" s="2">
        <f>VLOOKUP(A340,'Node-IDs'!$1:$256,3,)*1024+D340</f>
        <v>17572</v>
      </c>
      <c r="F340" t="s">
        <v>396</v>
      </c>
      <c r="G340" s="2" t="s">
        <v>595</v>
      </c>
      <c r="I340" s="2" t="e">
        <f>VLOOKUP(H340,Fehlergruppen!$1:$1048576,2,)</f>
        <v>#N/A</v>
      </c>
      <c r="J340" t="s">
        <v>433</v>
      </c>
      <c r="K340" s="2" t="str">
        <f>IF(AND(J340&lt;&gt;"None",J340&lt;&gt;"Log"),CONCATENATE(VLOOKUP(J340,'Error-Level'!$A$2:$B$38,2,FALSE)," ",DEC2HEX(E340,4)," ",VLOOKUP(F340,Fehlerkomponenten!$1:$1048576,4,)," ",VLOOKUP(H340,Fehlergruppen!$1:$1048576,4,)),"")</f>
        <v/>
      </c>
      <c r="L340" t="s">
        <v>727</v>
      </c>
      <c r="M340" s="6"/>
      <c r="O340" s="6"/>
      <c r="Q340" s="6"/>
    </row>
    <row r="341" spans="1:17" x14ac:dyDescent="0.15">
      <c r="A341" s="1" t="s">
        <v>289</v>
      </c>
      <c r="B341" s="2" t="str">
        <f>VLOOKUP(A341,'Node-IDs'!$1:$256,2,)</f>
        <v>0x11</v>
      </c>
      <c r="C341" t="s">
        <v>651</v>
      </c>
      <c r="D341">
        <f t="shared" si="1"/>
        <v>165</v>
      </c>
      <c r="E341" s="2">
        <f>VLOOKUP(A341,'Node-IDs'!$1:$256,3,)*1024+D341</f>
        <v>17573</v>
      </c>
      <c r="F341" t="s">
        <v>396</v>
      </c>
      <c r="G341" s="2" t="s">
        <v>595</v>
      </c>
      <c r="I341" s="2" t="e">
        <f>VLOOKUP(H341,Fehlergruppen!$1:$1048576,2,)</f>
        <v>#N/A</v>
      </c>
      <c r="J341" t="s">
        <v>433</v>
      </c>
      <c r="K341" s="2" t="str">
        <f>IF(AND(J341&lt;&gt;"None",J341&lt;&gt;"Log"),CONCATENATE(VLOOKUP(J341,'Error-Level'!$A$2:$B$38,2,FALSE)," ",DEC2HEX(E341,4)," ",VLOOKUP(F341,Fehlerkomponenten!$1:$1048576,4,)," ",VLOOKUP(H341,Fehlergruppen!$1:$1048576,4,)),"")</f>
        <v/>
      </c>
      <c r="L341" t="s">
        <v>727</v>
      </c>
      <c r="M341" s="6"/>
      <c r="O341" s="6"/>
      <c r="Q341" s="6"/>
    </row>
    <row r="342" spans="1:17" x14ac:dyDescent="0.15">
      <c r="A342" s="1" t="s">
        <v>289</v>
      </c>
      <c r="B342" s="2" t="str">
        <f>VLOOKUP(A342,'Node-IDs'!$1:$256,2,)</f>
        <v>0x11</v>
      </c>
      <c r="C342" t="s">
        <v>652</v>
      </c>
      <c r="D342">
        <f t="shared" si="1"/>
        <v>166</v>
      </c>
      <c r="E342" s="2">
        <f>VLOOKUP(A342,'Node-IDs'!$1:$256,3,)*1024+D342</f>
        <v>17574</v>
      </c>
      <c r="F342" t="s">
        <v>396</v>
      </c>
      <c r="G342" s="2" t="s">
        <v>595</v>
      </c>
      <c r="I342" s="2" t="e">
        <f>VLOOKUP(H342,Fehlergruppen!$1:$1048576,2,)</f>
        <v>#N/A</v>
      </c>
      <c r="J342" t="s">
        <v>433</v>
      </c>
      <c r="K342" s="2" t="str">
        <f>IF(AND(J342&lt;&gt;"None",J342&lt;&gt;"Log"),CONCATENATE(VLOOKUP(J342,'Error-Level'!$A$2:$B$38,2,FALSE)," ",DEC2HEX(E342,4)," ",VLOOKUP(F342,Fehlerkomponenten!$1:$1048576,4,)," ",VLOOKUP(H342,Fehlergruppen!$1:$1048576,4,)),"")</f>
        <v/>
      </c>
      <c r="L342" t="s">
        <v>727</v>
      </c>
      <c r="M342" s="6"/>
      <c r="O342" s="6"/>
      <c r="Q342" s="6"/>
    </row>
    <row r="343" spans="1:17" x14ac:dyDescent="0.15">
      <c r="A343" s="1" t="s">
        <v>289</v>
      </c>
      <c r="B343" s="2" t="str">
        <f>VLOOKUP(A343,'Node-IDs'!$1:$256,2,)</f>
        <v>0x11</v>
      </c>
      <c r="C343" t="s">
        <v>653</v>
      </c>
      <c r="D343">
        <f t="shared" si="1"/>
        <v>167</v>
      </c>
      <c r="E343" s="2">
        <f>VLOOKUP(A343,'Node-IDs'!$1:$256,3,)*1024+D343</f>
        <v>17575</v>
      </c>
      <c r="F343" t="s">
        <v>396</v>
      </c>
      <c r="G343" s="2" t="s">
        <v>595</v>
      </c>
      <c r="I343" s="2" t="e">
        <f>VLOOKUP(H343,Fehlergruppen!$1:$1048576,2,)</f>
        <v>#N/A</v>
      </c>
      <c r="J343" t="s">
        <v>433</v>
      </c>
      <c r="K343" s="2" t="str">
        <f>IF(AND(J343&lt;&gt;"None",J343&lt;&gt;"Log"),CONCATENATE(VLOOKUP(J343,'Error-Level'!$A$2:$B$38,2,FALSE)," ",DEC2HEX(E343,4)," ",VLOOKUP(F343,Fehlerkomponenten!$1:$1048576,4,)," ",VLOOKUP(H343,Fehlergruppen!$1:$1048576,4,)),"")</f>
        <v/>
      </c>
      <c r="L343" t="s">
        <v>727</v>
      </c>
      <c r="M343" s="6"/>
      <c r="O343" s="6"/>
      <c r="Q343" s="6"/>
    </row>
    <row r="344" spans="1:17" x14ac:dyDescent="0.15">
      <c r="A344" s="1" t="s">
        <v>289</v>
      </c>
      <c r="B344" s="2" t="str">
        <f>VLOOKUP(A344,'Node-IDs'!$1:$256,2,)</f>
        <v>0x11</v>
      </c>
      <c r="C344" t="s">
        <v>654</v>
      </c>
      <c r="D344">
        <f t="shared" si="1"/>
        <v>168</v>
      </c>
      <c r="E344" s="2">
        <f>VLOOKUP(A344,'Node-IDs'!$1:$256,3,)*1024+D344</f>
        <v>17576</v>
      </c>
      <c r="F344" t="s">
        <v>396</v>
      </c>
      <c r="G344" s="2" t="s">
        <v>595</v>
      </c>
      <c r="I344" s="2" t="e">
        <f>VLOOKUP(H344,Fehlergruppen!$1:$1048576,2,)</f>
        <v>#N/A</v>
      </c>
      <c r="J344" t="s">
        <v>433</v>
      </c>
      <c r="K344" s="2" t="str">
        <f>IF(AND(J344&lt;&gt;"None",J344&lt;&gt;"Log"),CONCATENATE(VLOOKUP(J344,'Error-Level'!$A$2:$B$38,2,FALSE)," ",DEC2HEX(E344,4)," ",VLOOKUP(F344,Fehlerkomponenten!$1:$1048576,4,)," ",VLOOKUP(H344,Fehlergruppen!$1:$1048576,4,)),"")</f>
        <v/>
      </c>
      <c r="L344" t="s">
        <v>727</v>
      </c>
      <c r="M344" s="6"/>
      <c r="O344" s="6"/>
      <c r="Q344" s="6"/>
    </row>
    <row r="345" spans="1:17" x14ac:dyDescent="0.15">
      <c r="A345" s="1" t="s">
        <v>289</v>
      </c>
      <c r="B345" s="2" t="str">
        <f>VLOOKUP(A345,'Node-IDs'!$1:$256,2,)</f>
        <v>0x11</v>
      </c>
      <c r="C345" t="s">
        <v>655</v>
      </c>
      <c r="D345">
        <f t="shared" si="1"/>
        <v>169</v>
      </c>
      <c r="E345" s="2">
        <f>VLOOKUP(A345,'Node-IDs'!$1:$256,3,)*1024+D345</f>
        <v>17577</v>
      </c>
      <c r="F345" t="s">
        <v>396</v>
      </c>
      <c r="G345" s="2" t="s">
        <v>595</v>
      </c>
      <c r="I345" s="2" t="e">
        <f>VLOOKUP(H345,Fehlergruppen!$1:$1048576,2,)</f>
        <v>#N/A</v>
      </c>
      <c r="J345" t="s">
        <v>433</v>
      </c>
      <c r="K345" s="2" t="str">
        <f>IF(AND(J345&lt;&gt;"None",J345&lt;&gt;"Log"),CONCATENATE(VLOOKUP(J345,'Error-Level'!$A$2:$B$38,2,FALSE)," ",DEC2HEX(E345,4)," ",VLOOKUP(F345,Fehlerkomponenten!$1:$1048576,4,)," ",VLOOKUP(H345,Fehlergruppen!$1:$1048576,4,)),"")</f>
        <v/>
      </c>
      <c r="L345" t="s">
        <v>727</v>
      </c>
      <c r="M345" s="6"/>
      <c r="O345" s="6"/>
      <c r="Q345" s="6"/>
    </row>
    <row r="346" spans="1:17" x14ac:dyDescent="0.15">
      <c r="A346" s="1" t="s">
        <v>289</v>
      </c>
      <c r="B346" s="2" t="str">
        <f>VLOOKUP(A346,'Node-IDs'!$1:$256,2,)</f>
        <v>0x11</v>
      </c>
      <c r="C346" t="s">
        <v>656</v>
      </c>
      <c r="D346">
        <f t="shared" si="1"/>
        <v>170</v>
      </c>
      <c r="E346" s="2">
        <f>VLOOKUP(A346,'Node-IDs'!$1:$256,3,)*1024+D346</f>
        <v>17578</v>
      </c>
      <c r="F346" t="s">
        <v>396</v>
      </c>
      <c r="G346" s="2" t="s">
        <v>595</v>
      </c>
      <c r="I346" s="2" t="e">
        <f>VLOOKUP(H346,Fehlergruppen!$1:$1048576,2,)</f>
        <v>#N/A</v>
      </c>
      <c r="J346" t="s">
        <v>433</v>
      </c>
      <c r="K346" s="2" t="str">
        <f>IF(AND(J346&lt;&gt;"None",J346&lt;&gt;"Log"),CONCATENATE(VLOOKUP(J346,'Error-Level'!$A$2:$B$38,2,FALSE)," ",DEC2HEX(E346,4)," ",VLOOKUP(F346,Fehlerkomponenten!$1:$1048576,4,)," ",VLOOKUP(H346,Fehlergruppen!$1:$1048576,4,)),"")</f>
        <v/>
      </c>
      <c r="L346" t="s">
        <v>727</v>
      </c>
      <c r="M346" s="6"/>
      <c r="O346" s="6"/>
      <c r="Q346" s="6"/>
    </row>
    <row r="347" spans="1:17" x14ac:dyDescent="0.15">
      <c r="A347" s="1" t="s">
        <v>289</v>
      </c>
      <c r="B347" s="2" t="str">
        <f>VLOOKUP(A347,'Node-IDs'!$1:$256,2,)</f>
        <v>0x11</v>
      </c>
      <c r="C347" t="s">
        <v>657</v>
      </c>
      <c r="D347">
        <f t="shared" si="1"/>
        <v>171</v>
      </c>
      <c r="E347" s="2">
        <f>VLOOKUP(A347,'Node-IDs'!$1:$256,3,)*1024+D347</f>
        <v>17579</v>
      </c>
      <c r="F347" t="s">
        <v>396</v>
      </c>
      <c r="G347" s="2" t="s">
        <v>595</v>
      </c>
      <c r="I347" s="2" t="e">
        <f>VLOOKUP(H347,Fehlergruppen!$1:$1048576,2,)</f>
        <v>#N/A</v>
      </c>
      <c r="J347" t="s">
        <v>433</v>
      </c>
      <c r="K347" s="2" t="str">
        <f>IF(AND(J347&lt;&gt;"None",J347&lt;&gt;"Log"),CONCATENATE(VLOOKUP(J347,'Error-Level'!$A$2:$B$38,2,FALSE)," ",DEC2HEX(E347,4)," ",VLOOKUP(F347,Fehlerkomponenten!$1:$1048576,4,)," ",VLOOKUP(H347,Fehlergruppen!$1:$1048576,4,)),"")</f>
        <v/>
      </c>
      <c r="L347" t="s">
        <v>727</v>
      </c>
      <c r="M347" s="6"/>
      <c r="O347" s="6"/>
      <c r="Q347" s="6"/>
    </row>
    <row r="348" spans="1:17" x14ac:dyDescent="0.15">
      <c r="A348" s="1" t="s">
        <v>289</v>
      </c>
      <c r="B348" s="2" t="str">
        <f>VLOOKUP(A348,'Node-IDs'!$1:$256,2,)</f>
        <v>0x11</v>
      </c>
      <c r="C348" t="s">
        <v>658</v>
      </c>
      <c r="D348">
        <f t="shared" si="1"/>
        <v>172</v>
      </c>
      <c r="E348" s="2">
        <f>VLOOKUP(A348,'Node-IDs'!$1:$256,3,)*1024+D348</f>
        <v>17580</v>
      </c>
      <c r="F348" t="s">
        <v>396</v>
      </c>
      <c r="G348" s="2" t="s">
        <v>595</v>
      </c>
      <c r="I348" s="2" t="e">
        <f>VLOOKUP(H348,Fehlergruppen!$1:$1048576,2,)</f>
        <v>#N/A</v>
      </c>
      <c r="J348" t="s">
        <v>433</v>
      </c>
      <c r="K348" s="2" t="str">
        <f>IF(AND(J348&lt;&gt;"None",J348&lt;&gt;"Log"),CONCATENATE(VLOOKUP(J348,'Error-Level'!$A$2:$B$38,2,FALSE)," ",DEC2HEX(E348,4)," ",VLOOKUP(F348,Fehlerkomponenten!$1:$1048576,4,)," ",VLOOKUP(H348,Fehlergruppen!$1:$1048576,4,)),"")</f>
        <v/>
      </c>
      <c r="L348" t="s">
        <v>727</v>
      </c>
      <c r="M348" s="6"/>
      <c r="O348" s="6"/>
      <c r="Q348" s="6"/>
    </row>
    <row r="349" spans="1:17" x14ac:dyDescent="0.15">
      <c r="A349" s="1" t="s">
        <v>289</v>
      </c>
      <c r="B349" s="2" t="str">
        <f>VLOOKUP(A349,'Node-IDs'!$1:$256,2,)</f>
        <v>0x11</v>
      </c>
      <c r="C349" t="s">
        <v>659</v>
      </c>
      <c r="D349">
        <f t="shared" si="1"/>
        <v>173</v>
      </c>
      <c r="E349" s="2">
        <f>VLOOKUP(A349,'Node-IDs'!$1:$256,3,)*1024+D349</f>
        <v>17581</v>
      </c>
      <c r="F349" t="s">
        <v>396</v>
      </c>
      <c r="G349" s="2" t="s">
        <v>595</v>
      </c>
      <c r="I349" s="2" t="e">
        <f>VLOOKUP(H349,Fehlergruppen!$1:$1048576,2,)</f>
        <v>#N/A</v>
      </c>
      <c r="J349" t="s">
        <v>433</v>
      </c>
      <c r="K349" s="2" t="str">
        <f>IF(AND(J349&lt;&gt;"None",J349&lt;&gt;"Log"),CONCATENATE(VLOOKUP(J349,'Error-Level'!$A$2:$B$38,2,FALSE)," ",DEC2HEX(E349,4)," ",VLOOKUP(F349,Fehlerkomponenten!$1:$1048576,4,)," ",VLOOKUP(H349,Fehlergruppen!$1:$1048576,4,)),"")</f>
        <v/>
      </c>
      <c r="L349" t="s">
        <v>727</v>
      </c>
      <c r="M349" s="6"/>
      <c r="O349" s="6"/>
      <c r="Q349" s="6"/>
    </row>
    <row r="350" spans="1:17" x14ac:dyDescent="0.15">
      <c r="A350" s="1" t="s">
        <v>289</v>
      </c>
      <c r="B350" s="2" t="str">
        <f>VLOOKUP(A350,'Node-IDs'!$1:$256,2,)</f>
        <v>0x11</v>
      </c>
      <c r="C350" t="s">
        <v>660</v>
      </c>
      <c r="D350">
        <f t="shared" si="1"/>
        <v>174</v>
      </c>
      <c r="E350" s="2">
        <f>VLOOKUP(A350,'Node-IDs'!$1:$256,3,)*1024+D350</f>
        <v>17582</v>
      </c>
      <c r="F350" t="s">
        <v>396</v>
      </c>
      <c r="G350" s="2" t="s">
        <v>595</v>
      </c>
      <c r="I350" s="2" t="e">
        <f>VLOOKUP(H350,Fehlergruppen!$1:$1048576,2,)</f>
        <v>#N/A</v>
      </c>
      <c r="J350" t="s">
        <v>433</v>
      </c>
      <c r="K350" s="2" t="str">
        <f>IF(AND(J350&lt;&gt;"None",J350&lt;&gt;"Log"),CONCATENATE(VLOOKUP(J350,'Error-Level'!$A$2:$B$38,2,FALSE)," ",DEC2HEX(E350,4)," ",VLOOKUP(F350,Fehlerkomponenten!$1:$1048576,4,)," ",VLOOKUP(H350,Fehlergruppen!$1:$1048576,4,)),"")</f>
        <v/>
      </c>
      <c r="L350" t="s">
        <v>727</v>
      </c>
      <c r="M350" s="6"/>
      <c r="O350" s="6"/>
      <c r="Q350" s="6"/>
    </row>
    <row r="351" spans="1:17" x14ac:dyDescent="0.15">
      <c r="A351" s="1" t="s">
        <v>289</v>
      </c>
      <c r="B351" s="2" t="str">
        <f>VLOOKUP(A351,'Node-IDs'!$1:$256,2,)</f>
        <v>0x11</v>
      </c>
      <c r="C351" t="s">
        <v>661</v>
      </c>
      <c r="D351">
        <f t="shared" si="1"/>
        <v>175</v>
      </c>
      <c r="E351" s="2">
        <f>VLOOKUP(A351,'Node-IDs'!$1:$256,3,)*1024+D351</f>
        <v>17583</v>
      </c>
      <c r="F351" t="s">
        <v>396</v>
      </c>
      <c r="G351" s="2" t="s">
        <v>595</v>
      </c>
      <c r="I351" s="2" t="e">
        <f>VLOOKUP(H351,Fehlergruppen!$1:$1048576,2,)</f>
        <v>#N/A</v>
      </c>
      <c r="J351" t="s">
        <v>433</v>
      </c>
      <c r="K351" s="2" t="str">
        <f>IF(AND(J351&lt;&gt;"None",J351&lt;&gt;"Log"),CONCATENATE(VLOOKUP(J351,'Error-Level'!$A$2:$B$38,2,FALSE)," ",DEC2HEX(E351,4)," ",VLOOKUP(F351,Fehlerkomponenten!$1:$1048576,4,)," ",VLOOKUP(H351,Fehlergruppen!$1:$1048576,4,)),"")</f>
        <v/>
      </c>
      <c r="L351" t="s">
        <v>727</v>
      </c>
      <c r="M351" s="6"/>
      <c r="O351" s="6"/>
      <c r="Q351" s="6"/>
    </row>
    <row r="352" spans="1:17" x14ac:dyDescent="0.15">
      <c r="A352" s="1" t="s">
        <v>289</v>
      </c>
      <c r="B352" s="2" t="str">
        <f>VLOOKUP(A352,'Node-IDs'!$1:$256,2,)</f>
        <v>0x11</v>
      </c>
      <c r="C352" t="s">
        <v>662</v>
      </c>
      <c r="D352">
        <f t="shared" si="1"/>
        <v>176</v>
      </c>
      <c r="E352" s="2">
        <f>VLOOKUP(A352,'Node-IDs'!$1:$256,3,)*1024+D352</f>
        <v>17584</v>
      </c>
      <c r="F352" t="s">
        <v>396</v>
      </c>
      <c r="G352" s="2" t="s">
        <v>595</v>
      </c>
      <c r="I352" s="2" t="e">
        <f>VLOOKUP(H352,Fehlergruppen!$1:$1048576,2,)</f>
        <v>#N/A</v>
      </c>
      <c r="J352" t="s">
        <v>433</v>
      </c>
      <c r="K352" s="2" t="str">
        <f>IF(AND(J352&lt;&gt;"None",J352&lt;&gt;"Log"),CONCATENATE(VLOOKUP(J352,'Error-Level'!$A$2:$B$38,2,FALSE)," ",DEC2HEX(E352,4)," ",VLOOKUP(F352,Fehlerkomponenten!$1:$1048576,4,)," ",VLOOKUP(H352,Fehlergruppen!$1:$1048576,4,)),"")</f>
        <v/>
      </c>
      <c r="L352" t="s">
        <v>727</v>
      </c>
      <c r="M352" s="6"/>
      <c r="O352" s="6"/>
      <c r="Q352" s="6"/>
    </row>
    <row r="353" spans="1:17" x14ac:dyDescent="0.15">
      <c r="A353" s="1" t="s">
        <v>289</v>
      </c>
      <c r="B353" s="2" t="str">
        <f>VLOOKUP(A353,'Node-IDs'!$1:$256,2,)</f>
        <v>0x11</v>
      </c>
      <c r="C353" t="s">
        <v>663</v>
      </c>
      <c r="D353">
        <f t="shared" si="1"/>
        <v>177</v>
      </c>
      <c r="E353" s="2">
        <f>VLOOKUP(A353,'Node-IDs'!$1:$256,3,)*1024+D353</f>
        <v>17585</v>
      </c>
      <c r="F353" t="s">
        <v>396</v>
      </c>
      <c r="G353" s="2" t="s">
        <v>595</v>
      </c>
      <c r="I353" s="2" t="e">
        <f>VLOOKUP(H353,Fehlergruppen!$1:$1048576,2,)</f>
        <v>#N/A</v>
      </c>
      <c r="J353" t="s">
        <v>433</v>
      </c>
      <c r="K353" s="2" t="str">
        <f>IF(AND(J353&lt;&gt;"None",J353&lt;&gt;"Log"),CONCATENATE(VLOOKUP(J353,'Error-Level'!$A$2:$B$38,2,FALSE)," ",DEC2HEX(E353,4)," ",VLOOKUP(F353,Fehlerkomponenten!$1:$1048576,4,)," ",VLOOKUP(H353,Fehlergruppen!$1:$1048576,4,)),"")</f>
        <v/>
      </c>
      <c r="L353" t="s">
        <v>727</v>
      </c>
      <c r="M353" s="6"/>
      <c r="O353" s="6"/>
      <c r="Q353" s="6"/>
    </row>
    <row r="354" spans="1:17" x14ac:dyDescent="0.15">
      <c r="A354" s="1" t="s">
        <v>289</v>
      </c>
      <c r="B354" s="2" t="str">
        <f>VLOOKUP(A354,'Node-IDs'!$1:$256,2,)</f>
        <v>0x11</v>
      </c>
      <c r="C354" t="s">
        <v>664</v>
      </c>
      <c r="D354">
        <f t="shared" si="1"/>
        <v>178</v>
      </c>
      <c r="E354" s="2">
        <f>VLOOKUP(A354,'Node-IDs'!$1:$256,3,)*1024+D354</f>
        <v>17586</v>
      </c>
      <c r="F354" t="s">
        <v>396</v>
      </c>
      <c r="G354" s="2" t="s">
        <v>595</v>
      </c>
      <c r="I354" s="2" t="e">
        <f>VLOOKUP(H354,Fehlergruppen!$1:$1048576,2,)</f>
        <v>#N/A</v>
      </c>
      <c r="J354" t="s">
        <v>433</v>
      </c>
      <c r="K354" s="2" t="str">
        <f>IF(AND(J354&lt;&gt;"None",J354&lt;&gt;"Log"),CONCATENATE(VLOOKUP(J354,'Error-Level'!$A$2:$B$38,2,FALSE)," ",DEC2HEX(E354,4)," ",VLOOKUP(F354,Fehlerkomponenten!$1:$1048576,4,)," ",VLOOKUP(H354,Fehlergruppen!$1:$1048576,4,)),"")</f>
        <v/>
      </c>
      <c r="L354" t="s">
        <v>727</v>
      </c>
      <c r="M354" s="6"/>
      <c r="O354" s="6"/>
      <c r="Q354" s="6"/>
    </row>
    <row r="355" spans="1:17" x14ac:dyDescent="0.15">
      <c r="A355" s="1" t="s">
        <v>289</v>
      </c>
      <c r="B355" s="2" t="str">
        <f>VLOOKUP(A355,'Node-IDs'!$1:$256,2,)</f>
        <v>0x11</v>
      </c>
      <c r="C355" t="s">
        <v>665</v>
      </c>
      <c r="D355">
        <f t="shared" si="1"/>
        <v>179</v>
      </c>
      <c r="E355" s="2">
        <f>VLOOKUP(A355,'Node-IDs'!$1:$256,3,)*1024+D355</f>
        <v>17587</v>
      </c>
      <c r="F355" t="s">
        <v>396</v>
      </c>
      <c r="G355" s="2" t="s">
        <v>595</v>
      </c>
      <c r="I355" s="2" t="e">
        <f>VLOOKUP(H355,Fehlergruppen!$1:$1048576,2,)</f>
        <v>#N/A</v>
      </c>
      <c r="J355" t="s">
        <v>433</v>
      </c>
      <c r="K355" s="2" t="str">
        <f>IF(AND(J355&lt;&gt;"None",J355&lt;&gt;"Log"),CONCATENATE(VLOOKUP(J355,'Error-Level'!$A$2:$B$38,2,FALSE)," ",DEC2HEX(E355,4)," ",VLOOKUP(F355,Fehlerkomponenten!$1:$1048576,4,)," ",VLOOKUP(H355,Fehlergruppen!$1:$1048576,4,)),"")</f>
        <v/>
      </c>
      <c r="L355" t="s">
        <v>727</v>
      </c>
      <c r="M355" s="6"/>
      <c r="O355" s="6"/>
      <c r="Q355" s="6"/>
    </row>
    <row r="356" spans="1:17" x14ac:dyDescent="0.15">
      <c r="A356" s="1" t="s">
        <v>289</v>
      </c>
      <c r="B356" s="2" t="str">
        <f>VLOOKUP(A356,'Node-IDs'!$1:$256,2,)</f>
        <v>0x11</v>
      </c>
      <c r="C356" t="s">
        <v>666</v>
      </c>
      <c r="D356">
        <f t="shared" si="1"/>
        <v>180</v>
      </c>
      <c r="E356" s="2">
        <f>VLOOKUP(A356,'Node-IDs'!$1:$256,3,)*1024+D356</f>
        <v>17588</v>
      </c>
      <c r="F356" t="s">
        <v>396</v>
      </c>
      <c r="G356" s="2" t="s">
        <v>595</v>
      </c>
      <c r="I356" s="2" t="e">
        <f>VLOOKUP(H356,Fehlergruppen!$1:$1048576,2,)</f>
        <v>#N/A</v>
      </c>
      <c r="J356" t="s">
        <v>433</v>
      </c>
      <c r="K356" s="2" t="str">
        <f>IF(AND(J356&lt;&gt;"None",J356&lt;&gt;"Log"),CONCATENATE(VLOOKUP(J356,'Error-Level'!$A$2:$B$38,2,FALSE)," ",DEC2HEX(E356,4)," ",VLOOKUP(F356,Fehlerkomponenten!$1:$1048576,4,)," ",VLOOKUP(H356,Fehlergruppen!$1:$1048576,4,)),"")</f>
        <v/>
      </c>
      <c r="L356" t="s">
        <v>727</v>
      </c>
      <c r="M356" s="6"/>
      <c r="O356" s="6"/>
      <c r="Q356" s="6"/>
    </row>
    <row r="357" spans="1:17" x14ac:dyDescent="0.15">
      <c r="A357" s="1" t="s">
        <v>289</v>
      </c>
      <c r="B357" s="2" t="str">
        <f>VLOOKUP(A357,'Node-IDs'!$1:$256,2,)</f>
        <v>0x11</v>
      </c>
      <c r="C357" t="s">
        <v>667</v>
      </c>
      <c r="D357">
        <f t="shared" si="1"/>
        <v>181</v>
      </c>
      <c r="E357" s="2">
        <f>VLOOKUP(A357,'Node-IDs'!$1:$256,3,)*1024+D357</f>
        <v>17589</v>
      </c>
      <c r="F357" t="s">
        <v>396</v>
      </c>
      <c r="G357" s="2" t="s">
        <v>595</v>
      </c>
      <c r="I357" s="2" t="e">
        <f>VLOOKUP(H357,Fehlergruppen!$1:$1048576,2,)</f>
        <v>#N/A</v>
      </c>
      <c r="J357" t="s">
        <v>433</v>
      </c>
      <c r="K357" s="2" t="str">
        <f>IF(AND(J357&lt;&gt;"None",J357&lt;&gt;"Log"),CONCATENATE(VLOOKUP(J357,'Error-Level'!$A$2:$B$38,2,FALSE)," ",DEC2HEX(E357,4)," ",VLOOKUP(F357,Fehlerkomponenten!$1:$1048576,4,)," ",VLOOKUP(H357,Fehlergruppen!$1:$1048576,4,)),"")</f>
        <v/>
      </c>
      <c r="L357" t="s">
        <v>727</v>
      </c>
      <c r="M357" s="6"/>
      <c r="O357" s="6"/>
      <c r="Q357" s="6"/>
    </row>
    <row r="358" spans="1:17" x14ac:dyDescent="0.15">
      <c r="A358" s="1" t="s">
        <v>289</v>
      </c>
      <c r="B358" s="2" t="str">
        <f>VLOOKUP(A358,'Node-IDs'!$1:$256,2,)</f>
        <v>0x11</v>
      </c>
      <c r="C358" t="s">
        <v>668</v>
      </c>
      <c r="D358">
        <f t="shared" si="1"/>
        <v>182</v>
      </c>
      <c r="E358" s="2">
        <f>VLOOKUP(A358,'Node-IDs'!$1:$256,3,)*1024+D358</f>
        <v>17590</v>
      </c>
      <c r="F358" t="s">
        <v>396</v>
      </c>
      <c r="G358" s="2" t="s">
        <v>595</v>
      </c>
      <c r="I358" s="2" t="e">
        <f>VLOOKUP(H358,Fehlergruppen!$1:$1048576,2,)</f>
        <v>#N/A</v>
      </c>
      <c r="J358" t="s">
        <v>433</v>
      </c>
      <c r="K358" s="2" t="str">
        <f>IF(AND(J358&lt;&gt;"None",J358&lt;&gt;"Log"),CONCATENATE(VLOOKUP(J358,'Error-Level'!$A$2:$B$38,2,FALSE)," ",DEC2HEX(E358,4)," ",VLOOKUP(F358,Fehlerkomponenten!$1:$1048576,4,)," ",VLOOKUP(H358,Fehlergruppen!$1:$1048576,4,)),"")</f>
        <v/>
      </c>
      <c r="L358" t="s">
        <v>727</v>
      </c>
      <c r="M358" s="6"/>
      <c r="O358" s="6"/>
      <c r="Q358" s="6"/>
    </row>
    <row r="359" spans="1:17" x14ac:dyDescent="0.15">
      <c r="A359" s="1" t="s">
        <v>289</v>
      </c>
      <c r="B359" s="2" t="str">
        <f>VLOOKUP(A359,'Node-IDs'!$1:$256,2,)</f>
        <v>0x11</v>
      </c>
      <c r="C359" t="s">
        <v>669</v>
      </c>
      <c r="D359">
        <f t="shared" si="1"/>
        <v>183</v>
      </c>
      <c r="E359" s="2">
        <f>VLOOKUP(A359,'Node-IDs'!$1:$256,3,)*1024+D359</f>
        <v>17591</v>
      </c>
      <c r="F359" t="s">
        <v>396</v>
      </c>
      <c r="G359" s="2" t="s">
        <v>595</v>
      </c>
      <c r="I359" s="2" t="e">
        <f>VLOOKUP(H359,Fehlergruppen!$1:$1048576,2,)</f>
        <v>#N/A</v>
      </c>
      <c r="J359" t="s">
        <v>433</v>
      </c>
      <c r="K359" s="2" t="str">
        <f>IF(AND(J359&lt;&gt;"None",J359&lt;&gt;"Log"),CONCATENATE(VLOOKUP(J359,'Error-Level'!$A$2:$B$38,2,FALSE)," ",DEC2HEX(E359,4)," ",VLOOKUP(F359,Fehlerkomponenten!$1:$1048576,4,)," ",VLOOKUP(H359,Fehlergruppen!$1:$1048576,4,)),"")</f>
        <v/>
      </c>
      <c r="L359" t="s">
        <v>727</v>
      </c>
      <c r="M359" s="6"/>
      <c r="O359" s="6"/>
      <c r="Q359" s="6"/>
    </row>
    <row r="360" spans="1:17" x14ac:dyDescent="0.15">
      <c r="A360" s="1" t="s">
        <v>289</v>
      </c>
      <c r="B360" s="2" t="str">
        <f>VLOOKUP(A360,'Node-IDs'!$1:$256,2,)</f>
        <v>0x11</v>
      </c>
      <c r="C360" t="s">
        <v>670</v>
      </c>
      <c r="D360">
        <f t="shared" si="1"/>
        <v>184</v>
      </c>
      <c r="E360" s="2">
        <f>VLOOKUP(A360,'Node-IDs'!$1:$256,3,)*1024+D360</f>
        <v>17592</v>
      </c>
      <c r="F360" t="s">
        <v>396</v>
      </c>
      <c r="G360" s="2" t="s">
        <v>595</v>
      </c>
      <c r="I360" s="2" t="e">
        <f>VLOOKUP(H360,Fehlergruppen!$1:$1048576,2,)</f>
        <v>#N/A</v>
      </c>
      <c r="J360" t="s">
        <v>433</v>
      </c>
      <c r="K360" s="2" t="str">
        <f>IF(AND(J360&lt;&gt;"None",J360&lt;&gt;"Log"),CONCATENATE(VLOOKUP(J360,'Error-Level'!$A$2:$B$38,2,FALSE)," ",DEC2HEX(E360,4)," ",VLOOKUP(F360,Fehlerkomponenten!$1:$1048576,4,)," ",VLOOKUP(H360,Fehlergruppen!$1:$1048576,4,)),"")</f>
        <v/>
      </c>
      <c r="L360" t="s">
        <v>727</v>
      </c>
      <c r="M360" s="6"/>
      <c r="O360" s="6"/>
      <c r="Q360" s="6"/>
    </row>
    <row r="361" spans="1:17" x14ac:dyDescent="0.15">
      <c r="A361" s="1" t="s">
        <v>289</v>
      </c>
      <c r="B361" s="2" t="str">
        <f>VLOOKUP(A361,'Node-IDs'!$1:$256,2,)</f>
        <v>0x11</v>
      </c>
      <c r="C361" t="s">
        <v>671</v>
      </c>
      <c r="D361">
        <f t="shared" si="1"/>
        <v>185</v>
      </c>
      <c r="E361" s="2">
        <f>VLOOKUP(A361,'Node-IDs'!$1:$256,3,)*1024+D361</f>
        <v>17593</v>
      </c>
      <c r="F361" t="s">
        <v>396</v>
      </c>
      <c r="G361" s="2" t="s">
        <v>595</v>
      </c>
      <c r="I361" s="2" t="e">
        <f>VLOOKUP(H361,Fehlergruppen!$1:$1048576,2,)</f>
        <v>#N/A</v>
      </c>
      <c r="J361" t="s">
        <v>433</v>
      </c>
      <c r="K361" s="2" t="str">
        <f>IF(AND(J361&lt;&gt;"None",J361&lt;&gt;"Log"),CONCATENATE(VLOOKUP(J361,'Error-Level'!$A$2:$B$38,2,FALSE)," ",DEC2HEX(E361,4)," ",VLOOKUP(F361,Fehlerkomponenten!$1:$1048576,4,)," ",VLOOKUP(H361,Fehlergruppen!$1:$1048576,4,)),"")</f>
        <v/>
      </c>
      <c r="L361" t="s">
        <v>727</v>
      </c>
      <c r="M361" s="6"/>
      <c r="O361" s="6"/>
      <c r="Q361" s="6"/>
    </row>
    <row r="362" spans="1:17" x14ac:dyDescent="0.15">
      <c r="A362" s="1" t="s">
        <v>289</v>
      </c>
      <c r="B362" s="2" t="str">
        <f>VLOOKUP(A362,'Node-IDs'!$1:$256,2,)</f>
        <v>0x11</v>
      </c>
      <c r="C362" t="s">
        <v>672</v>
      </c>
      <c r="D362">
        <f t="shared" si="1"/>
        <v>186</v>
      </c>
      <c r="E362" s="2">
        <f>VLOOKUP(A362,'Node-IDs'!$1:$256,3,)*1024+D362</f>
        <v>17594</v>
      </c>
      <c r="F362" t="s">
        <v>396</v>
      </c>
      <c r="G362" s="2" t="s">
        <v>595</v>
      </c>
      <c r="I362" s="2" t="e">
        <f>VLOOKUP(H362,Fehlergruppen!$1:$1048576,2,)</f>
        <v>#N/A</v>
      </c>
      <c r="J362" t="s">
        <v>433</v>
      </c>
      <c r="K362" s="2" t="str">
        <f>IF(AND(J362&lt;&gt;"None",J362&lt;&gt;"Log"),CONCATENATE(VLOOKUP(J362,'Error-Level'!$A$2:$B$38,2,FALSE)," ",DEC2HEX(E362,4)," ",VLOOKUP(F362,Fehlerkomponenten!$1:$1048576,4,)," ",VLOOKUP(H362,Fehlergruppen!$1:$1048576,4,)),"")</f>
        <v/>
      </c>
      <c r="L362" t="s">
        <v>727</v>
      </c>
      <c r="M362" s="6"/>
      <c r="O362" s="6"/>
      <c r="Q362" s="6"/>
    </row>
    <row r="363" spans="1:17" x14ac:dyDescent="0.15">
      <c r="A363" s="1" t="s">
        <v>289</v>
      </c>
      <c r="B363" s="2" t="str">
        <f>VLOOKUP(A363,'Node-IDs'!$1:$256,2,)</f>
        <v>0x11</v>
      </c>
      <c r="C363" t="s">
        <v>673</v>
      </c>
      <c r="D363">
        <f t="shared" si="1"/>
        <v>187</v>
      </c>
      <c r="E363" s="2">
        <f>VLOOKUP(A363,'Node-IDs'!$1:$256,3,)*1024+D363</f>
        <v>17595</v>
      </c>
      <c r="F363" t="s">
        <v>396</v>
      </c>
      <c r="G363" s="2" t="s">
        <v>595</v>
      </c>
      <c r="I363" s="2" t="e">
        <f>VLOOKUP(H363,Fehlergruppen!$1:$1048576,2,)</f>
        <v>#N/A</v>
      </c>
      <c r="J363" t="s">
        <v>433</v>
      </c>
      <c r="K363" s="2" t="str">
        <f>IF(AND(J363&lt;&gt;"None",J363&lt;&gt;"Log"),CONCATENATE(VLOOKUP(J363,'Error-Level'!$A$2:$B$38,2,FALSE)," ",DEC2HEX(E363,4)," ",VLOOKUP(F363,Fehlerkomponenten!$1:$1048576,4,)," ",VLOOKUP(H363,Fehlergruppen!$1:$1048576,4,)),"")</f>
        <v/>
      </c>
      <c r="L363" t="s">
        <v>727</v>
      </c>
      <c r="M363" s="6"/>
      <c r="O363" s="6"/>
      <c r="Q363" s="6"/>
    </row>
    <row r="364" spans="1:17" x14ac:dyDescent="0.15">
      <c r="A364" s="1" t="s">
        <v>289</v>
      </c>
      <c r="B364" s="2" t="str">
        <f>VLOOKUP(A364,'Node-IDs'!$1:$256,2,)</f>
        <v>0x11</v>
      </c>
      <c r="C364" t="s">
        <v>674</v>
      </c>
      <c r="D364">
        <f t="shared" si="1"/>
        <v>188</v>
      </c>
      <c r="E364" s="2">
        <f>VLOOKUP(A364,'Node-IDs'!$1:$256,3,)*1024+D364</f>
        <v>17596</v>
      </c>
      <c r="F364" t="s">
        <v>396</v>
      </c>
      <c r="G364" s="2" t="s">
        <v>595</v>
      </c>
      <c r="I364" s="2" t="e">
        <f>VLOOKUP(H364,Fehlergruppen!$1:$1048576,2,)</f>
        <v>#N/A</v>
      </c>
      <c r="J364" t="s">
        <v>433</v>
      </c>
      <c r="K364" s="2" t="str">
        <f>IF(AND(J364&lt;&gt;"None",J364&lt;&gt;"Log"),CONCATENATE(VLOOKUP(J364,'Error-Level'!$A$2:$B$38,2,FALSE)," ",DEC2HEX(E364,4)," ",VLOOKUP(F364,Fehlerkomponenten!$1:$1048576,4,)," ",VLOOKUP(H364,Fehlergruppen!$1:$1048576,4,)),"")</f>
        <v/>
      </c>
      <c r="L364" t="s">
        <v>403</v>
      </c>
      <c r="M364" s="6"/>
      <c r="O364" s="6"/>
      <c r="Q364" s="6"/>
    </row>
    <row r="365" spans="1:17" x14ac:dyDescent="0.15">
      <c r="A365" s="1" t="s">
        <v>289</v>
      </c>
      <c r="B365" s="2" t="str">
        <f>VLOOKUP(A365,'Node-IDs'!$1:$256,2,)</f>
        <v>0x11</v>
      </c>
      <c r="C365" t="s">
        <v>675</v>
      </c>
      <c r="D365">
        <f t="shared" si="1"/>
        <v>189</v>
      </c>
      <c r="E365" s="2">
        <f>VLOOKUP(A365,'Node-IDs'!$1:$256,3,)*1024+D365</f>
        <v>17597</v>
      </c>
      <c r="F365" t="s">
        <v>396</v>
      </c>
      <c r="G365" s="2" t="s">
        <v>595</v>
      </c>
      <c r="H365" t="s">
        <v>676</v>
      </c>
      <c r="I365" s="2" t="e">
        <f>VLOOKUP(H365,Fehlergruppen!$1:$1048576,2,)</f>
        <v>#N/A</v>
      </c>
      <c r="J365" t="s">
        <v>433</v>
      </c>
      <c r="K365" s="2" t="str">
        <f>IF(AND(J365&lt;&gt;"None",J365&lt;&gt;"Log"),CONCATENATE(VLOOKUP(J365,'Error-Level'!$A$2:$B$38,2,FALSE)," ",DEC2HEX(E365,4)," ",VLOOKUP(F365,Fehlerkomponenten!$1:$1048576,4,)," ",VLOOKUP(H365,Fehlergruppen!$1:$1048576,4,)),"")</f>
        <v/>
      </c>
      <c r="L365" t="s">
        <v>403</v>
      </c>
      <c r="M365" s="6"/>
      <c r="O365" s="6"/>
      <c r="Q365" s="6"/>
    </row>
    <row r="366" spans="1:17" x14ac:dyDescent="0.15">
      <c r="A366" s="1" t="s">
        <v>289</v>
      </c>
      <c r="B366" s="2" t="str">
        <f>VLOOKUP(A366,'Node-IDs'!$1:$256,2,)</f>
        <v>0x11</v>
      </c>
      <c r="C366" t="s">
        <v>677</v>
      </c>
      <c r="D366">
        <f t="shared" si="1"/>
        <v>190</v>
      </c>
      <c r="E366" s="2">
        <f>VLOOKUP(A366,'Node-IDs'!$1:$256,3,)*1024+D366</f>
        <v>17598</v>
      </c>
      <c r="F366" t="s">
        <v>396</v>
      </c>
      <c r="G366" s="2" t="s">
        <v>595</v>
      </c>
      <c r="I366" s="2" t="e">
        <f>VLOOKUP(H366,Fehlergruppen!$1:$1048576,2,)</f>
        <v>#N/A</v>
      </c>
      <c r="J366" t="s">
        <v>433</v>
      </c>
      <c r="K366" s="2" t="str">
        <f>IF(AND(J366&lt;&gt;"None",J366&lt;&gt;"Log"),CONCATENATE(VLOOKUP(J366,'Error-Level'!$A$2:$B$38,2,FALSE)," ",DEC2HEX(E366,4)," ",VLOOKUP(F366,Fehlerkomponenten!$1:$1048576,4,)," ",VLOOKUP(H366,Fehlergruppen!$1:$1048576,4,)),"")</f>
        <v/>
      </c>
      <c r="L366" t="s">
        <v>403</v>
      </c>
      <c r="M366" s="6"/>
      <c r="O366" s="6"/>
      <c r="Q366" s="6"/>
    </row>
    <row r="367" spans="1:17" x14ac:dyDescent="0.15">
      <c r="A367" s="1" t="s">
        <v>289</v>
      </c>
      <c r="B367" s="2" t="str">
        <f>VLOOKUP(A367,'Node-IDs'!$1:$256,2,)</f>
        <v>0x11</v>
      </c>
      <c r="C367" t="s">
        <v>678</v>
      </c>
      <c r="D367">
        <f t="shared" si="1"/>
        <v>191</v>
      </c>
      <c r="E367" s="2">
        <f>VLOOKUP(A367,'Node-IDs'!$1:$256,3,)*1024+D367</f>
        <v>17599</v>
      </c>
      <c r="F367" t="s">
        <v>396</v>
      </c>
      <c r="G367" s="2" t="s">
        <v>595</v>
      </c>
      <c r="I367" s="2" t="e">
        <f>VLOOKUP(H367,Fehlergruppen!$1:$1048576,2,)</f>
        <v>#N/A</v>
      </c>
      <c r="J367" t="s">
        <v>433</v>
      </c>
      <c r="K367" s="2" t="str">
        <f>IF(AND(J367&lt;&gt;"None",J367&lt;&gt;"Log"),CONCATENATE(VLOOKUP(J367,'Error-Level'!$A$2:$B$38,2,FALSE)," ",DEC2HEX(E367,4)," ",VLOOKUP(F367,Fehlerkomponenten!$1:$1048576,4,)," ",VLOOKUP(H367,Fehlergruppen!$1:$1048576,4,)),"")</f>
        <v/>
      </c>
      <c r="L367" t="s">
        <v>403</v>
      </c>
      <c r="M367" s="6"/>
      <c r="O367" s="6"/>
      <c r="Q367" s="6"/>
    </row>
    <row r="368" spans="1:17" x14ac:dyDescent="0.15">
      <c r="A368" s="1" t="s">
        <v>289</v>
      </c>
      <c r="B368" s="2" t="str">
        <f>VLOOKUP(A368,'Node-IDs'!$1:$256,2,)</f>
        <v>0x11</v>
      </c>
      <c r="C368" t="s">
        <v>679</v>
      </c>
      <c r="D368">
        <f t="shared" si="1"/>
        <v>192</v>
      </c>
      <c r="E368" s="2">
        <f>VLOOKUP(A368,'Node-IDs'!$1:$256,3,)*1024+D368</f>
        <v>17600</v>
      </c>
      <c r="F368" t="s">
        <v>396</v>
      </c>
      <c r="G368" s="2" t="s">
        <v>595</v>
      </c>
      <c r="I368" s="2" t="e">
        <f>VLOOKUP(H368,Fehlergruppen!$1:$1048576,2,)</f>
        <v>#N/A</v>
      </c>
      <c r="J368" t="s">
        <v>433</v>
      </c>
      <c r="K368" s="2" t="str">
        <f>IF(AND(J368&lt;&gt;"None",J368&lt;&gt;"Log"),CONCATENATE(VLOOKUP(J368,'Error-Level'!$A$2:$B$38,2,FALSE)," ",DEC2HEX(E368,4)," ",VLOOKUP(F368,Fehlerkomponenten!$1:$1048576,4,)," ",VLOOKUP(H368,Fehlergruppen!$1:$1048576,4,)),"")</f>
        <v/>
      </c>
      <c r="L368" t="s">
        <v>403</v>
      </c>
      <c r="M368" s="6"/>
      <c r="O368" s="6"/>
      <c r="Q368" s="6"/>
    </row>
    <row r="369" spans="1:17" x14ac:dyDescent="0.15">
      <c r="A369" s="1" t="s">
        <v>289</v>
      </c>
      <c r="B369" s="2" t="str">
        <f>VLOOKUP(A369,'Node-IDs'!$1:$256,2,)</f>
        <v>0x11</v>
      </c>
      <c r="C369" t="s">
        <v>680</v>
      </c>
      <c r="D369">
        <f t="shared" si="1"/>
        <v>193</v>
      </c>
      <c r="E369" s="2">
        <f>VLOOKUP(A369,'Node-IDs'!$1:$256,3,)*1024+D369</f>
        <v>17601</v>
      </c>
      <c r="F369" t="s">
        <v>396</v>
      </c>
      <c r="G369" s="2" t="s">
        <v>595</v>
      </c>
      <c r="I369" s="2" t="e">
        <f>VLOOKUP(H369,Fehlergruppen!$1:$1048576,2,)</f>
        <v>#N/A</v>
      </c>
      <c r="J369" t="s">
        <v>433</v>
      </c>
      <c r="K369" s="2" t="str">
        <f>IF(AND(J369&lt;&gt;"None",J369&lt;&gt;"Log"),CONCATENATE(VLOOKUP(J369,'Error-Level'!$A$2:$B$38,2,FALSE)," ",DEC2HEX(E369,4)," ",VLOOKUP(F369,Fehlerkomponenten!$1:$1048576,4,)," ",VLOOKUP(H369,Fehlergruppen!$1:$1048576,4,)),"")</f>
        <v/>
      </c>
      <c r="L369" t="s">
        <v>403</v>
      </c>
      <c r="M369" s="6"/>
      <c r="O369" s="6"/>
      <c r="Q369" s="6"/>
    </row>
    <row r="370" spans="1:17" x14ac:dyDescent="0.15">
      <c r="A370" s="1" t="s">
        <v>289</v>
      </c>
      <c r="B370" s="2" t="str">
        <f>VLOOKUP(A370,'Node-IDs'!$1:$256,2,)</f>
        <v>0x11</v>
      </c>
      <c r="C370" t="s">
        <v>681</v>
      </c>
      <c r="D370">
        <f t="shared" si="1"/>
        <v>194</v>
      </c>
      <c r="E370" s="2">
        <f>VLOOKUP(A370,'Node-IDs'!$1:$256,3,)*1024+D370</f>
        <v>17602</v>
      </c>
      <c r="F370" t="s">
        <v>396</v>
      </c>
      <c r="G370" s="2" t="s">
        <v>595</v>
      </c>
      <c r="I370" s="2" t="e">
        <f>VLOOKUP(H370,Fehlergruppen!$1:$1048576,2,)</f>
        <v>#N/A</v>
      </c>
      <c r="J370" t="s">
        <v>433</v>
      </c>
      <c r="K370" s="2" t="str">
        <f>IF(AND(J370&lt;&gt;"None",J370&lt;&gt;"Log"),CONCATENATE(VLOOKUP(J370,'Error-Level'!$A$2:$B$38,2,FALSE)," ",DEC2HEX(E370,4)," ",VLOOKUP(F370,Fehlerkomponenten!$1:$1048576,4,)," ",VLOOKUP(H370,Fehlergruppen!$1:$1048576,4,)),"")</f>
        <v/>
      </c>
      <c r="L370" t="s">
        <v>403</v>
      </c>
      <c r="M370" s="6"/>
      <c r="O370" s="6"/>
      <c r="Q370" s="6"/>
    </row>
    <row r="371" spans="1:17" x14ac:dyDescent="0.15">
      <c r="A371" s="1" t="s">
        <v>289</v>
      </c>
      <c r="B371" s="2" t="str">
        <f>VLOOKUP(A371,'Node-IDs'!$1:$256,2,)</f>
        <v>0x11</v>
      </c>
      <c r="C371" t="s">
        <v>682</v>
      </c>
      <c r="D371">
        <f t="shared" si="1"/>
        <v>195</v>
      </c>
      <c r="E371" s="2">
        <f>VLOOKUP(A371,'Node-IDs'!$1:$256,3,)*1024+D371</f>
        <v>17603</v>
      </c>
      <c r="F371" t="s">
        <v>396</v>
      </c>
      <c r="G371" s="2" t="s">
        <v>595</v>
      </c>
      <c r="I371" s="2" t="e">
        <f>VLOOKUP(H371,Fehlergruppen!$1:$1048576,2,)</f>
        <v>#N/A</v>
      </c>
      <c r="J371" t="s">
        <v>433</v>
      </c>
      <c r="K371" s="2" t="str">
        <f>IF(AND(J371&lt;&gt;"None",J371&lt;&gt;"Log"),CONCATENATE(VLOOKUP(J371,'Error-Level'!$A$2:$B$38,2,FALSE)," ",DEC2HEX(E371,4)," ",VLOOKUP(F371,Fehlerkomponenten!$1:$1048576,4,)," ",VLOOKUP(H371,Fehlergruppen!$1:$1048576,4,)),"")</f>
        <v/>
      </c>
      <c r="L371" t="s">
        <v>403</v>
      </c>
      <c r="M371" s="6"/>
      <c r="O371" s="6"/>
      <c r="Q371" s="6"/>
    </row>
    <row r="372" spans="1:17" x14ac:dyDescent="0.15">
      <c r="A372" s="1" t="s">
        <v>289</v>
      </c>
      <c r="B372" s="2" t="str">
        <f>VLOOKUP(A372,'Node-IDs'!$1:$256,2,)</f>
        <v>0x11</v>
      </c>
      <c r="C372" t="s">
        <v>683</v>
      </c>
      <c r="D372">
        <f t="shared" si="1"/>
        <v>196</v>
      </c>
      <c r="E372" s="2">
        <f>VLOOKUP(A372,'Node-IDs'!$1:$256,3,)*1024+D372</f>
        <v>17604</v>
      </c>
      <c r="F372" t="s">
        <v>396</v>
      </c>
      <c r="G372" s="2" t="s">
        <v>595</v>
      </c>
      <c r="I372" s="2" t="e">
        <f>VLOOKUP(H372,Fehlergruppen!$1:$1048576,2,)</f>
        <v>#N/A</v>
      </c>
      <c r="J372" t="s">
        <v>433</v>
      </c>
      <c r="K372" s="2" t="str">
        <f>IF(AND(J372&lt;&gt;"None",J372&lt;&gt;"Log"),CONCATENATE(VLOOKUP(J372,'Error-Level'!$A$2:$B$38,2,FALSE)," ",DEC2HEX(E372,4)," ",VLOOKUP(F372,Fehlerkomponenten!$1:$1048576,4,)," ",VLOOKUP(H372,Fehlergruppen!$1:$1048576,4,)),"")</f>
        <v/>
      </c>
      <c r="L372" t="s">
        <v>403</v>
      </c>
      <c r="M372" s="6"/>
      <c r="O372" s="6"/>
      <c r="Q372" s="6"/>
    </row>
    <row r="373" spans="1:17" x14ac:dyDescent="0.15">
      <c r="A373" s="1" t="s">
        <v>289</v>
      </c>
      <c r="B373" s="2" t="str">
        <f>VLOOKUP(A373,'Node-IDs'!$1:$256,2,)</f>
        <v>0x11</v>
      </c>
      <c r="C373" t="s">
        <v>684</v>
      </c>
      <c r="D373">
        <f t="shared" si="1"/>
        <v>197</v>
      </c>
      <c r="E373" s="2">
        <f>VLOOKUP(A373,'Node-IDs'!$1:$256,3,)*1024+D373</f>
        <v>17605</v>
      </c>
      <c r="F373" t="s">
        <v>396</v>
      </c>
      <c r="G373" s="2" t="s">
        <v>595</v>
      </c>
      <c r="I373" s="2" t="e">
        <f>VLOOKUP(H373,Fehlergruppen!$1:$1048576,2,)</f>
        <v>#N/A</v>
      </c>
      <c r="J373" t="s">
        <v>433</v>
      </c>
      <c r="K373" s="2" t="str">
        <f>IF(AND(J373&lt;&gt;"None",J373&lt;&gt;"Log"),CONCATENATE(VLOOKUP(J373,'Error-Level'!$A$2:$B$38,2,FALSE)," ",DEC2HEX(E373,4)," ",VLOOKUP(F373,Fehlerkomponenten!$1:$1048576,4,)," ",VLOOKUP(H373,Fehlergruppen!$1:$1048576,4,)),"")</f>
        <v/>
      </c>
      <c r="L373" t="s">
        <v>403</v>
      </c>
      <c r="M373" s="6"/>
      <c r="O373" s="6"/>
      <c r="Q373" s="6"/>
    </row>
    <row r="374" spans="1:17" x14ac:dyDescent="0.15">
      <c r="A374" s="1" t="s">
        <v>289</v>
      </c>
      <c r="B374" s="2" t="str">
        <f>VLOOKUP(A374,'Node-IDs'!$1:$256,2,)</f>
        <v>0x11</v>
      </c>
      <c r="C374" t="s">
        <v>685</v>
      </c>
      <c r="D374">
        <f t="shared" si="1"/>
        <v>198</v>
      </c>
      <c r="E374" s="2">
        <f>VLOOKUP(A374,'Node-IDs'!$1:$256,3,)*1024+D374</f>
        <v>17606</v>
      </c>
      <c r="F374" t="s">
        <v>396</v>
      </c>
      <c r="G374" s="2" t="s">
        <v>595</v>
      </c>
      <c r="I374" s="2" t="e">
        <f>VLOOKUP(H374,Fehlergruppen!$1:$1048576,2,)</f>
        <v>#N/A</v>
      </c>
      <c r="J374" t="s">
        <v>433</v>
      </c>
      <c r="K374" s="2" t="str">
        <f>IF(AND(J374&lt;&gt;"None",J374&lt;&gt;"Log"),CONCATENATE(VLOOKUP(J374,'Error-Level'!$A$2:$B$38,2,FALSE)," ",DEC2HEX(E374,4)," ",VLOOKUP(F374,Fehlerkomponenten!$1:$1048576,4,)," ",VLOOKUP(H374,Fehlergruppen!$1:$1048576,4,)),"")</f>
        <v/>
      </c>
      <c r="L374" t="s">
        <v>403</v>
      </c>
      <c r="M374" s="6"/>
      <c r="O374" s="6"/>
      <c r="Q374" s="6"/>
    </row>
    <row r="375" spans="1:17" x14ac:dyDescent="0.15">
      <c r="A375" s="1" t="s">
        <v>289</v>
      </c>
      <c r="B375" s="2" t="str">
        <f>VLOOKUP(A375,'Node-IDs'!$1:$256,2,)</f>
        <v>0x11</v>
      </c>
      <c r="C375" t="s">
        <v>686</v>
      </c>
      <c r="D375">
        <f t="shared" si="1"/>
        <v>199</v>
      </c>
      <c r="E375" s="2">
        <f>VLOOKUP(A375,'Node-IDs'!$1:$256,3,)*1024+D375</f>
        <v>17607</v>
      </c>
      <c r="F375" t="s">
        <v>396</v>
      </c>
      <c r="G375" s="2" t="s">
        <v>595</v>
      </c>
      <c r="I375" s="2" t="e">
        <f>VLOOKUP(H375,Fehlergruppen!$1:$1048576,2,)</f>
        <v>#N/A</v>
      </c>
      <c r="J375" t="s">
        <v>433</v>
      </c>
      <c r="K375" s="2" t="str">
        <f>IF(AND(J375&lt;&gt;"None",J375&lt;&gt;"Log"),CONCATENATE(VLOOKUP(J375,'Error-Level'!$A$2:$B$38,2,FALSE)," ",DEC2HEX(E375,4)," ",VLOOKUP(F375,Fehlerkomponenten!$1:$1048576,4,)," ",VLOOKUP(H375,Fehlergruppen!$1:$1048576,4,)),"")</f>
        <v/>
      </c>
      <c r="L375" t="s">
        <v>403</v>
      </c>
      <c r="M375" s="6"/>
      <c r="O375" s="6"/>
      <c r="Q375" s="6"/>
    </row>
    <row r="376" spans="1:17" x14ac:dyDescent="0.15">
      <c r="A376" s="1" t="s">
        <v>289</v>
      </c>
      <c r="B376" s="2" t="str">
        <f>VLOOKUP(A376,'Node-IDs'!$1:$256,2,)</f>
        <v>0x11</v>
      </c>
      <c r="C376" t="s">
        <v>687</v>
      </c>
      <c r="D376">
        <f t="shared" si="1"/>
        <v>200</v>
      </c>
      <c r="E376" s="2">
        <f>VLOOKUP(A376,'Node-IDs'!$1:$256,3,)*1024+D376</f>
        <v>17608</v>
      </c>
      <c r="F376" t="s">
        <v>396</v>
      </c>
      <c r="G376" s="2" t="s">
        <v>595</v>
      </c>
      <c r="I376" s="2" t="e">
        <f>VLOOKUP(H376,Fehlergruppen!$1:$1048576,2,)</f>
        <v>#N/A</v>
      </c>
      <c r="J376" t="s">
        <v>433</v>
      </c>
      <c r="K376" s="2" t="str">
        <f>IF(AND(J376&lt;&gt;"None",J376&lt;&gt;"Log"),CONCATENATE(VLOOKUP(J376,'Error-Level'!$A$2:$B$38,2,FALSE)," ",DEC2HEX(E376,4)," ",VLOOKUP(F376,Fehlerkomponenten!$1:$1048576,4,)," ",VLOOKUP(H376,Fehlergruppen!$1:$1048576,4,)),"")</f>
        <v/>
      </c>
      <c r="L376" t="s">
        <v>727</v>
      </c>
      <c r="M376" s="6"/>
      <c r="O376" s="6"/>
      <c r="Q376" s="6"/>
    </row>
    <row r="377" spans="1:17" x14ac:dyDescent="0.15">
      <c r="A377" s="1" t="s">
        <v>289</v>
      </c>
      <c r="B377" s="2" t="str">
        <f>VLOOKUP(A377,'Node-IDs'!$1:$256,2,)</f>
        <v>0x11</v>
      </c>
      <c r="C377" t="s">
        <v>688</v>
      </c>
      <c r="D377">
        <f t="shared" ref="D377:D414" si="2">D376+1</f>
        <v>201</v>
      </c>
      <c r="E377" s="2">
        <f>VLOOKUP(A377,'Node-IDs'!$1:$256,3,)*1024+D377</f>
        <v>17609</v>
      </c>
      <c r="F377" t="s">
        <v>396</v>
      </c>
      <c r="G377" s="2" t="s">
        <v>595</v>
      </c>
      <c r="I377" s="2" t="e">
        <f>VLOOKUP(H377,Fehlergruppen!$1:$1048576,2,)</f>
        <v>#N/A</v>
      </c>
      <c r="J377" t="s">
        <v>433</v>
      </c>
      <c r="K377" s="2" t="str">
        <f>IF(AND(J377&lt;&gt;"None",J377&lt;&gt;"Log"),CONCATENATE(VLOOKUP(J377,'Error-Level'!$A$2:$B$38,2,FALSE)," ",DEC2HEX(E377,4)," ",VLOOKUP(F377,Fehlerkomponenten!$1:$1048576,4,)," ",VLOOKUP(H377,Fehlergruppen!$1:$1048576,4,)),"")</f>
        <v/>
      </c>
      <c r="L377" t="s">
        <v>403</v>
      </c>
      <c r="M377" s="6"/>
      <c r="O377" s="6"/>
      <c r="Q377" s="6"/>
    </row>
    <row r="378" spans="1:17" x14ac:dyDescent="0.15">
      <c r="A378" s="1" t="s">
        <v>289</v>
      </c>
      <c r="B378" s="2" t="str">
        <f>VLOOKUP(A378,'Node-IDs'!$1:$256,2,)</f>
        <v>0x11</v>
      </c>
      <c r="C378" t="s">
        <v>689</v>
      </c>
      <c r="D378">
        <f t="shared" si="2"/>
        <v>202</v>
      </c>
      <c r="E378" s="2">
        <f>VLOOKUP(A378,'Node-IDs'!$1:$256,3,)*1024+D378</f>
        <v>17610</v>
      </c>
      <c r="F378" t="s">
        <v>396</v>
      </c>
      <c r="G378" s="2" t="s">
        <v>595</v>
      </c>
      <c r="I378" s="2" t="e">
        <f>VLOOKUP(H378,Fehlergruppen!$1:$1048576,2,)</f>
        <v>#N/A</v>
      </c>
      <c r="J378" t="s">
        <v>433</v>
      </c>
      <c r="K378" s="2" t="str">
        <f>IF(AND(J378&lt;&gt;"None",J378&lt;&gt;"Log"),CONCATENATE(VLOOKUP(J378,'Error-Level'!$A$2:$B$38,2,FALSE)," ",DEC2HEX(E378,4)," ",VLOOKUP(F378,Fehlerkomponenten!$1:$1048576,4,)," ",VLOOKUP(H378,Fehlergruppen!$1:$1048576,4,)),"")</f>
        <v/>
      </c>
      <c r="L378" t="s">
        <v>403</v>
      </c>
      <c r="M378" s="6"/>
      <c r="O378" s="6"/>
      <c r="Q378" s="6"/>
    </row>
    <row r="379" spans="1:17" x14ac:dyDescent="0.15">
      <c r="A379" s="1" t="s">
        <v>289</v>
      </c>
      <c r="B379" s="2" t="str">
        <f>VLOOKUP(A379,'Node-IDs'!$1:$256,2,)</f>
        <v>0x11</v>
      </c>
      <c r="C379" t="s">
        <v>690</v>
      </c>
      <c r="D379">
        <f t="shared" si="2"/>
        <v>203</v>
      </c>
      <c r="E379" s="2">
        <f>VLOOKUP(A379,'Node-IDs'!$1:$256,3,)*1024+D379</f>
        <v>17611</v>
      </c>
      <c r="F379" t="s">
        <v>396</v>
      </c>
      <c r="G379" s="2" t="s">
        <v>595</v>
      </c>
      <c r="I379" s="2" t="e">
        <f>VLOOKUP(H379,Fehlergruppen!$1:$1048576,2,)</f>
        <v>#N/A</v>
      </c>
      <c r="J379" t="s">
        <v>433</v>
      </c>
      <c r="K379" s="2" t="str">
        <f>IF(AND(J379&lt;&gt;"None",J379&lt;&gt;"Log"),CONCATENATE(VLOOKUP(J379,'Error-Level'!$A$2:$B$38,2,FALSE)," ",DEC2HEX(E379,4)," ",VLOOKUP(F379,Fehlerkomponenten!$1:$1048576,4,)," ",VLOOKUP(H379,Fehlergruppen!$1:$1048576,4,)),"")</f>
        <v/>
      </c>
      <c r="L379" t="s">
        <v>403</v>
      </c>
      <c r="M379" s="6"/>
      <c r="O379" s="6"/>
      <c r="Q379" s="6"/>
    </row>
    <row r="380" spans="1:17" x14ac:dyDescent="0.15">
      <c r="A380" s="1" t="s">
        <v>289</v>
      </c>
      <c r="B380" s="2" t="str">
        <f>VLOOKUP(A380,'Node-IDs'!$1:$256,2,)</f>
        <v>0x11</v>
      </c>
      <c r="C380" t="s">
        <v>691</v>
      </c>
      <c r="D380">
        <f t="shared" si="2"/>
        <v>204</v>
      </c>
      <c r="E380" s="2">
        <f>VLOOKUP(A380,'Node-IDs'!$1:$256,3,)*1024+D380</f>
        <v>17612</v>
      </c>
      <c r="F380" t="s">
        <v>396</v>
      </c>
      <c r="G380" s="2" t="s">
        <v>595</v>
      </c>
      <c r="I380" s="2" t="e">
        <f>VLOOKUP(H380,Fehlergruppen!$1:$1048576,2,)</f>
        <v>#N/A</v>
      </c>
      <c r="J380" t="s">
        <v>433</v>
      </c>
      <c r="K380" s="2" t="str">
        <f>IF(AND(J380&lt;&gt;"None",J380&lt;&gt;"Log"),CONCATENATE(VLOOKUP(J380,'Error-Level'!$A$2:$B$38,2,FALSE)," ",DEC2HEX(E380,4)," ",VLOOKUP(F380,Fehlerkomponenten!$1:$1048576,4,)," ",VLOOKUP(H380,Fehlergruppen!$1:$1048576,4,)),"")</f>
        <v/>
      </c>
      <c r="L380" t="s">
        <v>403</v>
      </c>
      <c r="M380" s="6"/>
      <c r="O380" s="6"/>
      <c r="Q380" s="6"/>
    </row>
    <row r="381" spans="1:17" x14ac:dyDescent="0.15">
      <c r="A381" s="1" t="s">
        <v>289</v>
      </c>
      <c r="B381" s="2" t="str">
        <f>VLOOKUP(A381,'Node-IDs'!$1:$256,2,)</f>
        <v>0x11</v>
      </c>
      <c r="C381" t="s">
        <v>692</v>
      </c>
      <c r="D381">
        <f t="shared" si="2"/>
        <v>205</v>
      </c>
      <c r="E381" s="2">
        <f>VLOOKUP(A381,'Node-IDs'!$1:$256,3,)*1024+D381</f>
        <v>17613</v>
      </c>
      <c r="F381" t="s">
        <v>396</v>
      </c>
      <c r="G381" s="2" t="s">
        <v>595</v>
      </c>
      <c r="I381" s="2" t="e">
        <f>VLOOKUP(H381,Fehlergruppen!$1:$1048576,2,)</f>
        <v>#N/A</v>
      </c>
      <c r="J381" t="s">
        <v>433</v>
      </c>
      <c r="K381" s="2" t="str">
        <f>IF(AND(J381&lt;&gt;"None",J381&lt;&gt;"Log"),CONCATENATE(VLOOKUP(J381,'Error-Level'!$A$2:$B$38,2,FALSE)," ",DEC2HEX(E381,4)," ",VLOOKUP(F381,Fehlerkomponenten!$1:$1048576,4,)," ",VLOOKUP(H381,Fehlergruppen!$1:$1048576,4,)),"")</f>
        <v/>
      </c>
      <c r="L381" t="s">
        <v>403</v>
      </c>
      <c r="M381" s="6"/>
      <c r="O381" s="6"/>
      <c r="Q381" s="6"/>
    </row>
    <row r="382" spans="1:17" x14ac:dyDescent="0.15">
      <c r="A382" s="1" t="s">
        <v>289</v>
      </c>
      <c r="B382" s="2" t="str">
        <f>VLOOKUP(A382,'Node-IDs'!$1:$256,2,)</f>
        <v>0x11</v>
      </c>
      <c r="C382" t="s">
        <v>693</v>
      </c>
      <c r="D382">
        <f t="shared" si="2"/>
        <v>206</v>
      </c>
      <c r="E382" s="2">
        <f>VLOOKUP(A382,'Node-IDs'!$1:$256,3,)*1024+D382</f>
        <v>17614</v>
      </c>
      <c r="F382" t="s">
        <v>396</v>
      </c>
      <c r="G382" s="2" t="s">
        <v>595</v>
      </c>
      <c r="I382" s="2" t="e">
        <f>VLOOKUP(H382,Fehlergruppen!$1:$1048576,2,)</f>
        <v>#N/A</v>
      </c>
      <c r="J382" t="s">
        <v>433</v>
      </c>
      <c r="K382" s="2" t="str">
        <f>IF(AND(J382&lt;&gt;"None",J382&lt;&gt;"Log"),CONCATENATE(VLOOKUP(J382,'Error-Level'!$A$2:$B$38,2,FALSE)," ",DEC2HEX(E382,4)," ",VLOOKUP(F382,Fehlerkomponenten!$1:$1048576,4,)," ",VLOOKUP(H382,Fehlergruppen!$1:$1048576,4,)),"")</f>
        <v/>
      </c>
      <c r="L382" t="s">
        <v>403</v>
      </c>
      <c r="M382" s="6"/>
      <c r="O382" s="6"/>
      <c r="Q382" s="6"/>
    </row>
    <row r="383" spans="1:17" x14ac:dyDescent="0.15">
      <c r="A383" s="1" t="s">
        <v>289</v>
      </c>
      <c r="B383" s="2" t="str">
        <f>VLOOKUP(A383,'Node-IDs'!$1:$256,2,)</f>
        <v>0x11</v>
      </c>
      <c r="C383" t="s">
        <v>694</v>
      </c>
      <c r="D383">
        <f t="shared" si="2"/>
        <v>207</v>
      </c>
      <c r="E383" s="2">
        <f>VLOOKUP(A383,'Node-IDs'!$1:$256,3,)*1024+D383</f>
        <v>17615</v>
      </c>
      <c r="F383" t="s">
        <v>396</v>
      </c>
      <c r="G383" s="2" t="s">
        <v>595</v>
      </c>
      <c r="I383" s="2" t="e">
        <f>VLOOKUP(H383,Fehlergruppen!$1:$1048576,2,)</f>
        <v>#N/A</v>
      </c>
      <c r="J383" t="s">
        <v>433</v>
      </c>
      <c r="K383" s="2" t="str">
        <f>IF(AND(J383&lt;&gt;"None",J383&lt;&gt;"Log"),CONCATENATE(VLOOKUP(J383,'Error-Level'!$A$2:$B$38,2,FALSE)," ",DEC2HEX(E383,4)," ",VLOOKUP(F383,Fehlerkomponenten!$1:$1048576,4,)," ",VLOOKUP(H383,Fehlergruppen!$1:$1048576,4,)),"")</f>
        <v/>
      </c>
      <c r="L383" t="s">
        <v>403</v>
      </c>
      <c r="M383" s="6"/>
      <c r="O383" s="6"/>
      <c r="Q383" s="6"/>
    </row>
    <row r="384" spans="1:17" x14ac:dyDescent="0.15">
      <c r="A384" s="1" t="s">
        <v>289</v>
      </c>
      <c r="B384" s="2" t="str">
        <f>VLOOKUP(A384,'Node-IDs'!$1:$256,2,)</f>
        <v>0x11</v>
      </c>
      <c r="C384" t="s">
        <v>695</v>
      </c>
      <c r="D384">
        <f t="shared" si="2"/>
        <v>208</v>
      </c>
      <c r="E384" s="2">
        <f>VLOOKUP(A384,'Node-IDs'!$1:$256,3,)*1024+D384</f>
        <v>17616</v>
      </c>
      <c r="F384" t="s">
        <v>396</v>
      </c>
      <c r="G384" s="2" t="s">
        <v>595</v>
      </c>
      <c r="I384" s="2" t="e">
        <f>VLOOKUP(H384,Fehlergruppen!$1:$1048576,2,)</f>
        <v>#N/A</v>
      </c>
      <c r="J384" t="s">
        <v>433</v>
      </c>
      <c r="K384" s="2" t="str">
        <f>IF(AND(J384&lt;&gt;"None",J384&lt;&gt;"Log"),CONCATENATE(VLOOKUP(J384,'Error-Level'!$A$2:$B$38,2,FALSE)," ",DEC2HEX(E384,4)," ",VLOOKUP(F384,Fehlerkomponenten!$1:$1048576,4,)," ",VLOOKUP(H384,Fehlergruppen!$1:$1048576,4,)),"")</f>
        <v/>
      </c>
      <c r="L384" t="s">
        <v>403</v>
      </c>
      <c r="M384" s="6"/>
      <c r="O384" s="6"/>
      <c r="Q384" s="6"/>
    </row>
    <row r="385" spans="1:17" x14ac:dyDescent="0.15">
      <c r="A385" s="1" t="s">
        <v>289</v>
      </c>
      <c r="B385" s="2" t="str">
        <f>VLOOKUP(A385,'Node-IDs'!$1:$256,2,)</f>
        <v>0x11</v>
      </c>
      <c r="C385" t="s">
        <v>696</v>
      </c>
      <c r="D385">
        <f t="shared" si="2"/>
        <v>209</v>
      </c>
      <c r="E385" s="2">
        <f>VLOOKUP(A385,'Node-IDs'!$1:$256,3,)*1024+D385</f>
        <v>17617</v>
      </c>
      <c r="F385" t="s">
        <v>396</v>
      </c>
      <c r="G385" s="2" t="s">
        <v>595</v>
      </c>
      <c r="I385" s="2" t="e">
        <f>VLOOKUP(H385,Fehlergruppen!$1:$1048576,2,)</f>
        <v>#N/A</v>
      </c>
      <c r="J385" t="s">
        <v>433</v>
      </c>
      <c r="K385" s="2" t="str">
        <f>IF(AND(J385&lt;&gt;"None",J385&lt;&gt;"Log"),CONCATENATE(VLOOKUP(J385,'Error-Level'!$A$2:$B$38,2,FALSE)," ",DEC2HEX(E385,4)," ",VLOOKUP(F385,Fehlerkomponenten!$1:$1048576,4,)," ",VLOOKUP(H385,Fehlergruppen!$1:$1048576,4,)),"")</f>
        <v/>
      </c>
      <c r="L385" t="s">
        <v>403</v>
      </c>
      <c r="M385" s="6"/>
      <c r="O385" s="6"/>
      <c r="Q385" s="6"/>
    </row>
    <row r="386" spans="1:17" x14ac:dyDescent="0.15">
      <c r="A386" s="1" t="s">
        <v>289</v>
      </c>
      <c r="B386" s="2" t="str">
        <f>VLOOKUP(A386,'Node-IDs'!$1:$256,2,)</f>
        <v>0x11</v>
      </c>
      <c r="C386" t="s">
        <v>697</v>
      </c>
      <c r="D386">
        <f t="shared" si="2"/>
        <v>210</v>
      </c>
      <c r="E386" s="2">
        <f>VLOOKUP(A386,'Node-IDs'!$1:$256,3,)*1024+D386</f>
        <v>17618</v>
      </c>
      <c r="F386" t="s">
        <v>396</v>
      </c>
      <c r="G386" s="2" t="s">
        <v>595</v>
      </c>
      <c r="I386" s="2" t="e">
        <f>VLOOKUP(H386,Fehlergruppen!$1:$1048576,2,)</f>
        <v>#N/A</v>
      </c>
      <c r="J386" t="s">
        <v>433</v>
      </c>
      <c r="K386" s="2" t="str">
        <f>IF(AND(J386&lt;&gt;"None",J386&lt;&gt;"Log"),CONCATENATE(VLOOKUP(J386,'Error-Level'!$A$2:$B$38,2,FALSE)," ",DEC2HEX(E386,4)," ",VLOOKUP(F386,Fehlerkomponenten!$1:$1048576,4,)," ",VLOOKUP(H386,Fehlergruppen!$1:$1048576,4,)),"")</f>
        <v/>
      </c>
      <c r="L386" t="s">
        <v>403</v>
      </c>
      <c r="M386" s="6"/>
      <c r="O386" s="6"/>
      <c r="Q386" s="6"/>
    </row>
    <row r="387" spans="1:17" x14ac:dyDescent="0.15">
      <c r="A387" s="1" t="s">
        <v>289</v>
      </c>
      <c r="B387" s="2" t="str">
        <f>VLOOKUP(A387,'Node-IDs'!$1:$256,2,)</f>
        <v>0x11</v>
      </c>
      <c r="C387" t="s">
        <v>698</v>
      </c>
      <c r="D387">
        <f t="shared" si="2"/>
        <v>211</v>
      </c>
      <c r="E387" s="2">
        <f>VLOOKUP(A387,'Node-IDs'!$1:$256,3,)*1024+D387</f>
        <v>17619</v>
      </c>
      <c r="F387" t="s">
        <v>396</v>
      </c>
      <c r="G387" s="2" t="s">
        <v>595</v>
      </c>
      <c r="I387" s="2" t="e">
        <f>VLOOKUP(H387,Fehlergruppen!$1:$1048576,2,)</f>
        <v>#N/A</v>
      </c>
      <c r="J387" t="s">
        <v>433</v>
      </c>
      <c r="K387" s="2" t="str">
        <f>IF(AND(J387&lt;&gt;"None",J387&lt;&gt;"Log"),CONCATENATE(VLOOKUP(J387,'Error-Level'!$A$2:$B$38,2,FALSE)," ",DEC2HEX(E387,4)," ",VLOOKUP(F387,Fehlerkomponenten!$1:$1048576,4,)," ",VLOOKUP(H387,Fehlergruppen!$1:$1048576,4,)),"")</f>
        <v/>
      </c>
      <c r="L387" t="s">
        <v>403</v>
      </c>
      <c r="M387" s="6"/>
      <c r="O387" s="6"/>
      <c r="Q387" s="6"/>
    </row>
    <row r="388" spans="1:17" x14ac:dyDescent="0.15">
      <c r="A388" s="1" t="s">
        <v>289</v>
      </c>
      <c r="B388" s="2" t="str">
        <f>VLOOKUP(A388,'Node-IDs'!$1:$256,2,)</f>
        <v>0x11</v>
      </c>
      <c r="C388" t="s">
        <v>699</v>
      </c>
      <c r="D388">
        <f t="shared" si="2"/>
        <v>212</v>
      </c>
      <c r="E388" s="2">
        <f>VLOOKUP(A388,'Node-IDs'!$1:$256,3,)*1024+D388</f>
        <v>17620</v>
      </c>
      <c r="F388" t="s">
        <v>396</v>
      </c>
      <c r="G388" s="2" t="s">
        <v>595</v>
      </c>
      <c r="I388" s="2" t="e">
        <f>VLOOKUP(H388,Fehlergruppen!$1:$1048576,2,)</f>
        <v>#N/A</v>
      </c>
      <c r="J388" t="s">
        <v>433</v>
      </c>
      <c r="K388" s="2" t="str">
        <f>IF(AND(J388&lt;&gt;"None",J388&lt;&gt;"Log"),CONCATENATE(VLOOKUP(J388,'Error-Level'!$A$2:$B$38,2,FALSE)," ",DEC2HEX(E388,4)," ",VLOOKUP(F388,Fehlerkomponenten!$1:$1048576,4,)," ",VLOOKUP(H388,Fehlergruppen!$1:$1048576,4,)),"")</f>
        <v/>
      </c>
      <c r="L388" t="s">
        <v>403</v>
      </c>
      <c r="M388" s="6"/>
      <c r="O388" s="6"/>
      <c r="Q388" s="6"/>
    </row>
    <row r="389" spans="1:17" x14ac:dyDescent="0.15">
      <c r="A389" s="1" t="s">
        <v>289</v>
      </c>
      <c r="B389" s="2" t="str">
        <f>VLOOKUP(A389,'Node-IDs'!$1:$256,2,)</f>
        <v>0x11</v>
      </c>
      <c r="C389" t="s">
        <v>700</v>
      </c>
      <c r="D389">
        <f t="shared" si="2"/>
        <v>213</v>
      </c>
      <c r="E389" s="2">
        <f>VLOOKUP(A389,'Node-IDs'!$1:$256,3,)*1024+D389</f>
        <v>17621</v>
      </c>
      <c r="F389" t="s">
        <v>396</v>
      </c>
      <c r="G389" s="2" t="s">
        <v>595</v>
      </c>
      <c r="I389" s="2" t="e">
        <f>VLOOKUP(H389,Fehlergruppen!$1:$1048576,2,)</f>
        <v>#N/A</v>
      </c>
      <c r="J389" t="s">
        <v>433</v>
      </c>
      <c r="K389" s="2" t="str">
        <f>IF(AND(J389&lt;&gt;"None",J389&lt;&gt;"Log"),CONCATENATE(VLOOKUP(J389,'Error-Level'!$A$2:$B$38,2,FALSE)," ",DEC2HEX(E389,4)," ",VLOOKUP(F389,Fehlerkomponenten!$1:$1048576,4,)," ",VLOOKUP(H389,Fehlergruppen!$1:$1048576,4,)),"")</f>
        <v/>
      </c>
      <c r="L389" t="s">
        <v>403</v>
      </c>
      <c r="M389" s="6"/>
      <c r="O389" s="6"/>
      <c r="Q389" s="6"/>
    </row>
    <row r="390" spans="1:17" x14ac:dyDescent="0.15">
      <c r="A390" s="1" t="s">
        <v>289</v>
      </c>
      <c r="B390" s="2" t="str">
        <f>VLOOKUP(A390,'Node-IDs'!$1:$256,2,)</f>
        <v>0x11</v>
      </c>
      <c r="C390" t="s">
        <v>701</v>
      </c>
      <c r="D390">
        <f t="shared" si="2"/>
        <v>214</v>
      </c>
      <c r="E390" s="2">
        <f>VLOOKUP(A390,'Node-IDs'!$1:$256,3,)*1024+D390</f>
        <v>17622</v>
      </c>
      <c r="F390" t="s">
        <v>396</v>
      </c>
      <c r="G390" s="2" t="s">
        <v>595</v>
      </c>
      <c r="I390" s="2" t="e">
        <f>VLOOKUP(H390,Fehlergruppen!$1:$1048576,2,)</f>
        <v>#N/A</v>
      </c>
      <c r="J390" t="s">
        <v>433</v>
      </c>
      <c r="K390" s="2" t="str">
        <f>IF(AND(J390&lt;&gt;"None",J390&lt;&gt;"Log"),CONCATENATE(VLOOKUP(J390,'Error-Level'!$A$2:$B$38,2,FALSE)," ",DEC2HEX(E390,4)," ",VLOOKUP(F390,Fehlerkomponenten!$1:$1048576,4,)," ",VLOOKUP(H390,Fehlergruppen!$1:$1048576,4,)),"")</f>
        <v/>
      </c>
      <c r="L390" t="s">
        <v>403</v>
      </c>
      <c r="M390" s="6"/>
      <c r="O390" s="6"/>
      <c r="Q390" s="6"/>
    </row>
    <row r="391" spans="1:17" x14ac:dyDescent="0.15">
      <c r="A391" s="1" t="s">
        <v>289</v>
      </c>
      <c r="B391" s="2" t="str">
        <f>VLOOKUP(A391,'Node-IDs'!$1:$256,2,)</f>
        <v>0x11</v>
      </c>
      <c r="C391" t="s">
        <v>702</v>
      </c>
      <c r="D391">
        <f t="shared" si="2"/>
        <v>215</v>
      </c>
      <c r="E391" s="2">
        <f>VLOOKUP(A391,'Node-IDs'!$1:$256,3,)*1024+D391</f>
        <v>17623</v>
      </c>
      <c r="F391" t="s">
        <v>396</v>
      </c>
      <c r="G391" s="2" t="s">
        <v>595</v>
      </c>
      <c r="I391" s="2" t="e">
        <f>VLOOKUP(H391,Fehlergruppen!$1:$1048576,2,)</f>
        <v>#N/A</v>
      </c>
      <c r="J391" t="s">
        <v>433</v>
      </c>
      <c r="K391" s="2" t="str">
        <f>IF(AND(J391&lt;&gt;"None",J391&lt;&gt;"Log"),CONCATENATE(VLOOKUP(J391,'Error-Level'!$A$2:$B$38,2,FALSE)," ",DEC2HEX(E391,4)," ",VLOOKUP(F391,Fehlerkomponenten!$1:$1048576,4,)," ",VLOOKUP(H391,Fehlergruppen!$1:$1048576,4,)),"")</f>
        <v/>
      </c>
      <c r="L391" t="s">
        <v>403</v>
      </c>
      <c r="M391" s="6"/>
      <c r="O391" s="6"/>
      <c r="Q391" s="6"/>
    </row>
    <row r="392" spans="1:17" x14ac:dyDescent="0.15">
      <c r="A392" s="1" t="s">
        <v>289</v>
      </c>
      <c r="B392" s="2" t="str">
        <f>VLOOKUP(A392,'Node-IDs'!$1:$256,2,)</f>
        <v>0x11</v>
      </c>
      <c r="C392" t="s">
        <v>703</v>
      </c>
      <c r="D392">
        <f t="shared" si="2"/>
        <v>216</v>
      </c>
      <c r="E392" s="2">
        <f>VLOOKUP(A392,'Node-IDs'!$1:$256,3,)*1024+D392</f>
        <v>17624</v>
      </c>
      <c r="F392" t="s">
        <v>396</v>
      </c>
      <c r="G392" s="2" t="s">
        <v>595</v>
      </c>
      <c r="I392" s="2" t="e">
        <f>VLOOKUP(H392,Fehlergruppen!$1:$1048576,2,)</f>
        <v>#N/A</v>
      </c>
      <c r="J392" t="s">
        <v>433</v>
      </c>
      <c r="K392" s="2" t="str">
        <f>IF(AND(J392&lt;&gt;"None",J392&lt;&gt;"Log"),CONCATENATE(VLOOKUP(J392,'Error-Level'!$A$2:$B$38,2,FALSE)," ",DEC2HEX(E392,4)," ",VLOOKUP(F392,Fehlerkomponenten!$1:$1048576,4,)," ",VLOOKUP(H392,Fehlergruppen!$1:$1048576,4,)),"")</f>
        <v/>
      </c>
      <c r="L392" t="s">
        <v>403</v>
      </c>
      <c r="M392" s="6"/>
      <c r="O392" s="6"/>
      <c r="Q392" s="6"/>
    </row>
    <row r="393" spans="1:17" x14ac:dyDescent="0.15">
      <c r="A393" s="1" t="s">
        <v>289</v>
      </c>
      <c r="B393" s="2" t="str">
        <f>VLOOKUP(A393,'Node-IDs'!$1:$256,2,)</f>
        <v>0x11</v>
      </c>
      <c r="C393" t="s">
        <v>704</v>
      </c>
      <c r="D393">
        <f t="shared" si="2"/>
        <v>217</v>
      </c>
      <c r="E393" s="2">
        <f>VLOOKUP(A393,'Node-IDs'!$1:$256,3,)*1024+D393</f>
        <v>17625</v>
      </c>
      <c r="F393" t="s">
        <v>396</v>
      </c>
      <c r="G393" s="2" t="s">
        <v>595</v>
      </c>
      <c r="I393" s="2" t="e">
        <f>VLOOKUP(H393,Fehlergruppen!$1:$1048576,2,)</f>
        <v>#N/A</v>
      </c>
      <c r="J393" t="s">
        <v>433</v>
      </c>
      <c r="K393" s="2" t="str">
        <f>IF(AND(J393&lt;&gt;"None",J393&lt;&gt;"Log"),CONCATENATE(VLOOKUP(J393,'Error-Level'!$A$2:$B$38,2,FALSE)," ",DEC2HEX(E393,4)," ",VLOOKUP(F393,Fehlerkomponenten!$1:$1048576,4,)," ",VLOOKUP(H393,Fehlergruppen!$1:$1048576,4,)),"")</f>
        <v/>
      </c>
      <c r="L393" t="s">
        <v>403</v>
      </c>
      <c r="M393" s="6"/>
      <c r="O393" s="6"/>
      <c r="Q393" s="6"/>
    </row>
    <row r="394" spans="1:17" x14ac:dyDescent="0.15">
      <c r="A394" s="1" t="s">
        <v>289</v>
      </c>
      <c r="B394" s="2" t="str">
        <f>VLOOKUP(A394,'Node-IDs'!$1:$256,2,)</f>
        <v>0x11</v>
      </c>
      <c r="C394" t="s">
        <v>705</v>
      </c>
      <c r="D394">
        <f t="shared" si="2"/>
        <v>218</v>
      </c>
      <c r="E394" s="2">
        <f>VLOOKUP(A394,'Node-IDs'!$1:$256,3,)*1024+D394</f>
        <v>17626</v>
      </c>
      <c r="F394" t="s">
        <v>396</v>
      </c>
      <c r="G394" s="2" t="s">
        <v>595</v>
      </c>
      <c r="I394" s="2" t="e">
        <f>VLOOKUP(H394,Fehlergruppen!$1:$1048576,2,)</f>
        <v>#N/A</v>
      </c>
      <c r="J394" t="s">
        <v>433</v>
      </c>
      <c r="K394" s="2" t="str">
        <f>IF(AND(J394&lt;&gt;"None",J394&lt;&gt;"Log"),CONCATENATE(VLOOKUP(J394,'Error-Level'!$A$2:$B$38,2,FALSE)," ",DEC2HEX(E394,4)," ",VLOOKUP(F394,Fehlerkomponenten!$1:$1048576,4,)," ",VLOOKUP(H394,Fehlergruppen!$1:$1048576,4,)),"")</f>
        <v/>
      </c>
      <c r="L394" t="s">
        <v>403</v>
      </c>
      <c r="M394" s="6"/>
      <c r="O394" s="6"/>
      <c r="Q394" s="6"/>
    </row>
    <row r="395" spans="1:17" x14ac:dyDescent="0.15">
      <c r="A395" s="1" t="s">
        <v>289</v>
      </c>
      <c r="B395" s="2" t="str">
        <f>VLOOKUP(A395,'Node-IDs'!$1:$256,2,)</f>
        <v>0x11</v>
      </c>
      <c r="C395" t="s">
        <v>706</v>
      </c>
      <c r="D395">
        <f t="shared" si="2"/>
        <v>219</v>
      </c>
      <c r="E395" s="2">
        <f>VLOOKUP(A395,'Node-IDs'!$1:$256,3,)*1024+D395</f>
        <v>17627</v>
      </c>
      <c r="F395" t="s">
        <v>396</v>
      </c>
      <c r="G395" s="2" t="s">
        <v>595</v>
      </c>
      <c r="I395" s="2" t="e">
        <f>VLOOKUP(H395,Fehlergruppen!$1:$1048576,2,)</f>
        <v>#N/A</v>
      </c>
      <c r="J395" t="s">
        <v>433</v>
      </c>
      <c r="K395" s="2" t="str">
        <f>IF(AND(J395&lt;&gt;"None",J395&lt;&gt;"Log"),CONCATENATE(VLOOKUP(J395,'Error-Level'!$A$2:$B$38,2,FALSE)," ",DEC2HEX(E395,4)," ",VLOOKUP(F395,Fehlerkomponenten!$1:$1048576,4,)," ",VLOOKUP(H395,Fehlergruppen!$1:$1048576,4,)),"")</f>
        <v/>
      </c>
      <c r="L395" t="s">
        <v>403</v>
      </c>
      <c r="M395" s="6"/>
      <c r="O395" s="6"/>
      <c r="Q395" s="6"/>
    </row>
    <row r="396" spans="1:17" x14ac:dyDescent="0.15">
      <c r="A396" s="1" t="s">
        <v>289</v>
      </c>
      <c r="B396" s="2" t="str">
        <f>VLOOKUP(A396,'Node-IDs'!$1:$256,2,)</f>
        <v>0x11</v>
      </c>
      <c r="C396" t="s">
        <v>707</v>
      </c>
      <c r="D396">
        <f t="shared" si="2"/>
        <v>220</v>
      </c>
      <c r="E396" s="2">
        <f>VLOOKUP(A396,'Node-IDs'!$1:$256,3,)*1024+D396</f>
        <v>17628</v>
      </c>
      <c r="F396" t="s">
        <v>396</v>
      </c>
      <c r="G396" s="2" t="s">
        <v>595</v>
      </c>
      <c r="I396" s="2" t="e">
        <f>VLOOKUP(H396,Fehlergruppen!$1:$1048576,2,)</f>
        <v>#N/A</v>
      </c>
      <c r="J396" t="s">
        <v>433</v>
      </c>
      <c r="K396" s="2" t="str">
        <f>IF(AND(J396&lt;&gt;"None",J396&lt;&gt;"Log"),CONCATENATE(VLOOKUP(J396,'Error-Level'!$A$2:$B$38,2,FALSE)," ",DEC2HEX(E396,4)," ",VLOOKUP(F396,Fehlerkomponenten!$1:$1048576,4,)," ",VLOOKUP(H396,Fehlergruppen!$1:$1048576,4,)),"")</f>
        <v/>
      </c>
      <c r="L396" t="s">
        <v>403</v>
      </c>
      <c r="M396" s="6"/>
      <c r="O396" s="6"/>
      <c r="Q396" s="6"/>
    </row>
    <row r="397" spans="1:17" x14ac:dyDescent="0.15">
      <c r="A397" s="1" t="s">
        <v>289</v>
      </c>
      <c r="B397" s="2" t="str">
        <f>VLOOKUP(A397,'Node-IDs'!$1:$256,2,)</f>
        <v>0x11</v>
      </c>
      <c r="C397" t="s">
        <v>708</v>
      </c>
      <c r="D397">
        <f t="shared" si="2"/>
        <v>221</v>
      </c>
      <c r="E397" s="2">
        <f>VLOOKUP(A397,'Node-IDs'!$1:$256,3,)*1024+D397</f>
        <v>17629</v>
      </c>
      <c r="F397" t="s">
        <v>396</v>
      </c>
      <c r="G397" s="2" t="s">
        <v>595</v>
      </c>
      <c r="I397" s="2" t="e">
        <f>VLOOKUP(H397,Fehlergruppen!$1:$1048576,2,)</f>
        <v>#N/A</v>
      </c>
      <c r="J397" t="s">
        <v>433</v>
      </c>
      <c r="K397" s="2" t="str">
        <f>IF(AND(J397&lt;&gt;"None",J397&lt;&gt;"Log"),CONCATENATE(VLOOKUP(J397,'Error-Level'!$A$2:$B$38,2,FALSE)," ",DEC2HEX(E397,4)," ",VLOOKUP(F397,Fehlerkomponenten!$1:$1048576,4,)," ",VLOOKUP(H397,Fehlergruppen!$1:$1048576,4,)),"")</f>
        <v/>
      </c>
      <c r="L397" t="s">
        <v>403</v>
      </c>
      <c r="M397" s="6"/>
      <c r="O397" s="6"/>
      <c r="Q397" s="6"/>
    </row>
    <row r="398" spans="1:17" x14ac:dyDescent="0.15">
      <c r="A398" s="1" t="s">
        <v>289</v>
      </c>
      <c r="B398" s="2" t="str">
        <f>VLOOKUP(A398,'Node-IDs'!$1:$256,2,)</f>
        <v>0x11</v>
      </c>
      <c r="C398" t="s">
        <v>709</v>
      </c>
      <c r="D398">
        <f t="shared" si="2"/>
        <v>222</v>
      </c>
      <c r="E398" s="2">
        <f>VLOOKUP(A398,'Node-IDs'!$1:$256,3,)*1024+D398</f>
        <v>17630</v>
      </c>
      <c r="F398" t="s">
        <v>396</v>
      </c>
      <c r="G398" s="2" t="s">
        <v>595</v>
      </c>
      <c r="I398" s="2" t="e">
        <f>VLOOKUP(H398,Fehlergruppen!$1:$1048576,2,)</f>
        <v>#N/A</v>
      </c>
      <c r="J398" t="s">
        <v>433</v>
      </c>
      <c r="K398" s="2" t="str">
        <f>IF(AND(J398&lt;&gt;"None",J398&lt;&gt;"Log"),CONCATENATE(VLOOKUP(J398,'Error-Level'!$A$2:$B$38,2,FALSE)," ",DEC2HEX(E398,4)," ",VLOOKUP(F398,Fehlerkomponenten!$1:$1048576,4,)," ",VLOOKUP(H398,Fehlergruppen!$1:$1048576,4,)),"")</f>
        <v/>
      </c>
      <c r="L398" t="s">
        <v>403</v>
      </c>
      <c r="M398" s="6"/>
      <c r="O398" s="6"/>
      <c r="Q398" s="6"/>
    </row>
    <row r="399" spans="1:17" x14ac:dyDescent="0.15">
      <c r="A399" s="1" t="s">
        <v>289</v>
      </c>
      <c r="B399" s="2" t="str">
        <f>VLOOKUP(A399,'Node-IDs'!$1:$256,2,)</f>
        <v>0x11</v>
      </c>
      <c r="C399" t="s">
        <v>710</v>
      </c>
      <c r="D399">
        <f t="shared" si="2"/>
        <v>223</v>
      </c>
      <c r="E399" s="2">
        <f>VLOOKUP(A399,'Node-IDs'!$1:$256,3,)*1024+D399</f>
        <v>17631</v>
      </c>
      <c r="F399" t="s">
        <v>396</v>
      </c>
      <c r="G399" s="2" t="s">
        <v>595</v>
      </c>
      <c r="I399" s="2" t="e">
        <f>VLOOKUP(H399,Fehlergruppen!$1:$1048576,2,)</f>
        <v>#N/A</v>
      </c>
      <c r="J399" t="s">
        <v>433</v>
      </c>
      <c r="K399" s="2" t="str">
        <f>IF(AND(J399&lt;&gt;"None",J399&lt;&gt;"Log"),CONCATENATE(VLOOKUP(J399,'Error-Level'!$A$2:$B$38,2,FALSE)," ",DEC2HEX(E399,4)," ",VLOOKUP(F399,Fehlerkomponenten!$1:$1048576,4,)," ",VLOOKUP(H399,Fehlergruppen!$1:$1048576,4,)),"")</f>
        <v/>
      </c>
      <c r="L399" t="s">
        <v>403</v>
      </c>
      <c r="M399" s="6"/>
      <c r="O399" s="6"/>
      <c r="Q399" s="6"/>
    </row>
    <row r="400" spans="1:17" x14ac:dyDescent="0.15">
      <c r="A400" s="1" t="s">
        <v>289</v>
      </c>
      <c r="B400" s="2" t="str">
        <f>VLOOKUP(A400,'Node-IDs'!$1:$256,2,)</f>
        <v>0x11</v>
      </c>
      <c r="C400" t="s">
        <v>711</v>
      </c>
      <c r="D400">
        <f t="shared" si="2"/>
        <v>224</v>
      </c>
      <c r="E400" s="2">
        <f>VLOOKUP(A400,'Node-IDs'!$1:$256,3,)*1024+D400</f>
        <v>17632</v>
      </c>
      <c r="F400" t="s">
        <v>396</v>
      </c>
      <c r="G400" s="2" t="s">
        <v>595</v>
      </c>
      <c r="I400" s="2" t="e">
        <f>VLOOKUP(H400,Fehlergruppen!$1:$1048576,2,)</f>
        <v>#N/A</v>
      </c>
      <c r="J400" t="s">
        <v>433</v>
      </c>
      <c r="K400" s="2" t="str">
        <f>IF(AND(J400&lt;&gt;"None",J400&lt;&gt;"Log"),CONCATENATE(VLOOKUP(J400,'Error-Level'!$A$2:$B$38,2,FALSE)," ",DEC2HEX(E400,4)," ",VLOOKUP(F400,Fehlerkomponenten!$1:$1048576,4,)," ",VLOOKUP(H400,Fehlergruppen!$1:$1048576,4,)),"")</f>
        <v/>
      </c>
      <c r="L400" t="s">
        <v>403</v>
      </c>
      <c r="M400" s="6"/>
      <c r="O400" s="6"/>
      <c r="Q400" s="6"/>
    </row>
    <row r="401" spans="1:17" x14ac:dyDescent="0.15">
      <c r="A401" s="1" t="s">
        <v>289</v>
      </c>
      <c r="B401" s="2" t="str">
        <f>VLOOKUP(A401,'Node-IDs'!$1:$256,2,)</f>
        <v>0x11</v>
      </c>
      <c r="C401" t="s">
        <v>712</v>
      </c>
      <c r="D401">
        <f t="shared" si="2"/>
        <v>225</v>
      </c>
      <c r="E401" s="2">
        <f>VLOOKUP(A401,'Node-IDs'!$1:$256,3,)*1024+D401</f>
        <v>17633</v>
      </c>
      <c r="F401" t="s">
        <v>396</v>
      </c>
      <c r="G401" s="2" t="s">
        <v>595</v>
      </c>
      <c r="I401" s="2" t="e">
        <f>VLOOKUP(H401,Fehlergruppen!$1:$1048576,2,)</f>
        <v>#N/A</v>
      </c>
      <c r="J401" t="s">
        <v>433</v>
      </c>
      <c r="K401" s="2" t="str">
        <f>IF(AND(J401&lt;&gt;"None",J401&lt;&gt;"Log"),CONCATENATE(VLOOKUP(J401,'Error-Level'!$A$2:$B$38,2,FALSE)," ",DEC2HEX(E401,4)," ",VLOOKUP(F401,Fehlerkomponenten!$1:$1048576,4,)," ",VLOOKUP(H401,Fehlergruppen!$1:$1048576,4,)),"")</f>
        <v/>
      </c>
      <c r="L401" t="s">
        <v>403</v>
      </c>
      <c r="M401" s="6"/>
      <c r="O401" s="6"/>
      <c r="Q401" s="6"/>
    </row>
    <row r="402" spans="1:17" x14ac:dyDescent="0.15">
      <c r="A402" s="1" t="s">
        <v>289</v>
      </c>
      <c r="B402" s="2" t="str">
        <f>VLOOKUP(A402,'Node-IDs'!$1:$256,2,)</f>
        <v>0x11</v>
      </c>
      <c r="C402" t="s">
        <v>713</v>
      </c>
      <c r="D402">
        <f t="shared" si="2"/>
        <v>226</v>
      </c>
      <c r="E402" s="2">
        <f>VLOOKUP(A402,'Node-IDs'!$1:$256,3,)*1024+D402</f>
        <v>17634</v>
      </c>
      <c r="F402" t="s">
        <v>396</v>
      </c>
      <c r="G402" s="2" t="s">
        <v>595</v>
      </c>
      <c r="I402" s="2" t="e">
        <f>VLOOKUP(H402,Fehlergruppen!$1:$1048576,2,)</f>
        <v>#N/A</v>
      </c>
      <c r="J402" t="s">
        <v>433</v>
      </c>
      <c r="K402" s="2" t="str">
        <f>IF(AND(J402&lt;&gt;"None",J402&lt;&gt;"Log"),CONCATENATE(VLOOKUP(J402,'Error-Level'!$A$2:$B$38,2,FALSE)," ",DEC2HEX(E402,4)," ",VLOOKUP(F402,Fehlerkomponenten!$1:$1048576,4,)," ",VLOOKUP(H402,Fehlergruppen!$1:$1048576,4,)),"")</f>
        <v/>
      </c>
      <c r="L402" t="s">
        <v>727</v>
      </c>
      <c r="M402" s="6"/>
      <c r="O402" s="6"/>
      <c r="Q402" s="6"/>
    </row>
    <row r="403" spans="1:17" x14ac:dyDescent="0.15">
      <c r="A403" s="1" t="s">
        <v>289</v>
      </c>
      <c r="B403" s="2" t="str">
        <f>VLOOKUP(A403,'Node-IDs'!$1:$256,2,)</f>
        <v>0x11</v>
      </c>
      <c r="C403" t="s">
        <v>714</v>
      </c>
      <c r="D403">
        <f t="shared" si="2"/>
        <v>227</v>
      </c>
      <c r="E403" s="2">
        <f>VLOOKUP(A403,'Node-IDs'!$1:$256,3,)*1024+D403</f>
        <v>17635</v>
      </c>
      <c r="F403" t="s">
        <v>396</v>
      </c>
      <c r="G403" s="2" t="s">
        <v>595</v>
      </c>
      <c r="I403" s="2" t="e">
        <f>VLOOKUP(H403,Fehlergruppen!$1:$1048576,2,)</f>
        <v>#N/A</v>
      </c>
      <c r="J403" t="s">
        <v>433</v>
      </c>
      <c r="K403" s="2" t="str">
        <f>IF(AND(J403&lt;&gt;"None",J403&lt;&gt;"Log"),CONCATENATE(VLOOKUP(J403,'Error-Level'!$A$2:$B$38,2,FALSE)," ",DEC2HEX(E403,4)," ",VLOOKUP(F403,Fehlerkomponenten!$1:$1048576,4,)," ",VLOOKUP(H403,Fehlergruppen!$1:$1048576,4,)),"")</f>
        <v/>
      </c>
      <c r="L403" t="s">
        <v>403</v>
      </c>
      <c r="M403" s="6"/>
      <c r="O403" s="6"/>
      <c r="Q403" s="6"/>
    </row>
    <row r="404" spans="1:17" x14ac:dyDescent="0.15">
      <c r="A404" s="1" t="s">
        <v>289</v>
      </c>
      <c r="B404" s="2" t="str">
        <f>VLOOKUP(A404,'Node-IDs'!$1:$256,2,)</f>
        <v>0x11</v>
      </c>
      <c r="C404" t="s">
        <v>715</v>
      </c>
      <c r="D404">
        <f t="shared" si="2"/>
        <v>228</v>
      </c>
      <c r="E404" s="2">
        <f>VLOOKUP(A404,'Node-IDs'!$1:$256,3,)*1024+D404</f>
        <v>17636</v>
      </c>
      <c r="F404" t="s">
        <v>396</v>
      </c>
      <c r="G404" s="2" t="s">
        <v>595</v>
      </c>
      <c r="I404" s="2" t="e">
        <f>VLOOKUP(H404,Fehlergruppen!$1:$1048576,2,)</f>
        <v>#N/A</v>
      </c>
      <c r="J404" t="s">
        <v>433</v>
      </c>
      <c r="K404" s="2" t="str">
        <f>IF(AND(J404&lt;&gt;"None",J404&lt;&gt;"Log"),CONCATENATE(VLOOKUP(J404,'Error-Level'!$A$2:$B$38,2,FALSE)," ",DEC2HEX(E404,4)," ",VLOOKUP(F404,Fehlerkomponenten!$1:$1048576,4,)," ",VLOOKUP(H404,Fehlergruppen!$1:$1048576,4,)),"")</f>
        <v/>
      </c>
      <c r="L404" t="s">
        <v>403</v>
      </c>
      <c r="M404" s="6"/>
      <c r="O404" s="6"/>
      <c r="Q404" s="6"/>
    </row>
    <row r="405" spans="1:17" x14ac:dyDescent="0.15">
      <c r="A405" s="1" t="s">
        <v>289</v>
      </c>
      <c r="B405" s="2" t="str">
        <f>VLOOKUP(A405,'Node-IDs'!$1:$256,2,)</f>
        <v>0x11</v>
      </c>
      <c r="C405" t="s">
        <v>716</v>
      </c>
      <c r="D405">
        <f t="shared" si="2"/>
        <v>229</v>
      </c>
      <c r="E405" s="2">
        <f>VLOOKUP(A405,'Node-IDs'!$1:$256,3,)*1024+D405</f>
        <v>17637</v>
      </c>
      <c r="F405" t="s">
        <v>396</v>
      </c>
      <c r="G405" s="2" t="s">
        <v>595</v>
      </c>
      <c r="I405" s="2" t="e">
        <f>VLOOKUP(H405,Fehlergruppen!$1:$1048576,2,)</f>
        <v>#N/A</v>
      </c>
      <c r="J405" t="s">
        <v>433</v>
      </c>
      <c r="K405" s="2" t="str">
        <f>IF(AND(J405&lt;&gt;"None",J405&lt;&gt;"Log"),CONCATENATE(VLOOKUP(J405,'Error-Level'!$A$2:$B$38,2,FALSE)," ",DEC2HEX(E405,4)," ",VLOOKUP(F405,Fehlerkomponenten!$1:$1048576,4,)," ",VLOOKUP(H405,Fehlergruppen!$1:$1048576,4,)),"")</f>
        <v/>
      </c>
      <c r="L405" t="s">
        <v>403</v>
      </c>
      <c r="M405" s="6"/>
      <c r="O405" s="6"/>
      <c r="Q405" s="6"/>
    </row>
    <row r="406" spans="1:17" x14ac:dyDescent="0.15">
      <c r="A406" s="1" t="s">
        <v>289</v>
      </c>
      <c r="B406" s="2" t="str">
        <f>VLOOKUP(A406,'Node-IDs'!$1:$256,2,)</f>
        <v>0x11</v>
      </c>
      <c r="C406" t="s">
        <v>717</v>
      </c>
      <c r="D406">
        <f t="shared" si="2"/>
        <v>230</v>
      </c>
      <c r="E406" s="2">
        <f>VLOOKUP(A406,'Node-IDs'!$1:$256,3,)*1024+D406</f>
        <v>17638</v>
      </c>
      <c r="F406" t="s">
        <v>396</v>
      </c>
      <c r="G406" s="2" t="s">
        <v>595</v>
      </c>
      <c r="I406" s="2" t="e">
        <f>VLOOKUP(H406,Fehlergruppen!$1:$1048576,2,)</f>
        <v>#N/A</v>
      </c>
      <c r="J406" t="s">
        <v>433</v>
      </c>
      <c r="K406" s="2" t="str">
        <f>IF(AND(J406&lt;&gt;"None",J406&lt;&gt;"Log"),CONCATENATE(VLOOKUP(J406,'Error-Level'!$A$2:$B$38,2,FALSE)," ",DEC2HEX(E406,4)," ",VLOOKUP(F406,Fehlerkomponenten!$1:$1048576,4,)," ",VLOOKUP(H406,Fehlergruppen!$1:$1048576,4,)),"")</f>
        <v/>
      </c>
      <c r="L406" t="s">
        <v>403</v>
      </c>
      <c r="M406" s="6"/>
      <c r="O406" s="6"/>
      <c r="Q406" s="6"/>
    </row>
    <row r="407" spans="1:17" x14ac:dyDescent="0.15">
      <c r="A407" s="1" t="s">
        <v>289</v>
      </c>
      <c r="B407" s="2" t="str">
        <f>VLOOKUP(A407,'Node-IDs'!$1:$256,2,)</f>
        <v>0x11</v>
      </c>
      <c r="C407" t="s">
        <v>718</v>
      </c>
      <c r="D407">
        <f t="shared" si="2"/>
        <v>231</v>
      </c>
      <c r="E407" s="2">
        <f>VLOOKUP(A407,'Node-IDs'!$1:$256,3,)*1024+D407</f>
        <v>17639</v>
      </c>
      <c r="F407" t="s">
        <v>396</v>
      </c>
      <c r="G407" s="2" t="s">
        <v>595</v>
      </c>
      <c r="I407" s="2" t="e">
        <f>VLOOKUP(H407,Fehlergruppen!$1:$1048576,2,)</f>
        <v>#N/A</v>
      </c>
      <c r="J407" t="s">
        <v>433</v>
      </c>
      <c r="K407" s="2" t="str">
        <f>IF(AND(J407&lt;&gt;"None",J407&lt;&gt;"Log"),CONCATENATE(VLOOKUP(J407,'Error-Level'!$A$2:$B$38,2,FALSE)," ",DEC2HEX(E407,4)," ",VLOOKUP(F407,Fehlerkomponenten!$1:$1048576,4,)," ",VLOOKUP(H407,Fehlergruppen!$1:$1048576,4,)),"")</f>
        <v/>
      </c>
      <c r="L407" t="s">
        <v>403</v>
      </c>
      <c r="M407" s="6"/>
      <c r="O407" s="6"/>
      <c r="Q407" s="6"/>
    </row>
    <row r="408" spans="1:17" x14ac:dyDescent="0.15">
      <c r="A408" s="1" t="s">
        <v>289</v>
      </c>
      <c r="B408" s="2" t="str">
        <f>VLOOKUP(A408,'Node-IDs'!$1:$256,2,)</f>
        <v>0x11</v>
      </c>
      <c r="C408" t="s">
        <v>719</v>
      </c>
      <c r="D408">
        <f t="shared" si="2"/>
        <v>232</v>
      </c>
      <c r="E408" s="2">
        <f>VLOOKUP(A408,'Node-IDs'!$1:$256,3,)*1024+D408</f>
        <v>17640</v>
      </c>
      <c r="F408" t="s">
        <v>396</v>
      </c>
      <c r="G408" s="2" t="s">
        <v>595</v>
      </c>
      <c r="I408" s="2" t="e">
        <f>VLOOKUP(H408,Fehlergruppen!$1:$1048576,2,)</f>
        <v>#N/A</v>
      </c>
      <c r="J408" t="s">
        <v>433</v>
      </c>
      <c r="K408" s="2" t="str">
        <f>IF(AND(J408&lt;&gt;"None",J408&lt;&gt;"Log"),CONCATENATE(VLOOKUP(J408,'Error-Level'!$A$2:$B$38,2,FALSE)," ",DEC2HEX(E408,4)," ",VLOOKUP(F408,Fehlerkomponenten!$1:$1048576,4,)," ",VLOOKUP(H408,Fehlergruppen!$1:$1048576,4,)),"")</f>
        <v/>
      </c>
      <c r="L408" t="s">
        <v>403</v>
      </c>
      <c r="M408" s="6"/>
      <c r="O408" s="6"/>
      <c r="Q408" s="6"/>
    </row>
    <row r="409" spans="1:17" x14ac:dyDescent="0.15">
      <c r="A409" s="1" t="s">
        <v>289</v>
      </c>
      <c r="B409" s="2" t="str">
        <f>VLOOKUP(A409,'Node-IDs'!$1:$256,2,)</f>
        <v>0x11</v>
      </c>
      <c r="C409" t="s">
        <v>720</v>
      </c>
      <c r="D409">
        <f t="shared" si="2"/>
        <v>233</v>
      </c>
      <c r="E409" s="2">
        <f>VLOOKUP(A409,'Node-IDs'!$1:$256,3,)*1024+D409</f>
        <v>17641</v>
      </c>
      <c r="F409" t="s">
        <v>396</v>
      </c>
      <c r="G409" s="2" t="s">
        <v>595</v>
      </c>
      <c r="I409" s="2" t="e">
        <f>VLOOKUP(H409,Fehlergruppen!$1:$1048576,2,)</f>
        <v>#N/A</v>
      </c>
      <c r="J409" t="s">
        <v>433</v>
      </c>
      <c r="K409" s="2" t="str">
        <f>IF(AND(J409&lt;&gt;"None",J409&lt;&gt;"Log"),CONCATENATE(VLOOKUP(J409,'Error-Level'!$A$2:$B$38,2,FALSE)," ",DEC2HEX(E409,4)," ",VLOOKUP(F409,Fehlerkomponenten!$1:$1048576,4,)," ",VLOOKUP(H409,Fehlergruppen!$1:$1048576,4,)),"")</f>
        <v/>
      </c>
      <c r="L409" t="s">
        <v>403</v>
      </c>
      <c r="M409" s="6"/>
      <c r="O409" s="6"/>
      <c r="Q409" s="6"/>
    </row>
    <row r="410" spans="1:17" x14ac:dyDescent="0.15">
      <c r="A410" s="1" t="s">
        <v>289</v>
      </c>
      <c r="B410" s="2" t="str">
        <f>VLOOKUP(A410,'Node-IDs'!$1:$256,2,)</f>
        <v>0x11</v>
      </c>
      <c r="C410" t="s">
        <v>721</v>
      </c>
      <c r="D410">
        <f t="shared" si="2"/>
        <v>234</v>
      </c>
      <c r="E410" s="2">
        <f>VLOOKUP(A410,'Node-IDs'!$1:$256,3,)*1024+D410</f>
        <v>17642</v>
      </c>
      <c r="F410" t="s">
        <v>396</v>
      </c>
      <c r="G410" s="2" t="s">
        <v>595</v>
      </c>
      <c r="I410" s="2" t="e">
        <f>VLOOKUP(H410,Fehlergruppen!$1:$1048576,2,)</f>
        <v>#N/A</v>
      </c>
      <c r="J410" t="s">
        <v>433</v>
      </c>
      <c r="K410" s="2" t="str">
        <f>IF(AND(J410&lt;&gt;"None",J410&lt;&gt;"Log"),CONCATENATE(VLOOKUP(J410,'Error-Level'!$A$2:$B$38,2,FALSE)," ",DEC2HEX(E410,4)," ",VLOOKUP(F410,Fehlerkomponenten!$1:$1048576,4,)," ",VLOOKUP(H410,Fehlergruppen!$1:$1048576,4,)),"")</f>
        <v/>
      </c>
      <c r="L410" t="s">
        <v>403</v>
      </c>
      <c r="M410" s="6"/>
      <c r="O410" s="6"/>
      <c r="Q410" s="6"/>
    </row>
    <row r="411" spans="1:17" x14ac:dyDescent="0.15">
      <c r="A411" s="1" t="s">
        <v>289</v>
      </c>
      <c r="B411" s="2" t="str">
        <f>VLOOKUP(A411,'Node-IDs'!$1:$256,2,)</f>
        <v>0x11</v>
      </c>
      <c r="C411" t="s">
        <v>722</v>
      </c>
      <c r="D411">
        <f t="shared" si="2"/>
        <v>235</v>
      </c>
      <c r="E411" s="2">
        <f>VLOOKUP(A411,'Node-IDs'!$1:$256,3,)*1024+D411</f>
        <v>17643</v>
      </c>
      <c r="F411" t="s">
        <v>396</v>
      </c>
      <c r="G411" s="2" t="s">
        <v>595</v>
      </c>
      <c r="I411" s="2" t="e">
        <f>VLOOKUP(H411,Fehlergruppen!$1:$1048576,2,)</f>
        <v>#N/A</v>
      </c>
      <c r="J411" t="s">
        <v>433</v>
      </c>
      <c r="K411" s="2" t="str">
        <f>IF(AND(J411&lt;&gt;"None",J411&lt;&gt;"Log"),CONCATENATE(VLOOKUP(J411,'Error-Level'!$A$2:$B$38,2,FALSE)," ",DEC2HEX(E411,4)," ",VLOOKUP(F411,Fehlerkomponenten!$1:$1048576,4,)," ",VLOOKUP(H411,Fehlergruppen!$1:$1048576,4,)),"")</f>
        <v/>
      </c>
      <c r="L411" t="s">
        <v>403</v>
      </c>
      <c r="M411" s="6"/>
      <c r="O411" s="6"/>
      <c r="Q411" s="6"/>
    </row>
    <row r="412" spans="1:17" x14ac:dyDescent="0.15">
      <c r="A412" s="1" t="s">
        <v>289</v>
      </c>
      <c r="B412" s="2" t="str">
        <f>VLOOKUP(A412,'Node-IDs'!$1:$256,2,)</f>
        <v>0x11</v>
      </c>
      <c r="C412" t="s">
        <v>723</v>
      </c>
      <c r="D412">
        <f t="shared" si="2"/>
        <v>236</v>
      </c>
      <c r="E412" s="2">
        <f>VLOOKUP(A412,'Node-IDs'!$1:$256,3,)*1024+D412</f>
        <v>17644</v>
      </c>
      <c r="F412" t="s">
        <v>396</v>
      </c>
      <c r="G412" s="2" t="s">
        <v>595</v>
      </c>
      <c r="I412" s="2" t="e">
        <f>VLOOKUP(H412,Fehlergruppen!$1:$1048576,2,)</f>
        <v>#N/A</v>
      </c>
      <c r="J412" t="s">
        <v>433</v>
      </c>
      <c r="K412" s="2" t="str">
        <f>IF(AND(J412&lt;&gt;"None",J412&lt;&gt;"Log"),CONCATENATE(VLOOKUP(J412,'Error-Level'!$A$2:$B$38,2,FALSE)," ",DEC2HEX(E412,4)," ",VLOOKUP(F412,Fehlerkomponenten!$1:$1048576,4,)," ",VLOOKUP(H412,Fehlergruppen!$1:$1048576,4,)),"")</f>
        <v/>
      </c>
      <c r="L412" t="s">
        <v>403</v>
      </c>
      <c r="M412" s="6"/>
      <c r="O412" s="6"/>
      <c r="Q412" s="6"/>
    </row>
    <row r="413" spans="1:17" x14ac:dyDescent="0.15">
      <c r="A413" s="1" t="s">
        <v>289</v>
      </c>
      <c r="B413" s="2" t="str">
        <f>VLOOKUP(A413,'Node-IDs'!$1:$256,2,)</f>
        <v>0x11</v>
      </c>
      <c r="C413" t="s">
        <v>724</v>
      </c>
      <c r="D413">
        <f t="shared" si="2"/>
        <v>237</v>
      </c>
      <c r="E413" s="2">
        <f>VLOOKUP(A413,'Node-IDs'!$1:$256,3,)*1024+D413</f>
        <v>17645</v>
      </c>
      <c r="F413" t="s">
        <v>396</v>
      </c>
      <c r="G413" s="2" t="s">
        <v>595</v>
      </c>
      <c r="I413" s="2" t="e">
        <f>VLOOKUP(H413,Fehlergruppen!$1:$1048576,2,)</f>
        <v>#N/A</v>
      </c>
      <c r="J413" t="s">
        <v>433</v>
      </c>
      <c r="K413" s="2" t="str">
        <f>IF(AND(J413&lt;&gt;"None",J413&lt;&gt;"Log"),CONCATENATE(VLOOKUP(J413,'Error-Level'!$A$2:$B$38,2,FALSE)," ",DEC2HEX(E413,4)," ",VLOOKUP(F413,Fehlerkomponenten!$1:$1048576,4,)," ",VLOOKUP(H413,Fehlergruppen!$1:$1048576,4,)),"")</f>
        <v/>
      </c>
      <c r="L413" t="s">
        <v>403</v>
      </c>
      <c r="M413" s="6"/>
      <c r="O413" s="6"/>
      <c r="Q413" s="6"/>
    </row>
    <row r="414" spans="1:17" x14ac:dyDescent="0.15">
      <c r="A414" s="1" t="s">
        <v>289</v>
      </c>
      <c r="B414" s="2" t="str">
        <f>VLOOKUP(A414,'Node-IDs'!$1:$256,2,)</f>
        <v>0x11</v>
      </c>
      <c r="C414" t="s">
        <v>725</v>
      </c>
      <c r="D414">
        <f t="shared" si="2"/>
        <v>238</v>
      </c>
      <c r="E414" s="2">
        <f>VLOOKUP(A414,'Node-IDs'!$1:$256,3,)*1024+D414</f>
        <v>17646</v>
      </c>
      <c r="F414" t="s">
        <v>396</v>
      </c>
      <c r="G414" s="2" t="s">
        <v>595</v>
      </c>
      <c r="I414" s="2" t="e">
        <f>VLOOKUP(H414,Fehlergruppen!$1:$1048576,2,)</f>
        <v>#N/A</v>
      </c>
      <c r="J414" t="s">
        <v>433</v>
      </c>
      <c r="K414" s="2" t="str">
        <f>IF(AND(J414&lt;&gt;"None",J414&lt;&gt;"Log"),CONCATENATE(VLOOKUP(J414,'Error-Level'!$A$2:$B$38,2,FALSE)," ",DEC2HEX(E414,4)," ",VLOOKUP(F414,Fehlerkomponenten!$1:$1048576,4,)," ",VLOOKUP(H414,Fehlergruppen!$1:$1048576,4,)),"")</f>
        <v/>
      </c>
      <c r="L414" t="s">
        <v>403</v>
      </c>
      <c r="M414" s="6"/>
      <c r="O414" s="6"/>
      <c r="Q414" s="6"/>
    </row>
    <row r="415" spans="1:17" x14ac:dyDescent="0.15">
      <c r="A415" s="1" t="s">
        <v>289</v>
      </c>
      <c r="B415" s="2" t="str">
        <f>VLOOKUP(A415,'Node-IDs'!$1:$256,2,)</f>
        <v>0x11</v>
      </c>
      <c r="C415" t="s">
        <v>726</v>
      </c>
      <c r="D415">
        <f>D414+1</f>
        <v>239</v>
      </c>
      <c r="E415" s="2">
        <f>VLOOKUP(A415,'Node-IDs'!$1:$256,3,)*1024+D415</f>
        <v>17647</v>
      </c>
      <c r="F415" t="s">
        <v>396</v>
      </c>
      <c r="G415" s="2" t="s">
        <v>595</v>
      </c>
      <c r="I415" s="2" t="e">
        <f>VLOOKUP(H415,Fehlergruppen!$1:$1048576,2,)</f>
        <v>#N/A</v>
      </c>
      <c r="J415" t="s">
        <v>433</v>
      </c>
      <c r="K415" s="2" t="str">
        <f>IF(AND(J415&lt;&gt;"None",J415&lt;&gt;"Log"),CONCATENATE(VLOOKUP(J415,'Error-Level'!$A$2:$B$38,2,FALSE)," ",DEC2HEX(E415,4)," ",VLOOKUP(F415,Fehlerkomponenten!$1:$1048576,4,)," ",VLOOKUP(H415,Fehlergruppen!$1:$1048576,4,)),"")</f>
        <v/>
      </c>
      <c r="L415" t="s">
        <v>403</v>
      </c>
      <c r="M415" s="6"/>
      <c r="O415" s="6"/>
      <c r="Q415" s="6"/>
    </row>
    <row r="416" spans="1:17" x14ac:dyDescent="0.15">
      <c r="A416" s="1" t="s">
        <v>287</v>
      </c>
      <c r="B416" s="2" t="str">
        <f>VLOOKUP(A416,'Node-IDs'!$1:$256,2,)</f>
        <v>0x14</v>
      </c>
      <c r="C416" t="s">
        <v>291</v>
      </c>
      <c r="D416">
        <v>1</v>
      </c>
      <c r="E416" s="2">
        <f>VLOOKUP(A416,'Node-IDs'!$1:$256,3,)*1024+D416</f>
        <v>20481</v>
      </c>
      <c r="F416" t="s">
        <v>3</v>
      </c>
      <c r="G416" s="2" t="s">
        <v>595</v>
      </c>
      <c r="H416" t="s">
        <v>15</v>
      </c>
      <c r="I416" s="2" t="str">
        <f>VLOOKUP(H416,Fehlergruppen!$1:$1048576,2,)</f>
        <v>0x3</v>
      </c>
      <c r="J416" t="s">
        <v>431</v>
      </c>
      <c r="K416" s="2" t="str">
        <f>IF(AND(J416&lt;&gt;"None",J416&lt;&gt;"Log"),CONCATENATE(VLOOKUP(J416,'Error-Level'!$A$2:$B$38,2,FALSE)," ",DEC2HEX(E416,4)," ",VLOOKUP(F416,Fehlerkomponenten!$1:$1048576,4,)," ",VLOOKUP(H416,Fehlergruppen!$1:$1048576,4,)),"")</f>
        <v>ERR 5001 REX HW</v>
      </c>
      <c r="L416" t="s">
        <v>61</v>
      </c>
      <c r="M416" s="6"/>
      <c r="O416" s="6"/>
      <c r="Q416" s="6"/>
    </row>
    <row r="417" spans="1:17" x14ac:dyDescent="0.15">
      <c r="A417" s="1" t="s">
        <v>287</v>
      </c>
      <c r="B417" s="2" t="str">
        <f>VLOOKUP(A417,'Node-IDs'!$1:$256,2,)</f>
        <v>0x14</v>
      </c>
      <c r="C417" t="s">
        <v>292</v>
      </c>
      <c r="D417">
        <v>2</v>
      </c>
      <c r="E417" s="2">
        <f>VLOOKUP(A417,'Node-IDs'!$1:$256,3,)*1024+D417</f>
        <v>20482</v>
      </c>
      <c r="F417" t="s">
        <v>396</v>
      </c>
      <c r="G417" s="2" t="s">
        <v>595</v>
      </c>
      <c r="H417" t="s">
        <v>15</v>
      </c>
      <c r="I417" s="2" t="str">
        <f>VLOOKUP(H417,Fehlergruppen!$1:$1048576,2,)</f>
        <v>0x3</v>
      </c>
      <c r="J417" t="s">
        <v>433</v>
      </c>
      <c r="K417" s="2" t="str">
        <f>IF(AND(J417&lt;&gt;"None",J417&lt;&gt;"Log"),CONCATENATE(VLOOKUP(J417,'Error-Level'!$A$2:$B$38,2,FALSE)," ",DEC2HEX(E417,4)," ",VLOOKUP(F417,Fehlerkomponenten!$1:$1048576,4,)," ",VLOOKUP(H417,Fehlergruppen!$1:$1048576,4,)),"")</f>
        <v/>
      </c>
      <c r="L417" t="s">
        <v>727</v>
      </c>
      <c r="M417" s="6"/>
      <c r="O417" s="6"/>
      <c r="Q417" s="6"/>
    </row>
    <row r="418" spans="1:17" x14ac:dyDescent="0.15">
      <c r="A418" s="1" t="s">
        <v>287</v>
      </c>
      <c r="B418" s="2" t="str">
        <f>VLOOKUP(A418,'Node-IDs'!$1:$256,2,)</f>
        <v>0x14</v>
      </c>
      <c r="C418" t="s">
        <v>293</v>
      </c>
      <c r="D418">
        <v>3</v>
      </c>
      <c r="E418" s="2">
        <f>VLOOKUP(A418,'Node-IDs'!$1:$256,3,)*1024+D418</f>
        <v>20483</v>
      </c>
      <c r="F418" t="s">
        <v>3</v>
      </c>
      <c r="G418" s="2" t="str">
        <f>VLOOKUP(F418,Fehlerkomponenten!$1:$1048576,2,)</f>
        <v>0x4</v>
      </c>
      <c r="H418" t="s">
        <v>14</v>
      </c>
      <c r="I418" s="2" t="str">
        <f>VLOOKUP(H418,Fehlergruppen!$1:$1048576,2,)</f>
        <v>0x2</v>
      </c>
      <c r="J418" t="s">
        <v>431</v>
      </c>
      <c r="K418" s="2" t="str">
        <f>IF(AND(J418&lt;&gt;"None",J418&lt;&gt;"Log"),CONCATENATE(VLOOKUP(J418,'Error-Level'!$A$2:$B$38,2,FALSE)," ",DEC2HEX(E418,4)," ",VLOOKUP(F418,Fehlerkomponenten!$1:$1048576,4,)," ",VLOOKUP(H418,Fehlergruppen!$1:$1048576,4,)),"")</f>
        <v>ERR 5003 REX SW</v>
      </c>
      <c r="L418" t="s">
        <v>61</v>
      </c>
      <c r="M418" s="6"/>
      <c r="O418" s="6"/>
      <c r="Q418" s="6"/>
    </row>
    <row r="419" spans="1:17" x14ac:dyDescent="0.15">
      <c r="A419" s="1" t="s">
        <v>287</v>
      </c>
      <c r="B419" s="2" t="str">
        <f>VLOOKUP(A419,'Node-IDs'!$1:$256,2,)</f>
        <v>0x14</v>
      </c>
      <c r="C419" t="s">
        <v>294</v>
      </c>
      <c r="D419">
        <v>4</v>
      </c>
      <c r="E419" s="2">
        <f>VLOOKUP(A419,'Node-IDs'!$1:$256,3,)*1024+D419</f>
        <v>20484</v>
      </c>
      <c r="F419" t="s">
        <v>3</v>
      </c>
      <c r="G419" s="2" t="str">
        <f>VLOOKUP(F419,Fehlerkomponenten!$1:$1048576,2,)</f>
        <v>0x4</v>
      </c>
      <c r="H419" t="s">
        <v>15</v>
      </c>
      <c r="I419" s="2" t="str">
        <f>VLOOKUP(H419,Fehlergruppen!$1:$1048576,2,)</f>
        <v>0x3</v>
      </c>
      <c r="J419" t="s">
        <v>431</v>
      </c>
      <c r="K419" s="2" t="str">
        <f>IF(AND(J419&lt;&gt;"None",J419&lt;&gt;"Log"),CONCATENATE(VLOOKUP(J419,'Error-Level'!$A$2:$B$38,2,FALSE)," ",DEC2HEX(E419,4)," ",VLOOKUP(F419,Fehlerkomponenten!$1:$1048576,4,)," ",VLOOKUP(H419,Fehlergruppen!$1:$1048576,4,)),"")</f>
        <v>ERR 5004 REX HW</v>
      </c>
      <c r="L419" t="s">
        <v>61</v>
      </c>
      <c r="M419" s="6"/>
      <c r="O419" s="6"/>
      <c r="Q419" s="6"/>
    </row>
    <row r="420" spans="1:17" x14ac:dyDescent="0.15">
      <c r="A420" s="1" t="s">
        <v>287</v>
      </c>
      <c r="B420" s="2" t="str">
        <f>VLOOKUP(A420,'Node-IDs'!$1:$256,2,)</f>
        <v>0x14</v>
      </c>
      <c r="C420" t="s">
        <v>295</v>
      </c>
      <c r="D420">
        <v>5</v>
      </c>
      <c r="E420" s="2">
        <f>VLOOKUP(A420,'Node-IDs'!$1:$256,3,)*1024+D420</f>
        <v>20485</v>
      </c>
      <c r="F420" t="s">
        <v>3</v>
      </c>
      <c r="G420" s="2" t="str">
        <f>VLOOKUP(F420,Fehlerkomponenten!$1:$1048576,2,)</f>
        <v>0x4</v>
      </c>
      <c r="H420" t="s">
        <v>13</v>
      </c>
      <c r="I420" s="2" t="str">
        <f>VLOOKUP(H420,Fehlergruppen!$1:$1048576,2,)</f>
        <v>0x0</v>
      </c>
      <c r="J420" t="s">
        <v>431</v>
      </c>
      <c r="K420" s="2" t="str">
        <f>IF(AND(J420&lt;&gt;"None",J420&lt;&gt;"Log"),CONCATENATE(VLOOKUP(J420,'Error-Level'!$A$2:$B$38,2,FALSE)," ",DEC2HEX(E420,4)," ",VLOOKUP(F420,Fehlerkomponenten!$1:$1048576,4,)," ",VLOOKUP(H420,Fehlergruppen!$1:$1048576,4,)),"")</f>
        <v xml:space="preserve">ERR 5005 REX </v>
      </c>
      <c r="L420" t="s">
        <v>61</v>
      </c>
      <c r="M420" s="6"/>
      <c r="O420" s="6"/>
      <c r="Q420" s="6"/>
    </row>
    <row r="421" spans="1:17" x14ac:dyDescent="0.15">
      <c r="A421" s="1" t="s">
        <v>287</v>
      </c>
      <c r="B421" s="2" t="str">
        <f>VLOOKUP(A421,'Node-IDs'!$1:$256,2,)</f>
        <v>0x14</v>
      </c>
      <c r="C421" t="s">
        <v>296</v>
      </c>
      <c r="D421">
        <v>6</v>
      </c>
      <c r="E421" s="2">
        <f>VLOOKUP(A421,'Node-IDs'!$1:$256,3,)*1024+D421</f>
        <v>20486</v>
      </c>
      <c r="F421" t="s">
        <v>3</v>
      </c>
      <c r="G421" s="2" t="str">
        <f>VLOOKUP(F421,Fehlerkomponenten!$1:$1048576,2,)</f>
        <v>0x4</v>
      </c>
      <c r="H421" t="s">
        <v>397</v>
      </c>
      <c r="I421" s="2" t="str">
        <f>VLOOKUP(H421,Fehlergruppen!$1:$1048576,2,)</f>
        <v>0xa</v>
      </c>
      <c r="J421" t="s">
        <v>433</v>
      </c>
      <c r="K421" s="2" t="str">
        <f>IF(AND(J421&lt;&gt;"None",J421&lt;&gt;"Log"),CONCATENATE(VLOOKUP(J421,'Error-Level'!$A$2:$B$38,2,FALSE)," ",DEC2HEX(E421,4)," ",VLOOKUP(F421,Fehlerkomponenten!$1:$1048576,4,)," ",VLOOKUP(H421,Fehlergruppen!$1:$1048576,4,)),"")</f>
        <v/>
      </c>
      <c r="L421" t="s">
        <v>403</v>
      </c>
      <c r="M421" s="6"/>
      <c r="O421" s="6"/>
      <c r="Q421" s="6"/>
    </row>
    <row r="422" spans="1:17" x14ac:dyDescent="0.15">
      <c r="A422" s="1" t="s">
        <v>287</v>
      </c>
      <c r="B422" s="2" t="str">
        <f>VLOOKUP(A422,'Node-IDs'!$1:$256,2,)</f>
        <v>0x14</v>
      </c>
      <c r="C422" t="s">
        <v>297</v>
      </c>
      <c r="D422">
        <v>7</v>
      </c>
      <c r="E422" s="2">
        <f>VLOOKUP(A422,'Node-IDs'!$1:$256,3,)*1024+D422</f>
        <v>20487</v>
      </c>
      <c r="F422" t="s">
        <v>3</v>
      </c>
      <c r="G422" s="2" t="str">
        <f>VLOOKUP(F422,Fehlerkomponenten!$1:$1048576,2,)</f>
        <v>0x4</v>
      </c>
      <c r="H422" t="s">
        <v>397</v>
      </c>
      <c r="I422" s="2" t="str">
        <f>VLOOKUP(H422,Fehlergruppen!$1:$1048576,2,)</f>
        <v>0xa</v>
      </c>
      <c r="J422" t="s">
        <v>431</v>
      </c>
      <c r="K422" s="2" t="str">
        <f>IF(AND(J422&lt;&gt;"None",J422&lt;&gt;"Log"),CONCATENATE(VLOOKUP(J422,'Error-Level'!$A$2:$B$38,2,FALSE)," ",DEC2HEX(E422,4)," ",VLOOKUP(F422,Fehlerkomponenten!$1:$1048576,4,)," ",VLOOKUP(H422,Fehlergruppen!$1:$1048576,4,)),"")</f>
        <v>ERR 5007 REX OV</v>
      </c>
      <c r="L422" t="s">
        <v>61</v>
      </c>
      <c r="M422" s="6"/>
      <c r="O422" s="6"/>
      <c r="Q422" s="6"/>
    </row>
    <row r="423" spans="1:17" x14ac:dyDescent="0.15">
      <c r="A423" s="1" t="s">
        <v>287</v>
      </c>
      <c r="B423" s="2" t="str">
        <f>VLOOKUP(A423,'Node-IDs'!$1:$256,2,)</f>
        <v>0x14</v>
      </c>
      <c r="C423" t="s">
        <v>298</v>
      </c>
      <c r="D423">
        <v>8</v>
      </c>
      <c r="E423" s="2">
        <f>VLOOKUP(A423,'Node-IDs'!$1:$256,3,)*1024+D423</f>
        <v>20488</v>
      </c>
      <c r="F423" t="s">
        <v>3</v>
      </c>
      <c r="G423" s="2" t="str">
        <f>VLOOKUP(F423,Fehlerkomponenten!$1:$1048576,2,)</f>
        <v>0x4</v>
      </c>
      <c r="H423" t="s">
        <v>15</v>
      </c>
      <c r="I423" s="2" t="str">
        <f>VLOOKUP(H423,Fehlergruppen!$1:$1048576,2,)</f>
        <v>0x3</v>
      </c>
      <c r="J423" t="s">
        <v>431</v>
      </c>
      <c r="K423" s="2" t="str">
        <f>IF(AND(J423&lt;&gt;"None",J423&lt;&gt;"Log"),CONCATENATE(VLOOKUP(J423,'Error-Level'!$A$2:$B$38,2,FALSE)," ",DEC2HEX(E423,4)," ",VLOOKUP(F423,Fehlerkomponenten!$1:$1048576,4,)," ",VLOOKUP(H423,Fehlergruppen!$1:$1048576,4,)),"")</f>
        <v>ERR 5008 REX HW</v>
      </c>
      <c r="L423" t="s">
        <v>61</v>
      </c>
      <c r="M423" s="6"/>
      <c r="O423" s="6"/>
      <c r="Q423" s="6"/>
    </row>
    <row r="424" spans="1:17" x14ac:dyDescent="0.15">
      <c r="A424" s="1" t="s">
        <v>287</v>
      </c>
      <c r="B424" s="2" t="str">
        <f>VLOOKUP(A424,'Node-IDs'!$1:$256,2,)</f>
        <v>0x14</v>
      </c>
      <c r="C424" t="s">
        <v>299</v>
      </c>
      <c r="D424">
        <v>9</v>
      </c>
      <c r="E424" s="2">
        <f>VLOOKUP(A424,'Node-IDs'!$1:$256,3,)*1024+D424</f>
        <v>20489</v>
      </c>
      <c r="F424" t="s">
        <v>3</v>
      </c>
      <c r="G424" s="2" t="str">
        <f>VLOOKUP(F424,Fehlerkomponenten!$1:$1048576,2,)</f>
        <v>0x4</v>
      </c>
      <c r="H424" t="s">
        <v>398</v>
      </c>
      <c r="I424" s="2" t="str">
        <f>VLOOKUP(H424,Fehlergruppen!$1:$1048576,2,)</f>
        <v>0x9</v>
      </c>
      <c r="J424" t="s">
        <v>431</v>
      </c>
      <c r="K424" s="2" t="str">
        <f>IF(AND(J424&lt;&gt;"None",J424&lt;&gt;"Log"),CONCATENATE(VLOOKUP(J424,'Error-Level'!$A$2:$B$38,2,FALSE)," ",DEC2HEX(E424,4)," ",VLOOKUP(F424,Fehlerkomponenten!$1:$1048576,4,)," ",VLOOKUP(H424,Fehlergruppen!$1:$1048576,4,)),"")</f>
        <v>ERR 5009 REX UV</v>
      </c>
      <c r="L424" t="s">
        <v>61</v>
      </c>
      <c r="M424" s="6"/>
      <c r="O424" s="6"/>
      <c r="Q424" s="6"/>
    </row>
    <row r="425" spans="1:17" x14ac:dyDescent="0.15">
      <c r="A425" s="1" t="s">
        <v>287</v>
      </c>
      <c r="B425" s="2" t="str">
        <f>VLOOKUP(A425,'Node-IDs'!$1:$256,2,)</f>
        <v>0x14</v>
      </c>
      <c r="C425" t="s">
        <v>300</v>
      </c>
      <c r="D425">
        <v>10</v>
      </c>
      <c r="E425" s="2">
        <f>VLOOKUP(A425,'Node-IDs'!$1:$256,3,)*1024+D425</f>
        <v>20490</v>
      </c>
      <c r="F425" t="s">
        <v>3</v>
      </c>
      <c r="G425" s="2" t="str">
        <f>VLOOKUP(F425,Fehlerkomponenten!$1:$1048576,2,)</f>
        <v>0x4</v>
      </c>
      <c r="I425" s="2" t="e">
        <f>VLOOKUP(H425,Fehlergruppen!$1:$1048576,2,)</f>
        <v>#N/A</v>
      </c>
      <c r="J425" t="s">
        <v>431</v>
      </c>
      <c r="K425" s="2" t="e">
        <f>IF(AND(J425&lt;&gt;"None",J425&lt;&gt;"Log"),CONCATENATE(VLOOKUP(J425,'Error-Level'!$A$2:$B$38,2,FALSE)," ",DEC2HEX(E425,4)," ",VLOOKUP(F425,Fehlerkomponenten!$1:$1048576,4,)," ",VLOOKUP(H425,Fehlergruppen!$1:$1048576,4,)),"")</f>
        <v>#N/A</v>
      </c>
      <c r="L425" t="s">
        <v>61</v>
      </c>
      <c r="M425" s="6"/>
      <c r="O425" s="6"/>
      <c r="Q425" s="6"/>
    </row>
    <row r="426" spans="1:17" x14ac:dyDescent="0.15">
      <c r="A426" s="1" t="s">
        <v>287</v>
      </c>
      <c r="B426" s="2" t="str">
        <f>VLOOKUP(A426,'Node-IDs'!$1:$256,2,)</f>
        <v>0x14</v>
      </c>
      <c r="C426" t="s">
        <v>301</v>
      </c>
      <c r="D426">
        <v>11</v>
      </c>
      <c r="E426" s="2">
        <f>VLOOKUP(A426,'Node-IDs'!$1:$256,3,)*1024+D426</f>
        <v>20491</v>
      </c>
      <c r="F426" t="s">
        <v>3</v>
      </c>
      <c r="G426" s="2" t="str">
        <f>VLOOKUP(F426,Fehlerkomponenten!$1:$1048576,2,)</f>
        <v>0x4</v>
      </c>
      <c r="H426" t="s">
        <v>397</v>
      </c>
      <c r="I426" s="2" t="str">
        <f>VLOOKUP(H426,Fehlergruppen!$1:$1048576,2,)</f>
        <v>0xa</v>
      </c>
      <c r="J426" t="s">
        <v>433</v>
      </c>
      <c r="K426" s="2" t="str">
        <f>IF(AND(J426&lt;&gt;"None",J426&lt;&gt;"Log"),CONCATENATE(VLOOKUP(J426,'Error-Level'!$A$2:$B$38,2,FALSE)," ",DEC2HEX(E426,4)," ",VLOOKUP(F426,Fehlerkomponenten!$1:$1048576,4,)," ",VLOOKUP(H426,Fehlergruppen!$1:$1048576,4,)),"")</f>
        <v/>
      </c>
      <c r="L426" t="s">
        <v>403</v>
      </c>
      <c r="M426" s="6"/>
      <c r="O426" s="6"/>
      <c r="Q426" s="6"/>
    </row>
    <row r="427" spans="1:17" x14ac:dyDescent="0.15">
      <c r="A427" s="1" t="s">
        <v>287</v>
      </c>
      <c r="B427" s="2" t="str">
        <f>VLOOKUP(A427,'Node-IDs'!$1:$256,2,)</f>
        <v>0x14</v>
      </c>
      <c r="C427" t="s">
        <v>302</v>
      </c>
      <c r="D427">
        <v>12</v>
      </c>
      <c r="E427" s="2">
        <f>VLOOKUP(A427,'Node-IDs'!$1:$256,3,)*1024+D427</f>
        <v>20492</v>
      </c>
      <c r="F427" t="s">
        <v>3</v>
      </c>
      <c r="G427" s="2" t="str">
        <f>VLOOKUP(F427,Fehlerkomponenten!$1:$1048576,2,)</f>
        <v>0x4</v>
      </c>
      <c r="I427" s="2" t="e">
        <f>VLOOKUP(H427,Fehlergruppen!$1:$1048576,2,)</f>
        <v>#N/A</v>
      </c>
      <c r="J427" t="s">
        <v>431</v>
      </c>
      <c r="K427" s="2" t="e">
        <f>IF(AND(J427&lt;&gt;"None",J427&lt;&gt;"Log"),CONCATENATE(VLOOKUP(J427,'Error-Level'!$A$2:$B$38,2,FALSE)," ",DEC2HEX(E427,4)," ",VLOOKUP(F427,Fehlerkomponenten!$1:$1048576,4,)," ",VLOOKUP(H427,Fehlergruppen!$1:$1048576,4,)),"")</f>
        <v>#N/A</v>
      </c>
      <c r="L427" t="s">
        <v>61</v>
      </c>
      <c r="M427" s="6"/>
      <c r="O427" s="6"/>
      <c r="Q427" s="6"/>
    </row>
    <row r="428" spans="1:17" x14ac:dyDescent="0.15">
      <c r="A428" s="1" t="s">
        <v>287</v>
      </c>
      <c r="B428" s="2" t="str">
        <f>VLOOKUP(A428,'Node-IDs'!$1:$256,2,)</f>
        <v>0x14</v>
      </c>
      <c r="C428" t="s">
        <v>303</v>
      </c>
      <c r="D428">
        <v>13</v>
      </c>
      <c r="E428" s="2">
        <f>VLOOKUP(A428,'Node-IDs'!$1:$256,3,)*1024+D428</f>
        <v>20493</v>
      </c>
      <c r="F428" t="s">
        <v>3</v>
      </c>
      <c r="G428" s="2" t="str">
        <f>VLOOKUP(F428,Fehlerkomponenten!$1:$1048576,2,)</f>
        <v>0x4</v>
      </c>
      <c r="H428" t="s">
        <v>54</v>
      </c>
      <c r="I428" s="2" t="str">
        <f>VLOOKUP(H428,Fehlergruppen!$1:$1048576,2,)</f>
        <v>0x1</v>
      </c>
      <c r="J428" t="s">
        <v>431</v>
      </c>
      <c r="K428" s="2" t="str">
        <f>IF(AND(J428&lt;&gt;"None",J428&lt;&gt;"Log"),CONCATENATE(VLOOKUP(J428,'Error-Level'!$A$2:$B$38,2,FALSE)," ",DEC2HEX(E428,4)," ",VLOOKUP(F428,Fehlerkomponenten!$1:$1048576,4,)," ",VLOOKUP(H428,Fehlergruppen!$1:$1048576,4,)),"")</f>
        <v>ERR 500D REX GEN</v>
      </c>
      <c r="L428" t="s">
        <v>61</v>
      </c>
      <c r="M428" s="6"/>
      <c r="O428" s="6"/>
      <c r="Q428" s="6"/>
    </row>
    <row r="429" spans="1:17" x14ac:dyDescent="0.15">
      <c r="A429" s="1" t="s">
        <v>287</v>
      </c>
      <c r="B429" s="2" t="str">
        <f>VLOOKUP(A429,'Node-IDs'!$1:$256,2,)</f>
        <v>0x14</v>
      </c>
      <c r="C429" t="s">
        <v>304</v>
      </c>
      <c r="D429">
        <v>14</v>
      </c>
      <c r="E429" s="2">
        <f>VLOOKUP(A429,'Node-IDs'!$1:$256,3,)*1024+D429</f>
        <v>20494</v>
      </c>
      <c r="F429" t="s">
        <v>3</v>
      </c>
      <c r="G429" s="2" t="str">
        <f>VLOOKUP(F429,Fehlerkomponenten!$1:$1048576,2,)</f>
        <v>0x4</v>
      </c>
      <c r="H429" t="s">
        <v>13</v>
      </c>
      <c r="I429" s="2" t="str">
        <f>VLOOKUP(H429,Fehlergruppen!$1:$1048576,2,)</f>
        <v>0x0</v>
      </c>
      <c r="J429" t="s">
        <v>431</v>
      </c>
      <c r="K429" s="2" t="str">
        <f>IF(AND(J429&lt;&gt;"None",J429&lt;&gt;"Log"),CONCATENATE(VLOOKUP(J429,'Error-Level'!$A$2:$B$38,2,FALSE)," ",DEC2HEX(E429,4)," ",VLOOKUP(F429,Fehlerkomponenten!$1:$1048576,4,)," ",VLOOKUP(H429,Fehlergruppen!$1:$1048576,4,)),"")</f>
        <v xml:space="preserve">ERR 500E REX </v>
      </c>
      <c r="L429" t="s">
        <v>61</v>
      </c>
      <c r="M429" s="6"/>
      <c r="O429" s="6"/>
      <c r="Q429" s="6"/>
    </row>
    <row r="430" spans="1:17" x14ac:dyDescent="0.15">
      <c r="A430" s="1" t="s">
        <v>287</v>
      </c>
      <c r="B430" s="2" t="str">
        <f>VLOOKUP(A430,'Node-IDs'!$1:$256,2,)</f>
        <v>0x14</v>
      </c>
      <c r="C430" t="s">
        <v>305</v>
      </c>
      <c r="D430">
        <v>15</v>
      </c>
      <c r="E430" s="2">
        <f>VLOOKUP(A430,'Node-IDs'!$1:$256,3,)*1024+D430</f>
        <v>20495</v>
      </c>
      <c r="F430" t="s">
        <v>3</v>
      </c>
      <c r="G430" s="2" t="str">
        <f>VLOOKUP(F430,Fehlerkomponenten!$1:$1048576,2,)</f>
        <v>0x4</v>
      </c>
      <c r="H430" t="s">
        <v>15</v>
      </c>
      <c r="I430" s="2" t="str">
        <f>VLOOKUP(H430,Fehlergruppen!$1:$1048576,2,)</f>
        <v>0x3</v>
      </c>
      <c r="J430" t="s">
        <v>431</v>
      </c>
      <c r="K430" s="2" t="str">
        <f>IF(AND(J430&lt;&gt;"None",J430&lt;&gt;"Log"),CONCATENATE(VLOOKUP(J430,'Error-Level'!$A$2:$B$38,2,FALSE)," ",DEC2HEX(E430,4)," ",VLOOKUP(F430,Fehlerkomponenten!$1:$1048576,4,)," ",VLOOKUP(H430,Fehlergruppen!$1:$1048576,4,)),"")</f>
        <v>ERR 500F REX HW</v>
      </c>
      <c r="L430" t="s">
        <v>61</v>
      </c>
      <c r="M430" s="6"/>
      <c r="O430" s="6"/>
      <c r="Q430" s="6"/>
    </row>
    <row r="431" spans="1:17" x14ac:dyDescent="0.15">
      <c r="A431" s="1" t="s">
        <v>287</v>
      </c>
      <c r="B431" s="2" t="str">
        <f>VLOOKUP(A431,'Node-IDs'!$1:$256,2,)</f>
        <v>0x14</v>
      </c>
      <c r="C431" t="s">
        <v>306</v>
      </c>
      <c r="D431">
        <v>16</v>
      </c>
      <c r="E431" s="2">
        <f>VLOOKUP(A431,'Node-IDs'!$1:$256,3,)*1024+D431</f>
        <v>20496</v>
      </c>
      <c r="F431" t="s">
        <v>3</v>
      </c>
      <c r="G431" s="2" t="str">
        <f>VLOOKUP(F431,Fehlerkomponenten!$1:$1048576,2,)</f>
        <v>0x4</v>
      </c>
      <c r="H431" t="s">
        <v>398</v>
      </c>
      <c r="I431" s="2" t="str">
        <f>VLOOKUP(H431,Fehlergruppen!$1:$1048576,2,)</f>
        <v>0x9</v>
      </c>
      <c r="J431" t="s">
        <v>431</v>
      </c>
      <c r="K431" s="2" t="str">
        <f>IF(AND(J431&lt;&gt;"None",J431&lt;&gt;"Log"),CONCATENATE(VLOOKUP(J431,'Error-Level'!$A$2:$B$38,2,FALSE)," ",DEC2HEX(E431,4)," ",VLOOKUP(F431,Fehlerkomponenten!$1:$1048576,4,)," ",VLOOKUP(H431,Fehlergruppen!$1:$1048576,4,)),"")</f>
        <v>ERR 5010 REX UV</v>
      </c>
      <c r="L431" t="s">
        <v>61</v>
      </c>
      <c r="M431" s="6"/>
      <c r="O431" s="6"/>
      <c r="Q431" s="6"/>
    </row>
    <row r="432" spans="1:17" x14ac:dyDescent="0.15">
      <c r="A432" s="1" t="s">
        <v>287</v>
      </c>
      <c r="B432" s="2" t="str">
        <f>VLOOKUP(A432,'Node-IDs'!$1:$256,2,)</f>
        <v>0x14</v>
      </c>
      <c r="C432" t="s">
        <v>307</v>
      </c>
      <c r="D432">
        <v>17</v>
      </c>
      <c r="E432" s="2">
        <f>VLOOKUP(A432,'Node-IDs'!$1:$256,3,)*1024+D432</f>
        <v>20497</v>
      </c>
      <c r="F432" t="s">
        <v>3</v>
      </c>
      <c r="G432" s="2" t="str">
        <f>VLOOKUP(F432,Fehlerkomponenten!$1:$1048576,2,)</f>
        <v>0x4</v>
      </c>
      <c r="H432" t="s">
        <v>13</v>
      </c>
      <c r="I432" s="2" t="str">
        <f>VLOOKUP(H432,Fehlergruppen!$1:$1048576,2,)</f>
        <v>0x0</v>
      </c>
      <c r="J432" t="s">
        <v>431</v>
      </c>
      <c r="K432" s="2" t="str">
        <f>IF(AND(J432&lt;&gt;"None",J432&lt;&gt;"Log"),CONCATENATE(VLOOKUP(J432,'Error-Level'!$A$2:$B$38,2,FALSE)," ",DEC2HEX(E432,4)," ",VLOOKUP(F432,Fehlerkomponenten!$1:$1048576,4,)," ",VLOOKUP(H432,Fehlergruppen!$1:$1048576,4,)),"")</f>
        <v xml:space="preserve">ERR 5011 REX </v>
      </c>
      <c r="L432" t="s">
        <v>61</v>
      </c>
      <c r="M432" s="6"/>
      <c r="O432" s="6"/>
      <c r="Q432" s="6"/>
    </row>
    <row r="433" spans="1:17" x14ac:dyDescent="0.15">
      <c r="A433" s="1" t="s">
        <v>287</v>
      </c>
      <c r="B433" s="2" t="str">
        <f>VLOOKUP(A433,'Node-IDs'!$1:$256,2,)</f>
        <v>0x14</v>
      </c>
      <c r="C433" t="s">
        <v>308</v>
      </c>
      <c r="D433">
        <v>18</v>
      </c>
      <c r="E433" s="2">
        <f>VLOOKUP(A433,'Node-IDs'!$1:$256,3,)*1024+D433</f>
        <v>20498</v>
      </c>
      <c r="F433" t="s">
        <v>3</v>
      </c>
      <c r="G433" s="2" t="str">
        <f>VLOOKUP(F433,Fehlerkomponenten!$1:$1048576,2,)</f>
        <v>0x4</v>
      </c>
      <c r="H433" t="s">
        <v>398</v>
      </c>
      <c r="I433" s="2" t="str">
        <f>VLOOKUP(H433,Fehlergruppen!$1:$1048576,2,)</f>
        <v>0x9</v>
      </c>
      <c r="J433" t="s">
        <v>431</v>
      </c>
      <c r="K433" s="2" t="str">
        <f>IF(AND(J433&lt;&gt;"None",J433&lt;&gt;"Log"),CONCATENATE(VLOOKUP(J433,'Error-Level'!$A$2:$B$38,2,FALSE)," ",DEC2HEX(E433,4)," ",VLOOKUP(F433,Fehlerkomponenten!$1:$1048576,4,)," ",VLOOKUP(H433,Fehlergruppen!$1:$1048576,4,)),"")</f>
        <v>ERR 5012 REX UV</v>
      </c>
      <c r="L433" t="s">
        <v>61</v>
      </c>
      <c r="M433" s="6"/>
      <c r="O433" s="6"/>
      <c r="Q433" s="6"/>
    </row>
    <row r="434" spans="1:17" x14ac:dyDescent="0.15">
      <c r="A434" s="1" t="s">
        <v>287</v>
      </c>
      <c r="B434" s="2" t="str">
        <f>VLOOKUP(A434,'Node-IDs'!$1:$256,2,)</f>
        <v>0x14</v>
      </c>
      <c r="C434" t="s">
        <v>309</v>
      </c>
      <c r="D434">
        <v>19</v>
      </c>
      <c r="E434" s="2">
        <f>VLOOKUP(A434,'Node-IDs'!$1:$256,3,)*1024+D434</f>
        <v>20499</v>
      </c>
      <c r="F434" t="s">
        <v>3</v>
      </c>
      <c r="G434" s="2" t="str">
        <f>VLOOKUP(F434,Fehlerkomponenten!$1:$1048576,2,)</f>
        <v>0x4</v>
      </c>
      <c r="H434" t="s">
        <v>15</v>
      </c>
      <c r="I434" s="2" t="str">
        <f>VLOOKUP(H434,Fehlergruppen!$1:$1048576,2,)</f>
        <v>0x3</v>
      </c>
      <c r="J434" t="s">
        <v>431</v>
      </c>
      <c r="K434" s="2" t="str">
        <f>IF(AND(J434&lt;&gt;"None",J434&lt;&gt;"Log"),CONCATENATE(VLOOKUP(J434,'Error-Level'!$A$2:$B$38,2,FALSE)," ",DEC2HEX(E434,4)," ",VLOOKUP(F434,Fehlerkomponenten!$1:$1048576,4,)," ",VLOOKUP(H434,Fehlergruppen!$1:$1048576,4,)),"")</f>
        <v>ERR 5013 REX HW</v>
      </c>
      <c r="L434" t="s">
        <v>727</v>
      </c>
      <c r="M434" s="6"/>
      <c r="O434" s="6"/>
      <c r="Q434" s="6"/>
    </row>
    <row r="435" spans="1:17" x14ac:dyDescent="0.15">
      <c r="A435" s="1" t="s">
        <v>287</v>
      </c>
      <c r="B435" s="2" t="str">
        <f>VLOOKUP(A435,'Node-IDs'!$1:$256,2,)</f>
        <v>0x14</v>
      </c>
      <c r="C435" t="s">
        <v>310</v>
      </c>
      <c r="D435">
        <v>20</v>
      </c>
      <c r="E435" s="2">
        <f>VLOOKUP(A435,'Node-IDs'!$1:$256,3,)*1024+D435</f>
        <v>20500</v>
      </c>
      <c r="F435" t="s">
        <v>3</v>
      </c>
      <c r="G435" s="2" t="str">
        <f>VLOOKUP(F435,Fehlerkomponenten!$1:$1048576,2,)</f>
        <v>0x4</v>
      </c>
      <c r="H435" t="s">
        <v>398</v>
      </c>
      <c r="I435" s="2" t="str">
        <f>VLOOKUP(H435,Fehlergruppen!$1:$1048576,2,)</f>
        <v>0x9</v>
      </c>
      <c r="J435" t="s">
        <v>431</v>
      </c>
      <c r="K435" s="2" t="str">
        <f>IF(AND(J435&lt;&gt;"None",J435&lt;&gt;"Log"),CONCATENATE(VLOOKUP(J435,'Error-Level'!$A$2:$B$38,2,FALSE)," ",DEC2HEX(E435,4)," ",VLOOKUP(F435,Fehlerkomponenten!$1:$1048576,4,)," ",VLOOKUP(H435,Fehlergruppen!$1:$1048576,4,)),"")</f>
        <v>ERR 5014 REX UV</v>
      </c>
      <c r="L435" t="s">
        <v>61</v>
      </c>
      <c r="M435" s="6"/>
      <c r="O435" s="6"/>
      <c r="Q435" s="6"/>
    </row>
    <row r="436" spans="1:17" x14ac:dyDescent="0.15">
      <c r="A436" s="1" t="s">
        <v>287</v>
      </c>
      <c r="B436" s="2" t="str">
        <f>VLOOKUP(A436,'Node-IDs'!$1:$256,2,)</f>
        <v>0x14</v>
      </c>
      <c r="C436" t="s">
        <v>311</v>
      </c>
      <c r="D436">
        <v>21</v>
      </c>
      <c r="E436" s="2">
        <f>VLOOKUP(A436,'Node-IDs'!$1:$256,3,)*1024+D436</f>
        <v>20501</v>
      </c>
      <c r="F436" t="s">
        <v>3</v>
      </c>
      <c r="G436" s="2" t="str">
        <f>VLOOKUP(F436,Fehlerkomponenten!$1:$1048576,2,)</f>
        <v>0x4</v>
      </c>
      <c r="H436" t="s">
        <v>15</v>
      </c>
      <c r="I436" s="2" t="str">
        <f>VLOOKUP(H436,Fehlergruppen!$1:$1048576,2,)</f>
        <v>0x3</v>
      </c>
      <c r="J436" t="s">
        <v>431</v>
      </c>
      <c r="K436" s="2" t="str">
        <f>IF(AND(J436&lt;&gt;"None",J436&lt;&gt;"Log"),CONCATENATE(VLOOKUP(J436,'Error-Level'!$A$2:$B$38,2,FALSE)," ",DEC2HEX(E436,4)," ",VLOOKUP(F436,Fehlerkomponenten!$1:$1048576,4,)," ",VLOOKUP(H436,Fehlergruppen!$1:$1048576,4,)),"")</f>
        <v>ERR 5015 REX HW</v>
      </c>
      <c r="L436" t="s">
        <v>61</v>
      </c>
      <c r="M436" s="6"/>
      <c r="O436" s="6"/>
      <c r="Q436" s="6"/>
    </row>
    <row r="437" spans="1:17" x14ac:dyDescent="0.15">
      <c r="A437" s="1" t="s">
        <v>287</v>
      </c>
      <c r="B437" s="2" t="str">
        <f>VLOOKUP(A437,'Node-IDs'!$1:$256,2,)</f>
        <v>0x14</v>
      </c>
      <c r="C437" t="s">
        <v>312</v>
      </c>
      <c r="D437">
        <v>22</v>
      </c>
      <c r="E437" s="2">
        <f>VLOOKUP(A437,'Node-IDs'!$1:$256,3,)*1024+D437</f>
        <v>20502</v>
      </c>
      <c r="F437" t="s">
        <v>3</v>
      </c>
      <c r="G437" s="2" t="str">
        <f>VLOOKUP(F437,Fehlerkomponenten!$1:$1048576,2,)</f>
        <v>0x4</v>
      </c>
      <c r="H437" t="s">
        <v>398</v>
      </c>
      <c r="I437" s="2" t="str">
        <f>VLOOKUP(H437,Fehlergruppen!$1:$1048576,2,)</f>
        <v>0x9</v>
      </c>
      <c r="J437" t="s">
        <v>431</v>
      </c>
      <c r="K437" s="2" t="str">
        <f>IF(AND(J437&lt;&gt;"None",J437&lt;&gt;"Log"),CONCATENATE(VLOOKUP(J437,'Error-Level'!$A$2:$B$38,2,FALSE)," ",DEC2HEX(E437,4)," ",VLOOKUP(F437,Fehlerkomponenten!$1:$1048576,4,)," ",VLOOKUP(H437,Fehlergruppen!$1:$1048576,4,)),"")</f>
        <v>ERR 5016 REX UV</v>
      </c>
      <c r="L437" t="s">
        <v>61</v>
      </c>
      <c r="M437" s="6"/>
      <c r="O437" s="6"/>
      <c r="Q437" s="6"/>
    </row>
    <row r="438" spans="1:17" x14ac:dyDescent="0.15">
      <c r="A438" s="1" t="s">
        <v>287</v>
      </c>
      <c r="B438" s="2" t="str">
        <f>VLOOKUP(A438,'Node-IDs'!$1:$256,2,)</f>
        <v>0x14</v>
      </c>
      <c r="C438" t="s">
        <v>313</v>
      </c>
      <c r="D438">
        <v>23</v>
      </c>
      <c r="E438" s="2">
        <f>VLOOKUP(A438,'Node-IDs'!$1:$256,3,)*1024+D438</f>
        <v>20503</v>
      </c>
      <c r="F438" t="s">
        <v>3</v>
      </c>
      <c r="G438" s="2" t="str">
        <f>VLOOKUP(F438,Fehlerkomponenten!$1:$1048576,2,)</f>
        <v>0x4</v>
      </c>
      <c r="H438" t="s">
        <v>15</v>
      </c>
      <c r="I438" s="2" t="str">
        <f>VLOOKUP(H438,Fehlergruppen!$1:$1048576,2,)</f>
        <v>0x3</v>
      </c>
      <c r="J438" t="s">
        <v>431</v>
      </c>
      <c r="K438" s="2" t="str">
        <f>IF(AND(J438&lt;&gt;"None",J438&lt;&gt;"Log"),CONCATENATE(VLOOKUP(J438,'Error-Level'!$A$2:$B$38,2,FALSE)," ",DEC2HEX(E438,4)," ",VLOOKUP(F438,Fehlerkomponenten!$1:$1048576,4,)," ",VLOOKUP(H438,Fehlergruppen!$1:$1048576,4,)),"")</f>
        <v>ERR 5017 REX HW</v>
      </c>
      <c r="L438" t="s">
        <v>61</v>
      </c>
      <c r="M438" s="6"/>
      <c r="O438" s="6"/>
      <c r="Q438" s="6"/>
    </row>
    <row r="439" spans="1:17" x14ac:dyDescent="0.15">
      <c r="A439" s="1" t="s">
        <v>287</v>
      </c>
      <c r="B439" s="2" t="str">
        <f>VLOOKUP(A439,'Node-IDs'!$1:$256,2,)</f>
        <v>0x14</v>
      </c>
      <c r="C439" t="s">
        <v>314</v>
      </c>
      <c r="D439">
        <v>24</v>
      </c>
      <c r="E439" s="2">
        <f>VLOOKUP(A439,'Node-IDs'!$1:$256,3,)*1024+D439</f>
        <v>20504</v>
      </c>
      <c r="F439" t="s">
        <v>3</v>
      </c>
      <c r="G439" s="2" t="str">
        <f>VLOOKUP(F439,Fehlerkomponenten!$1:$1048576,2,)</f>
        <v>0x4</v>
      </c>
      <c r="H439" t="s">
        <v>15</v>
      </c>
      <c r="I439" s="2" t="str">
        <f>VLOOKUP(H439,Fehlergruppen!$1:$1048576,2,)</f>
        <v>0x3</v>
      </c>
      <c r="J439" t="s">
        <v>431</v>
      </c>
      <c r="K439" s="2" t="str">
        <f>IF(AND(J439&lt;&gt;"None",J439&lt;&gt;"Log"),CONCATENATE(VLOOKUP(J439,'Error-Level'!$A$2:$B$38,2,FALSE)," ",DEC2HEX(E439,4)," ",VLOOKUP(F439,Fehlerkomponenten!$1:$1048576,4,)," ",VLOOKUP(H439,Fehlergruppen!$1:$1048576,4,)),"")</f>
        <v>ERR 5018 REX HW</v>
      </c>
      <c r="L439" t="s">
        <v>61</v>
      </c>
      <c r="M439" s="6"/>
      <c r="O439" s="6"/>
      <c r="Q439" s="6"/>
    </row>
    <row r="440" spans="1:17" x14ac:dyDescent="0.15">
      <c r="A440" s="1" t="s">
        <v>287</v>
      </c>
      <c r="B440" s="2" t="str">
        <f>VLOOKUP(A440,'Node-IDs'!$1:$256,2,)</f>
        <v>0x14</v>
      </c>
      <c r="C440" t="s">
        <v>315</v>
      </c>
      <c r="D440">
        <v>25</v>
      </c>
      <c r="E440" s="2">
        <f>VLOOKUP(A440,'Node-IDs'!$1:$256,3,)*1024+D440</f>
        <v>20505</v>
      </c>
      <c r="F440" t="s">
        <v>3</v>
      </c>
      <c r="G440" s="2" t="str">
        <f>VLOOKUP(F440,Fehlerkomponenten!$1:$1048576,2,)</f>
        <v>0x4</v>
      </c>
      <c r="H440" t="s">
        <v>15</v>
      </c>
      <c r="I440" s="2" t="str">
        <f>VLOOKUP(H440,Fehlergruppen!$1:$1048576,2,)</f>
        <v>0x3</v>
      </c>
      <c r="J440" t="s">
        <v>431</v>
      </c>
      <c r="K440" s="2" t="str">
        <f>IF(AND(J440&lt;&gt;"None",J440&lt;&gt;"Log"),CONCATENATE(VLOOKUP(J440,'Error-Level'!$A$2:$B$38,2,FALSE)," ",DEC2HEX(E440,4)," ",VLOOKUP(F440,Fehlerkomponenten!$1:$1048576,4,)," ",VLOOKUP(H440,Fehlergruppen!$1:$1048576,4,)),"")</f>
        <v>ERR 5019 REX HW</v>
      </c>
      <c r="L440" t="s">
        <v>61</v>
      </c>
      <c r="M440" s="6"/>
      <c r="O440" s="6"/>
      <c r="Q440" s="6"/>
    </row>
    <row r="441" spans="1:17" x14ac:dyDescent="0.15">
      <c r="A441" s="1" t="s">
        <v>287</v>
      </c>
      <c r="B441" s="2" t="str">
        <f>VLOOKUP(A441,'Node-IDs'!$1:$256,2,)</f>
        <v>0x14</v>
      </c>
      <c r="C441" t="s">
        <v>316</v>
      </c>
      <c r="D441">
        <v>26</v>
      </c>
      <c r="E441" s="2">
        <f>VLOOKUP(A441,'Node-IDs'!$1:$256,3,)*1024+D441</f>
        <v>20506</v>
      </c>
      <c r="F441" t="s">
        <v>3</v>
      </c>
      <c r="G441" s="2" t="str">
        <f>VLOOKUP(F441,Fehlerkomponenten!$1:$1048576,2,)</f>
        <v>0x4</v>
      </c>
      <c r="H441" t="s">
        <v>15</v>
      </c>
      <c r="I441" s="2" t="str">
        <f>VLOOKUP(H441,Fehlergruppen!$1:$1048576,2,)</f>
        <v>0x3</v>
      </c>
      <c r="J441" t="s">
        <v>431</v>
      </c>
      <c r="K441" s="2" t="str">
        <f>IF(AND(J441&lt;&gt;"None",J441&lt;&gt;"Log"),CONCATENATE(VLOOKUP(J441,'Error-Level'!$A$2:$B$38,2,FALSE)," ",DEC2HEX(E441,4)," ",VLOOKUP(F441,Fehlerkomponenten!$1:$1048576,4,)," ",VLOOKUP(H441,Fehlergruppen!$1:$1048576,4,)),"")</f>
        <v>ERR 501A REX HW</v>
      </c>
      <c r="L441" t="s">
        <v>61</v>
      </c>
      <c r="M441" s="6"/>
      <c r="O441" s="6"/>
      <c r="Q441" s="6"/>
    </row>
    <row r="442" spans="1:17" x14ac:dyDescent="0.15">
      <c r="A442" s="1" t="s">
        <v>287</v>
      </c>
      <c r="B442" s="2" t="str">
        <f>VLOOKUP(A442,'Node-IDs'!$1:$256,2,)</f>
        <v>0x14</v>
      </c>
      <c r="C442" t="s">
        <v>317</v>
      </c>
      <c r="D442">
        <v>27</v>
      </c>
      <c r="E442" s="2">
        <f>VLOOKUP(A442,'Node-IDs'!$1:$256,3,)*1024+D442</f>
        <v>20507</v>
      </c>
      <c r="F442" t="s">
        <v>3</v>
      </c>
      <c r="G442" s="2" t="str">
        <f>VLOOKUP(F442,Fehlerkomponenten!$1:$1048576,2,)</f>
        <v>0x4</v>
      </c>
      <c r="H442" t="s">
        <v>18</v>
      </c>
      <c r="I442" s="2" t="str">
        <f>VLOOKUP(H442,Fehlergruppen!$1:$1048576,2,)</f>
        <v>0x7</v>
      </c>
      <c r="J442" t="s">
        <v>431</v>
      </c>
      <c r="K442" s="2" t="str">
        <f>IF(AND(J442&lt;&gt;"None",J442&lt;&gt;"Log"),CONCATENATE(VLOOKUP(J442,'Error-Level'!$A$2:$B$38,2,FALSE)," ",DEC2HEX(E442,4)," ",VLOOKUP(F442,Fehlerkomponenten!$1:$1048576,4,)," ",VLOOKUP(H442,Fehlergruppen!$1:$1048576,4,)),"")</f>
        <v>ERR 501B REX HOT</v>
      </c>
      <c r="L442" t="s">
        <v>61</v>
      </c>
      <c r="M442" s="6"/>
      <c r="O442" s="6"/>
      <c r="Q442" s="6"/>
    </row>
    <row r="443" spans="1:17" x14ac:dyDescent="0.15">
      <c r="A443" s="1" t="s">
        <v>287</v>
      </c>
      <c r="B443" s="2" t="str">
        <f>VLOOKUP(A443,'Node-IDs'!$1:$256,2,)</f>
        <v>0x14</v>
      </c>
      <c r="C443" t="s">
        <v>318</v>
      </c>
      <c r="D443">
        <v>28</v>
      </c>
      <c r="E443" s="2">
        <f>VLOOKUP(A443,'Node-IDs'!$1:$256,3,)*1024+D443</f>
        <v>20508</v>
      </c>
      <c r="F443" t="s">
        <v>3</v>
      </c>
      <c r="G443" s="2" t="str">
        <f>VLOOKUP(F443,Fehlerkomponenten!$1:$1048576,2,)</f>
        <v>0x4</v>
      </c>
      <c r="H443" t="s">
        <v>56</v>
      </c>
      <c r="I443" s="2" t="str">
        <f>VLOOKUP(H443,Fehlergruppen!$1:$1048576,2,)</f>
        <v>0x8</v>
      </c>
      <c r="J443" t="s">
        <v>431</v>
      </c>
      <c r="K443" s="2" t="str">
        <f>IF(AND(J443&lt;&gt;"None",J443&lt;&gt;"Log"),CONCATENATE(VLOOKUP(J443,'Error-Level'!$A$2:$B$38,2,FALSE)," ",DEC2HEX(E443,4)," ",VLOOKUP(F443,Fehlerkomponenten!$1:$1048576,4,)," ",VLOOKUP(H443,Fehlergruppen!$1:$1048576,4,)),"")</f>
        <v>ERR 501C REX COLD</v>
      </c>
      <c r="L443" t="s">
        <v>61</v>
      </c>
      <c r="M443" s="6"/>
      <c r="O443" s="6"/>
      <c r="Q443" s="6"/>
    </row>
    <row r="444" spans="1:17" x14ac:dyDescent="0.15">
      <c r="A444" s="1" t="s">
        <v>287</v>
      </c>
      <c r="B444" s="2" t="str">
        <f>VLOOKUP(A444,'Node-IDs'!$1:$256,2,)</f>
        <v>0x14</v>
      </c>
      <c r="C444" t="s">
        <v>319</v>
      </c>
      <c r="D444">
        <v>29</v>
      </c>
      <c r="E444" s="2">
        <f>VLOOKUP(A444,'Node-IDs'!$1:$256,3,)*1024+D444</f>
        <v>20509</v>
      </c>
      <c r="F444" t="s">
        <v>3</v>
      </c>
      <c r="G444" s="2" t="str">
        <f>VLOOKUP(F444,Fehlerkomponenten!$1:$1048576,2,)</f>
        <v>0x4</v>
      </c>
      <c r="H444" t="s">
        <v>18</v>
      </c>
      <c r="I444" s="2" t="str">
        <f>VLOOKUP(H444,Fehlergruppen!$1:$1048576,2,)</f>
        <v>0x7</v>
      </c>
      <c r="J444" t="s">
        <v>431</v>
      </c>
      <c r="K444" s="2" t="str">
        <f>IF(AND(J444&lt;&gt;"None",J444&lt;&gt;"Log"),CONCATENATE(VLOOKUP(J444,'Error-Level'!$A$2:$B$38,2,FALSE)," ",DEC2HEX(E444,4)," ",VLOOKUP(F444,Fehlerkomponenten!$1:$1048576,4,)," ",VLOOKUP(H444,Fehlergruppen!$1:$1048576,4,)),"")</f>
        <v>ERR 501D REX HOT</v>
      </c>
      <c r="L444" t="s">
        <v>61</v>
      </c>
      <c r="M444" s="6"/>
      <c r="O444" s="6"/>
      <c r="Q444" s="6"/>
    </row>
    <row r="445" spans="1:17" x14ac:dyDescent="0.15">
      <c r="A445" s="1" t="s">
        <v>287</v>
      </c>
      <c r="B445" s="2" t="str">
        <f>VLOOKUP(A445,'Node-IDs'!$1:$256,2,)</f>
        <v>0x14</v>
      </c>
      <c r="C445" t="s">
        <v>320</v>
      </c>
      <c r="D445">
        <v>30</v>
      </c>
      <c r="E445" s="2">
        <f>VLOOKUP(A445,'Node-IDs'!$1:$256,3,)*1024+D445</f>
        <v>20510</v>
      </c>
      <c r="F445" t="s">
        <v>3</v>
      </c>
      <c r="G445" s="2" t="str">
        <f>VLOOKUP(F445,Fehlerkomponenten!$1:$1048576,2,)</f>
        <v>0x4</v>
      </c>
      <c r="H445" t="s">
        <v>56</v>
      </c>
      <c r="I445" s="2" t="str">
        <f>VLOOKUP(H445,Fehlergruppen!$1:$1048576,2,)</f>
        <v>0x8</v>
      </c>
      <c r="J445" t="s">
        <v>431</v>
      </c>
      <c r="K445" s="2" t="str">
        <f>IF(AND(J445&lt;&gt;"None",J445&lt;&gt;"Log"),CONCATENATE(VLOOKUP(J445,'Error-Level'!$A$2:$B$38,2,FALSE)," ",DEC2HEX(E445,4)," ",VLOOKUP(F445,Fehlerkomponenten!$1:$1048576,4,)," ",VLOOKUP(H445,Fehlergruppen!$1:$1048576,4,)),"")</f>
        <v>ERR 501E REX COLD</v>
      </c>
      <c r="L445" t="s">
        <v>61</v>
      </c>
      <c r="M445" s="6"/>
      <c r="O445" s="6"/>
      <c r="Q445" s="6"/>
    </row>
    <row r="446" spans="1:17" x14ac:dyDescent="0.15">
      <c r="A446" s="1" t="s">
        <v>287</v>
      </c>
      <c r="B446" s="2" t="str">
        <f>VLOOKUP(A446,'Node-IDs'!$1:$256,2,)</f>
        <v>0x14</v>
      </c>
      <c r="C446" t="s">
        <v>321</v>
      </c>
      <c r="D446">
        <v>31</v>
      </c>
      <c r="E446" s="2">
        <f>VLOOKUP(A446,'Node-IDs'!$1:$256,3,)*1024+D446</f>
        <v>20511</v>
      </c>
      <c r="F446" t="s">
        <v>3</v>
      </c>
      <c r="G446" s="2" t="str">
        <f>VLOOKUP(F446,Fehlerkomponenten!$1:$1048576,2,)</f>
        <v>0x4</v>
      </c>
      <c r="H446" t="s">
        <v>18</v>
      </c>
      <c r="I446" s="2" t="str">
        <f>VLOOKUP(H446,Fehlergruppen!$1:$1048576,2,)</f>
        <v>0x7</v>
      </c>
      <c r="J446" t="s">
        <v>431</v>
      </c>
      <c r="K446" s="2" t="str">
        <f>IF(AND(J446&lt;&gt;"None",J446&lt;&gt;"Log"),CONCATENATE(VLOOKUP(J446,'Error-Level'!$A$2:$B$38,2,FALSE)," ",DEC2HEX(E446,4)," ",VLOOKUP(F446,Fehlerkomponenten!$1:$1048576,4,)," ",VLOOKUP(H446,Fehlergruppen!$1:$1048576,4,)),"")</f>
        <v>ERR 501F REX HOT</v>
      </c>
      <c r="L446" t="s">
        <v>61</v>
      </c>
      <c r="M446" s="6"/>
      <c r="O446" s="6"/>
      <c r="Q446" s="6"/>
    </row>
    <row r="447" spans="1:17" x14ac:dyDescent="0.15">
      <c r="A447" s="1" t="s">
        <v>287</v>
      </c>
      <c r="B447" s="2" t="str">
        <f>VLOOKUP(A447,'Node-IDs'!$1:$256,2,)</f>
        <v>0x14</v>
      </c>
      <c r="C447" t="s">
        <v>322</v>
      </c>
      <c r="D447">
        <v>32</v>
      </c>
      <c r="E447" s="2">
        <f>VLOOKUP(A447,'Node-IDs'!$1:$256,3,)*1024+D447</f>
        <v>20512</v>
      </c>
      <c r="F447" t="s">
        <v>3</v>
      </c>
      <c r="G447" s="2" t="str">
        <f>VLOOKUP(F447,Fehlerkomponenten!$1:$1048576,2,)</f>
        <v>0x4</v>
      </c>
      <c r="H447" t="s">
        <v>18</v>
      </c>
      <c r="I447" s="2" t="str">
        <f>VLOOKUP(H447,Fehlergruppen!$1:$1048576,2,)</f>
        <v>0x7</v>
      </c>
      <c r="J447" t="s">
        <v>431</v>
      </c>
      <c r="K447" s="2" t="str">
        <f>IF(AND(J447&lt;&gt;"None",J447&lt;&gt;"Log"),CONCATENATE(VLOOKUP(J447,'Error-Level'!$A$2:$B$38,2,FALSE)," ",DEC2HEX(E447,4)," ",VLOOKUP(F447,Fehlerkomponenten!$1:$1048576,4,)," ",VLOOKUP(H447,Fehlergruppen!$1:$1048576,4,)),"")</f>
        <v>ERR 5020 REX HOT</v>
      </c>
      <c r="L447" t="s">
        <v>61</v>
      </c>
      <c r="M447" s="6"/>
      <c r="O447" s="6"/>
      <c r="Q447" s="6"/>
    </row>
    <row r="448" spans="1:17" x14ac:dyDescent="0.15">
      <c r="A448" s="1" t="s">
        <v>287</v>
      </c>
      <c r="B448" s="2" t="str">
        <f>VLOOKUP(A448,'Node-IDs'!$1:$256,2,)</f>
        <v>0x14</v>
      </c>
      <c r="C448" t="s">
        <v>323</v>
      </c>
      <c r="D448">
        <v>33</v>
      </c>
      <c r="E448" s="2">
        <f>VLOOKUP(A448,'Node-IDs'!$1:$256,3,)*1024+D448</f>
        <v>20513</v>
      </c>
      <c r="F448" t="s">
        <v>3</v>
      </c>
      <c r="G448" s="2" t="str">
        <f>VLOOKUP(F448,Fehlerkomponenten!$1:$1048576,2,)</f>
        <v>0x4</v>
      </c>
      <c r="H448" t="s">
        <v>56</v>
      </c>
      <c r="I448" s="2" t="str">
        <f>VLOOKUP(H448,Fehlergruppen!$1:$1048576,2,)</f>
        <v>0x8</v>
      </c>
      <c r="J448" t="s">
        <v>431</v>
      </c>
      <c r="K448" s="2" t="str">
        <f>IF(AND(J448&lt;&gt;"None",J448&lt;&gt;"Log"),CONCATENATE(VLOOKUP(J448,'Error-Level'!$A$2:$B$38,2,FALSE)," ",DEC2HEX(E448,4)," ",VLOOKUP(F448,Fehlerkomponenten!$1:$1048576,4,)," ",VLOOKUP(H448,Fehlergruppen!$1:$1048576,4,)),"")</f>
        <v>ERR 5021 REX COLD</v>
      </c>
      <c r="L448" t="s">
        <v>61</v>
      </c>
      <c r="M448" s="6"/>
      <c r="O448" s="6"/>
      <c r="Q448" s="6"/>
    </row>
    <row r="449" spans="1:17" x14ac:dyDescent="0.15">
      <c r="A449" s="1" t="s">
        <v>287</v>
      </c>
      <c r="B449" s="2" t="str">
        <f>VLOOKUP(A449,'Node-IDs'!$1:$256,2,)</f>
        <v>0x14</v>
      </c>
      <c r="C449" t="s">
        <v>324</v>
      </c>
      <c r="D449">
        <v>34</v>
      </c>
      <c r="E449" s="2">
        <f>VLOOKUP(A449,'Node-IDs'!$1:$256,3,)*1024+D449</f>
        <v>20514</v>
      </c>
      <c r="F449" t="s">
        <v>3</v>
      </c>
      <c r="G449" s="2" t="str">
        <f>VLOOKUP(F449,Fehlerkomponenten!$1:$1048576,2,)</f>
        <v>0x4</v>
      </c>
      <c r="H449" t="s">
        <v>56</v>
      </c>
      <c r="I449" s="2" t="str">
        <f>VLOOKUP(H449,Fehlergruppen!$1:$1048576,2,)</f>
        <v>0x8</v>
      </c>
      <c r="J449" t="s">
        <v>431</v>
      </c>
      <c r="K449" s="2" t="str">
        <f>IF(AND(J449&lt;&gt;"None",J449&lt;&gt;"Log"),CONCATENATE(VLOOKUP(J449,'Error-Level'!$A$2:$B$38,2,FALSE)," ",DEC2HEX(E449,4)," ",VLOOKUP(F449,Fehlerkomponenten!$1:$1048576,4,)," ",VLOOKUP(H449,Fehlergruppen!$1:$1048576,4,)),"")</f>
        <v>ERR 5022 REX COLD</v>
      </c>
      <c r="L449" t="s">
        <v>61</v>
      </c>
      <c r="M449" s="6"/>
      <c r="O449" s="6"/>
      <c r="Q449" s="6"/>
    </row>
    <row r="450" spans="1:17" x14ac:dyDescent="0.15">
      <c r="A450" s="1" t="s">
        <v>287</v>
      </c>
      <c r="B450" s="2" t="str">
        <f>VLOOKUP(A450,'Node-IDs'!$1:$256,2,)</f>
        <v>0x14</v>
      </c>
      <c r="C450" t="s">
        <v>325</v>
      </c>
      <c r="D450">
        <v>35</v>
      </c>
      <c r="E450" s="2">
        <f>VLOOKUP(A450,'Node-IDs'!$1:$256,3,)*1024+D450</f>
        <v>20515</v>
      </c>
      <c r="F450" t="s">
        <v>3</v>
      </c>
      <c r="G450" s="2" t="str">
        <f>VLOOKUP(F450,Fehlerkomponenten!$1:$1048576,2,)</f>
        <v>0x4</v>
      </c>
      <c r="H450" t="s">
        <v>15</v>
      </c>
      <c r="I450" s="2" t="str">
        <f>VLOOKUP(H450,Fehlergruppen!$1:$1048576,2,)</f>
        <v>0x3</v>
      </c>
      <c r="J450" t="s">
        <v>431</v>
      </c>
      <c r="K450" s="2" t="str">
        <f>IF(AND(J450&lt;&gt;"None",J450&lt;&gt;"Log"),CONCATENATE(VLOOKUP(J450,'Error-Level'!$A$2:$B$38,2,FALSE)," ",DEC2HEX(E450,4)," ",VLOOKUP(F450,Fehlerkomponenten!$1:$1048576,4,)," ",VLOOKUP(H450,Fehlergruppen!$1:$1048576,4,)),"")</f>
        <v>ERR 5023 REX HW</v>
      </c>
      <c r="L450" t="s">
        <v>61</v>
      </c>
      <c r="M450" s="6"/>
      <c r="O450" s="6"/>
      <c r="Q450" s="6"/>
    </row>
    <row r="451" spans="1:17" x14ac:dyDescent="0.15">
      <c r="A451" s="1" t="s">
        <v>287</v>
      </c>
      <c r="B451" s="2" t="str">
        <f>VLOOKUP(A451,'Node-IDs'!$1:$256,2,)</f>
        <v>0x14</v>
      </c>
      <c r="C451" t="s">
        <v>326</v>
      </c>
      <c r="D451">
        <v>36</v>
      </c>
      <c r="E451" s="2">
        <f>VLOOKUP(A451,'Node-IDs'!$1:$256,3,)*1024+D451</f>
        <v>20516</v>
      </c>
      <c r="F451" t="s">
        <v>3</v>
      </c>
      <c r="G451" s="2" t="str">
        <f>VLOOKUP(F451,Fehlerkomponenten!$1:$1048576,2,)</f>
        <v>0x4</v>
      </c>
      <c r="I451" s="2" t="e">
        <f>VLOOKUP(H451,Fehlergruppen!$1:$1048576,2,)</f>
        <v>#N/A</v>
      </c>
      <c r="J451" t="s">
        <v>431</v>
      </c>
      <c r="K451" s="2" t="e">
        <f>IF(AND(J451&lt;&gt;"None",J451&lt;&gt;"Log"),CONCATENATE(VLOOKUP(J451,'Error-Level'!$A$2:$B$38,2,FALSE)," ",DEC2HEX(E451,4)," ",VLOOKUP(F451,Fehlerkomponenten!$1:$1048576,4,)," ",VLOOKUP(H451,Fehlergruppen!$1:$1048576,4,)),"")</f>
        <v>#N/A</v>
      </c>
      <c r="L451" t="s">
        <v>61</v>
      </c>
      <c r="M451" s="6"/>
      <c r="O451" s="6"/>
      <c r="Q451" s="6"/>
    </row>
    <row r="452" spans="1:17" x14ac:dyDescent="0.15">
      <c r="A452" s="1" t="s">
        <v>287</v>
      </c>
      <c r="B452" s="2" t="str">
        <f>VLOOKUP(A452,'Node-IDs'!$1:$256,2,)</f>
        <v>0x14</v>
      </c>
      <c r="C452" t="s">
        <v>327</v>
      </c>
      <c r="D452">
        <v>37</v>
      </c>
      <c r="E452" s="2">
        <f>VLOOKUP(A452,'Node-IDs'!$1:$256,3,)*1024+D452</f>
        <v>20517</v>
      </c>
      <c r="F452" t="s">
        <v>3</v>
      </c>
      <c r="G452" s="2" t="str">
        <f>VLOOKUP(F452,Fehlerkomponenten!$1:$1048576,2,)</f>
        <v>0x4</v>
      </c>
      <c r="I452" s="2" t="e">
        <f>VLOOKUP(H452,Fehlergruppen!$1:$1048576,2,)</f>
        <v>#N/A</v>
      </c>
      <c r="J452" t="s">
        <v>433</v>
      </c>
      <c r="K452" s="2" t="str">
        <f>IF(AND(J452&lt;&gt;"None",J452&lt;&gt;"Log"),CONCATENATE(VLOOKUP(J452,'Error-Level'!$A$2:$B$38,2,FALSE)," ",DEC2HEX(E452,4)," ",VLOOKUP(F452,Fehlerkomponenten!$1:$1048576,4,)," ",VLOOKUP(H452,Fehlergruppen!$1:$1048576,4,)),"")</f>
        <v/>
      </c>
      <c r="L452" t="s">
        <v>403</v>
      </c>
      <c r="M452" s="6"/>
      <c r="O452" s="6"/>
      <c r="Q452" s="6"/>
    </row>
    <row r="453" spans="1:17" x14ac:dyDescent="0.15">
      <c r="A453" s="1" t="s">
        <v>287</v>
      </c>
      <c r="B453" s="2" t="str">
        <f>VLOOKUP(A453,'Node-IDs'!$1:$256,2,)</f>
        <v>0x14</v>
      </c>
      <c r="C453" t="s">
        <v>328</v>
      </c>
      <c r="D453">
        <v>38</v>
      </c>
      <c r="E453" s="2">
        <f>VLOOKUP(A453,'Node-IDs'!$1:$256,3,)*1024+D453</f>
        <v>20518</v>
      </c>
      <c r="F453" t="s">
        <v>3</v>
      </c>
      <c r="G453" s="2" t="str">
        <f>VLOOKUP(F453,Fehlerkomponenten!$1:$1048576,2,)</f>
        <v>0x4</v>
      </c>
      <c r="I453" s="2" t="e">
        <f>VLOOKUP(H453,Fehlergruppen!$1:$1048576,2,)</f>
        <v>#N/A</v>
      </c>
      <c r="J453" t="s">
        <v>433</v>
      </c>
      <c r="K453" s="2" t="str">
        <f>IF(AND(J453&lt;&gt;"None",J453&lt;&gt;"Log"),CONCATENATE(VLOOKUP(J453,'Error-Level'!$A$2:$B$38,2,FALSE)," ",DEC2HEX(E453,4)," ",VLOOKUP(F453,Fehlerkomponenten!$1:$1048576,4,)," ",VLOOKUP(H453,Fehlergruppen!$1:$1048576,4,)),"")</f>
        <v/>
      </c>
      <c r="L453" t="s">
        <v>403</v>
      </c>
      <c r="M453" s="6"/>
      <c r="O453" s="6"/>
      <c r="Q453" s="6"/>
    </row>
    <row r="454" spans="1:17" x14ac:dyDescent="0.15">
      <c r="A454" s="1" t="s">
        <v>287</v>
      </c>
      <c r="B454" s="2" t="str">
        <f>VLOOKUP(A454,'Node-IDs'!$1:$256,2,)</f>
        <v>0x14</v>
      </c>
      <c r="C454" t="s">
        <v>329</v>
      </c>
      <c r="D454">
        <v>39</v>
      </c>
      <c r="E454" s="2">
        <f>VLOOKUP(A454,'Node-IDs'!$1:$256,3,)*1024+D454</f>
        <v>20519</v>
      </c>
      <c r="F454" t="s">
        <v>3</v>
      </c>
      <c r="G454" s="2" t="str">
        <f>VLOOKUP(F454,Fehlerkomponenten!$1:$1048576,2,)</f>
        <v>0x4</v>
      </c>
      <c r="H454" t="s">
        <v>15</v>
      </c>
      <c r="I454" s="2" t="str">
        <f>VLOOKUP(H454,Fehlergruppen!$1:$1048576,2,)</f>
        <v>0x3</v>
      </c>
      <c r="J454" t="s">
        <v>433</v>
      </c>
      <c r="K454" s="2" t="str">
        <f>IF(AND(J454&lt;&gt;"None",J454&lt;&gt;"Log"),CONCATENATE(VLOOKUP(J454,'Error-Level'!$A$2:$B$38,2,FALSE)," ",DEC2HEX(E454,4)," ",VLOOKUP(F454,Fehlerkomponenten!$1:$1048576,4,)," ",VLOOKUP(H454,Fehlergruppen!$1:$1048576,4,)),"")</f>
        <v/>
      </c>
      <c r="L454" t="s">
        <v>403</v>
      </c>
      <c r="M454" s="6"/>
      <c r="O454" s="6"/>
      <c r="Q454" s="6"/>
    </row>
    <row r="455" spans="1:17" x14ac:dyDescent="0.15">
      <c r="A455" s="1" t="s">
        <v>287</v>
      </c>
      <c r="B455" s="2" t="str">
        <f>VLOOKUP(A455,'Node-IDs'!$1:$256,2,)</f>
        <v>0x14</v>
      </c>
      <c r="C455" t="s">
        <v>330</v>
      </c>
      <c r="D455">
        <v>40</v>
      </c>
      <c r="E455" s="2">
        <f>VLOOKUP(A455,'Node-IDs'!$1:$256,3,)*1024+D455</f>
        <v>20520</v>
      </c>
      <c r="F455" t="s">
        <v>3</v>
      </c>
      <c r="G455" s="2" t="str">
        <f>VLOOKUP(F455,Fehlerkomponenten!$1:$1048576,2,)</f>
        <v>0x4</v>
      </c>
      <c r="H455" t="s">
        <v>15</v>
      </c>
      <c r="I455" s="2" t="str">
        <f>VLOOKUP(H455,Fehlergruppen!$1:$1048576,2,)</f>
        <v>0x3</v>
      </c>
      <c r="J455" t="s">
        <v>431</v>
      </c>
      <c r="K455" s="2" t="str">
        <f>IF(AND(J455&lt;&gt;"None",J455&lt;&gt;"Log"),CONCATENATE(VLOOKUP(J455,'Error-Level'!$A$2:$B$38,2,FALSE)," ",DEC2HEX(E455,4)," ",VLOOKUP(F455,Fehlerkomponenten!$1:$1048576,4,)," ",VLOOKUP(H455,Fehlergruppen!$1:$1048576,4,)),"")</f>
        <v>ERR 5028 REX HW</v>
      </c>
      <c r="L455" t="s">
        <v>61</v>
      </c>
      <c r="M455" s="6"/>
      <c r="O455" s="6"/>
      <c r="Q455" s="6"/>
    </row>
    <row r="456" spans="1:17" x14ac:dyDescent="0.15">
      <c r="A456" s="1" t="s">
        <v>287</v>
      </c>
      <c r="B456" s="2" t="str">
        <f>VLOOKUP(A456,'Node-IDs'!$1:$256,2,)</f>
        <v>0x14</v>
      </c>
      <c r="C456" t="s">
        <v>331</v>
      </c>
      <c r="D456">
        <v>41</v>
      </c>
      <c r="E456" s="2">
        <f>VLOOKUP(A456,'Node-IDs'!$1:$256,3,)*1024+D456</f>
        <v>20521</v>
      </c>
      <c r="F456" t="s">
        <v>3</v>
      </c>
      <c r="G456" s="2" t="str">
        <f>VLOOKUP(F456,Fehlerkomponenten!$1:$1048576,2,)</f>
        <v>0x4</v>
      </c>
      <c r="H456" t="s">
        <v>15</v>
      </c>
      <c r="I456" s="2" t="str">
        <f>VLOOKUP(H456,Fehlergruppen!$1:$1048576,2,)</f>
        <v>0x3</v>
      </c>
      <c r="J456" t="s">
        <v>431</v>
      </c>
      <c r="K456" s="2" t="str">
        <f>IF(AND(J456&lt;&gt;"None",J456&lt;&gt;"Log"),CONCATENATE(VLOOKUP(J456,'Error-Level'!$A$2:$B$38,2,FALSE)," ",DEC2HEX(E456,4)," ",VLOOKUP(F456,Fehlerkomponenten!$1:$1048576,4,)," ",VLOOKUP(H456,Fehlergruppen!$1:$1048576,4,)),"")</f>
        <v>ERR 5029 REX HW</v>
      </c>
      <c r="L456" t="s">
        <v>61</v>
      </c>
      <c r="M456" s="6"/>
      <c r="O456" s="6"/>
      <c r="Q456" s="6"/>
    </row>
    <row r="457" spans="1:17" x14ac:dyDescent="0.15">
      <c r="A457" s="1" t="s">
        <v>287</v>
      </c>
      <c r="B457" s="2" t="str">
        <f>VLOOKUP(A457,'Node-IDs'!$1:$256,2,)</f>
        <v>0x14</v>
      </c>
      <c r="C457" t="s">
        <v>332</v>
      </c>
      <c r="D457">
        <v>42</v>
      </c>
      <c r="E457" s="2">
        <f>VLOOKUP(A457,'Node-IDs'!$1:$256,3,)*1024+D457</f>
        <v>20522</v>
      </c>
      <c r="F457" t="s">
        <v>3</v>
      </c>
      <c r="G457" s="2" t="str">
        <f>VLOOKUP(F457,Fehlerkomponenten!$1:$1048576,2,)</f>
        <v>0x4</v>
      </c>
      <c r="H457" t="s">
        <v>15</v>
      </c>
      <c r="I457" s="2" t="str">
        <f>VLOOKUP(H457,Fehlergruppen!$1:$1048576,2,)</f>
        <v>0x3</v>
      </c>
      <c r="J457" t="s">
        <v>431</v>
      </c>
      <c r="K457" s="2" t="str">
        <f>IF(AND(J457&lt;&gt;"None",J457&lt;&gt;"Log"),CONCATENATE(VLOOKUP(J457,'Error-Level'!$A$2:$B$38,2,FALSE)," ",DEC2HEX(E457,4)," ",VLOOKUP(F457,Fehlerkomponenten!$1:$1048576,4,)," ",VLOOKUP(H457,Fehlergruppen!$1:$1048576,4,)),"")</f>
        <v>ERR 502A REX HW</v>
      </c>
      <c r="L457" t="s">
        <v>61</v>
      </c>
      <c r="M457" s="6"/>
      <c r="O457" s="6"/>
      <c r="Q457" s="6"/>
    </row>
    <row r="458" spans="1:17" x14ac:dyDescent="0.15">
      <c r="A458" s="1" t="s">
        <v>287</v>
      </c>
      <c r="B458" s="2" t="str">
        <f>VLOOKUP(A458,'Node-IDs'!$1:$256,2,)</f>
        <v>0x14</v>
      </c>
      <c r="C458" t="s">
        <v>333</v>
      </c>
      <c r="D458">
        <v>43</v>
      </c>
      <c r="E458" s="2">
        <f>VLOOKUP(A458,'Node-IDs'!$1:$256,3,)*1024+D458</f>
        <v>20523</v>
      </c>
      <c r="F458" t="s">
        <v>3</v>
      </c>
      <c r="G458" s="2" t="str">
        <f>VLOOKUP(F458,Fehlerkomponenten!$1:$1048576,2,)</f>
        <v>0x4</v>
      </c>
      <c r="H458" t="s">
        <v>15</v>
      </c>
      <c r="I458" s="2" t="str">
        <f>VLOOKUP(H458,Fehlergruppen!$1:$1048576,2,)</f>
        <v>0x3</v>
      </c>
      <c r="J458" t="s">
        <v>431</v>
      </c>
      <c r="K458" s="2" t="str">
        <f>IF(AND(J458&lt;&gt;"None",J458&lt;&gt;"Log"),CONCATENATE(VLOOKUP(J458,'Error-Level'!$A$2:$B$38,2,FALSE)," ",DEC2HEX(E458,4)," ",VLOOKUP(F458,Fehlerkomponenten!$1:$1048576,4,)," ",VLOOKUP(H458,Fehlergruppen!$1:$1048576,4,)),"")</f>
        <v>ERR 502B REX HW</v>
      </c>
      <c r="L458" t="s">
        <v>61</v>
      </c>
      <c r="M458" s="6"/>
      <c r="O458" s="6"/>
      <c r="Q458" s="6"/>
    </row>
    <row r="459" spans="1:17" x14ac:dyDescent="0.15">
      <c r="A459" s="1" t="s">
        <v>287</v>
      </c>
      <c r="B459" s="2" t="str">
        <f>VLOOKUP(A459,'Node-IDs'!$1:$256,2,)</f>
        <v>0x14</v>
      </c>
      <c r="C459" t="s">
        <v>334</v>
      </c>
      <c r="D459">
        <v>44</v>
      </c>
      <c r="E459" s="2">
        <f>VLOOKUP(A459,'Node-IDs'!$1:$256,3,)*1024+D459</f>
        <v>20524</v>
      </c>
      <c r="F459" t="s">
        <v>3</v>
      </c>
      <c r="G459" s="2" t="str">
        <f>VLOOKUP(F459,Fehlerkomponenten!$1:$1048576,2,)</f>
        <v>0x4</v>
      </c>
      <c r="H459" t="s">
        <v>15</v>
      </c>
      <c r="I459" s="2" t="str">
        <f>VLOOKUP(H459,Fehlergruppen!$1:$1048576,2,)</f>
        <v>0x3</v>
      </c>
      <c r="J459" t="s">
        <v>431</v>
      </c>
      <c r="K459" s="2" t="str">
        <f>IF(AND(J459&lt;&gt;"None",J459&lt;&gt;"Log"),CONCATENATE(VLOOKUP(J459,'Error-Level'!$A$2:$B$38,2,FALSE)," ",DEC2HEX(E459,4)," ",VLOOKUP(F459,Fehlerkomponenten!$1:$1048576,4,)," ",VLOOKUP(H459,Fehlergruppen!$1:$1048576,4,)),"")</f>
        <v>ERR 502C REX HW</v>
      </c>
      <c r="L459" t="s">
        <v>61</v>
      </c>
      <c r="M459" s="6"/>
      <c r="O459" s="6"/>
      <c r="Q459" s="6"/>
    </row>
    <row r="460" spans="1:17" x14ac:dyDescent="0.15">
      <c r="A460" s="1" t="s">
        <v>287</v>
      </c>
      <c r="B460" s="2" t="str">
        <f>VLOOKUP(A460,'Node-IDs'!$1:$256,2,)</f>
        <v>0x14</v>
      </c>
      <c r="C460" t="s">
        <v>335</v>
      </c>
      <c r="D460">
        <v>45</v>
      </c>
      <c r="E460" s="2">
        <f>VLOOKUP(A460,'Node-IDs'!$1:$256,3,)*1024+D460</f>
        <v>20525</v>
      </c>
      <c r="F460" t="s">
        <v>3</v>
      </c>
      <c r="G460" s="2" t="str">
        <f>VLOOKUP(F460,Fehlerkomponenten!$1:$1048576,2,)</f>
        <v>0x4</v>
      </c>
      <c r="H460" t="s">
        <v>15</v>
      </c>
      <c r="I460" s="2" t="str">
        <f>VLOOKUP(H460,Fehlergruppen!$1:$1048576,2,)</f>
        <v>0x3</v>
      </c>
      <c r="J460" t="s">
        <v>431</v>
      </c>
      <c r="K460" s="2" t="str">
        <f>IF(AND(J460&lt;&gt;"None",J460&lt;&gt;"Log"),CONCATENATE(VLOOKUP(J460,'Error-Level'!$A$2:$B$38,2,FALSE)," ",DEC2HEX(E460,4)," ",VLOOKUP(F460,Fehlerkomponenten!$1:$1048576,4,)," ",VLOOKUP(H460,Fehlergruppen!$1:$1048576,4,)),"")</f>
        <v>ERR 502D REX HW</v>
      </c>
      <c r="L460" t="s">
        <v>61</v>
      </c>
      <c r="M460" s="6"/>
      <c r="O460" s="6"/>
      <c r="Q460" s="6"/>
    </row>
    <row r="461" spans="1:17" x14ac:dyDescent="0.15">
      <c r="A461" s="1" t="s">
        <v>287</v>
      </c>
      <c r="B461" s="2" t="str">
        <f>VLOOKUP(A461,'Node-IDs'!$1:$256,2,)</f>
        <v>0x14</v>
      </c>
      <c r="C461" t="s">
        <v>336</v>
      </c>
      <c r="D461">
        <v>46</v>
      </c>
      <c r="E461" s="2">
        <f>VLOOKUP(A461,'Node-IDs'!$1:$256,3,)*1024+D461</f>
        <v>20526</v>
      </c>
      <c r="F461" t="s">
        <v>3</v>
      </c>
      <c r="G461" s="2" t="str">
        <f>VLOOKUP(F461,Fehlerkomponenten!$1:$1048576,2,)</f>
        <v>0x4</v>
      </c>
      <c r="H461" t="s">
        <v>18</v>
      </c>
      <c r="I461" s="2" t="str">
        <f>VLOOKUP(H461,Fehlergruppen!$1:$1048576,2,)</f>
        <v>0x7</v>
      </c>
      <c r="J461" t="s">
        <v>433</v>
      </c>
      <c r="K461" s="2" t="str">
        <f>IF(AND(J461&lt;&gt;"None",J461&lt;&gt;"Log"),CONCATENATE(VLOOKUP(J461,'Error-Level'!$A$2:$B$38,2,FALSE)," ",DEC2HEX(E461,4)," ",VLOOKUP(F461,Fehlerkomponenten!$1:$1048576,4,)," ",VLOOKUP(H461,Fehlergruppen!$1:$1048576,4,)),"")</f>
        <v/>
      </c>
      <c r="L461" t="s">
        <v>61</v>
      </c>
      <c r="M461" s="6"/>
      <c r="O461" s="6"/>
      <c r="Q461" s="6"/>
    </row>
    <row r="462" spans="1:17" x14ac:dyDescent="0.15">
      <c r="A462" s="1" t="s">
        <v>287</v>
      </c>
      <c r="B462" s="2" t="str">
        <f>VLOOKUP(A462,'Node-IDs'!$1:$256,2,)</f>
        <v>0x14</v>
      </c>
      <c r="C462" t="s">
        <v>337</v>
      </c>
      <c r="D462">
        <v>47</v>
      </c>
      <c r="E462" s="2">
        <f>VLOOKUP(A462,'Node-IDs'!$1:$256,3,)*1024+D462</f>
        <v>20527</v>
      </c>
      <c r="F462" t="s">
        <v>3</v>
      </c>
      <c r="G462" s="2" t="str">
        <f>VLOOKUP(F462,Fehlerkomponenten!$1:$1048576,2,)</f>
        <v>0x4</v>
      </c>
      <c r="H462" t="s">
        <v>15</v>
      </c>
      <c r="I462" s="2" t="str">
        <f>VLOOKUP(H462,Fehlergruppen!$1:$1048576,2,)</f>
        <v>0x3</v>
      </c>
      <c r="J462" t="s">
        <v>431</v>
      </c>
      <c r="K462" s="2" t="str">
        <f>IF(AND(J462&lt;&gt;"None",J462&lt;&gt;"Log"),CONCATENATE(VLOOKUP(J462,'Error-Level'!$A$2:$B$38,2,FALSE)," ",DEC2HEX(E462,4)," ",VLOOKUP(F462,Fehlerkomponenten!$1:$1048576,4,)," ",VLOOKUP(H462,Fehlergruppen!$1:$1048576,4,)),"")</f>
        <v>ERR 502F REX HW</v>
      </c>
      <c r="L462" t="s">
        <v>61</v>
      </c>
      <c r="M462" s="6"/>
      <c r="O462" s="6"/>
      <c r="Q462" s="6"/>
    </row>
    <row r="463" spans="1:17" x14ac:dyDescent="0.15">
      <c r="A463" s="1" t="s">
        <v>287</v>
      </c>
      <c r="B463" s="2" t="str">
        <f>VLOOKUP(A463,'Node-IDs'!$1:$256,2,)</f>
        <v>0x14</v>
      </c>
      <c r="C463" t="s">
        <v>338</v>
      </c>
      <c r="D463">
        <v>48</v>
      </c>
      <c r="E463" s="2">
        <f>VLOOKUP(A463,'Node-IDs'!$1:$256,3,)*1024+D463</f>
        <v>20528</v>
      </c>
      <c r="F463" t="s">
        <v>3</v>
      </c>
      <c r="G463" s="2" t="str">
        <f>VLOOKUP(F463,Fehlerkomponenten!$1:$1048576,2,)</f>
        <v>0x4</v>
      </c>
      <c r="H463" t="s">
        <v>15</v>
      </c>
      <c r="I463" s="2" t="str">
        <f>VLOOKUP(H463,Fehlergruppen!$1:$1048576,2,)</f>
        <v>0x3</v>
      </c>
      <c r="J463" t="s">
        <v>431</v>
      </c>
      <c r="K463" s="2" t="str">
        <f>IF(AND(J463&lt;&gt;"None",J463&lt;&gt;"Log"),CONCATENATE(VLOOKUP(J463,'Error-Level'!$A$2:$B$38,2,FALSE)," ",DEC2HEX(E463,4)," ",VLOOKUP(F463,Fehlerkomponenten!$1:$1048576,4,)," ",VLOOKUP(H463,Fehlergruppen!$1:$1048576,4,)),"")</f>
        <v>ERR 5030 REX HW</v>
      </c>
      <c r="L463" t="s">
        <v>61</v>
      </c>
      <c r="M463" s="6"/>
      <c r="O463" s="6"/>
      <c r="Q463" s="6"/>
    </row>
    <row r="464" spans="1:17" x14ac:dyDescent="0.15">
      <c r="A464" s="1" t="s">
        <v>287</v>
      </c>
      <c r="B464" s="2" t="str">
        <f>VLOOKUP(A464,'Node-IDs'!$1:$256,2,)</f>
        <v>0x14</v>
      </c>
      <c r="C464" t="s">
        <v>339</v>
      </c>
      <c r="D464">
        <v>49</v>
      </c>
      <c r="E464" s="2">
        <f>VLOOKUP(A464,'Node-IDs'!$1:$256,3,)*1024+D464</f>
        <v>20529</v>
      </c>
      <c r="F464" t="s">
        <v>3</v>
      </c>
      <c r="G464" s="2" t="str">
        <f>VLOOKUP(F464,Fehlerkomponenten!$1:$1048576,2,)</f>
        <v>0x4</v>
      </c>
      <c r="H464" t="s">
        <v>15</v>
      </c>
      <c r="I464" s="2" t="str">
        <f>VLOOKUP(H464,Fehlergruppen!$1:$1048576,2,)</f>
        <v>0x3</v>
      </c>
      <c r="J464" t="s">
        <v>431</v>
      </c>
      <c r="K464" s="2" t="str">
        <f>IF(AND(J464&lt;&gt;"None",J464&lt;&gt;"Log"),CONCATENATE(VLOOKUP(J464,'Error-Level'!$A$2:$B$38,2,FALSE)," ",DEC2HEX(E464,4)," ",VLOOKUP(F464,Fehlerkomponenten!$1:$1048576,4,)," ",VLOOKUP(H464,Fehlergruppen!$1:$1048576,4,)),"")</f>
        <v>ERR 5031 REX HW</v>
      </c>
      <c r="L464" t="s">
        <v>61</v>
      </c>
      <c r="M464" s="6"/>
      <c r="O464" s="6"/>
      <c r="Q464" s="6"/>
    </row>
    <row r="465" spans="1:17" x14ac:dyDescent="0.15">
      <c r="A465" s="1" t="s">
        <v>287</v>
      </c>
      <c r="B465" s="2" t="str">
        <f>VLOOKUP(A465,'Node-IDs'!$1:$256,2,)</f>
        <v>0x14</v>
      </c>
      <c r="C465" t="s">
        <v>340</v>
      </c>
      <c r="D465">
        <v>50</v>
      </c>
      <c r="E465" s="2">
        <f>VLOOKUP(A465,'Node-IDs'!$1:$256,3,)*1024+D465</f>
        <v>20530</v>
      </c>
      <c r="F465" t="s">
        <v>3</v>
      </c>
      <c r="G465" s="2" t="str">
        <f>VLOOKUP(F465,Fehlerkomponenten!$1:$1048576,2,)</f>
        <v>0x4</v>
      </c>
      <c r="H465" t="s">
        <v>15</v>
      </c>
      <c r="I465" s="2" t="str">
        <f>VLOOKUP(H465,Fehlergruppen!$1:$1048576,2,)</f>
        <v>0x3</v>
      </c>
      <c r="J465" t="s">
        <v>431</v>
      </c>
      <c r="K465" s="2" t="str">
        <f>IF(AND(J465&lt;&gt;"None",J465&lt;&gt;"Log"),CONCATENATE(VLOOKUP(J465,'Error-Level'!$A$2:$B$38,2,FALSE)," ",DEC2HEX(E465,4)," ",VLOOKUP(F465,Fehlerkomponenten!$1:$1048576,4,)," ",VLOOKUP(H465,Fehlergruppen!$1:$1048576,4,)),"")</f>
        <v>ERR 5032 REX HW</v>
      </c>
      <c r="L465" t="s">
        <v>61</v>
      </c>
      <c r="M465" s="6"/>
      <c r="O465" s="6"/>
      <c r="Q465" s="6"/>
    </row>
    <row r="466" spans="1:17" x14ac:dyDescent="0.15">
      <c r="A466" s="1" t="s">
        <v>287</v>
      </c>
      <c r="B466" s="2" t="str">
        <f>VLOOKUP(A466,'Node-IDs'!$1:$256,2,)</f>
        <v>0x14</v>
      </c>
      <c r="C466" t="s">
        <v>341</v>
      </c>
      <c r="D466">
        <v>51</v>
      </c>
      <c r="E466" s="2">
        <f>VLOOKUP(A466,'Node-IDs'!$1:$256,3,)*1024+D466</f>
        <v>20531</v>
      </c>
      <c r="F466" t="s">
        <v>3</v>
      </c>
      <c r="G466" s="2" t="str">
        <f>VLOOKUP(F466,Fehlerkomponenten!$1:$1048576,2,)</f>
        <v>0x4</v>
      </c>
      <c r="H466" t="s">
        <v>15</v>
      </c>
      <c r="I466" s="2" t="str">
        <f>VLOOKUP(H466,Fehlergruppen!$1:$1048576,2,)</f>
        <v>0x3</v>
      </c>
      <c r="J466" t="s">
        <v>431</v>
      </c>
      <c r="K466" s="2" t="str">
        <f>IF(AND(J466&lt;&gt;"None",J466&lt;&gt;"Log"),CONCATENATE(VLOOKUP(J466,'Error-Level'!$A$2:$B$38,2,FALSE)," ",DEC2HEX(E466,4)," ",VLOOKUP(F466,Fehlerkomponenten!$1:$1048576,4,)," ",VLOOKUP(H466,Fehlergruppen!$1:$1048576,4,)),"")</f>
        <v>ERR 5033 REX HW</v>
      </c>
      <c r="L466" t="s">
        <v>61</v>
      </c>
      <c r="M466" s="6"/>
      <c r="O466" s="6"/>
      <c r="Q466" s="6"/>
    </row>
    <row r="467" spans="1:17" x14ac:dyDescent="0.15">
      <c r="A467" s="1" t="s">
        <v>287</v>
      </c>
      <c r="B467" s="2" t="str">
        <f>VLOOKUP(A467,'Node-IDs'!$1:$256,2,)</f>
        <v>0x14</v>
      </c>
      <c r="C467" t="s">
        <v>342</v>
      </c>
      <c r="D467">
        <v>52</v>
      </c>
      <c r="E467" s="2">
        <f>VLOOKUP(A467,'Node-IDs'!$1:$256,3,)*1024+D467</f>
        <v>20532</v>
      </c>
      <c r="F467" t="s">
        <v>3</v>
      </c>
      <c r="G467" s="2" t="str">
        <f>VLOOKUP(F467,Fehlerkomponenten!$1:$1048576,2,)</f>
        <v>0x4</v>
      </c>
      <c r="H467" t="s">
        <v>15</v>
      </c>
      <c r="I467" s="2" t="str">
        <f>VLOOKUP(H467,Fehlergruppen!$1:$1048576,2,)</f>
        <v>0x3</v>
      </c>
      <c r="J467" t="s">
        <v>431</v>
      </c>
      <c r="K467" s="2" t="str">
        <f>IF(AND(J467&lt;&gt;"None",J467&lt;&gt;"Log"),CONCATENATE(VLOOKUP(J467,'Error-Level'!$A$2:$B$38,2,FALSE)," ",DEC2HEX(E467,4)," ",VLOOKUP(F467,Fehlerkomponenten!$1:$1048576,4,)," ",VLOOKUP(H467,Fehlergruppen!$1:$1048576,4,)),"")</f>
        <v>ERR 5034 REX HW</v>
      </c>
      <c r="L467" t="s">
        <v>61</v>
      </c>
      <c r="M467" s="6"/>
      <c r="O467" s="6"/>
      <c r="Q467" s="6"/>
    </row>
    <row r="468" spans="1:17" x14ac:dyDescent="0.15">
      <c r="A468" s="1" t="s">
        <v>287</v>
      </c>
      <c r="B468" s="2" t="str">
        <f>VLOOKUP(A468,'Node-IDs'!$1:$256,2,)</f>
        <v>0x14</v>
      </c>
      <c r="C468" t="s">
        <v>343</v>
      </c>
      <c r="D468">
        <v>53</v>
      </c>
      <c r="E468" s="2">
        <f>VLOOKUP(A468,'Node-IDs'!$1:$256,3,)*1024+D468</f>
        <v>20533</v>
      </c>
      <c r="F468" t="s">
        <v>3</v>
      </c>
      <c r="G468" s="2" t="str">
        <f>VLOOKUP(F468,Fehlerkomponenten!$1:$1048576,2,)</f>
        <v>0x4</v>
      </c>
      <c r="H468" t="s">
        <v>15</v>
      </c>
      <c r="I468" s="2" t="str">
        <f>VLOOKUP(H468,Fehlergruppen!$1:$1048576,2,)</f>
        <v>0x3</v>
      </c>
      <c r="J468" t="s">
        <v>431</v>
      </c>
      <c r="K468" s="2" t="str">
        <f>IF(AND(J468&lt;&gt;"None",J468&lt;&gt;"Log"),CONCATENATE(VLOOKUP(J468,'Error-Level'!$A$2:$B$38,2,FALSE)," ",DEC2HEX(E468,4)," ",VLOOKUP(F468,Fehlerkomponenten!$1:$1048576,4,)," ",VLOOKUP(H468,Fehlergruppen!$1:$1048576,4,)),"")</f>
        <v>ERR 5035 REX HW</v>
      </c>
      <c r="L468" t="s">
        <v>61</v>
      </c>
      <c r="M468" s="6"/>
      <c r="O468" s="6"/>
      <c r="Q468" s="6"/>
    </row>
    <row r="469" spans="1:17" x14ac:dyDescent="0.15">
      <c r="A469" s="1" t="s">
        <v>287</v>
      </c>
      <c r="B469" s="2" t="str">
        <f>VLOOKUP(A469,'Node-IDs'!$1:$256,2,)</f>
        <v>0x14</v>
      </c>
      <c r="C469" t="s">
        <v>344</v>
      </c>
      <c r="D469">
        <v>54</v>
      </c>
      <c r="E469" s="2">
        <f>VLOOKUP(A469,'Node-IDs'!$1:$256,3,)*1024+D469</f>
        <v>20534</v>
      </c>
      <c r="F469" t="s">
        <v>3</v>
      </c>
      <c r="G469" s="2" t="str">
        <f>VLOOKUP(F469,Fehlerkomponenten!$1:$1048576,2,)</f>
        <v>0x4</v>
      </c>
      <c r="H469" t="s">
        <v>15</v>
      </c>
      <c r="I469" s="2" t="str">
        <f>VLOOKUP(H469,Fehlergruppen!$1:$1048576,2,)</f>
        <v>0x3</v>
      </c>
      <c r="J469" t="s">
        <v>431</v>
      </c>
      <c r="K469" s="2" t="str">
        <f>IF(AND(J469&lt;&gt;"None",J469&lt;&gt;"Log"),CONCATENATE(VLOOKUP(J469,'Error-Level'!$A$2:$B$38,2,FALSE)," ",DEC2HEX(E469,4)," ",VLOOKUP(F469,Fehlerkomponenten!$1:$1048576,4,)," ",VLOOKUP(H469,Fehlergruppen!$1:$1048576,4,)),"")</f>
        <v>ERR 5036 REX HW</v>
      </c>
      <c r="L469" t="s">
        <v>61</v>
      </c>
      <c r="M469" s="6"/>
      <c r="O469" s="6"/>
      <c r="Q469" s="6"/>
    </row>
    <row r="470" spans="1:17" x14ac:dyDescent="0.15">
      <c r="A470" s="1" t="s">
        <v>287</v>
      </c>
      <c r="B470" s="2" t="str">
        <f>VLOOKUP(A470,'Node-IDs'!$1:$256,2,)</f>
        <v>0x14</v>
      </c>
      <c r="C470" t="s">
        <v>345</v>
      </c>
      <c r="D470">
        <v>55</v>
      </c>
      <c r="E470" s="2">
        <f>VLOOKUP(A470,'Node-IDs'!$1:$256,3,)*1024+D470</f>
        <v>20535</v>
      </c>
      <c r="F470" t="s">
        <v>3</v>
      </c>
      <c r="G470" s="2" t="str">
        <f>VLOOKUP(F470,Fehlerkomponenten!$1:$1048576,2,)</f>
        <v>0x4</v>
      </c>
      <c r="I470" s="2" t="e">
        <f>VLOOKUP(H470,Fehlergruppen!$1:$1048576,2,)</f>
        <v>#N/A</v>
      </c>
      <c r="J470" t="s">
        <v>431</v>
      </c>
      <c r="K470" s="2" t="e">
        <f>IF(AND(J470&lt;&gt;"None",J470&lt;&gt;"Log"),CONCATENATE(VLOOKUP(J470,'Error-Level'!$A$2:$B$38,2,FALSE)," ",DEC2HEX(E470,4)," ",VLOOKUP(F470,Fehlerkomponenten!$1:$1048576,4,)," ",VLOOKUP(H470,Fehlergruppen!$1:$1048576,4,)),"")</f>
        <v>#N/A</v>
      </c>
      <c r="L470" t="s">
        <v>61</v>
      </c>
      <c r="M470" s="6"/>
      <c r="O470" s="6"/>
      <c r="Q470" s="6"/>
    </row>
    <row r="471" spans="1:17" x14ac:dyDescent="0.15">
      <c r="A471" s="1" t="s">
        <v>287</v>
      </c>
      <c r="B471" s="2" t="str">
        <f>VLOOKUP(A471,'Node-IDs'!$1:$256,2,)</f>
        <v>0x14</v>
      </c>
      <c r="C471" t="s">
        <v>346</v>
      </c>
      <c r="D471">
        <v>56</v>
      </c>
      <c r="E471" s="2">
        <f>VLOOKUP(A471,'Node-IDs'!$1:$256,3,)*1024+D471</f>
        <v>20536</v>
      </c>
      <c r="F471" t="s">
        <v>3</v>
      </c>
      <c r="G471" s="2" t="str">
        <f>VLOOKUP(F471,Fehlerkomponenten!$1:$1048576,2,)</f>
        <v>0x4</v>
      </c>
      <c r="H471" t="s">
        <v>13</v>
      </c>
      <c r="I471" s="2" t="str">
        <f>VLOOKUP(H471,Fehlergruppen!$1:$1048576,2,)</f>
        <v>0x0</v>
      </c>
      <c r="J471" t="s">
        <v>433</v>
      </c>
      <c r="K471" s="2" t="str">
        <f>IF(AND(J471&lt;&gt;"None",J471&lt;&gt;"Log"),CONCATENATE(VLOOKUP(J471,'Error-Level'!$A$2:$B$38,2,FALSE)," ",DEC2HEX(E471,4)," ",VLOOKUP(F471,Fehlerkomponenten!$1:$1048576,4,)," ",VLOOKUP(H471,Fehlergruppen!$1:$1048576,4,)),"")</f>
        <v/>
      </c>
      <c r="L471" t="s">
        <v>727</v>
      </c>
      <c r="M471" s="6"/>
      <c r="O471" s="6"/>
      <c r="Q471" s="6"/>
    </row>
    <row r="472" spans="1:17" x14ac:dyDescent="0.15">
      <c r="A472" s="1" t="s">
        <v>287</v>
      </c>
      <c r="B472" s="2" t="str">
        <f>VLOOKUP(A472,'Node-IDs'!$1:$256,2,)</f>
        <v>0x14</v>
      </c>
      <c r="C472" t="s">
        <v>347</v>
      </c>
      <c r="D472">
        <v>57</v>
      </c>
      <c r="E472" s="2">
        <f>VLOOKUP(A472,'Node-IDs'!$1:$256,3,)*1024+D472</f>
        <v>20537</v>
      </c>
      <c r="F472" t="s">
        <v>3</v>
      </c>
      <c r="G472" s="2" t="str">
        <f>VLOOKUP(F472,Fehlerkomponenten!$1:$1048576,2,)</f>
        <v>0x4</v>
      </c>
      <c r="H472" t="s">
        <v>54</v>
      </c>
      <c r="I472" s="2" t="str">
        <f>VLOOKUP(H472,Fehlergruppen!$1:$1048576,2,)</f>
        <v>0x1</v>
      </c>
      <c r="J472" t="s">
        <v>431</v>
      </c>
      <c r="K472" s="2" t="str">
        <f>IF(AND(J472&lt;&gt;"None",J472&lt;&gt;"Log"),CONCATENATE(VLOOKUP(J472,'Error-Level'!$A$2:$B$38,2,FALSE)," ",DEC2HEX(E472,4)," ",VLOOKUP(F472,Fehlerkomponenten!$1:$1048576,4,)," ",VLOOKUP(H472,Fehlergruppen!$1:$1048576,4,)),"")</f>
        <v>ERR 5039 REX GEN</v>
      </c>
      <c r="L472" t="s">
        <v>61</v>
      </c>
      <c r="M472" s="6"/>
      <c r="O472" s="6"/>
      <c r="Q472" s="6"/>
    </row>
    <row r="473" spans="1:17" x14ac:dyDescent="0.15">
      <c r="A473" s="1" t="s">
        <v>287</v>
      </c>
      <c r="B473" s="2" t="str">
        <f>VLOOKUP(A473,'Node-IDs'!$1:$256,2,)</f>
        <v>0x14</v>
      </c>
      <c r="C473" t="s">
        <v>348</v>
      </c>
      <c r="D473">
        <v>58</v>
      </c>
      <c r="E473" s="2">
        <f>VLOOKUP(A473,'Node-IDs'!$1:$256,3,)*1024+D473</f>
        <v>20538</v>
      </c>
      <c r="F473" t="s">
        <v>3</v>
      </c>
      <c r="G473" s="2" t="str">
        <f>VLOOKUP(F473,Fehlerkomponenten!$1:$1048576,2,)</f>
        <v>0x4</v>
      </c>
      <c r="H473" t="s">
        <v>54</v>
      </c>
      <c r="I473" s="2" t="str">
        <f>VLOOKUP(H473,Fehlergruppen!$1:$1048576,2,)</f>
        <v>0x1</v>
      </c>
      <c r="J473" t="s">
        <v>431</v>
      </c>
      <c r="K473" s="2" t="str">
        <f>IF(AND(J473&lt;&gt;"None",J473&lt;&gt;"Log"),CONCATENATE(VLOOKUP(J473,'Error-Level'!$A$2:$B$38,2,FALSE)," ",DEC2HEX(E473,4)," ",VLOOKUP(F473,Fehlerkomponenten!$1:$1048576,4,)," ",VLOOKUP(H473,Fehlergruppen!$1:$1048576,4,)),"")</f>
        <v>ERR 503A REX GEN</v>
      </c>
      <c r="L473" t="s">
        <v>61</v>
      </c>
      <c r="M473" s="6"/>
      <c r="O473" s="6"/>
      <c r="Q473" s="6"/>
    </row>
    <row r="474" spans="1:17" x14ac:dyDescent="0.15">
      <c r="A474" s="1" t="s">
        <v>287</v>
      </c>
      <c r="B474" s="2" t="str">
        <f>VLOOKUP(A474,'Node-IDs'!$1:$256,2,)</f>
        <v>0x14</v>
      </c>
      <c r="C474" t="s">
        <v>349</v>
      </c>
      <c r="D474">
        <v>59</v>
      </c>
      <c r="E474" s="2">
        <f>VLOOKUP(A474,'Node-IDs'!$1:$256,3,)*1024+D474</f>
        <v>20539</v>
      </c>
      <c r="F474" t="s">
        <v>3</v>
      </c>
      <c r="G474" s="2" t="str">
        <f>VLOOKUP(F474,Fehlerkomponenten!$1:$1048576,2,)</f>
        <v>0x4</v>
      </c>
      <c r="I474" s="2" t="e">
        <f>VLOOKUP(H474,Fehlergruppen!$1:$1048576,2,)</f>
        <v>#N/A</v>
      </c>
      <c r="J474" t="s">
        <v>431</v>
      </c>
      <c r="K474" s="2" t="e">
        <f>IF(AND(J474&lt;&gt;"None",J474&lt;&gt;"Log"),CONCATENATE(VLOOKUP(J474,'Error-Level'!$A$2:$B$38,2,FALSE)," ",DEC2HEX(E474,4)," ",VLOOKUP(F474,Fehlerkomponenten!$1:$1048576,4,)," ",VLOOKUP(H474,Fehlergruppen!$1:$1048576,4,)),"")</f>
        <v>#N/A</v>
      </c>
      <c r="L474" t="s">
        <v>61</v>
      </c>
      <c r="M474" s="6"/>
      <c r="O474" s="6"/>
      <c r="Q474" s="6"/>
    </row>
    <row r="475" spans="1:17" x14ac:dyDescent="0.15">
      <c r="A475" s="1" t="s">
        <v>287</v>
      </c>
      <c r="B475" s="2" t="str">
        <f>VLOOKUP(A475,'Node-IDs'!$1:$256,2,)</f>
        <v>0x14</v>
      </c>
      <c r="C475" t="s">
        <v>350</v>
      </c>
      <c r="D475">
        <v>60</v>
      </c>
      <c r="E475" s="2">
        <f>VLOOKUP(A475,'Node-IDs'!$1:$256,3,)*1024+D475</f>
        <v>20540</v>
      </c>
      <c r="F475" t="s">
        <v>3</v>
      </c>
      <c r="G475" s="2" t="str">
        <f>VLOOKUP(F475,Fehlerkomponenten!$1:$1048576,2,)</f>
        <v>0x4</v>
      </c>
      <c r="H475" t="s">
        <v>15</v>
      </c>
      <c r="I475" s="2" t="str">
        <f>VLOOKUP(H475,Fehlergruppen!$1:$1048576,2,)</f>
        <v>0x3</v>
      </c>
      <c r="J475" t="s">
        <v>433</v>
      </c>
      <c r="K475" s="2" t="str">
        <f>IF(AND(J475&lt;&gt;"None",J475&lt;&gt;"Log"),CONCATENATE(VLOOKUP(J475,'Error-Level'!$A$2:$B$38,2,FALSE)," ",DEC2HEX(E475,4)," ",VLOOKUP(F475,Fehlerkomponenten!$1:$1048576,4,)," ",VLOOKUP(H475,Fehlergruppen!$1:$1048576,4,)),"")</f>
        <v/>
      </c>
      <c r="L475" t="s">
        <v>727</v>
      </c>
      <c r="M475" s="6"/>
      <c r="O475" s="6"/>
      <c r="Q475" s="6"/>
    </row>
    <row r="476" spans="1:17" x14ac:dyDescent="0.15">
      <c r="A476" s="1" t="s">
        <v>287</v>
      </c>
      <c r="B476" s="2" t="str">
        <f>VLOOKUP(A476,'Node-IDs'!$1:$256,2,)</f>
        <v>0x14</v>
      </c>
      <c r="C476" t="s">
        <v>351</v>
      </c>
      <c r="D476">
        <v>61</v>
      </c>
      <c r="E476" s="2">
        <f>VLOOKUP(A476,'Node-IDs'!$1:$256,3,)*1024+D476</f>
        <v>20541</v>
      </c>
      <c r="F476" t="s">
        <v>3</v>
      </c>
      <c r="G476" s="2" t="str">
        <f>VLOOKUP(F476,Fehlerkomponenten!$1:$1048576,2,)</f>
        <v>0x4</v>
      </c>
      <c r="H476" t="s">
        <v>54</v>
      </c>
      <c r="I476" s="2" t="str">
        <f>VLOOKUP(H476,Fehlergruppen!$1:$1048576,2,)</f>
        <v>0x1</v>
      </c>
      <c r="J476" t="s">
        <v>431</v>
      </c>
      <c r="K476" s="2" t="str">
        <f>IF(AND(J476&lt;&gt;"None",J476&lt;&gt;"Log"),CONCATENATE(VLOOKUP(J476,'Error-Level'!$A$2:$B$38,2,FALSE)," ",DEC2HEX(E476,4)," ",VLOOKUP(F476,Fehlerkomponenten!$1:$1048576,4,)," ",VLOOKUP(H476,Fehlergruppen!$1:$1048576,4,)),"")</f>
        <v>ERR 503D REX GEN</v>
      </c>
      <c r="L476" t="s">
        <v>61</v>
      </c>
      <c r="M476" s="6"/>
      <c r="O476" s="6"/>
      <c r="Q476" s="6"/>
    </row>
    <row r="477" spans="1:17" x14ac:dyDescent="0.15">
      <c r="A477" s="1" t="s">
        <v>287</v>
      </c>
      <c r="B477" s="2" t="str">
        <f>VLOOKUP(A477,'Node-IDs'!$1:$256,2,)</f>
        <v>0x14</v>
      </c>
      <c r="C477" t="s">
        <v>352</v>
      </c>
      <c r="D477">
        <v>62</v>
      </c>
      <c r="E477" s="2">
        <f>VLOOKUP(A477,'Node-IDs'!$1:$256,3,)*1024+D477</f>
        <v>20542</v>
      </c>
      <c r="F477" t="s">
        <v>3</v>
      </c>
      <c r="G477" s="2" t="str">
        <f>VLOOKUP(F477,Fehlerkomponenten!$1:$1048576,2,)</f>
        <v>0x4</v>
      </c>
      <c r="H477" t="s">
        <v>15</v>
      </c>
      <c r="I477" s="2" t="str">
        <f>VLOOKUP(H477,Fehlergruppen!$1:$1048576,2,)</f>
        <v>0x3</v>
      </c>
      <c r="J477" t="s">
        <v>431</v>
      </c>
      <c r="K477" s="2" t="str">
        <f>IF(AND(J477&lt;&gt;"None",J477&lt;&gt;"Log"),CONCATENATE(VLOOKUP(J477,'Error-Level'!$A$2:$B$38,2,FALSE)," ",DEC2HEX(E477,4)," ",VLOOKUP(F477,Fehlerkomponenten!$1:$1048576,4,)," ",VLOOKUP(H477,Fehlergruppen!$1:$1048576,4,)),"")</f>
        <v>ERR 503E REX HW</v>
      </c>
      <c r="L477" t="s">
        <v>61</v>
      </c>
      <c r="M477" s="6"/>
      <c r="O477" s="6"/>
      <c r="Q477" s="6"/>
    </row>
    <row r="478" spans="1:17" x14ac:dyDescent="0.15">
      <c r="A478" s="1" t="s">
        <v>287</v>
      </c>
      <c r="B478" s="2" t="str">
        <f>VLOOKUP(A478,'Node-IDs'!$1:$256,2,)</f>
        <v>0x14</v>
      </c>
      <c r="C478" t="s">
        <v>353</v>
      </c>
      <c r="D478">
        <v>63</v>
      </c>
      <c r="E478" s="2">
        <f>VLOOKUP(A478,'Node-IDs'!$1:$256,3,)*1024+D478</f>
        <v>20543</v>
      </c>
      <c r="F478" t="s">
        <v>3</v>
      </c>
      <c r="G478" s="2" t="str">
        <f>VLOOKUP(F478,Fehlerkomponenten!$1:$1048576,2,)</f>
        <v>0x4</v>
      </c>
      <c r="I478" s="2" t="e">
        <f>VLOOKUP(H478,Fehlergruppen!$1:$1048576,2,)</f>
        <v>#N/A</v>
      </c>
      <c r="J478" t="s">
        <v>431</v>
      </c>
      <c r="K478" s="2" t="e">
        <f>IF(AND(J478&lt;&gt;"None",J478&lt;&gt;"Log"),CONCATENATE(VLOOKUP(J478,'Error-Level'!$A$2:$B$38,2,FALSE)," ",DEC2HEX(E478,4)," ",VLOOKUP(F478,Fehlerkomponenten!$1:$1048576,4,)," ",VLOOKUP(H478,Fehlergruppen!$1:$1048576,4,)),"")</f>
        <v>#N/A</v>
      </c>
      <c r="L478" t="s">
        <v>61</v>
      </c>
      <c r="M478" s="6"/>
      <c r="O478" s="6"/>
      <c r="Q478" s="6"/>
    </row>
    <row r="479" spans="1:17" x14ac:dyDescent="0.15">
      <c r="A479" s="1" t="s">
        <v>287</v>
      </c>
      <c r="B479" s="2" t="str">
        <f>VLOOKUP(A479,'Node-IDs'!$1:$256,2,)</f>
        <v>0x14</v>
      </c>
      <c r="C479" t="s">
        <v>728</v>
      </c>
      <c r="D479">
        <v>64</v>
      </c>
      <c r="E479" s="2">
        <f>VLOOKUP(A479,'Node-IDs'!$1:$256,3,)*1024+D479</f>
        <v>20544</v>
      </c>
      <c r="F479" t="s">
        <v>3</v>
      </c>
      <c r="G479" s="2" t="str">
        <f>VLOOKUP(F479,Fehlerkomponenten!$1:$1048576,2,)</f>
        <v>0x4</v>
      </c>
      <c r="H479" t="s">
        <v>15</v>
      </c>
      <c r="I479" s="2" t="str">
        <f>VLOOKUP(H479,Fehlergruppen!$1:$1048576,2,)</f>
        <v>0x3</v>
      </c>
      <c r="J479" t="s">
        <v>433</v>
      </c>
      <c r="K479" s="2" t="str">
        <f>IF(AND(J479&lt;&gt;"None",J479&lt;&gt;"Log"),CONCATENATE(VLOOKUP(J479,'Error-Level'!$A$2:$B$38,2,FALSE)," ",DEC2HEX(E479,4)," ",VLOOKUP(F479,Fehlerkomponenten!$1:$1048576,4,)," ",VLOOKUP(H479,Fehlergruppen!$1:$1048576,4,)),"")</f>
        <v/>
      </c>
      <c r="L479" t="s">
        <v>729</v>
      </c>
      <c r="M479" s="6"/>
      <c r="O479" s="6"/>
      <c r="Q479" s="6"/>
    </row>
    <row r="480" spans="1:17" x14ac:dyDescent="0.15">
      <c r="A480" s="1" t="s">
        <v>287</v>
      </c>
      <c r="B480" s="2" t="str">
        <f>VLOOKUP(A480,'Node-IDs'!$1:$256,2,)</f>
        <v>0x14</v>
      </c>
      <c r="C480" t="s">
        <v>354</v>
      </c>
      <c r="D480">
        <v>65</v>
      </c>
      <c r="E480" s="2">
        <f>VLOOKUP(A480,'Node-IDs'!$1:$256,3,)*1024+D480</f>
        <v>20545</v>
      </c>
      <c r="F480" t="s">
        <v>3</v>
      </c>
      <c r="G480" s="2" t="str">
        <f>VLOOKUP(F480,Fehlerkomponenten!$1:$1048576,2,)</f>
        <v>0x4</v>
      </c>
      <c r="H480" t="s">
        <v>15</v>
      </c>
      <c r="I480" s="2" t="str">
        <f>VLOOKUP(H480,Fehlergruppen!$1:$1048576,2,)</f>
        <v>0x3</v>
      </c>
      <c r="J480" t="s">
        <v>431</v>
      </c>
      <c r="K480" s="2" t="str">
        <f>IF(AND(J480&lt;&gt;"None",J480&lt;&gt;"Log"),CONCATENATE(VLOOKUP(J480,'Error-Level'!$A$2:$B$38,2,FALSE)," ",DEC2HEX(E480,4)," ",VLOOKUP(F480,Fehlerkomponenten!$1:$1048576,4,)," ",VLOOKUP(H480,Fehlergruppen!$1:$1048576,4,)),"")</f>
        <v>ERR 5041 REX HW</v>
      </c>
      <c r="L480" t="s">
        <v>61</v>
      </c>
      <c r="M480" s="6"/>
      <c r="O480" s="6"/>
      <c r="Q480" s="6"/>
    </row>
    <row r="481" spans="1:17" x14ac:dyDescent="0.15">
      <c r="A481" s="1" t="s">
        <v>287</v>
      </c>
      <c r="B481" s="2" t="str">
        <f>VLOOKUP(A481,'Node-IDs'!$1:$256,2,)</f>
        <v>0x14</v>
      </c>
      <c r="C481" t="s">
        <v>355</v>
      </c>
      <c r="D481">
        <v>66</v>
      </c>
      <c r="E481" s="2">
        <f>VLOOKUP(A481,'Node-IDs'!$1:$256,3,)*1024+D481</f>
        <v>20546</v>
      </c>
      <c r="F481" t="s">
        <v>3</v>
      </c>
      <c r="G481" s="2" t="str">
        <f>VLOOKUP(F481,Fehlerkomponenten!$1:$1048576,2,)</f>
        <v>0x4</v>
      </c>
      <c r="H481" t="s">
        <v>15</v>
      </c>
      <c r="I481" s="2" t="str">
        <f>VLOOKUP(H481,Fehlergruppen!$1:$1048576,2,)</f>
        <v>0x3</v>
      </c>
      <c r="J481" t="s">
        <v>431</v>
      </c>
      <c r="K481" s="2" t="str">
        <f>IF(AND(J481&lt;&gt;"None",J481&lt;&gt;"Log"),CONCATENATE(VLOOKUP(J481,'Error-Level'!$A$2:$B$38,2,FALSE)," ",DEC2HEX(E481,4)," ",VLOOKUP(F481,Fehlerkomponenten!$1:$1048576,4,)," ",VLOOKUP(H481,Fehlergruppen!$1:$1048576,4,)),"")</f>
        <v>ERR 5042 REX HW</v>
      </c>
      <c r="L481" t="s">
        <v>61</v>
      </c>
      <c r="M481" s="6"/>
      <c r="O481" s="6"/>
      <c r="Q481" s="6"/>
    </row>
    <row r="482" spans="1:17" x14ac:dyDescent="0.15">
      <c r="A482" s="1" t="s">
        <v>287</v>
      </c>
      <c r="B482" s="2" t="str">
        <f>VLOOKUP(A482,'Node-IDs'!$1:$256,2,)</f>
        <v>0x14</v>
      </c>
      <c r="C482" t="s">
        <v>356</v>
      </c>
      <c r="D482">
        <v>67</v>
      </c>
      <c r="E482" s="2">
        <f>VLOOKUP(A482,'Node-IDs'!$1:$256,3,)*1024+D482</f>
        <v>20547</v>
      </c>
      <c r="F482" t="s">
        <v>3</v>
      </c>
      <c r="G482" s="2" t="str">
        <f>VLOOKUP(F482,Fehlerkomponenten!$1:$1048576,2,)</f>
        <v>0x4</v>
      </c>
      <c r="H482" t="s">
        <v>15</v>
      </c>
      <c r="I482" s="2" t="str">
        <f>VLOOKUP(H482,Fehlergruppen!$1:$1048576,2,)</f>
        <v>0x3</v>
      </c>
      <c r="J482" t="s">
        <v>431</v>
      </c>
      <c r="K482" s="2" t="str">
        <f>IF(AND(J482&lt;&gt;"None",J482&lt;&gt;"Log"),CONCATENATE(VLOOKUP(J482,'Error-Level'!$A$2:$B$38,2,FALSE)," ",DEC2HEX(E482,4)," ",VLOOKUP(F482,Fehlerkomponenten!$1:$1048576,4,)," ",VLOOKUP(H482,Fehlergruppen!$1:$1048576,4,)),"")</f>
        <v>ERR 5043 REX HW</v>
      </c>
      <c r="L482" t="s">
        <v>61</v>
      </c>
      <c r="M482" s="6"/>
      <c r="O482" s="6"/>
      <c r="Q482" s="6"/>
    </row>
    <row r="483" spans="1:17" x14ac:dyDescent="0.15">
      <c r="A483" s="1" t="s">
        <v>287</v>
      </c>
      <c r="B483" s="2" t="str">
        <f>VLOOKUP(A483,'Node-IDs'!$1:$256,2,)</f>
        <v>0x14</v>
      </c>
      <c r="C483" t="s">
        <v>357</v>
      </c>
      <c r="D483">
        <v>68</v>
      </c>
      <c r="E483" s="2">
        <f>VLOOKUP(A483,'Node-IDs'!$1:$256,3,)*1024+D483</f>
        <v>20548</v>
      </c>
      <c r="F483" t="s">
        <v>3</v>
      </c>
      <c r="G483" s="2" t="str">
        <f>VLOOKUP(F483,Fehlerkomponenten!$1:$1048576,2,)</f>
        <v>0x4</v>
      </c>
      <c r="H483" t="s">
        <v>54</v>
      </c>
      <c r="I483" s="2" t="str">
        <f>VLOOKUP(H483,Fehlergruppen!$1:$1048576,2,)</f>
        <v>0x1</v>
      </c>
      <c r="J483" t="s">
        <v>431</v>
      </c>
      <c r="K483" s="2" t="str">
        <f>IF(AND(J483&lt;&gt;"None",J483&lt;&gt;"Log"),CONCATENATE(VLOOKUP(J483,'Error-Level'!$A$2:$B$38,2,FALSE)," ",DEC2HEX(E483,4)," ",VLOOKUP(F483,Fehlerkomponenten!$1:$1048576,4,)," ",VLOOKUP(H483,Fehlergruppen!$1:$1048576,4,)),"")</f>
        <v>ERR 5044 REX GEN</v>
      </c>
      <c r="L483" t="s">
        <v>61</v>
      </c>
      <c r="M483" s="6"/>
      <c r="O483" s="6"/>
      <c r="Q483" s="6"/>
    </row>
    <row r="484" spans="1:17" x14ac:dyDescent="0.15">
      <c r="A484" s="1" t="s">
        <v>287</v>
      </c>
      <c r="B484" s="2" t="str">
        <f>VLOOKUP(A484,'Node-IDs'!$1:$256,2,)</f>
        <v>0x14</v>
      </c>
      <c r="C484" t="s">
        <v>358</v>
      </c>
      <c r="D484">
        <v>69</v>
      </c>
      <c r="E484" s="2">
        <f>VLOOKUP(A484,'Node-IDs'!$1:$256,3,)*1024+D484</f>
        <v>20549</v>
      </c>
      <c r="F484" t="s">
        <v>3</v>
      </c>
      <c r="G484" s="2" t="str">
        <f>VLOOKUP(F484,Fehlerkomponenten!$1:$1048576,2,)</f>
        <v>0x4</v>
      </c>
      <c r="H484" t="s">
        <v>15</v>
      </c>
      <c r="I484" s="2" t="str">
        <f>VLOOKUP(H484,Fehlergruppen!$1:$1048576,2,)</f>
        <v>0x3</v>
      </c>
      <c r="J484" t="s">
        <v>433</v>
      </c>
      <c r="K484" s="2" t="str">
        <f>IF(AND(J484&lt;&gt;"None",J484&lt;&gt;"Log"),CONCATENATE(VLOOKUP(J484,'Error-Level'!$A$2:$B$38,2,FALSE)," ",DEC2HEX(E484,4)," ",VLOOKUP(F484,Fehlerkomponenten!$1:$1048576,4,)," ",VLOOKUP(H484,Fehlergruppen!$1:$1048576,4,)),"")</f>
        <v/>
      </c>
      <c r="L484" t="s">
        <v>403</v>
      </c>
      <c r="M484" s="6"/>
      <c r="O484" s="6"/>
      <c r="Q484" s="6"/>
    </row>
    <row r="485" spans="1:17" x14ac:dyDescent="0.15">
      <c r="A485" s="1" t="s">
        <v>287</v>
      </c>
      <c r="B485" s="2" t="str">
        <f>VLOOKUP(A485,'Node-IDs'!$1:$256,2,)</f>
        <v>0x14</v>
      </c>
      <c r="C485" t="s">
        <v>359</v>
      </c>
      <c r="D485">
        <v>70</v>
      </c>
      <c r="E485" s="2">
        <f>VLOOKUP(A485,'Node-IDs'!$1:$256,3,)*1024+D485</f>
        <v>20550</v>
      </c>
      <c r="F485" t="s">
        <v>3</v>
      </c>
      <c r="G485" s="2" t="str">
        <f>VLOOKUP(F485,Fehlerkomponenten!$1:$1048576,2,)</f>
        <v>0x4</v>
      </c>
      <c r="H485" t="s">
        <v>15</v>
      </c>
      <c r="I485" s="2" t="str">
        <f>VLOOKUP(H485,Fehlergruppen!$1:$1048576,2,)</f>
        <v>0x3</v>
      </c>
      <c r="J485" t="s">
        <v>431</v>
      </c>
      <c r="K485" s="2" t="str">
        <f>IF(AND(J485&lt;&gt;"None",J485&lt;&gt;"Log"),CONCATENATE(VLOOKUP(J485,'Error-Level'!$A$2:$B$38,2,FALSE)," ",DEC2HEX(E485,4)," ",VLOOKUP(F485,Fehlerkomponenten!$1:$1048576,4,)," ",VLOOKUP(H485,Fehlergruppen!$1:$1048576,4,)),"")</f>
        <v>ERR 5046 REX HW</v>
      </c>
      <c r="L485" t="s">
        <v>61</v>
      </c>
      <c r="M485" s="6"/>
      <c r="O485" s="6"/>
      <c r="Q485" s="6"/>
    </row>
    <row r="486" spans="1:17" x14ac:dyDescent="0.15">
      <c r="A486" s="1" t="s">
        <v>287</v>
      </c>
      <c r="B486" s="2" t="str">
        <f>VLOOKUP(A486,'Node-IDs'!$1:$256,2,)</f>
        <v>0x14</v>
      </c>
      <c r="C486" t="s">
        <v>360</v>
      </c>
      <c r="D486">
        <v>71</v>
      </c>
      <c r="E486" s="2">
        <f>VLOOKUP(A486,'Node-IDs'!$1:$256,3,)*1024+D486</f>
        <v>20551</v>
      </c>
      <c r="F486" t="s">
        <v>3</v>
      </c>
      <c r="G486" s="2" t="str">
        <f>VLOOKUP(F486,Fehlerkomponenten!$1:$1048576,2,)</f>
        <v>0x4</v>
      </c>
      <c r="H486" t="s">
        <v>15</v>
      </c>
      <c r="I486" s="2" t="str">
        <f>VLOOKUP(H486,Fehlergruppen!$1:$1048576,2,)</f>
        <v>0x3</v>
      </c>
      <c r="J486" t="s">
        <v>431</v>
      </c>
      <c r="K486" s="2" t="str">
        <f>IF(AND(J486&lt;&gt;"None",J486&lt;&gt;"Log"),CONCATENATE(VLOOKUP(J486,'Error-Level'!$A$2:$B$38,2,FALSE)," ",DEC2HEX(E486,4)," ",VLOOKUP(F486,Fehlerkomponenten!$1:$1048576,4,)," ",VLOOKUP(H486,Fehlergruppen!$1:$1048576,4,)),"")</f>
        <v>ERR 5047 REX HW</v>
      </c>
      <c r="L486" t="s">
        <v>61</v>
      </c>
      <c r="M486" s="6"/>
      <c r="O486" s="6"/>
      <c r="Q486" s="6"/>
    </row>
    <row r="487" spans="1:17" x14ac:dyDescent="0.15">
      <c r="A487" s="1" t="s">
        <v>287</v>
      </c>
      <c r="B487" s="2" t="str">
        <f>VLOOKUP(A487,'Node-IDs'!$1:$256,2,)</f>
        <v>0x14</v>
      </c>
      <c r="C487" t="s">
        <v>361</v>
      </c>
      <c r="D487">
        <v>72</v>
      </c>
      <c r="E487" s="2">
        <f>VLOOKUP(A487,'Node-IDs'!$1:$256,3,)*1024+D487</f>
        <v>20552</v>
      </c>
      <c r="F487" t="s">
        <v>3</v>
      </c>
      <c r="G487" s="2" t="str">
        <f>VLOOKUP(F487,Fehlerkomponenten!$1:$1048576,2,)</f>
        <v>0x4</v>
      </c>
      <c r="H487" t="s">
        <v>14</v>
      </c>
      <c r="I487" s="2" t="str">
        <f>VLOOKUP(H487,Fehlergruppen!$1:$1048576,2,)</f>
        <v>0x2</v>
      </c>
      <c r="J487" t="s">
        <v>431</v>
      </c>
      <c r="K487" s="2" t="str">
        <f>IF(AND(J487&lt;&gt;"None",J487&lt;&gt;"Log"),CONCATENATE(VLOOKUP(J487,'Error-Level'!$A$2:$B$38,2,FALSE)," ",DEC2HEX(E487,4)," ",VLOOKUP(F487,Fehlerkomponenten!$1:$1048576,4,)," ",VLOOKUP(H487,Fehlergruppen!$1:$1048576,4,)),"")</f>
        <v>ERR 5048 REX SW</v>
      </c>
      <c r="L487" t="s">
        <v>61</v>
      </c>
      <c r="M487" s="6"/>
      <c r="O487" s="6"/>
      <c r="Q487" s="6"/>
    </row>
    <row r="488" spans="1:17" x14ac:dyDescent="0.15">
      <c r="A488" s="1" t="s">
        <v>287</v>
      </c>
      <c r="B488" s="2" t="str">
        <f>VLOOKUP(A488,'Node-IDs'!$1:$256,2,)</f>
        <v>0x14</v>
      </c>
      <c r="C488" t="s">
        <v>362</v>
      </c>
      <c r="D488">
        <v>73</v>
      </c>
      <c r="E488" s="2">
        <f>VLOOKUP(A488,'Node-IDs'!$1:$256,3,)*1024+D488</f>
        <v>20553</v>
      </c>
      <c r="F488" t="s">
        <v>3</v>
      </c>
      <c r="G488" s="2" t="str">
        <f>VLOOKUP(F488,Fehlerkomponenten!$1:$1048576,2,)</f>
        <v>0x4</v>
      </c>
      <c r="H488" t="s">
        <v>14</v>
      </c>
      <c r="I488" s="2" t="str">
        <f>VLOOKUP(H488,Fehlergruppen!$1:$1048576,2,)</f>
        <v>0x2</v>
      </c>
      <c r="J488" t="s">
        <v>431</v>
      </c>
      <c r="K488" s="2" t="str">
        <f>IF(AND(J488&lt;&gt;"None",J488&lt;&gt;"Log"),CONCATENATE(VLOOKUP(J488,'Error-Level'!$A$2:$B$38,2,FALSE)," ",DEC2HEX(E488,4)," ",VLOOKUP(F488,Fehlerkomponenten!$1:$1048576,4,)," ",VLOOKUP(H488,Fehlergruppen!$1:$1048576,4,)),"")</f>
        <v>ERR 5049 REX SW</v>
      </c>
      <c r="L488" t="s">
        <v>61</v>
      </c>
      <c r="M488" s="6"/>
      <c r="O488" s="6"/>
      <c r="Q488" s="6"/>
    </row>
    <row r="489" spans="1:17" x14ac:dyDescent="0.15">
      <c r="A489" s="1" t="s">
        <v>287</v>
      </c>
      <c r="B489" s="2" t="str">
        <f>VLOOKUP(A489,'Node-IDs'!$1:$256,2,)</f>
        <v>0x14</v>
      </c>
      <c r="C489" t="s">
        <v>363</v>
      </c>
      <c r="D489">
        <v>74</v>
      </c>
      <c r="E489" s="2">
        <f>VLOOKUP(A489,'Node-IDs'!$1:$256,3,)*1024+D489</f>
        <v>20554</v>
      </c>
      <c r="F489" t="s">
        <v>3</v>
      </c>
      <c r="G489" s="2" t="str">
        <f>VLOOKUP(F489,Fehlerkomponenten!$1:$1048576,2,)</f>
        <v>0x4</v>
      </c>
      <c r="H489" t="s">
        <v>14</v>
      </c>
      <c r="I489" s="2" t="str">
        <f>VLOOKUP(H489,Fehlergruppen!$1:$1048576,2,)</f>
        <v>0x2</v>
      </c>
      <c r="J489" t="s">
        <v>433</v>
      </c>
      <c r="K489" s="2" t="str">
        <f>IF(AND(J489&lt;&gt;"None",J489&lt;&gt;"Log"),CONCATENATE(VLOOKUP(J489,'Error-Level'!$A$2:$B$38,2,FALSE)," ",DEC2HEX(E489,4)," ",VLOOKUP(F489,Fehlerkomponenten!$1:$1048576,4,)," ",VLOOKUP(H489,Fehlergruppen!$1:$1048576,4,)),"")</f>
        <v/>
      </c>
      <c r="L489" t="s">
        <v>403</v>
      </c>
      <c r="M489" s="6"/>
      <c r="O489" s="6"/>
      <c r="Q489" s="6"/>
    </row>
    <row r="490" spans="1:17" x14ac:dyDescent="0.15">
      <c r="A490" s="1" t="s">
        <v>287</v>
      </c>
      <c r="B490" s="2" t="str">
        <f>VLOOKUP(A490,'Node-IDs'!$1:$256,2,)</f>
        <v>0x14</v>
      </c>
      <c r="C490" t="s">
        <v>364</v>
      </c>
      <c r="D490">
        <v>75</v>
      </c>
      <c r="E490" s="2">
        <f>VLOOKUP(A490,'Node-IDs'!$1:$256,3,)*1024+D490</f>
        <v>20555</v>
      </c>
      <c r="F490" t="s">
        <v>3</v>
      </c>
      <c r="G490" s="2" t="str">
        <f>VLOOKUP(F490,Fehlerkomponenten!$1:$1048576,2,)</f>
        <v>0x4</v>
      </c>
      <c r="I490" s="2" t="e">
        <f>VLOOKUP(H490,Fehlergruppen!$1:$1048576,2,)</f>
        <v>#N/A</v>
      </c>
      <c r="J490" t="s">
        <v>431</v>
      </c>
      <c r="K490" s="2" t="e">
        <f>IF(AND(J490&lt;&gt;"None",J490&lt;&gt;"Log"),CONCATENATE(VLOOKUP(J490,'Error-Level'!$A$2:$B$38,2,FALSE)," ",DEC2HEX(E490,4)," ",VLOOKUP(F490,Fehlerkomponenten!$1:$1048576,4,)," ",VLOOKUP(H490,Fehlergruppen!$1:$1048576,4,)),"")</f>
        <v>#N/A</v>
      </c>
      <c r="L490" t="s">
        <v>61</v>
      </c>
      <c r="M490" s="6"/>
      <c r="O490" s="6"/>
      <c r="Q490" s="6"/>
    </row>
    <row r="491" spans="1:17" x14ac:dyDescent="0.15">
      <c r="A491" s="1" t="s">
        <v>287</v>
      </c>
      <c r="B491" s="2" t="str">
        <f>VLOOKUP(A491,'Node-IDs'!$1:$256,2,)</f>
        <v>0x14</v>
      </c>
      <c r="C491" t="s">
        <v>365</v>
      </c>
      <c r="D491">
        <v>76</v>
      </c>
      <c r="E491" s="2">
        <f>VLOOKUP(A491,'Node-IDs'!$1:$256,3,)*1024+D491</f>
        <v>20556</v>
      </c>
      <c r="F491" t="s">
        <v>3</v>
      </c>
      <c r="G491" s="2" t="str">
        <f>VLOOKUP(F491,Fehlerkomponenten!$1:$1048576,2,)</f>
        <v>0x4</v>
      </c>
      <c r="I491" s="2" t="e">
        <f>VLOOKUP(H491,Fehlergruppen!$1:$1048576,2,)</f>
        <v>#N/A</v>
      </c>
      <c r="J491" t="s">
        <v>433</v>
      </c>
      <c r="K491" s="2" t="str">
        <f>IF(AND(J491&lt;&gt;"None",J491&lt;&gt;"Log"),CONCATENATE(VLOOKUP(J491,'Error-Level'!$A$2:$B$38,2,FALSE)," ",DEC2HEX(E491,4)," ",VLOOKUP(F491,Fehlerkomponenten!$1:$1048576,4,)," ",VLOOKUP(H491,Fehlergruppen!$1:$1048576,4,)),"")</f>
        <v/>
      </c>
      <c r="L491" t="s">
        <v>403</v>
      </c>
      <c r="M491" s="6"/>
      <c r="O491" s="6"/>
      <c r="Q491" s="6"/>
    </row>
    <row r="492" spans="1:17" x14ac:dyDescent="0.15">
      <c r="A492" s="1" t="s">
        <v>287</v>
      </c>
      <c r="B492" s="2" t="str">
        <f>VLOOKUP(A492,'Node-IDs'!$1:$256,2,)</f>
        <v>0x14</v>
      </c>
      <c r="C492" t="s">
        <v>366</v>
      </c>
      <c r="D492">
        <v>77</v>
      </c>
      <c r="E492" s="2">
        <f>VLOOKUP(A492,'Node-IDs'!$1:$256,3,)*1024+D492</f>
        <v>20557</v>
      </c>
      <c r="F492" t="s">
        <v>3</v>
      </c>
      <c r="G492" s="2" t="str">
        <f>VLOOKUP(F492,Fehlerkomponenten!$1:$1048576,2,)</f>
        <v>0x4</v>
      </c>
      <c r="H492" t="s">
        <v>15</v>
      </c>
      <c r="I492" s="2" t="str">
        <f>VLOOKUP(H492,Fehlergruppen!$1:$1048576,2,)</f>
        <v>0x3</v>
      </c>
      <c r="J492" t="s">
        <v>433</v>
      </c>
      <c r="K492" s="2" t="str">
        <f>IF(AND(J492&lt;&gt;"None",J492&lt;&gt;"Log"),CONCATENATE(VLOOKUP(J492,'Error-Level'!$A$2:$B$38,2,FALSE)," ",DEC2HEX(E492,4)," ",VLOOKUP(F492,Fehlerkomponenten!$1:$1048576,4,)," ",VLOOKUP(H492,Fehlergruppen!$1:$1048576,4,)),"")</f>
        <v/>
      </c>
      <c r="L492" t="s">
        <v>403</v>
      </c>
      <c r="M492" s="6"/>
      <c r="O492" s="6"/>
      <c r="Q492" s="6"/>
    </row>
    <row r="493" spans="1:17" x14ac:dyDescent="0.15">
      <c r="A493" s="1" t="s">
        <v>287</v>
      </c>
      <c r="B493" s="2" t="str">
        <f>VLOOKUP(A493,'Node-IDs'!$1:$256,2,)</f>
        <v>0x14</v>
      </c>
      <c r="C493" t="s">
        <v>367</v>
      </c>
      <c r="D493">
        <v>78</v>
      </c>
      <c r="E493" s="2">
        <f>VLOOKUP(A493,'Node-IDs'!$1:$256,3,)*1024+D493</f>
        <v>20558</v>
      </c>
      <c r="F493" t="s">
        <v>3</v>
      </c>
      <c r="G493" s="2" t="str">
        <f>VLOOKUP(F493,Fehlerkomponenten!$1:$1048576,2,)</f>
        <v>0x4</v>
      </c>
      <c r="I493" s="2" t="e">
        <f>VLOOKUP(H493,Fehlergruppen!$1:$1048576,2,)</f>
        <v>#N/A</v>
      </c>
      <c r="J493" t="s">
        <v>431</v>
      </c>
      <c r="K493" s="2" t="e">
        <f>IF(AND(J493&lt;&gt;"None",J493&lt;&gt;"Log"),CONCATENATE(VLOOKUP(J493,'Error-Level'!$A$2:$B$38,2,FALSE)," ",DEC2HEX(E493,4)," ",VLOOKUP(F493,Fehlerkomponenten!$1:$1048576,4,)," ",VLOOKUP(H493,Fehlergruppen!$1:$1048576,4,)),"")</f>
        <v>#N/A</v>
      </c>
      <c r="L493" t="s">
        <v>727</v>
      </c>
      <c r="M493" s="6"/>
      <c r="O493" s="6"/>
      <c r="Q493" s="6"/>
    </row>
    <row r="494" spans="1:17" x14ac:dyDescent="0.15">
      <c r="A494" s="1" t="s">
        <v>287</v>
      </c>
      <c r="B494" s="2" t="str">
        <f>VLOOKUP(A494,'Node-IDs'!$1:$256,2,)</f>
        <v>0x14</v>
      </c>
      <c r="C494" t="s">
        <v>368</v>
      </c>
      <c r="D494">
        <v>79</v>
      </c>
      <c r="E494" s="2">
        <f>VLOOKUP(A494,'Node-IDs'!$1:$256,3,)*1024+D494</f>
        <v>20559</v>
      </c>
      <c r="F494" t="s">
        <v>3</v>
      </c>
      <c r="G494" s="2" t="str">
        <f>VLOOKUP(F494,Fehlerkomponenten!$1:$1048576,2,)</f>
        <v>0x4</v>
      </c>
      <c r="H494" t="s">
        <v>14</v>
      </c>
      <c r="I494" s="2" t="str">
        <f>VLOOKUP(H494,Fehlergruppen!$1:$1048576,2,)</f>
        <v>0x2</v>
      </c>
      <c r="J494" t="s">
        <v>433</v>
      </c>
      <c r="K494" s="2" t="str">
        <f>IF(AND(J494&lt;&gt;"None",J494&lt;&gt;"Log"),CONCATENATE(VLOOKUP(J494,'Error-Level'!$A$2:$B$38,2,FALSE)," ",DEC2HEX(E494,4)," ",VLOOKUP(F494,Fehlerkomponenten!$1:$1048576,4,)," ",VLOOKUP(H494,Fehlergruppen!$1:$1048576,4,)),"")</f>
        <v/>
      </c>
      <c r="L494" t="s">
        <v>403</v>
      </c>
      <c r="M494" s="6"/>
      <c r="O494" s="6"/>
      <c r="Q494" s="6"/>
    </row>
    <row r="495" spans="1:17" x14ac:dyDescent="0.15">
      <c r="A495" s="1" t="s">
        <v>287</v>
      </c>
      <c r="B495" s="2" t="str">
        <f>VLOOKUP(A495,'Node-IDs'!$1:$256,2,)</f>
        <v>0x14</v>
      </c>
      <c r="C495" t="s">
        <v>369</v>
      </c>
      <c r="D495">
        <v>80</v>
      </c>
      <c r="E495" s="2">
        <f>VLOOKUP(A495,'Node-IDs'!$1:$256,3,)*1024+D495</f>
        <v>20560</v>
      </c>
      <c r="F495" t="s">
        <v>3</v>
      </c>
      <c r="G495" s="2" t="str">
        <f>VLOOKUP(F495,Fehlerkomponenten!$1:$1048576,2,)</f>
        <v>0x4</v>
      </c>
      <c r="I495" s="2" t="e">
        <f>VLOOKUP(H495,Fehlergruppen!$1:$1048576,2,)</f>
        <v>#N/A</v>
      </c>
      <c r="J495" t="s">
        <v>431</v>
      </c>
      <c r="K495" s="2" t="e">
        <f>IF(AND(J495&lt;&gt;"None",J495&lt;&gt;"Log"),CONCATENATE(VLOOKUP(J495,'Error-Level'!$A$2:$B$38,2,FALSE)," ",DEC2HEX(E495,4)," ",VLOOKUP(F495,Fehlerkomponenten!$1:$1048576,4,)," ",VLOOKUP(H495,Fehlergruppen!$1:$1048576,4,)),"")</f>
        <v>#N/A</v>
      </c>
      <c r="L495" t="s">
        <v>61</v>
      </c>
      <c r="M495" s="6"/>
      <c r="O495" s="6"/>
      <c r="Q495" s="6"/>
    </row>
    <row r="496" spans="1:17" x14ac:dyDescent="0.15">
      <c r="A496" s="1" t="s">
        <v>287</v>
      </c>
      <c r="B496" s="2" t="str">
        <f>VLOOKUP(A496,'Node-IDs'!$1:$256,2,)</f>
        <v>0x14</v>
      </c>
      <c r="C496" t="s">
        <v>370</v>
      </c>
      <c r="D496">
        <v>81</v>
      </c>
      <c r="E496" s="2">
        <f>VLOOKUP(A496,'Node-IDs'!$1:$256,3,)*1024+D496</f>
        <v>20561</v>
      </c>
      <c r="F496" t="s">
        <v>3</v>
      </c>
      <c r="G496" s="2" t="str">
        <f>VLOOKUP(F496,Fehlerkomponenten!$1:$1048576,2,)</f>
        <v>0x4</v>
      </c>
      <c r="I496" s="2" t="e">
        <f>VLOOKUP(H496,Fehlergruppen!$1:$1048576,2,)</f>
        <v>#N/A</v>
      </c>
      <c r="J496" t="s">
        <v>433</v>
      </c>
      <c r="K496" s="2" t="str">
        <f>IF(AND(J496&lt;&gt;"None",J496&lt;&gt;"Log"),CONCATENATE(VLOOKUP(J496,'Error-Level'!$A$2:$B$38,2,FALSE)," ",DEC2HEX(E496,4)," ",VLOOKUP(F496,Fehlerkomponenten!$1:$1048576,4,)," ",VLOOKUP(H496,Fehlergruppen!$1:$1048576,4,)),"")</f>
        <v/>
      </c>
      <c r="L496" t="s">
        <v>403</v>
      </c>
      <c r="M496" s="6"/>
      <c r="O496" s="6"/>
      <c r="Q496" s="6"/>
    </row>
    <row r="497" spans="1:17" x14ac:dyDescent="0.15">
      <c r="A497" s="1" t="s">
        <v>287</v>
      </c>
      <c r="B497" s="2" t="str">
        <f>VLOOKUP(A497,'Node-IDs'!$1:$256,2,)</f>
        <v>0x14</v>
      </c>
      <c r="C497" t="s">
        <v>371</v>
      </c>
      <c r="D497">
        <v>82</v>
      </c>
      <c r="E497" s="2">
        <f>VLOOKUP(A497,'Node-IDs'!$1:$256,3,)*1024+D497</f>
        <v>20562</v>
      </c>
      <c r="F497" t="s">
        <v>3</v>
      </c>
      <c r="G497" s="2" t="str">
        <f>VLOOKUP(F497,Fehlerkomponenten!$1:$1048576,2,)</f>
        <v>0x4</v>
      </c>
      <c r="I497" s="2" t="e">
        <f>VLOOKUP(H497,Fehlergruppen!$1:$1048576,2,)</f>
        <v>#N/A</v>
      </c>
      <c r="J497" t="s">
        <v>433</v>
      </c>
      <c r="K497" s="2" t="str">
        <f>IF(AND(J497&lt;&gt;"None",J497&lt;&gt;"Log"),CONCATENATE(VLOOKUP(J497,'Error-Level'!$A$2:$B$38,2,FALSE)," ",DEC2HEX(E497,4)," ",VLOOKUP(F497,Fehlerkomponenten!$1:$1048576,4,)," ",VLOOKUP(H497,Fehlergruppen!$1:$1048576,4,)),"")</f>
        <v/>
      </c>
      <c r="L497" t="s">
        <v>403</v>
      </c>
      <c r="M497" s="6"/>
      <c r="O497" s="6"/>
      <c r="Q497" s="6"/>
    </row>
    <row r="498" spans="1:17" x14ac:dyDescent="0.15">
      <c r="A498" s="1" t="s">
        <v>287</v>
      </c>
      <c r="B498" s="2" t="str">
        <f>VLOOKUP(A498,'Node-IDs'!$1:$256,2,)</f>
        <v>0x14</v>
      </c>
      <c r="C498" t="s">
        <v>372</v>
      </c>
      <c r="D498">
        <v>83</v>
      </c>
      <c r="E498" s="2">
        <f>VLOOKUP(A498,'Node-IDs'!$1:$256,3,)*1024+D498</f>
        <v>20563</v>
      </c>
      <c r="F498" t="s">
        <v>3</v>
      </c>
      <c r="G498" s="2" t="str">
        <f>VLOOKUP(F498,Fehlerkomponenten!$1:$1048576,2,)</f>
        <v>0x4</v>
      </c>
      <c r="I498" s="2" t="e">
        <f>VLOOKUP(H498,Fehlergruppen!$1:$1048576,2,)</f>
        <v>#N/A</v>
      </c>
      <c r="J498" t="s">
        <v>433</v>
      </c>
      <c r="K498" s="2" t="str">
        <f>IF(AND(J498&lt;&gt;"None",J498&lt;&gt;"Log"),CONCATENATE(VLOOKUP(J498,'Error-Level'!$A$2:$B$38,2,FALSE)," ",DEC2HEX(E498,4)," ",VLOOKUP(F498,Fehlerkomponenten!$1:$1048576,4,)," ",VLOOKUP(H498,Fehlergruppen!$1:$1048576,4,)),"")</f>
        <v/>
      </c>
      <c r="L498" t="s">
        <v>403</v>
      </c>
      <c r="M498" s="6"/>
      <c r="O498" s="6"/>
      <c r="Q498" s="6"/>
    </row>
    <row r="499" spans="1:17" x14ac:dyDescent="0.15">
      <c r="A499" s="1" t="s">
        <v>287</v>
      </c>
      <c r="B499" s="2" t="str">
        <f>VLOOKUP(A499,'Node-IDs'!$1:$256,2,)</f>
        <v>0x14</v>
      </c>
      <c r="C499" t="s">
        <v>373</v>
      </c>
      <c r="D499">
        <v>84</v>
      </c>
      <c r="E499" s="2">
        <f>VLOOKUP(A499,'Node-IDs'!$1:$256,3,)*1024+D499</f>
        <v>20564</v>
      </c>
      <c r="F499" t="s">
        <v>3</v>
      </c>
      <c r="G499" s="2" t="str">
        <f>VLOOKUP(F499,Fehlerkomponenten!$1:$1048576,2,)</f>
        <v>0x4</v>
      </c>
      <c r="I499" s="2" t="e">
        <f>VLOOKUP(H499,Fehlergruppen!$1:$1048576,2,)</f>
        <v>#N/A</v>
      </c>
      <c r="J499" t="s">
        <v>433</v>
      </c>
      <c r="K499" s="2" t="str">
        <f>IF(AND(J499&lt;&gt;"None",J499&lt;&gt;"Log"),CONCATENATE(VLOOKUP(J499,'Error-Level'!$A$2:$B$38,2,FALSE)," ",DEC2HEX(E499,4)," ",VLOOKUP(F499,Fehlerkomponenten!$1:$1048576,4,)," ",VLOOKUP(H499,Fehlergruppen!$1:$1048576,4,)),"")</f>
        <v/>
      </c>
      <c r="L499" t="s">
        <v>403</v>
      </c>
      <c r="M499" s="6"/>
      <c r="O499" s="6"/>
      <c r="Q499" s="6"/>
    </row>
    <row r="500" spans="1:17" x14ac:dyDescent="0.15">
      <c r="A500" s="1" t="s">
        <v>287</v>
      </c>
      <c r="B500" s="2" t="str">
        <f>VLOOKUP(A500,'Node-IDs'!$1:$256,2,)</f>
        <v>0x14</v>
      </c>
      <c r="C500" t="s">
        <v>374</v>
      </c>
      <c r="D500">
        <v>85</v>
      </c>
      <c r="E500" s="2">
        <f>VLOOKUP(A500,'Node-IDs'!$1:$256,3,)*1024+D500</f>
        <v>20565</v>
      </c>
      <c r="F500" t="s">
        <v>3</v>
      </c>
      <c r="G500" s="2" t="str">
        <f>VLOOKUP(F500,Fehlerkomponenten!$1:$1048576,2,)</f>
        <v>0x4</v>
      </c>
      <c r="H500" t="s">
        <v>14</v>
      </c>
      <c r="I500" s="2" t="str">
        <f>VLOOKUP(H500,Fehlergruppen!$1:$1048576,2,)</f>
        <v>0x2</v>
      </c>
      <c r="J500" t="s">
        <v>433</v>
      </c>
      <c r="K500" s="2" t="str">
        <f>IF(AND(J500&lt;&gt;"None",J500&lt;&gt;"Log"),CONCATENATE(VLOOKUP(J500,'Error-Level'!$A$2:$B$38,2,FALSE)," ",DEC2HEX(E500,4)," ",VLOOKUP(F500,Fehlerkomponenten!$1:$1048576,4,)," ",VLOOKUP(H500,Fehlergruppen!$1:$1048576,4,)),"")</f>
        <v/>
      </c>
      <c r="L500" t="s">
        <v>403</v>
      </c>
      <c r="M500" s="6"/>
      <c r="O500" s="6"/>
      <c r="Q500" s="6"/>
    </row>
    <row r="501" spans="1:17" x14ac:dyDescent="0.15">
      <c r="A501" s="1" t="s">
        <v>287</v>
      </c>
      <c r="B501" s="2" t="str">
        <f>VLOOKUP(A501,'Node-IDs'!$1:$256,2,)</f>
        <v>0x14</v>
      </c>
      <c r="C501" t="s">
        <v>375</v>
      </c>
      <c r="D501">
        <v>86</v>
      </c>
      <c r="E501" s="2">
        <f>VLOOKUP(A501,'Node-IDs'!$1:$256,3,)*1024+D501</f>
        <v>20566</v>
      </c>
      <c r="F501" t="s">
        <v>3</v>
      </c>
      <c r="G501" s="2" t="str">
        <f>VLOOKUP(F501,Fehlerkomponenten!$1:$1048576,2,)</f>
        <v>0x4</v>
      </c>
      <c r="I501" s="2" t="e">
        <f>VLOOKUP(H501,Fehlergruppen!$1:$1048576,2,)</f>
        <v>#N/A</v>
      </c>
      <c r="J501" t="s">
        <v>431</v>
      </c>
      <c r="K501" s="2" t="e">
        <f>IF(AND(J501&lt;&gt;"None",J501&lt;&gt;"Log"),CONCATENATE(VLOOKUP(J501,'Error-Level'!$A$2:$B$38,2,FALSE)," ",DEC2HEX(E501,4)," ",VLOOKUP(F501,Fehlerkomponenten!$1:$1048576,4,)," ",VLOOKUP(H501,Fehlergruppen!$1:$1048576,4,)),"")</f>
        <v>#N/A</v>
      </c>
      <c r="L501" t="s">
        <v>61</v>
      </c>
      <c r="M501" s="6"/>
      <c r="O501" s="6"/>
      <c r="Q501" s="6"/>
    </row>
    <row r="502" spans="1:17" x14ac:dyDescent="0.15">
      <c r="A502" s="1" t="s">
        <v>287</v>
      </c>
      <c r="B502" s="2" t="str">
        <f>VLOOKUP(A502,'Node-IDs'!$1:$256,2,)</f>
        <v>0x14</v>
      </c>
      <c r="C502" t="s">
        <v>376</v>
      </c>
      <c r="D502">
        <v>87</v>
      </c>
      <c r="E502" s="2">
        <f>VLOOKUP(A502,'Node-IDs'!$1:$256,3,)*1024+D502</f>
        <v>20567</v>
      </c>
      <c r="F502" t="s">
        <v>3</v>
      </c>
      <c r="G502" s="2" t="str">
        <f>VLOOKUP(F502,Fehlerkomponenten!$1:$1048576,2,)</f>
        <v>0x4</v>
      </c>
      <c r="I502" s="2" t="e">
        <f>VLOOKUP(H502,Fehlergruppen!$1:$1048576,2,)</f>
        <v>#N/A</v>
      </c>
      <c r="J502" t="s">
        <v>433</v>
      </c>
      <c r="K502" s="2" t="str">
        <f>IF(AND(J502&lt;&gt;"None",J502&lt;&gt;"Log"),CONCATENATE(VLOOKUP(J502,'Error-Level'!$A$2:$B$38,2,FALSE)," ",DEC2HEX(E502,4)," ",VLOOKUP(F502,Fehlerkomponenten!$1:$1048576,4,)," ",VLOOKUP(H502,Fehlergruppen!$1:$1048576,4,)),"")</f>
        <v/>
      </c>
      <c r="L502" t="s">
        <v>403</v>
      </c>
      <c r="M502" s="6"/>
      <c r="O502" s="6"/>
      <c r="Q502" s="6"/>
    </row>
    <row r="503" spans="1:17" x14ac:dyDescent="0.15">
      <c r="A503" s="1" t="s">
        <v>287</v>
      </c>
      <c r="B503" s="2" t="str">
        <f>VLOOKUP(A503,'Node-IDs'!$1:$256,2,)</f>
        <v>0x14</v>
      </c>
      <c r="C503" t="s">
        <v>377</v>
      </c>
      <c r="D503">
        <v>88</v>
      </c>
      <c r="E503" s="2">
        <f>VLOOKUP(A503,'Node-IDs'!$1:$256,3,)*1024+D503</f>
        <v>20568</v>
      </c>
      <c r="F503" t="s">
        <v>3</v>
      </c>
      <c r="G503" s="2" t="str">
        <f>VLOOKUP(F503,Fehlerkomponenten!$1:$1048576,2,)</f>
        <v>0x4</v>
      </c>
      <c r="I503" s="2" t="e">
        <f>VLOOKUP(H503,Fehlergruppen!$1:$1048576,2,)</f>
        <v>#N/A</v>
      </c>
      <c r="J503" t="s">
        <v>433</v>
      </c>
      <c r="K503" s="2" t="str">
        <f>IF(AND(J503&lt;&gt;"None",J503&lt;&gt;"Log"),CONCATENATE(VLOOKUP(J503,'Error-Level'!$A$2:$B$38,2,FALSE)," ",DEC2HEX(E503,4)," ",VLOOKUP(F503,Fehlerkomponenten!$1:$1048576,4,)," ",VLOOKUP(H503,Fehlergruppen!$1:$1048576,4,)),"")</f>
        <v/>
      </c>
      <c r="L503" t="s">
        <v>403</v>
      </c>
      <c r="M503" s="6"/>
      <c r="O503" s="6"/>
      <c r="Q503" s="6"/>
    </row>
    <row r="504" spans="1:17" x14ac:dyDescent="0.15">
      <c r="A504" s="1" t="s">
        <v>287</v>
      </c>
      <c r="B504" s="2" t="str">
        <f>VLOOKUP(A504,'Node-IDs'!$1:$256,2,)</f>
        <v>0x14</v>
      </c>
      <c r="C504" t="s">
        <v>378</v>
      </c>
      <c r="D504">
        <v>89</v>
      </c>
      <c r="E504" s="2">
        <f>VLOOKUP(A504,'Node-IDs'!$1:$256,3,)*1024+D504</f>
        <v>20569</v>
      </c>
      <c r="F504" t="s">
        <v>3</v>
      </c>
      <c r="G504" s="2" t="str">
        <f>VLOOKUP(F504,Fehlerkomponenten!$1:$1048576,2,)</f>
        <v>0x4</v>
      </c>
      <c r="I504" s="2" t="e">
        <f>VLOOKUP(H504,Fehlergruppen!$1:$1048576,2,)</f>
        <v>#N/A</v>
      </c>
      <c r="J504" t="s">
        <v>433</v>
      </c>
      <c r="K504" s="2" t="str">
        <f>IF(AND(J504&lt;&gt;"None",J504&lt;&gt;"Log"),CONCATENATE(VLOOKUP(J504,'Error-Level'!$A$2:$B$38,2,FALSE)," ",DEC2HEX(E504,4)," ",VLOOKUP(F504,Fehlerkomponenten!$1:$1048576,4,)," ",VLOOKUP(H504,Fehlergruppen!$1:$1048576,4,)),"")</f>
        <v/>
      </c>
      <c r="L504" t="s">
        <v>403</v>
      </c>
      <c r="M504" s="6"/>
      <c r="O504" s="6"/>
      <c r="Q504" s="6"/>
    </row>
    <row r="505" spans="1:17" x14ac:dyDescent="0.15">
      <c r="A505" s="1" t="s">
        <v>287</v>
      </c>
      <c r="B505" s="2" t="str">
        <f>VLOOKUP(A505,'Node-IDs'!$1:$256,2,)</f>
        <v>0x14</v>
      </c>
      <c r="C505" t="s">
        <v>379</v>
      </c>
      <c r="D505">
        <v>90</v>
      </c>
      <c r="E505" s="2">
        <f>VLOOKUP(A505,'Node-IDs'!$1:$256,3,)*1024+D505</f>
        <v>20570</v>
      </c>
      <c r="F505" t="s">
        <v>3</v>
      </c>
      <c r="G505" s="2" t="str">
        <f>VLOOKUP(F505,Fehlerkomponenten!$1:$1048576,2,)</f>
        <v>0x4</v>
      </c>
      <c r="I505" s="2" t="e">
        <f>VLOOKUP(H505,Fehlergruppen!$1:$1048576,2,)</f>
        <v>#N/A</v>
      </c>
      <c r="J505" t="s">
        <v>433</v>
      </c>
      <c r="K505" s="2" t="str">
        <f>IF(AND(J505&lt;&gt;"None",J505&lt;&gt;"Log"),CONCATENATE(VLOOKUP(J505,'Error-Level'!$A$2:$B$38,2,FALSE)," ",DEC2HEX(E505,4)," ",VLOOKUP(F505,Fehlerkomponenten!$1:$1048576,4,)," ",VLOOKUP(H505,Fehlergruppen!$1:$1048576,4,)),"")</f>
        <v/>
      </c>
      <c r="L505" t="s">
        <v>403</v>
      </c>
      <c r="M505" s="6"/>
      <c r="O505" s="6"/>
      <c r="Q505" s="6"/>
    </row>
    <row r="506" spans="1:17" x14ac:dyDescent="0.15">
      <c r="A506" s="1" t="s">
        <v>287</v>
      </c>
      <c r="B506" s="2" t="str">
        <f>VLOOKUP(A506,'Node-IDs'!$1:$256,2,)</f>
        <v>0x14</v>
      </c>
      <c r="C506" t="s">
        <v>380</v>
      </c>
      <c r="D506">
        <v>91</v>
      </c>
      <c r="E506" s="2">
        <f>VLOOKUP(A506,'Node-IDs'!$1:$256,3,)*1024+D506</f>
        <v>20571</v>
      </c>
      <c r="F506" t="s">
        <v>3</v>
      </c>
      <c r="G506" s="2" t="str">
        <f>VLOOKUP(F506,Fehlerkomponenten!$1:$1048576,2,)</f>
        <v>0x4</v>
      </c>
      <c r="I506" s="2" t="e">
        <f>VLOOKUP(H506,Fehlergruppen!$1:$1048576,2,)</f>
        <v>#N/A</v>
      </c>
      <c r="J506" t="s">
        <v>433</v>
      </c>
      <c r="K506" s="2" t="str">
        <f>IF(AND(J506&lt;&gt;"None",J506&lt;&gt;"Log"),CONCATENATE(VLOOKUP(J506,'Error-Level'!$A$2:$B$38,2,FALSE)," ",DEC2HEX(E506,4)," ",VLOOKUP(F506,Fehlerkomponenten!$1:$1048576,4,)," ",VLOOKUP(H506,Fehlergruppen!$1:$1048576,4,)),"")</f>
        <v/>
      </c>
      <c r="L506" t="s">
        <v>403</v>
      </c>
      <c r="M506" s="6"/>
      <c r="O506" s="6"/>
      <c r="Q506" s="6"/>
    </row>
    <row r="507" spans="1:17" x14ac:dyDescent="0.15">
      <c r="A507" s="1" t="s">
        <v>287</v>
      </c>
      <c r="B507" s="2" t="str">
        <f>VLOOKUP(A507,'Node-IDs'!$1:$256,2,)</f>
        <v>0x14</v>
      </c>
      <c r="C507" t="s">
        <v>381</v>
      </c>
      <c r="D507">
        <v>92</v>
      </c>
      <c r="E507" s="2">
        <f>VLOOKUP(A507,'Node-IDs'!$1:$256,3,)*1024+D507</f>
        <v>20572</v>
      </c>
      <c r="F507" t="s">
        <v>3</v>
      </c>
      <c r="G507" s="2" t="str">
        <f>VLOOKUP(F507,Fehlerkomponenten!$1:$1048576,2,)</f>
        <v>0x4</v>
      </c>
      <c r="I507" s="2" t="e">
        <f>VLOOKUP(H507,Fehlergruppen!$1:$1048576,2,)</f>
        <v>#N/A</v>
      </c>
      <c r="J507" t="s">
        <v>433</v>
      </c>
      <c r="K507" s="2" t="str">
        <f>IF(AND(J507&lt;&gt;"None",J507&lt;&gt;"Log"),CONCATENATE(VLOOKUP(J507,'Error-Level'!$A$2:$B$38,2,FALSE)," ",DEC2HEX(E507,4)," ",VLOOKUP(F507,Fehlerkomponenten!$1:$1048576,4,)," ",VLOOKUP(H507,Fehlergruppen!$1:$1048576,4,)),"")</f>
        <v/>
      </c>
      <c r="L507" t="s">
        <v>403</v>
      </c>
      <c r="M507" s="6"/>
      <c r="O507" s="6"/>
      <c r="Q507" s="6"/>
    </row>
    <row r="508" spans="1:17" x14ac:dyDescent="0.15">
      <c r="A508" s="1" t="s">
        <v>287</v>
      </c>
      <c r="B508" s="2" t="str">
        <f>VLOOKUP(A508,'Node-IDs'!$1:$256,2,)</f>
        <v>0x14</v>
      </c>
      <c r="C508" t="s">
        <v>382</v>
      </c>
      <c r="D508">
        <v>93</v>
      </c>
      <c r="E508" s="2">
        <f>VLOOKUP(A508,'Node-IDs'!$1:$256,3,)*1024+D508</f>
        <v>20573</v>
      </c>
      <c r="F508" t="s">
        <v>3</v>
      </c>
      <c r="G508" s="2" t="str">
        <f>VLOOKUP(F508,Fehlerkomponenten!$1:$1048576,2,)</f>
        <v>0x4</v>
      </c>
      <c r="I508" s="2" t="e">
        <f>VLOOKUP(H508,Fehlergruppen!$1:$1048576,2,)</f>
        <v>#N/A</v>
      </c>
      <c r="J508" t="s">
        <v>433</v>
      </c>
      <c r="K508" s="2" t="str">
        <f>IF(AND(J508&lt;&gt;"None",J508&lt;&gt;"Log"),CONCATENATE(VLOOKUP(J508,'Error-Level'!$A$2:$B$38,2,FALSE)," ",DEC2HEX(E508,4)," ",VLOOKUP(F508,Fehlerkomponenten!$1:$1048576,4,)," ",VLOOKUP(H508,Fehlergruppen!$1:$1048576,4,)),"")</f>
        <v/>
      </c>
      <c r="L508" t="s">
        <v>403</v>
      </c>
      <c r="M508" s="6"/>
      <c r="O508" s="6"/>
      <c r="Q508" s="6"/>
    </row>
    <row r="509" spans="1:17" x14ac:dyDescent="0.15">
      <c r="A509" s="1" t="s">
        <v>287</v>
      </c>
      <c r="B509" s="2" t="str">
        <f>VLOOKUP(A509,'Node-IDs'!$1:$256,2,)</f>
        <v>0x14</v>
      </c>
      <c r="C509" t="s">
        <v>383</v>
      </c>
      <c r="D509">
        <v>94</v>
      </c>
      <c r="E509" s="2">
        <f>VLOOKUP(A509,'Node-IDs'!$1:$256,3,)*1024+D509</f>
        <v>20574</v>
      </c>
      <c r="F509" t="s">
        <v>3</v>
      </c>
      <c r="G509" s="2" t="str">
        <f>VLOOKUP(F509,Fehlerkomponenten!$1:$1048576,2,)</f>
        <v>0x4</v>
      </c>
      <c r="I509" s="2" t="e">
        <f>VLOOKUP(H509,Fehlergruppen!$1:$1048576,2,)</f>
        <v>#N/A</v>
      </c>
      <c r="J509" t="s">
        <v>433</v>
      </c>
      <c r="K509" s="2" t="str">
        <f>IF(AND(J509&lt;&gt;"None",J509&lt;&gt;"Log"),CONCATENATE(VLOOKUP(J509,'Error-Level'!$A$2:$B$38,2,FALSE)," ",DEC2HEX(E509,4)," ",VLOOKUP(F509,Fehlerkomponenten!$1:$1048576,4,)," ",VLOOKUP(H509,Fehlergruppen!$1:$1048576,4,)),"")</f>
        <v/>
      </c>
      <c r="L509" t="s">
        <v>403</v>
      </c>
      <c r="M509" s="6"/>
      <c r="O509" s="6"/>
      <c r="Q509" s="6"/>
    </row>
    <row r="510" spans="1:17" x14ac:dyDescent="0.15">
      <c r="A510" s="1" t="s">
        <v>287</v>
      </c>
      <c r="B510" s="2" t="str">
        <f>VLOOKUP(A510,'Node-IDs'!$1:$256,2,)</f>
        <v>0x14</v>
      </c>
      <c r="C510" t="s">
        <v>384</v>
      </c>
      <c r="D510">
        <v>95</v>
      </c>
      <c r="E510" s="2">
        <f>VLOOKUP(A510,'Node-IDs'!$1:$256,3,)*1024+D510</f>
        <v>20575</v>
      </c>
      <c r="F510" t="s">
        <v>3</v>
      </c>
      <c r="G510" s="2" t="str">
        <f>VLOOKUP(F510,Fehlerkomponenten!$1:$1048576,2,)</f>
        <v>0x4</v>
      </c>
      <c r="I510" s="2" t="e">
        <f>VLOOKUP(H510,Fehlergruppen!$1:$1048576,2,)</f>
        <v>#N/A</v>
      </c>
      <c r="J510" t="s">
        <v>433</v>
      </c>
      <c r="K510" s="2" t="str">
        <f>IF(AND(J510&lt;&gt;"None",J510&lt;&gt;"Log"),CONCATENATE(VLOOKUP(J510,'Error-Level'!$A$2:$B$38,2,FALSE)," ",DEC2HEX(E510,4)," ",VLOOKUP(F510,Fehlerkomponenten!$1:$1048576,4,)," ",VLOOKUP(H510,Fehlergruppen!$1:$1048576,4,)),"")</f>
        <v/>
      </c>
      <c r="L510" t="s">
        <v>403</v>
      </c>
      <c r="M510" s="6"/>
      <c r="O510" s="6"/>
      <c r="Q510" s="6"/>
    </row>
    <row r="511" spans="1:17" x14ac:dyDescent="0.15">
      <c r="A511" s="1" t="s">
        <v>287</v>
      </c>
      <c r="B511" s="2" t="str">
        <f>VLOOKUP(A511,'Node-IDs'!$1:$256,2,)</f>
        <v>0x14</v>
      </c>
      <c r="C511" t="s">
        <v>385</v>
      </c>
      <c r="D511">
        <v>96</v>
      </c>
      <c r="E511" s="2">
        <f>VLOOKUP(A511,'Node-IDs'!$1:$256,3,)*1024+D511</f>
        <v>20576</v>
      </c>
      <c r="F511" t="s">
        <v>3</v>
      </c>
      <c r="G511" s="2" t="str">
        <f>VLOOKUP(F511,Fehlerkomponenten!$1:$1048576,2,)</f>
        <v>0x4</v>
      </c>
      <c r="I511" s="2" t="e">
        <f>VLOOKUP(H511,Fehlergruppen!$1:$1048576,2,)</f>
        <v>#N/A</v>
      </c>
      <c r="J511" t="s">
        <v>433</v>
      </c>
      <c r="K511" s="2" t="str">
        <f>IF(AND(J511&lt;&gt;"None",J511&lt;&gt;"Log"),CONCATENATE(VLOOKUP(J511,'Error-Level'!$A$2:$B$38,2,FALSE)," ",DEC2HEX(E511,4)," ",VLOOKUP(F511,Fehlerkomponenten!$1:$1048576,4,)," ",VLOOKUP(H511,Fehlergruppen!$1:$1048576,4,)),"")</f>
        <v/>
      </c>
      <c r="L511" t="s">
        <v>403</v>
      </c>
      <c r="M511" s="6"/>
      <c r="O511" s="6"/>
      <c r="Q511" s="6"/>
    </row>
    <row r="512" spans="1:17" x14ac:dyDescent="0.15">
      <c r="A512" s="1" t="s">
        <v>287</v>
      </c>
      <c r="B512" s="2" t="str">
        <f>VLOOKUP(A512,'Node-IDs'!$1:$256,2,)</f>
        <v>0x14</v>
      </c>
      <c r="C512" t="s">
        <v>386</v>
      </c>
      <c r="D512">
        <v>97</v>
      </c>
      <c r="E512" s="2">
        <f>VLOOKUP(A512,'Node-IDs'!$1:$256,3,)*1024+D512</f>
        <v>20577</v>
      </c>
      <c r="F512" t="s">
        <v>3</v>
      </c>
      <c r="G512" s="2" t="str">
        <f>VLOOKUP(F512,Fehlerkomponenten!$1:$1048576,2,)</f>
        <v>0x4</v>
      </c>
      <c r="H512" t="s">
        <v>15</v>
      </c>
      <c r="I512" s="2" t="str">
        <f>VLOOKUP(H512,Fehlergruppen!$1:$1048576,2,)</f>
        <v>0x3</v>
      </c>
      <c r="J512" t="s">
        <v>433</v>
      </c>
      <c r="K512" s="2" t="str">
        <f>IF(AND(J512&lt;&gt;"None",J512&lt;&gt;"Log"),CONCATENATE(VLOOKUP(J512,'Error-Level'!$A$2:$B$38,2,FALSE)," ",DEC2HEX(E512,4)," ",VLOOKUP(F512,Fehlerkomponenten!$1:$1048576,4,)," ",VLOOKUP(H512,Fehlergruppen!$1:$1048576,4,)),"")</f>
        <v/>
      </c>
      <c r="L512" t="s">
        <v>403</v>
      </c>
      <c r="M512" s="6"/>
      <c r="O512" s="6"/>
      <c r="Q512" s="6"/>
    </row>
    <row r="513" spans="1:17" x14ac:dyDescent="0.15">
      <c r="A513" s="1" t="s">
        <v>287</v>
      </c>
      <c r="B513" s="2" t="str">
        <f>VLOOKUP(A513,'Node-IDs'!$1:$256,2,)</f>
        <v>0x14</v>
      </c>
      <c r="C513" t="s">
        <v>387</v>
      </c>
      <c r="D513">
        <v>98</v>
      </c>
      <c r="E513" s="2">
        <f>VLOOKUP(A513,'Node-IDs'!$1:$256,3,)*1024+D513</f>
        <v>20578</v>
      </c>
      <c r="F513" t="s">
        <v>3</v>
      </c>
      <c r="G513" s="2" t="str">
        <f>VLOOKUP(F513,Fehlerkomponenten!$1:$1048576,2,)</f>
        <v>0x4</v>
      </c>
      <c r="H513" t="s">
        <v>15</v>
      </c>
      <c r="I513" s="2" t="str">
        <f>VLOOKUP(H513,Fehlergruppen!$1:$1048576,2,)</f>
        <v>0x3</v>
      </c>
      <c r="J513" t="s">
        <v>431</v>
      </c>
      <c r="K513" s="2" t="str">
        <f>IF(AND(J513&lt;&gt;"None",J513&lt;&gt;"Log"),CONCATENATE(VLOOKUP(J513,'Error-Level'!$A$2:$B$38,2,FALSE)," ",DEC2HEX(E513,4)," ",VLOOKUP(F513,Fehlerkomponenten!$1:$1048576,4,)," ",VLOOKUP(H513,Fehlergruppen!$1:$1048576,4,)),"")</f>
        <v>ERR 5062 REX HW</v>
      </c>
      <c r="L513" t="s">
        <v>61</v>
      </c>
      <c r="M513" s="6"/>
      <c r="O513" s="6"/>
      <c r="Q513" s="6"/>
    </row>
    <row r="514" spans="1:17" x14ac:dyDescent="0.15">
      <c r="A514" s="1" t="s">
        <v>287</v>
      </c>
      <c r="B514" s="2" t="str">
        <f>VLOOKUP(A514,'Node-IDs'!$1:$256,2,)</f>
        <v>0x14</v>
      </c>
      <c r="C514" t="s">
        <v>388</v>
      </c>
      <c r="D514">
        <v>99</v>
      </c>
      <c r="E514" s="2">
        <f>VLOOKUP(A514,'Node-IDs'!$1:$256,3,)*1024+D514</f>
        <v>20579</v>
      </c>
      <c r="F514" t="s">
        <v>3</v>
      </c>
      <c r="G514" s="2" t="str">
        <f>VLOOKUP(F514,Fehlerkomponenten!$1:$1048576,2,)</f>
        <v>0x4</v>
      </c>
      <c r="H514" t="s">
        <v>15</v>
      </c>
      <c r="I514" s="2" t="str">
        <f>VLOOKUP(H514,Fehlergruppen!$1:$1048576,2,)</f>
        <v>0x3</v>
      </c>
      <c r="J514" t="s">
        <v>431</v>
      </c>
      <c r="K514" s="2" t="str">
        <f>IF(AND(J514&lt;&gt;"None",J514&lt;&gt;"Log"),CONCATENATE(VLOOKUP(J514,'Error-Level'!$A$2:$B$38,2,FALSE)," ",DEC2HEX(E514,4)," ",VLOOKUP(F514,Fehlerkomponenten!$1:$1048576,4,)," ",VLOOKUP(H514,Fehlergruppen!$1:$1048576,4,)),"")</f>
        <v>ERR 5063 REX HW</v>
      </c>
      <c r="L514" t="s">
        <v>61</v>
      </c>
      <c r="M514" s="6"/>
      <c r="O514" s="6"/>
      <c r="Q514" s="6"/>
    </row>
    <row r="515" spans="1:17" x14ac:dyDescent="0.15">
      <c r="A515" s="1" t="s">
        <v>287</v>
      </c>
      <c r="B515" s="2" t="str">
        <f>VLOOKUP(A515,'Node-IDs'!$1:$256,2,)</f>
        <v>0x14</v>
      </c>
      <c r="C515" t="s">
        <v>389</v>
      </c>
      <c r="D515">
        <v>100</v>
      </c>
      <c r="E515" s="2">
        <f>VLOOKUP(A515,'Node-IDs'!$1:$256,3,)*1024+D515</f>
        <v>20580</v>
      </c>
      <c r="F515" t="s">
        <v>3</v>
      </c>
      <c r="G515" s="2" t="str">
        <f>VLOOKUP(F515,Fehlerkomponenten!$1:$1048576,2,)</f>
        <v>0x4</v>
      </c>
      <c r="I515" s="2" t="e">
        <f>VLOOKUP(H515,Fehlergruppen!$1:$1048576,2,)</f>
        <v>#N/A</v>
      </c>
      <c r="J515" t="s">
        <v>431</v>
      </c>
      <c r="K515" s="2" t="e">
        <f>IF(AND(J515&lt;&gt;"None",J515&lt;&gt;"Log"),CONCATENATE(VLOOKUP(J515,'Error-Level'!$A$2:$B$38,2,FALSE)," ",DEC2HEX(E515,4)," ",VLOOKUP(F515,Fehlerkomponenten!$1:$1048576,4,)," ",VLOOKUP(H515,Fehlergruppen!$1:$1048576,4,)),"")</f>
        <v>#N/A</v>
      </c>
      <c r="L515" t="s">
        <v>61</v>
      </c>
      <c r="M515" s="6"/>
      <c r="O515" s="6"/>
      <c r="Q515" s="6"/>
    </row>
    <row r="516" spans="1:17" x14ac:dyDescent="0.15">
      <c r="A516" s="1" t="s">
        <v>287</v>
      </c>
      <c r="B516" s="2" t="str">
        <f>VLOOKUP(A516,'Node-IDs'!$1:$256,2,)</f>
        <v>0x14</v>
      </c>
      <c r="C516" t="s">
        <v>390</v>
      </c>
      <c r="D516">
        <v>101</v>
      </c>
      <c r="E516" s="2">
        <f>VLOOKUP(A516,'Node-IDs'!$1:$256,3,)*1024+D516</f>
        <v>20581</v>
      </c>
      <c r="F516" t="s">
        <v>3</v>
      </c>
      <c r="G516" s="2" t="str">
        <f>VLOOKUP(F516,Fehlerkomponenten!$1:$1048576,2,)</f>
        <v>0x4</v>
      </c>
      <c r="I516" s="2" t="e">
        <f>VLOOKUP(H516,Fehlergruppen!$1:$1048576,2,)</f>
        <v>#N/A</v>
      </c>
      <c r="J516" t="s">
        <v>433</v>
      </c>
      <c r="K516" s="2" t="str">
        <f>IF(AND(J516&lt;&gt;"None",J516&lt;&gt;"Log"),CONCATENATE(VLOOKUP(J516,'Error-Level'!$A$2:$B$38,2,FALSE)," ",DEC2HEX(E516,4)," ",VLOOKUP(F516,Fehlerkomponenten!$1:$1048576,4,)," ",VLOOKUP(H516,Fehlergruppen!$1:$1048576,4,)),"")</f>
        <v/>
      </c>
      <c r="L516" t="s">
        <v>403</v>
      </c>
      <c r="M516" s="6"/>
      <c r="O516" s="6"/>
      <c r="Q516" s="6"/>
    </row>
    <row r="517" spans="1:17" x14ac:dyDescent="0.15">
      <c r="A517" s="1" t="s">
        <v>287</v>
      </c>
      <c r="B517" s="2" t="str">
        <f>VLOOKUP(A517,'Node-IDs'!$1:$256,2,)</f>
        <v>0x14</v>
      </c>
      <c r="C517" t="s">
        <v>391</v>
      </c>
      <c r="D517">
        <v>102</v>
      </c>
      <c r="E517" s="2">
        <f>VLOOKUP(A517,'Node-IDs'!$1:$256,3,)*1024+D517</f>
        <v>20582</v>
      </c>
      <c r="F517" t="s">
        <v>3</v>
      </c>
      <c r="G517" s="2" t="str">
        <f>VLOOKUP(F517,Fehlerkomponenten!$1:$1048576,2,)</f>
        <v>0x4</v>
      </c>
      <c r="H517" t="s">
        <v>15</v>
      </c>
      <c r="I517" s="2" t="str">
        <f>VLOOKUP(H517,Fehlergruppen!$1:$1048576,2,)</f>
        <v>0x3</v>
      </c>
      <c r="J517" t="s">
        <v>433</v>
      </c>
      <c r="K517" s="2" t="str">
        <f>IF(AND(J517&lt;&gt;"None",J517&lt;&gt;"Log"),CONCATENATE(VLOOKUP(J517,'Error-Level'!$A$2:$B$38,2,FALSE)," ",DEC2HEX(E517,4)," ",VLOOKUP(F517,Fehlerkomponenten!$1:$1048576,4,)," ",VLOOKUP(H517,Fehlergruppen!$1:$1048576,4,)),"")</f>
        <v/>
      </c>
      <c r="L517" t="s">
        <v>403</v>
      </c>
      <c r="M517" s="6"/>
      <c r="O517" s="6"/>
      <c r="Q517" s="6"/>
    </row>
    <row r="518" spans="1:17" x14ac:dyDescent="0.15">
      <c r="A518" s="1" t="s">
        <v>287</v>
      </c>
      <c r="B518" s="2" t="str">
        <f>VLOOKUP(A518,'Node-IDs'!$1:$256,2,)</f>
        <v>0x14</v>
      </c>
      <c r="C518" t="s">
        <v>392</v>
      </c>
      <c r="D518">
        <v>108</v>
      </c>
      <c r="E518" s="2">
        <f>VLOOKUP(A518,'Node-IDs'!$1:$256,3,)*1024+D518</f>
        <v>20588</v>
      </c>
      <c r="F518" t="s">
        <v>3</v>
      </c>
      <c r="G518" s="2" t="str">
        <f>VLOOKUP(F518,Fehlerkomponenten!$1:$1048576,2,)</f>
        <v>0x4</v>
      </c>
      <c r="H518" t="s">
        <v>15</v>
      </c>
      <c r="I518" s="2" t="str">
        <f>VLOOKUP(H518,Fehlergruppen!$1:$1048576,2,)</f>
        <v>0x3</v>
      </c>
      <c r="J518" t="s">
        <v>431</v>
      </c>
      <c r="K518" s="2" t="str">
        <f>IF(AND(J518&lt;&gt;"None",J518&lt;&gt;"Log"),CONCATENATE(VLOOKUP(J518,'Error-Level'!$A$2:$B$38,2,FALSE)," ",DEC2HEX(E518,4)," ",VLOOKUP(F518,Fehlerkomponenten!$1:$1048576,4,)," ",VLOOKUP(H518,Fehlergruppen!$1:$1048576,4,)),"")</f>
        <v>ERR 506C REX HW</v>
      </c>
      <c r="L518" t="s">
        <v>61</v>
      </c>
      <c r="M518" s="6"/>
      <c r="O518" s="6"/>
      <c r="Q518" s="6"/>
    </row>
    <row r="519" spans="1:17" x14ac:dyDescent="0.15">
      <c r="A519" s="1" t="s">
        <v>287</v>
      </c>
      <c r="B519" s="2" t="str">
        <f>VLOOKUP(A519,'Node-IDs'!$1:$256,2,)</f>
        <v>0x14</v>
      </c>
      <c r="C519" t="s">
        <v>393</v>
      </c>
      <c r="D519">
        <v>110</v>
      </c>
      <c r="E519" s="2">
        <f>VLOOKUP(A519,'Node-IDs'!$1:$256,3,)*1024+D519</f>
        <v>20590</v>
      </c>
      <c r="F519" t="s">
        <v>3</v>
      </c>
      <c r="G519" s="2" t="str">
        <f>VLOOKUP(F519,Fehlerkomponenten!$1:$1048576,2,)</f>
        <v>0x4</v>
      </c>
      <c r="I519" s="2" t="e">
        <f>VLOOKUP(H519,Fehlergruppen!$1:$1048576,2,)</f>
        <v>#N/A</v>
      </c>
      <c r="J519" t="s">
        <v>431</v>
      </c>
      <c r="K519" s="2" t="e">
        <f>IF(AND(J519&lt;&gt;"None",J519&lt;&gt;"Log"),CONCATENATE(VLOOKUP(J519,'Error-Level'!$A$2:$B$38,2,FALSE)," ",DEC2HEX(E519,4)," ",VLOOKUP(F519,Fehlerkomponenten!$1:$1048576,4,)," ",VLOOKUP(H519,Fehlergruppen!$1:$1048576,4,)),"")</f>
        <v>#N/A</v>
      </c>
      <c r="L519" t="s">
        <v>61</v>
      </c>
      <c r="M519" s="6"/>
      <c r="O519" s="6"/>
      <c r="Q519" s="6"/>
    </row>
    <row r="520" spans="1:17" x14ac:dyDescent="0.15">
      <c r="A520" s="1" t="s">
        <v>287</v>
      </c>
      <c r="B520" s="2" t="str">
        <f>VLOOKUP(A520,'Node-IDs'!$1:$256,2,)</f>
        <v>0x14</v>
      </c>
      <c r="C520" t="s">
        <v>731</v>
      </c>
      <c r="D520">
        <v>111</v>
      </c>
      <c r="E520" s="2">
        <f>VLOOKUP(A520,'Node-IDs'!$1:$256,3,)*1024+D520</f>
        <v>20591</v>
      </c>
      <c r="F520" t="s">
        <v>3</v>
      </c>
      <c r="G520" s="2" t="str">
        <f>VLOOKUP(F520,Fehlerkomponenten!$1:$1048576,2,)</f>
        <v>0x4</v>
      </c>
      <c r="I520" s="2" t="e">
        <f>VLOOKUP(H520,Fehlergruppen!$1:$1048576,2,)</f>
        <v>#N/A</v>
      </c>
      <c r="J520" t="s">
        <v>433</v>
      </c>
      <c r="K520" s="2" t="str">
        <f>IF(AND(J520&lt;&gt;"None",J520&lt;&gt;"Log"),CONCATENATE(VLOOKUP(J520,'Error-Level'!$A$2:$B$38,2,FALSE)," ",DEC2HEX(E520,4)," ",VLOOKUP(F520,Fehlerkomponenten!$1:$1048576,4,)," ",VLOOKUP(H520,Fehlergruppen!$1:$1048576,4,)),"")</f>
        <v/>
      </c>
      <c r="L520" t="s">
        <v>403</v>
      </c>
      <c r="M520" s="6"/>
      <c r="O520" s="6"/>
      <c r="Q520" s="6"/>
    </row>
    <row r="521" spans="1:17" x14ac:dyDescent="0.15">
      <c r="A521" s="1" t="s">
        <v>287</v>
      </c>
      <c r="B521" s="2" t="str">
        <f>VLOOKUP(A521,'Node-IDs'!$1:$256,2,)</f>
        <v>0x14</v>
      </c>
      <c r="C521" t="s">
        <v>394</v>
      </c>
      <c r="D521">
        <v>112</v>
      </c>
      <c r="E521" s="2">
        <f>VLOOKUP(A521,'Node-IDs'!$1:$256,3,)*1024+D521</f>
        <v>20592</v>
      </c>
      <c r="F521" t="s">
        <v>3</v>
      </c>
      <c r="G521" s="2" t="str">
        <f>VLOOKUP(F521,Fehlerkomponenten!$1:$1048576,2,)</f>
        <v>0x4</v>
      </c>
      <c r="H521" t="s">
        <v>15</v>
      </c>
      <c r="I521" s="2" t="str">
        <f>VLOOKUP(H521,Fehlergruppen!$1:$1048576,2,)</f>
        <v>0x3</v>
      </c>
      <c r="J521" t="s">
        <v>433</v>
      </c>
      <c r="K521" s="2" t="str">
        <f>IF(AND(J521&lt;&gt;"None",J521&lt;&gt;"Log"),CONCATENATE(VLOOKUP(J521,'Error-Level'!$A$2:$B$38,2,FALSE)," ",DEC2HEX(E521,4)," ",VLOOKUP(F521,Fehlerkomponenten!$1:$1048576,4,)," ",VLOOKUP(H521,Fehlergruppen!$1:$1048576,4,)),"")</f>
        <v/>
      </c>
      <c r="L521" t="s">
        <v>727</v>
      </c>
      <c r="M521" s="6"/>
      <c r="O521" s="6"/>
      <c r="Q521" s="6"/>
    </row>
    <row r="522" spans="1:17" x14ac:dyDescent="0.15">
      <c r="A522" s="1" t="s">
        <v>287</v>
      </c>
      <c r="B522" s="2" t="str">
        <f>VLOOKUP(A522,'Node-IDs'!$1:$256,2,)</f>
        <v>0x14</v>
      </c>
      <c r="C522" t="s">
        <v>395</v>
      </c>
      <c r="D522">
        <v>113</v>
      </c>
      <c r="E522" s="2">
        <f>VLOOKUP(A522,'Node-IDs'!$1:$256,3,)*1024+D522</f>
        <v>20593</v>
      </c>
      <c r="F522" t="s">
        <v>3</v>
      </c>
      <c r="G522" s="2" t="str">
        <f>VLOOKUP(F522,Fehlerkomponenten!$1:$1048576,2,)</f>
        <v>0x4</v>
      </c>
      <c r="H522" t="s">
        <v>15</v>
      </c>
      <c r="I522" s="2" t="str">
        <f>VLOOKUP(H522,Fehlergruppen!$1:$1048576,2,)</f>
        <v>0x3</v>
      </c>
      <c r="J522" t="s">
        <v>431</v>
      </c>
      <c r="K522" s="2" t="str">
        <f>IF(AND(J522&lt;&gt;"None",J522&lt;&gt;"Log"),CONCATENATE(VLOOKUP(J522,'Error-Level'!$A$2:$B$38,2,FALSE)," ",DEC2HEX(E522,4)," ",VLOOKUP(F522,Fehlerkomponenten!$1:$1048576,4,)," ",VLOOKUP(H522,Fehlergruppen!$1:$1048576,4,)),"")</f>
        <v>ERR 5071 REX HW</v>
      </c>
      <c r="L522" t="s">
        <v>61</v>
      </c>
      <c r="M522" s="6"/>
      <c r="O522" s="6"/>
      <c r="Q522" s="6"/>
    </row>
    <row r="523" spans="1:17" x14ac:dyDescent="0.15">
      <c r="A523" s="1" t="s">
        <v>287</v>
      </c>
      <c r="B523" s="2" t="str">
        <f>VLOOKUP(A523,'Node-IDs'!$1:$256,2,)</f>
        <v>0x14</v>
      </c>
      <c r="C523" t="s">
        <v>601</v>
      </c>
      <c r="D523">
        <f>D522+1</f>
        <v>114</v>
      </c>
      <c r="E523" s="2">
        <f>VLOOKUP(A523,'Node-IDs'!$1:$256,3,)*1024+D523</f>
        <v>20594</v>
      </c>
      <c r="F523" t="s">
        <v>3</v>
      </c>
      <c r="G523" s="2" t="str">
        <f>VLOOKUP(F523,Fehlerkomponenten!$1:$1048576,2,)</f>
        <v>0x4</v>
      </c>
      <c r="H523" t="s">
        <v>15</v>
      </c>
      <c r="I523" s="2" t="str">
        <f>VLOOKUP(H523,Fehlergruppen!$1:$1048576,2,)</f>
        <v>0x3</v>
      </c>
      <c r="J523" t="s">
        <v>431</v>
      </c>
      <c r="K523" s="2" t="str">
        <f>IF(AND(J523&lt;&gt;"None",J523&lt;&gt;"Log"),CONCATENATE(VLOOKUP(J523,'Error-Level'!$A$2:$B$38,2,FALSE)," ",DEC2HEX(E523,4)," ",VLOOKUP(F523,Fehlerkomponenten!$1:$1048576,4,)," ",VLOOKUP(H523,Fehlergruppen!$1:$1048576,4,)),"")</f>
        <v>ERR 5072 REX HW</v>
      </c>
      <c r="L523" t="s">
        <v>61</v>
      </c>
      <c r="M523" s="6"/>
      <c r="O523" s="6"/>
      <c r="Q523" s="6"/>
    </row>
    <row r="524" spans="1:17" x14ac:dyDescent="0.15">
      <c r="A524" s="1" t="s">
        <v>287</v>
      </c>
      <c r="B524" s="2" t="str">
        <f>VLOOKUP(A524,'Node-IDs'!$1:$256,2,)</f>
        <v>0x14</v>
      </c>
      <c r="C524" t="s">
        <v>602</v>
      </c>
      <c r="D524">
        <f t="shared" ref="D524:D587" si="3">D523+1</f>
        <v>115</v>
      </c>
      <c r="E524" s="2">
        <f>VLOOKUP(A524,'Node-IDs'!$1:$256,3,)*1024+D524</f>
        <v>20595</v>
      </c>
      <c r="F524" t="s">
        <v>3</v>
      </c>
      <c r="G524" s="2" t="str">
        <f>VLOOKUP(F524,Fehlerkomponenten!$1:$1048576,2,)</f>
        <v>0x4</v>
      </c>
      <c r="H524" t="s">
        <v>18</v>
      </c>
      <c r="I524" s="2" t="str">
        <f>VLOOKUP(H524,Fehlergruppen!$1:$1048576,2,)</f>
        <v>0x7</v>
      </c>
      <c r="J524" t="s">
        <v>431</v>
      </c>
      <c r="K524" s="2" t="str">
        <f>IF(AND(J524&lt;&gt;"None",J524&lt;&gt;"Log"),CONCATENATE(VLOOKUP(J524,'Error-Level'!$A$2:$B$38,2,FALSE)," ",DEC2HEX(E524,4)," ",VLOOKUP(F524,Fehlerkomponenten!$1:$1048576,4,)," ",VLOOKUP(H524,Fehlergruppen!$1:$1048576,4,)),"")</f>
        <v>ERR 5073 REX HOT</v>
      </c>
      <c r="L524" t="s">
        <v>61</v>
      </c>
      <c r="M524" s="6"/>
      <c r="O524" s="6"/>
      <c r="Q524" s="6"/>
    </row>
    <row r="525" spans="1:17" x14ac:dyDescent="0.15">
      <c r="A525" s="1" t="s">
        <v>287</v>
      </c>
      <c r="B525" s="2" t="str">
        <f>VLOOKUP(A525,'Node-IDs'!$1:$256,2,)</f>
        <v>0x14</v>
      </c>
      <c r="C525" t="s">
        <v>603</v>
      </c>
      <c r="D525">
        <f t="shared" si="3"/>
        <v>116</v>
      </c>
      <c r="E525" s="2">
        <f>VLOOKUP(A525,'Node-IDs'!$1:$256,3,)*1024+D525</f>
        <v>20596</v>
      </c>
      <c r="F525" t="s">
        <v>3</v>
      </c>
      <c r="G525" s="2" t="str">
        <f>VLOOKUP(F525,Fehlerkomponenten!$1:$1048576,2,)</f>
        <v>0x4</v>
      </c>
      <c r="H525" t="s">
        <v>18</v>
      </c>
      <c r="I525" s="2" t="str">
        <f>VLOOKUP(H525,Fehlergruppen!$1:$1048576,2,)</f>
        <v>0x7</v>
      </c>
      <c r="J525" t="s">
        <v>431</v>
      </c>
      <c r="K525" s="2" t="str">
        <f>IF(AND(J525&lt;&gt;"None",J525&lt;&gt;"Log"),CONCATENATE(VLOOKUP(J525,'Error-Level'!$A$2:$B$38,2,FALSE)," ",DEC2HEX(E525,4)," ",VLOOKUP(F525,Fehlerkomponenten!$1:$1048576,4,)," ",VLOOKUP(H525,Fehlergruppen!$1:$1048576,4,)),"")</f>
        <v>ERR 5074 REX HOT</v>
      </c>
      <c r="L525" t="s">
        <v>61</v>
      </c>
      <c r="M525" s="6"/>
      <c r="O525" s="6"/>
      <c r="Q525" s="6"/>
    </row>
    <row r="526" spans="1:17" x14ac:dyDescent="0.15">
      <c r="A526" s="1" t="s">
        <v>287</v>
      </c>
      <c r="B526" s="2" t="str">
        <f>VLOOKUP(A526,'Node-IDs'!$1:$256,2,)</f>
        <v>0x14</v>
      </c>
      <c r="C526" t="s">
        <v>604</v>
      </c>
      <c r="D526">
        <f t="shared" si="3"/>
        <v>117</v>
      </c>
      <c r="E526" s="2">
        <f>VLOOKUP(A526,'Node-IDs'!$1:$256,3,)*1024+D526</f>
        <v>20597</v>
      </c>
      <c r="F526" t="s">
        <v>3</v>
      </c>
      <c r="G526" s="2" t="str">
        <f>VLOOKUP(F526,Fehlerkomponenten!$1:$1048576,2,)</f>
        <v>0x4</v>
      </c>
      <c r="H526" t="s">
        <v>54</v>
      </c>
      <c r="I526" s="2" t="str">
        <f>VLOOKUP(H526,Fehlergruppen!$1:$1048576,2,)</f>
        <v>0x1</v>
      </c>
      <c r="J526" t="s">
        <v>431</v>
      </c>
      <c r="K526" s="2" t="str">
        <f>IF(AND(J526&lt;&gt;"None",J526&lt;&gt;"Log"),CONCATENATE(VLOOKUP(J526,'Error-Level'!$A$2:$B$38,2,FALSE)," ",DEC2HEX(E526,4)," ",VLOOKUP(F526,Fehlerkomponenten!$1:$1048576,4,)," ",VLOOKUP(H526,Fehlergruppen!$1:$1048576,4,)),"")</f>
        <v>ERR 5075 REX GEN</v>
      </c>
      <c r="L526" t="s">
        <v>61</v>
      </c>
      <c r="M526" s="6"/>
      <c r="O526" s="6"/>
      <c r="Q526" s="6"/>
    </row>
    <row r="527" spans="1:17" x14ac:dyDescent="0.15">
      <c r="A527" s="1" t="s">
        <v>287</v>
      </c>
      <c r="B527" s="2" t="str">
        <f>VLOOKUP(A527,'Node-IDs'!$1:$256,2,)</f>
        <v>0x14</v>
      </c>
      <c r="C527" t="s">
        <v>605</v>
      </c>
      <c r="D527">
        <f t="shared" si="3"/>
        <v>118</v>
      </c>
      <c r="E527" s="2">
        <f>VLOOKUP(A527,'Node-IDs'!$1:$256,3,)*1024+D527</f>
        <v>20598</v>
      </c>
      <c r="F527" t="s">
        <v>3</v>
      </c>
      <c r="G527" s="2" t="str">
        <f>VLOOKUP(F527,Fehlerkomponenten!$1:$1048576,2,)</f>
        <v>0x4</v>
      </c>
      <c r="I527" s="2" t="e">
        <f>VLOOKUP(H527,Fehlergruppen!$1:$1048576,2,)</f>
        <v>#N/A</v>
      </c>
      <c r="J527" t="s">
        <v>431</v>
      </c>
      <c r="K527" s="2" t="e">
        <f>IF(AND(J527&lt;&gt;"None",J527&lt;&gt;"Log"),CONCATENATE(VLOOKUP(J527,'Error-Level'!$A$2:$B$38,2,FALSE)," ",DEC2HEX(E527,4)," ",VLOOKUP(F527,Fehlerkomponenten!$1:$1048576,4,)," ",VLOOKUP(H527,Fehlergruppen!$1:$1048576,4,)),"")</f>
        <v>#N/A</v>
      </c>
      <c r="L527" t="s">
        <v>61</v>
      </c>
      <c r="M527" s="6"/>
      <c r="O527" s="6"/>
      <c r="Q527" s="6"/>
    </row>
    <row r="528" spans="1:17" x14ac:dyDescent="0.15">
      <c r="A528" s="1" t="s">
        <v>287</v>
      </c>
      <c r="B528" s="2" t="str">
        <f>VLOOKUP(A528,'Node-IDs'!$1:$256,2,)</f>
        <v>0x14</v>
      </c>
      <c r="C528" t="s">
        <v>606</v>
      </c>
      <c r="D528">
        <f t="shared" si="3"/>
        <v>119</v>
      </c>
      <c r="E528" s="2">
        <f>VLOOKUP(A528,'Node-IDs'!$1:$256,3,)*1024+D528</f>
        <v>20599</v>
      </c>
      <c r="F528" t="s">
        <v>3</v>
      </c>
      <c r="G528" s="2" t="str">
        <f>VLOOKUP(F528,Fehlerkomponenten!$1:$1048576,2,)</f>
        <v>0x4</v>
      </c>
      <c r="I528" s="2" t="e">
        <f>VLOOKUP(H528,Fehlergruppen!$1:$1048576,2,)</f>
        <v>#N/A</v>
      </c>
      <c r="J528" t="s">
        <v>433</v>
      </c>
      <c r="K528" s="2" t="str">
        <f>IF(AND(J528&lt;&gt;"None",J528&lt;&gt;"Log"),CONCATENATE(VLOOKUP(J528,'Error-Level'!$A$2:$B$38,2,FALSE)," ",DEC2HEX(E528,4)," ",VLOOKUP(F528,Fehlerkomponenten!$1:$1048576,4,)," ",VLOOKUP(H528,Fehlergruppen!$1:$1048576,4,)),"")</f>
        <v/>
      </c>
      <c r="L528" t="s">
        <v>403</v>
      </c>
      <c r="M528" s="6"/>
      <c r="O528" s="6"/>
      <c r="Q528" s="6"/>
    </row>
    <row r="529" spans="1:17" x14ac:dyDescent="0.15">
      <c r="A529" s="1" t="s">
        <v>287</v>
      </c>
      <c r="B529" s="2" t="str">
        <f>VLOOKUP(A529,'Node-IDs'!$1:$256,2,)</f>
        <v>0x14</v>
      </c>
      <c r="C529" t="s">
        <v>607</v>
      </c>
      <c r="D529">
        <f t="shared" si="3"/>
        <v>120</v>
      </c>
      <c r="E529" s="2">
        <f>VLOOKUP(A529,'Node-IDs'!$1:$256,3,)*1024+D529</f>
        <v>20600</v>
      </c>
      <c r="F529" t="s">
        <v>3</v>
      </c>
      <c r="G529" s="2" t="str">
        <f>VLOOKUP(F529,Fehlerkomponenten!$1:$1048576,2,)</f>
        <v>0x4</v>
      </c>
      <c r="I529" s="2" t="e">
        <f>VLOOKUP(H529,Fehlergruppen!$1:$1048576,2,)</f>
        <v>#N/A</v>
      </c>
      <c r="J529" t="s">
        <v>433</v>
      </c>
      <c r="K529" s="2" t="str">
        <f>IF(AND(J529&lt;&gt;"None",J529&lt;&gt;"Log"),CONCATENATE(VLOOKUP(J529,'Error-Level'!$A$2:$B$38,2,FALSE)," ",DEC2HEX(E529,4)," ",VLOOKUP(F529,Fehlerkomponenten!$1:$1048576,4,)," ",VLOOKUP(H529,Fehlergruppen!$1:$1048576,4,)),"")</f>
        <v/>
      </c>
      <c r="L529" t="s">
        <v>727</v>
      </c>
      <c r="M529" s="6"/>
      <c r="O529" s="6"/>
      <c r="Q529" s="6"/>
    </row>
    <row r="530" spans="1:17" x14ac:dyDescent="0.15">
      <c r="A530" s="1" t="s">
        <v>287</v>
      </c>
      <c r="B530" s="2" t="str">
        <f>VLOOKUP(A530,'Node-IDs'!$1:$256,2,)</f>
        <v>0x14</v>
      </c>
      <c r="C530" t="s">
        <v>608</v>
      </c>
      <c r="D530">
        <f t="shared" si="3"/>
        <v>121</v>
      </c>
      <c r="E530" s="2">
        <f>VLOOKUP(A530,'Node-IDs'!$1:$256,3,)*1024+D530</f>
        <v>20601</v>
      </c>
      <c r="F530" t="s">
        <v>3</v>
      </c>
      <c r="G530" s="2" t="str">
        <f>VLOOKUP(F530,Fehlerkomponenten!$1:$1048576,2,)</f>
        <v>0x4</v>
      </c>
      <c r="I530" s="2" t="e">
        <f>VLOOKUP(H530,Fehlergruppen!$1:$1048576,2,)</f>
        <v>#N/A</v>
      </c>
      <c r="J530" t="s">
        <v>433</v>
      </c>
      <c r="K530" s="2" t="str">
        <f>IF(AND(J530&lt;&gt;"None",J530&lt;&gt;"Log"),CONCATENATE(VLOOKUP(J530,'Error-Level'!$A$2:$B$38,2,FALSE)," ",DEC2HEX(E530,4)," ",VLOOKUP(F530,Fehlerkomponenten!$1:$1048576,4,)," ",VLOOKUP(H530,Fehlergruppen!$1:$1048576,4,)),"")</f>
        <v/>
      </c>
      <c r="L530" t="s">
        <v>727</v>
      </c>
      <c r="M530" s="6"/>
      <c r="O530" s="6"/>
      <c r="Q530" s="6"/>
    </row>
    <row r="531" spans="1:17" x14ac:dyDescent="0.15">
      <c r="A531" s="1" t="s">
        <v>287</v>
      </c>
      <c r="B531" s="2" t="str">
        <f>VLOOKUP(A531,'Node-IDs'!$1:$256,2,)</f>
        <v>0x14</v>
      </c>
      <c r="C531" t="s">
        <v>609</v>
      </c>
      <c r="D531">
        <f t="shared" si="3"/>
        <v>122</v>
      </c>
      <c r="E531" s="2">
        <f>VLOOKUP(A531,'Node-IDs'!$1:$256,3,)*1024+D531</f>
        <v>20602</v>
      </c>
      <c r="F531" t="s">
        <v>3</v>
      </c>
      <c r="G531" s="2" t="str">
        <f>VLOOKUP(F531,Fehlerkomponenten!$1:$1048576,2,)</f>
        <v>0x4</v>
      </c>
      <c r="H531" t="s">
        <v>15</v>
      </c>
      <c r="I531" s="2" t="str">
        <f>VLOOKUP(H531,Fehlergruppen!$1:$1048576,2,)</f>
        <v>0x3</v>
      </c>
      <c r="J531" t="s">
        <v>433</v>
      </c>
      <c r="K531" s="2" t="str">
        <f>IF(AND(J531&lt;&gt;"None",J531&lt;&gt;"Log"),CONCATENATE(VLOOKUP(J531,'Error-Level'!$A$2:$B$38,2,FALSE)," ",DEC2HEX(E531,4)," ",VLOOKUP(F531,Fehlerkomponenten!$1:$1048576,4,)," ",VLOOKUP(H531,Fehlergruppen!$1:$1048576,4,)),"")</f>
        <v/>
      </c>
      <c r="L531" t="s">
        <v>727</v>
      </c>
      <c r="M531" s="6"/>
      <c r="O531" s="6"/>
      <c r="Q531" s="6"/>
    </row>
    <row r="532" spans="1:17" x14ac:dyDescent="0.15">
      <c r="A532" s="1" t="s">
        <v>287</v>
      </c>
      <c r="B532" s="2" t="str">
        <f>VLOOKUP(A532,'Node-IDs'!$1:$256,2,)</f>
        <v>0x14</v>
      </c>
      <c r="C532" t="s">
        <v>610</v>
      </c>
      <c r="D532">
        <f t="shared" si="3"/>
        <v>123</v>
      </c>
      <c r="E532" s="2">
        <f>VLOOKUP(A532,'Node-IDs'!$1:$256,3,)*1024+D532</f>
        <v>20603</v>
      </c>
      <c r="F532" t="s">
        <v>3</v>
      </c>
      <c r="G532" s="2" t="str">
        <f>VLOOKUP(F532,Fehlerkomponenten!$1:$1048576,2,)</f>
        <v>0x4</v>
      </c>
      <c r="H532" t="s">
        <v>15</v>
      </c>
      <c r="I532" s="2" t="str">
        <f>VLOOKUP(H532,Fehlergruppen!$1:$1048576,2,)</f>
        <v>0x3</v>
      </c>
      <c r="J532" t="s">
        <v>431</v>
      </c>
      <c r="K532" s="2" t="str">
        <f>IF(AND(J532&lt;&gt;"None",J532&lt;&gt;"Log"),CONCATENATE(VLOOKUP(J532,'Error-Level'!$A$2:$B$38,2,FALSE)," ",DEC2HEX(E532,4)," ",VLOOKUP(F532,Fehlerkomponenten!$1:$1048576,4,)," ",VLOOKUP(H532,Fehlergruppen!$1:$1048576,4,)),"")</f>
        <v>ERR 507B REX HW</v>
      </c>
      <c r="L532" t="s">
        <v>61</v>
      </c>
      <c r="M532" s="6"/>
      <c r="O532" s="6"/>
      <c r="Q532" s="6"/>
    </row>
    <row r="533" spans="1:17" x14ac:dyDescent="0.15">
      <c r="A533" s="1" t="s">
        <v>287</v>
      </c>
      <c r="B533" s="2" t="str">
        <f>VLOOKUP(A533,'Node-IDs'!$1:$256,2,)</f>
        <v>0x14</v>
      </c>
      <c r="C533" t="s">
        <v>611</v>
      </c>
      <c r="D533">
        <f t="shared" si="3"/>
        <v>124</v>
      </c>
      <c r="E533" s="2">
        <f>VLOOKUP(A533,'Node-IDs'!$1:$256,3,)*1024+D533</f>
        <v>20604</v>
      </c>
      <c r="F533" t="s">
        <v>3</v>
      </c>
      <c r="G533" s="2" t="str">
        <f>VLOOKUP(F533,Fehlerkomponenten!$1:$1048576,2,)</f>
        <v>0x4</v>
      </c>
      <c r="I533" s="2" t="e">
        <f>VLOOKUP(H533,Fehlergruppen!$1:$1048576,2,)</f>
        <v>#N/A</v>
      </c>
      <c r="J533" t="s">
        <v>431</v>
      </c>
      <c r="K533" s="2" t="e">
        <f>IF(AND(J533&lt;&gt;"None",J533&lt;&gt;"Log"),CONCATENATE(VLOOKUP(J533,'Error-Level'!$A$2:$B$38,2,FALSE)," ",DEC2HEX(E533,4)," ",VLOOKUP(F533,Fehlerkomponenten!$1:$1048576,4,)," ",VLOOKUP(H533,Fehlergruppen!$1:$1048576,4,)),"")</f>
        <v>#N/A</v>
      </c>
      <c r="L533" t="s">
        <v>61</v>
      </c>
      <c r="M533" s="6"/>
      <c r="O533" s="6"/>
      <c r="Q533" s="6"/>
    </row>
    <row r="534" spans="1:17" x14ac:dyDescent="0.15">
      <c r="A534" s="1" t="s">
        <v>287</v>
      </c>
      <c r="B534" s="2" t="str">
        <f>VLOOKUP(A534,'Node-IDs'!$1:$256,2,)</f>
        <v>0x14</v>
      </c>
      <c r="C534" t="s">
        <v>612</v>
      </c>
      <c r="D534">
        <f t="shared" si="3"/>
        <v>125</v>
      </c>
      <c r="E534" s="2">
        <f>VLOOKUP(A534,'Node-IDs'!$1:$256,3,)*1024+D534</f>
        <v>20605</v>
      </c>
      <c r="F534" t="s">
        <v>3</v>
      </c>
      <c r="G534" s="2" t="str">
        <f>VLOOKUP(F534,Fehlerkomponenten!$1:$1048576,2,)</f>
        <v>0x4</v>
      </c>
      <c r="I534" s="2" t="e">
        <f>VLOOKUP(H534,Fehlergruppen!$1:$1048576,2,)</f>
        <v>#N/A</v>
      </c>
      <c r="J534" t="s">
        <v>433</v>
      </c>
      <c r="K534" s="2" t="str">
        <f>IF(AND(J534&lt;&gt;"None",J534&lt;&gt;"Log"),CONCATENATE(VLOOKUP(J534,'Error-Level'!$A$2:$B$38,2,FALSE)," ",DEC2HEX(E534,4)," ",VLOOKUP(F534,Fehlerkomponenten!$1:$1048576,4,)," ",VLOOKUP(H534,Fehlergruppen!$1:$1048576,4,)),"")</f>
        <v/>
      </c>
      <c r="L534" t="s">
        <v>727</v>
      </c>
      <c r="M534" s="6"/>
      <c r="O534" s="6"/>
      <c r="Q534" s="6"/>
    </row>
    <row r="535" spans="1:17" x14ac:dyDescent="0.15">
      <c r="A535" s="1" t="s">
        <v>287</v>
      </c>
      <c r="B535" s="2" t="str">
        <f>VLOOKUP(A535,'Node-IDs'!$1:$256,2,)</f>
        <v>0x14</v>
      </c>
      <c r="C535" t="s">
        <v>613</v>
      </c>
      <c r="D535">
        <f t="shared" si="3"/>
        <v>126</v>
      </c>
      <c r="E535" s="2">
        <f>VLOOKUP(A535,'Node-IDs'!$1:$256,3,)*1024+D535</f>
        <v>20606</v>
      </c>
      <c r="F535" t="s">
        <v>3</v>
      </c>
      <c r="G535" s="2" t="str">
        <f>VLOOKUP(F535,Fehlerkomponenten!$1:$1048576,2,)</f>
        <v>0x4</v>
      </c>
      <c r="H535" t="s">
        <v>54</v>
      </c>
      <c r="I535" s="2" t="str">
        <f>VLOOKUP(H535,Fehlergruppen!$1:$1048576,2,)</f>
        <v>0x1</v>
      </c>
      <c r="J535" t="s">
        <v>433</v>
      </c>
      <c r="K535" s="2" t="str">
        <f>IF(AND(J535&lt;&gt;"None",J535&lt;&gt;"Log"),CONCATENATE(VLOOKUP(J535,'Error-Level'!$A$2:$B$38,2,FALSE)," ",DEC2HEX(E535,4)," ",VLOOKUP(F535,Fehlerkomponenten!$1:$1048576,4,)," ",VLOOKUP(H535,Fehlergruppen!$1:$1048576,4,)),"")</f>
        <v/>
      </c>
      <c r="L535" t="s">
        <v>727</v>
      </c>
      <c r="M535" s="6"/>
      <c r="O535" s="6"/>
      <c r="Q535" s="6"/>
    </row>
    <row r="536" spans="1:17" x14ac:dyDescent="0.15">
      <c r="A536" s="1" t="s">
        <v>287</v>
      </c>
      <c r="B536" s="2" t="str">
        <f>VLOOKUP(A536,'Node-IDs'!$1:$256,2,)</f>
        <v>0x14</v>
      </c>
      <c r="C536" t="s">
        <v>614</v>
      </c>
      <c r="D536">
        <f t="shared" si="3"/>
        <v>127</v>
      </c>
      <c r="E536" s="2">
        <f>VLOOKUP(A536,'Node-IDs'!$1:$256,3,)*1024+D536</f>
        <v>20607</v>
      </c>
      <c r="F536" t="s">
        <v>3</v>
      </c>
      <c r="G536" s="2" t="str">
        <f>VLOOKUP(F536,Fehlerkomponenten!$1:$1048576,2,)</f>
        <v>0x4</v>
      </c>
      <c r="I536" s="2" t="e">
        <f>VLOOKUP(H536,Fehlergruppen!$1:$1048576,2,)</f>
        <v>#N/A</v>
      </c>
      <c r="J536" t="s">
        <v>431</v>
      </c>
      <c r="K536" s="2" t="e">
        <f>IF(AND(J536&lt;&gt;"None",J536&lt;&gt;"Log"),CONCATENATE(VLOOKUP(J536,'Error-Level'!$A$2:$B$38,2,FALSE)," ",DEC2HEX(E536,4)," ",VLOOKUP(F536,Fehlerkomponenten!$1:$1048576,4,)," ",VLOOKUP(H536,Fehlergruppen!$1:$1048576,4,)),"")</f>
        <v>#N/A</v>
      </c>
      <c r="L536" t="s">
        <v>61</v>
      </c>
      <c r="M536" s="6"/>
      <c r="O536" s="6"/>
      <c r="Q536" s="6"/>
    </row>
    <row r="537" spans="1:17" x14ac:dyDescent="0.15">
      <c r="A537" s="1" t="s">
        <v>287</v>
      </c>
      <c r="B537" s="2" t="str">
        <f>VLOOKUP(A537,'Node-IDs'!$1:$256,2,)</f>
        <v>0x14</v>
      </c>
      <c r="C537" t="s">
        <v>615</v>
      </c>
      <c r="D537">
        <f t="shared" si="3"/>
        <v>128</v>
      </c>
      <c r="E537" s="2">
        <f>VLOOKUP(A537,'Node-IDs'!$1:$256,3,)*1024+D537</f>
        <v>20608</v>
      </c>
      <c r="F537" t="s">
        <v>3</v>
      </c>
      <c r="G537" s="2" t="str">
        <f>VLOOKUP(F537,Fehlerkomponenten!$1:$1048576,2,)</f>
        <v>0x4</v>
      </c>
      <c r="I537" s="2" t="e">
        <f>VLOOKUP(H537,Fehlergruppen!$1:$1048576,2,)</f>
        <v>#N/A</v>
      </c>
      <c r="J537" t="s">
        <v>433</v>
      </c>
      <c r="K537" s="2" t="str">
        <f>IF(AND(J537&lt;&gt;"None",J537&lt;&gt;"Log"),CONCATENATE(VLOOKUP(J537,'Error-Level'!$A$2:$B$38,2,FALSE)," ",DEC2HEX(E537,4)," ",VLOOKUP(F537,Fehlerkomponenten!$1:$1048576,4,)," ",VLOOKUP(H537,Fehlergruppen!$1:$1048576,4,)),"")</f>
        <v/>
      </c>
      <c r="L537" t="s">
        <v>403</v>
      </c>
      <c r="M537" s="6"/>
      <c r="O537" s="6"/>
      <c r="Q537" s="6"/>
    </row>
    <row r="538" spans="1:17" x14ac:dyDescent="0.15">
      <c r="A538" s="1" t="s">
        <v>287</v>
      </c>
      <c r="B538" s="2" t="str">
        <f>VLOOKUP(A538,'Node-IDs'!$1:$256,2,)</f>
        <v>0x14</v>
      </c>
      <c r="C538" t="s">
        <v>616</v>
      </c>
      <c r="D538">
        <f t="shared" si="3"/>
        <v>129</v>
      </c>
      <c r="E538" s="2">
        <f>VLOOKUP(A538,'Node-IDs'!$1:$256,3,)*1024+D538</f>
        <v>20609</v>
      </c>
      <c r="F538" t="s">
        <v>3</v>
      </c>
      <c r="G538" s="2" t="str">
        <f>VLOOKUP(F538,Fehlerkomponenten!$1:$1048576,2,)</f>
        <v>0x4</v>
      </c>
      <c r="I538" s="2" t="e">
        <f>VLOOKUP(H538,Fehlergruppen!$1:$1048576,2,)</f>
        <v>#N/A</v>
      </c>
      <c r="J538" t="s">
        <v>433</v>
      </c>
      <c r="K538" s="2" t="str">
        <f>IF(AND(J538&lt;&gt;"None",J538&lt;&gt;"Log"),CONCATENATE(VLOOKUP(J538,'Error-Level'!$A$2:$B$38,2,FALSE)," ",DEC2HEX(E538,4)," ",VLOOKUP(F538,Fehlerkomponenten!$1:$1048576,4,)," ",VLOOKUP(H538,Fehlergruppen!$1:$1048576,4,)),"")</f>
        <v/>
      </c>
      <c r="L538" t="s">
        <v>403</v>
      </c>
      <c r="M538" s="6"/>
      <c r="O538" s="6"/>
      <c r="Q538" s="6"/>
    </row>
    <row r="539" spans="1:17" x14ac:dyDescent="0.15">
      <c r="A539" s="1" t="s">
        <v>287</v>
      </c>
      <c r="B539" s="2" t="str">
        <f>VLOOKUP(A539,'Node-IDs'!$1:$256,2,)</f>
        <v>0x14</v>
      </c>
      <c r="C539" t="s">
        <v>617</v>
      </c>
      <c r="D539">
        <f t="shared" si="3"/>
        <v>130</v>
      </c>
      <c r="E539" s="2">
        <f>VLOOKUP(A539,'Node-IDs'!$1:$256,3,)*1024+D539</f>
        <v>20610</v>
      </c>
      <c r="F539" t="s">
        <v>3</v>
      </c>
      <c r="G539" s="2" t="str">
        <f>VLOOKUP(F539,Fehlerkomponenten!$1:$1048576,2,)</f>
        <v>0x4</v>
      </c>
      <c r="H539" t="s">
        <v>54</v>
      </c>
      <c r="I539" s="2" t="str">
        <f>VLOOKUP(H539,Fehlergruppen!$1:$1048576,2,)</f>
        <v>0x1</v>
      </c>
      <c r="J539" t="s">
        <v>433</v>
      </c>
      <c r="K539" s="2" t="str">
        <f>IF(AND(J539&lt;&gt;"None",J539&lt;&gt;"Log"),CONCATENATE(VLOOKUP(J539,'Error-Level'!$A$2:$B$38,2,FALSE)," ",DEC2HEX(E539,4)," ",VLOOKUP(F539,Fehlerkomponenten!$1:$1048576,4,)," ",VLOOKUP(H539,Fehlergruppen!$1:$1048576,4,)),"")</f>
        <v/>
      </c>
      <c r="L539" t="s">
        <v>727</v>
      </c>
      <c r="M539" s="6"/>
      <c r="O539" s="6"/>
      <c r="Q539" s="6"/>
    </row>
    <row r="540" spans="1:17" x14ac:dyDescent="0.15">
      <c r="A540" s="1" t="s">
        <v>287</v>
      </c>
      <c r="B540" s="2" t="str">
        <f>VLOOKUP(A540,'Node-IDs'!$1:$256,2,)</f>
        <v>0x14</v>
      </c>
      <c r="C540" t="s">
        <v>618</v>
      </c>
      <c r="D540">
        <f t="shared" si="3"/>
        <v>131</v>
      </c>
      <c r="E540" s="2">
        <f>VLOOKUP(A540,'Node-IDs'!$1:$256,3,)*1024+D540</f>
        <v>20611</v>
      </c>
      <c r="F540" t="s">
        <v>3</v>
      </c>
      <c r="G540" s="2" t="str">
        <f>VLOOKUP(F540,Fehlerkomponenten!$1:$1048576,2,)</f>
        <v>0x4</v>
      </c>
      <c r="H540" t="s">
        <v>54</v>
      </c>
      <c r="I540" s="2" t="str">
        <f>VLOOKUP(H540,Fehlergruppen!$1:$1048576,2,)</f>
        <v>0x1</v>
      </c>
      <c r="J540" t="s">
        <v>431</v>
      </c>
      <c r="K540" s="2" t="str">
        <f>IF(AND(J540&lt;&gt;"None",J540&lt;&gt;"Log"),CONCATENATE(VLOOKUP(J540,'Error-Level'!$A$2:$B$38,2,FALSE)," ",DEC2HEX(E540,4)," ",VLOOKUP(F540,Fehlerkomponenten!$1:$1048576,4,)," ",VLOOKUP(H540,Fehlergruppen!$1:$1048576,4,)),"")</f>
        <v>ERR 5083 REX GEN</v>
      </c>
      <c r="L540" t="s">
        <v>61</v>
      </c>
      <c r="M540" s="6"/>
      <c r="O540" s="6"/>
      <c r="Q540" s="6"/>
    </row>
    <row r="541" spans="1:17" x14ac:dyDescent="0.15">
      <c r="A541" s="1" t="s">
        <v>287</v>
      </c>
      <c r="B541" s="2" t="str">
        <f>VLOOKUP(A541,'Node-IDs'!$1:$256,2,)</f>
        <v>0x14</v>
      </c>
      <c r="C541" t="s">
        <v>619</v>
      </c>
      <c r="D541">
        <f t="shared" si="3"/>
        <v>132</v>
      </c>
      <c r="E541" s="2">
        <f>VLOOKUP(A541,'Node-IDs'!$1:$256,3,)*1024+D541</f>
        <v>20612</v>
      </c>
      <c r="F541" t="s">
        <v>3</v>
      </c>
      <c r="G541" s="2" t="str">
        <f>VLOOKUP(F541,Fehlerkomponenten!$1:$1048576,2,)</f>
        <v>0x4</v>
      </c>
      <c r="H541" t="s">
        <v>54</v>
      </c>
      <c r="I541" s="2" t="str">
        <f>VLOOKUP(H541,Fehlergruppen!$1:$1048576,2,)</f>
        <v>0x1</v>
      </c>
      <c r="J541" t="s">
        <v>431</v>
      </c>
      <c r="K541" s="2" t="str">
        <f>IF(AND(J541&lt;&gt;"None",J541&lt;&gt;"Log"),CONCATENATE(VLOOKUP(J541,'Error-Level'!$A$2:$B$38,2,FALSE)," ",DEC2HEX(E541,4)," ",VLOOKUP(F541,Fehlerkomponenten!$1:$1048576,4,)," ",VLOOKUP(H541,Fehlergruppen!$1:$1048576,4,)),"")</f>
        <v>ERR 5084 REX GEN</v>
      </c>
      <c r="L541" t="s">
        <v>61</v>
      </c>
      <c r="M541" s="6"/>
      <c r="O541" s="6"/>
      <c r="Q541" s="6"/>
    </row>
    <row r="542" spans="1:17" x14ac:dyDescent="0.15">
      <c r="A542" s="1" t="s">
        <v>287</v>
      </c>
      <c r="B542" s="2" t="str">
        <f>VLOOKUP(A542,'Node-IDs'!$1:$256,2,)</f>
        <v>0x14</v>
      </c>
      <c r="C542" t="s">
        <v>620</v>
      </c>
      <c r="D542">
        <f t="shared" si="3"/>
        <v>133</v>
      </c>
      <c r="E542" s="2">
        <f>VLOOKUP(A542,'Node-IDs'!$1:$256,3,)*1024+D542</f>
        <v>20613</v>
      </c>
      <c r="F542" t="s">
        <v>3</v>
      </c>
      <c r="G542" s="2" t="str">
        <f>VLOOKUP(F542,Fehlerkomponenten!$1:$1048576,2,)</f>
        <v>0x4</v>
      </c>
      <c r="H542" t="s">
        <v>54</v>
      </c>
      <c r="I542" s="2" t="str">
        <f>VLOOKUP(H542,Fehlergruppen!$1:$1048576,2,)</f>
        <v>0x1</v>
      </c>
      <c r="J542" t="s">
        <v>431</v>
      </c>
      <c r="K542" s="2" t="str">
        <f>IF(AND(J542&lt;&gt;"None",J542&lt;&gt;"Log"),CONCATENATE(VLOOKUP(J542,'Error-Level'!$A$2:$B$38,2,FALSE)," ",DEC2HEX(E542,4)," ",VLOOKUP(F542,Fehlerkomponenten!$1:$1048576,4,)," ",VLOOKUP(H542,Fehlergruppen!$1:$1048576,4,)),"")</f>
        <v>ERR 5085 REX GEN</v>
      </c>
      <c r="L542" t="s">
        <v>61</v>
      </c>
      <c r="M542" s="6"/>
      <c r="O542" s="6"/>
      <c r="Q542" s="6"/>
    </row>
    <row r="543" spans="1:17" x14ac:dyDescent="0.15">
      <c r="A543" s="1" t="s">
        <v>287</v>
      </c>
      <c r="B543" s="2" t="str">
        <f>VLOOKUP(A543,'Node-IDs'!$1:$256,2,)</f>
        <v>0x14</v>
      </c>
      <c r="C543" t="s">
        <v>621</v>
      </c>
      <c r="D543">
        <f t="shared" si="3"/>
        <v>134</v>
      </c>
      <c r="E543" s="2">
        <f>VLOOKUP(A543,'Node-IDs'!$1:$256,3,)*1024+D543</f>
        <v>20614</v>
      </c>
      <c r="F543" t="s">
        <v>3</v>
      </c>
      <c r="G543" s="2" t="str">
        <f>VLOOKUP(F543,Fehlerkomponenten!$1:$1048576,2,)</f>
        <v>0x4</v>
      </c>
      <c r="H543" t="s">
        <v>13</v>
      </c>
      <c r="I543" s="2" t="str">
        <f>VLOOKUP(H543,Fehlergruppen!$1:$1048576,2,)</f>
        <v>0x0</v>
      </c>
      <c r="J543" t="s">
        <v>431</v>
      </c>
      <c r="K543" s="2" t="str">
        <f>IF(AND(J543&lt;&gt;"None",J543&lt;&gt;"Log"),CONCATENATE(VLOOKUP(J543,'Error-Level'!$A$2:$B$38,2,FALSE)," ",DEC2HEX(E543,4)," ",VLOOKUP(F543,Fehlerkomponenten!$1:$1048576,4,)," ",VLOOKUP(H543,Fehlergruppen!$1:$1048576,4,)),"")</f>
        <v xml:space="preserve">ERR 5086 REX </v>
      </c>
      <c r="L543" t="s">
        <v>61</v>
      </c>
      <c r="M543" s="6"/>
      <c r="O543" s="6"/>
      <c r="Q543" s="6"/>
    </row>
    <row r="544" spans="1:17" x14ac:dyDescent="0.15">
      <c r="A544" s="1" t="s">
        <v>287</v>
      </c>
      <c r="B544" s="2" t="str">
        <f>VLOOKUP(A544,'Node-IDs'!$1:$256,2,)</f>
        <v>0x14</v>
      </c>
      <c r="C544" t="s">
        <v>594</v>
      </c>
      <c r="D544">
        <f t="shared" si="3"/>
        <v>135</v>
      </c>
      <c r="E544" s="2">
        <f>VLOOKUP(A544,'Node-IDs'!$1:$256,3,)*1024+D544</f>
        <v>20615</v>
      </c>
      <c r="F544" t="s">
        <v>3</v>
      </c>
      <c r="G544" s="2" t="str">
        <f>VLOOKUP(F544,Fehlerkomponenten!$1:$1048576,2,)</f>
        <v>0x4</v>
      </c>
      <c r="I544" s="2" t="e">
        <f>VLOOKUP(H544,Fehlergruppen!$1:$1048576,2,)</f>
        <v>#N/A</v>
      </c>
      <c r="J544" t="s">
        <v>431</v>
      </c>
      <c r="K544" s="2" t="e">
        <f>IF(AND(J544&lt;&gt;"None",J544&lt;&gt;"Log"),CONCATENATE(VLOOKUP(J544,'Error-Level'!$A$2:$B$38,2,FALSE)," ",DEC2HEX(E544,4)," ",VLOOKUP(F544,Fehlerkomponenten!$1:$1048576,4,)," ",VLOOKUP(H544,Fehlergruppen!$1:$1048576,4,)),"")</f>
        <v>#N/A</v>
      </c>
      <c r="L544" t="s">
        <v>61</v>
      </c>
      <c r="M544" s="6"/>
      <c r="O544" s="6"/>
      <c r="Q544" s="6"/>
    </row>
    <row r="545" spans="1:17" x14ac:dyDescent="0.15">
      <c r="A545" s="1" t="s">
        <v>287</v>
      </c>
      <c r="B545" s="2" t="str">
        <f>VLOOKUP(A545,'Node-IDs'!$1:$256,2,)</f>
        <v>0x14</v>
      </c>
      <c r="C545" t="s">
        <v>622</v>
      </c>
      <c r="D545">
        <f t="shared" si="3"/>
        <v>136</v>
      </c>
      <c r="E545" s="2">
        <f>VLOOKUP(A545,'Node-IDs'!$1:$256,3,)*1024+D545</f>
        <v>20616</v>
      </c>
      <c r="F545" t="s">
        <v>3</v>
      </c>
      <c r="G545" s="2" t="str">
        <f>VLOOKUP(F545,Fehlerkomponenten!$1:$1048576,2,)</f>
        <v>0x4</v>
      </c>
      <c r="I545" s="2" t="e">
        <f>VLOOKUP(H545,Fehlergruppen!$1:$1048576,2,)</f>
        <v>#N/A</v>
      </c>
      <c r="J545" t="s">
        <v>433</v>
      </c>
      <c r="K545" s="2" t="str">
        <f>IF(AND(J545&lt;&gt;"None",J545&lt;&gt;"Log"),CONCATENATE(VLOOKUP(J545,'Error-Level'!$A$2:$B$38,2,FALSE)," ",DEC2HEX(E545,4)," ",VLOOKUP(F545,Fehlerkomponenten!$1:$1048576,4,)," ",VLOOKUP(H545,Fehlergruppen!$1:$1048576,4,)),"")</f>
        <v/>
      </c>
      <c r="L545" t="s">
        <v>727</v>
      </c>
      <c r="M545" s="6"/>
      <c r="O545" s="6"/>
      <c r="Q545" s="6"/>
    </row>
    <row r="546" spans="1:17" x14ac:dyDescent="0.15">
      <c r="A546" s="1" t="s">
        <v>287</v>
      </c>
      <c r="B546" s="2" t="str">
        <f>VLOOKUP(A546,'Node-IDs'!$1:$256,2,)</f>
        <v>0x14</v>
      </c>
      <c r="C546" t="s">
        <v>623</v>
      </c>
      <c r="D546">
        <f t="shared" si="3"/>
        <v>137</v>
      </c>
      <c r="E546" s="2">
        <f>VLOOKUP(A546,'Node-IDs'!$1:$256,3,)*1024+D546</f>
        <v>20617</v>
      </c>
      <c r="F546" t="s">
        <v>3</v>
      </c>
      <c r="G546" s="2" t="str">
        <f>VLOOKUP(F546,Fehlerkomponenten!$1:$1048576,2,)</f>
        <v>0x4</v>
      </c>
      <c r="H546" t="s">
        <v>15</v>
      </c>
      <c r="I546" s="2" t="str">
        <f>VLOOKUP(H546,Fehlergruppen!$1:$1048576,2,)</f>
        <v>0x3</v>
      </c>
      <c r="J546" t="s">
        <v>433</v>
      </c>
      <c r="K546" s="2" t="str">
        <f>IF(AND(J546&lt;&gt;"None",J546&lt;&gt;"Log"),CONCATENATE(VLOOKUP(J546,'Error-Level'!$A$2:$B$38,2,FALSE)," ",DEC2HEX(E546,4)," ",VLOOKUP(F546,Fehlerkomponenten!$1:$1048576,4,)," ",VLOOKUP(H546,Fehlergruppen!$1:$1048576,4,)),"")</f>
        <v/>
      </c>
      <c r="L546" t="s">
        <v>727</v>
      </c>
      <c r="M546" s="6"/>
      <c r="O546" s="6"/>
      <c r="Q546" s="6"/>
    </row>
    <row r="547" spans="1:17" x14ac:dyDescent="0.15">
      <c r="A547" s="1" t="s">
        <v>287</v>
      </c>
      <c r="B547" s="2" t="str">
        <f>VLOOKUP(A547,'Node-IDs'!$1:$256,2,)</f>
        <v>0x14</v>
      </c>
      <c r="C547" t="s">
        <v>624</v>
      </c>
      <c r="D547">
        <f t="shared" si="3"/>
        <v>138</v>
      </c>
      <c r="E547" s="2">
        <f>VLOOKUP(A547,'Node-IDs'!$1:$256,3,)*1024+D547</f>
        <v>20618</v>
      </c>
      <c r="F547" t="s">
        <v>3</v>
      </c>
      <c r="G547" s="2" t="str">
        <f>VLOOKUP(F547,Fehlerkomponenten!$1:$1048576,2,)</f>
        <v>0x4</v>
      </c>
      <c r="H547" t="s">
        <v>15</v>
      </c>
      <c r="I547" s="2" t="str">
        <f>VLOOKUP(H547,Fehlergruppen!$1:$1048576,2,)</f>
        <v>0x3</v>
      </c>
      <c r="J547" t="s">
        <v>431</v>
      </c>
      <c r="K547" s="2" t="str">
        <f>IF(AND(J547&lt;&gt;"None",J547&lt;&gt;"Log"),CONCATENATE(VLOOKUP(J547,'Error-Level'!$A$2:$B$38,2,FALSE)," ",DEC2HEX(E547,4)," ",VLOOKUP(F547,Fehlerkomponenten!$1:$1048576,4,)," ",VLOOKUP(H547,Fehlergruppen!$1:$1048576,4,)),"")</f>
        <v>ERR 508A REX HW</v>
      </c>
      <c r="L547" t="s">
        <v>61</v>
      </c>
      <c r="M547" s="6"/>
      <c r="O547" s="6"/>
      <c r="Q547" s="6"/>
    </row>
    <row r="548" spans="1:17" x14ac:dyDescent="0.15">
      <c r="A548" s="1" t="s">
        <v>287</v>
      </c>
      <c r="B548" s="2" t="str">
        <f>VLOOKUP(A548,'Node-IDs'!$1:$256,2,)</f>
        <v>0x14</v>
      </c>
      <c r="C548" t="s">
        <v>625</v>
      </c>
      <c r="D548">
        <f t="shared" si="3"/>
        <v>139</v>
      </c>
      <c r="E548" s="2">
        <f>VLOOKUP(A548,'Node-IDs'!$1:$256,3,)*1024+D548</f>
        <v>20619</v>
      </c>
      <c r="F548" t="s">
        <v>3</v>
      </c>
      <c r="G548" s="2" t="str">
        <f>VLOOKUP(F548,Fehlerkomponenten!$1:$1048576,2,)</f>
        <v>0x4</v>
      </c>
      <c r="I548" s="2" t="e">
        <f>VLOOKUP(H548,Fehlergruppen!$1:$1048576,2,)</f>
        <v>#N/A</v>
      </c>
      <c r="J548" t="s">
        <v>431</v>
      </c>
      <c r="K548" s="2" t="e">
        <f>IF(AND(J548&lt;&gt;"None",J548&lt;&gt;"Log"),CONCATENATE(VLOOKUP(J548,'Error-Level'!$A$2:$B$38,2,FALSE)," ",DEC2HEX(E548,4)," ",VLOOKUP(F548,Fehlerkomponenten!$1:$1048576,4,)," ",VLOOKUP(H548,Fehlergruppen!$1:$1048576,4,)),"")</f>
        <v>#N/A</v>
      </c>
      <c r="L548" t="s">
        <v>61</v>
      </c>
      <c r="M548" s="6"/>
      <c r="O548" s="6"/>
      <c r="Q548" s="6"/>
    </row>
    <row r="549" spans="1:17" x14ac:dyDescent="0.15">
      <c r="A549" s="1" t="s">
        <v>287</v>
      </c>
      <c r="B549" s="2" t="str">
        <f>VLOOKUP(A549,'Node-IDs'!$1:$256,2,)</f>
        <v>0x14</v>
      </c>
      <c r="C549" t="s">
        <v>626</v>
      </c>
      <c r="D549">
        <f t="shared" si="3"/>
        <v>140</v>
      </c>
      <c r="E549" s="2">
        <f>VLOOKUP(A549,'Node-IDs'!$1:$256,3,)*1024+D549</f>
        <v>20620</v>
      </c>
      <c r="F549" t="s">
        <v>3</v>
      </c>
      <c r="G549" s="2" t="str">
        <f>VLOOKUP(F549,Fehlerkomponenten!$1:$1048576,2,)</f>
        <v>0x4</v>
      </c>
      <c r="I549" s="2" t="e">
        <f>VLOOKUP(H549,Fehlergruppen!$1:$1048576,2,)</f>
        <v>#N/A</v>
      </c>
      <c r="J549" t="s">
        <v>433</v>
      </c>
      <c r="K549" s="2" t="str">
        <f>IF(AND(J549&lt;&gt;"None",J549&lt;&gt;"Log"),CONCATENATE(VLOOKUP(J549,'Error-Level'!$A$2:$B$38,2,FALSE)," ",DEC2HEX(E549,4)," ",VLOOKUP(F549,Fehlerkomponenten!$1:$1048576,4,)," ",VLOOKUP(H549,Fehlergruppen!$1:$1048576,4,)),"")</f>
        <v/>
      </c>
      <c r="L549" t="s">
        <v>403</v>
      </c>
      <c r="M549" s="6"/>
      <c r="O549" s="6"/>
      <c r="Q549" s="6"/>
    </row>
    <row r="550" spans="1:17" x14ac:dyDescent="0.15">
      <c r="A550" s="1" t="s">
        <v>287</v>
      </c>
      <c r="B550" s="2" t="str">
        <f>VLOOKUP(A550,'Node-IDs'!$1:$256,2,)</f>
        <v>0x14</v>
      </c>
      <c r="C550" t="s">
        <v>627</v>
      </c>
      <c r="D550">
        <f t="shared" si="3"/>
        <v>141</v>
      </c>
      <c r="E550" s="2">
        <f>VLOOKUP(A550,'Node-IDs'!$1:$256,3,)*1024+D550</f>
        <v>20621</v>
      </c>
      <c r="F550" t="s">
        <v>3</v>
      </c>
      <c r="G550" s="2" t="str">
        <f>VLOOKUP(F550,Fehlerkomponenten!$1:$1048576,2,)</f>
        <v>0x4</v>
      </c>
      <c r="H550" t="s">
        <v>54</v>
      </c>
      <c r="I550" s="2" t="str">
        <f>VLOOKUP(H550,Fehlergruppen!$1:$1048576,2,)</f>
        <v>0x1</v>
      </c>
      <c r="J550" t="s">
        <v>433</v>
      </c>
      <c r="K550" s="2" t="str">
        <f>IF(AND(J550&lt;&gt;"None",J550&lt;&gt;"Log"),CONCATENATE(VLOOKUP(J550,'Error-Level'!$A$2:$B$38,2,FALSE)," ",DEC2HEX(E550,4)," ",VLOOKUP(F550,Fehlerkomponenten!$1:$1048576,4,)," ",VLOOKUP(H550,Fehlergruppen!$1:$1048576,4,)),"")</f>
        <v/>
      </c>
      <c r="L550" t="s">
        <v>403</v>
      </c>
      <c r="M550" s="6"/>
      <c r="O550" s="6"/>
      <c r="Q550" s="6"/>
    </row>
    <row r="551" spans="1:17" x14ac:dyDescent="0.15">
      <c r="A551" s="1" t="s">
        <v>287</v>
      </c>
      <c r="B551" s="2" t="str">
        <f>VLOOKUP(A551,'Node-IDs'!$1:$256,2,)</f>
        <v>0x14</v>
      </c>
      <c r="C551" t="s">
        <v>628</v>
      </c>
      <c r="D551">
        <f t="shared" si="3"/>
        <v>142</v>
      </c>
      <c r="E551" s="2">
        <f>VLOOKUP(A551,'Node-IDs'!$1:$256,3,)*1024+D551</f>
        <v>20622</v>
      </c>
      <c r="F551" t="s">
        <v>3</v>
      </c>
      <c r="G551" s="2" t="str">
        <f>VLOOKUP(F551,Fehlerkomponenten!$1:$1048576,2,)</f>
        <v>0x4</v>
      </c>
      <c r="H551" t="s">
        <v>15</v>
      </c>
      <c r="I551" s="2" t="str">
        <f>VLOOKUP(H551,Fehlergruppen!$1:$1048576,2,)</f>
        <v>0x3</v>
      </c>
      <c r="J551" t="s">
        <v>431</v>
      </c>
      <c r="K551" s="2" t="str">
        <f>IF(AND(J551&lt;&gt;"None",J551&lt;&gt;"Log"),CONCATENATE(VLOOKUP(J551,'Error-Level'!$A$2:$B$38,2,FALSE)," ",DEC2HEX(E551,4)," ",VLOOKUP(F551,Fehlerkomponenten!$1:$1048576,4,)," ",VLOOKUP(H551,Fehlergruppen!$1:$1048576,4,)),"")</f>
        <v>ERR 508E REX HW</v>
      </c>
      <c r="L551" t="s">
        <v>61</v>
      </c>
      <c r="M551" s="6"/>
      <c r="O551" s="6"/>
      <c r="Q551" s="6"/>
    </row>
    <row r="552" spans="1:17" x14ac:dyDescent="0.15">
      <c r="A552" s="1" t="s">
        <v>287</v>
      </c>
      <c r="B552" s="2" t="str">
        <f>VLOOKUP(A552,'Node-IDs'!$1:$256,2,)</f>
        <v>0x14</v>
      </c>
      <c r="C552" t="s">
        <v>629</v>
      </c>
      <c r="D552">
        <f t="shared" si="3"/>
        <v>143</v>
      </c>
      <c r="E552" s="2">
        <f>VLOOKUP(A552,'Node-IDs'!$1:$256,3,)*1024+D552</f>
        <v>20623</v>
      </c>
      <c r="F552" t="s">
        <v>3</v>
      </c>
      <c r="G552" s="2" t="str">
        <f>VLOOKUP(F552,Fehlerkomponenten!$1:$1048576,2,)</f>
        <v>0x4</v>
      </c>
      <c r="H552" t="s">
        <v>15</v>
      </c>
      <c r="I552" s="2" t="str">
        <f>VLOOKUP(H552,Fehlergruppen!$1:$1048576,2,)</f>
        <v>0x3</v>
      </c>
      <c r="J552" t="s">
        <v>431</v>
      </c>
      <c r="K552" s="2" t="str">
        <f>IF(AND(J552&lt;&gt;"None",J552&lt;&gt;"Log"),CONCATENATE(VLOOKUP(J552,'Error-Level'!$A$2:$B$38,2,FALSE)," ",DEC2HEX(E552,4)," ",VLOOKUP(F552,Fehlerkomponenten!$1:$1048576,4,)," ",VLOOKUP(H552,Fehlergruppen!$1:$1048576,4,)),"")</f>
        <v>ERR 508F REX HW</v>
      </c>
      <c r="L552" t="s">
        <v>61</v>
      </c>
      <c r="M552" s="6"/>
      <c r="O552" s="6"/>
      <c r="Q552" s="6"/>
    </row>
    <row r="553" spans="1:17" x14ac:dyDescent="0.15">
      <c r="A553" s="1" t="s">
        <v>287</v>
      </c>
      <c r="B553" s="2" t="str">
        <f>VLOOKUP(A553,'Node-IDs'!$1:$256,2,)</f>
        <v>0x14</v>
      </c>
      <c r="C553" t="s">
        <v>630</v>
      </c>
      <c r="D553">
        <f t="shared" si="3"/>
        <v>144</v>
      </c>
      <c r="E553" s="2">
        <f>VLOOKUP(A553,'Node-IDs'!$1:$256,3,)*1024+D553</f>
        <v>20624</v>
      </c>
      <c r="F553" t="s">
        <v>3</v>
      </c>
      <c r="G553" s="2" t="str">
        <f>VLOOKUP(F553,Fehlerkomponenten!$1:$1048576,2,)</f>
        <v>0x4</v>
      </c>
      <c r="H553" t="s">
        <v>18</v>
      </c>
      <c r="I553" s="2" t="str">
        <f>VLOOKUP(H553,Fehlergruppen!$1:$1048576,2,)</f>
        <v>0x7</v>
      </c>
      <c r="J553" t="s">
        <v>431</v>
      </c>
      <c r="K553" s="2" t="str">
        <f>IF(AND(J553&lt;&gt;"None",J553&lt;&gt;"Log"),CONCATENATE(VLOOKUP(J553,'Error-Level'!$A$2:$B$38,2,FALSE)," ",DEC2HEX(E553,4)," ",VLOOKUP(F553,Fehlerkomponenten!$1:$1048576,4,)," ",VLOOKUP(H553,Fehlergruppen!$1:$1048576,4,)),"")</f>
        <v>ERR 5090 REX HOT</v>
      </c>
      <c r="L553" t="s">
        <v>61</v>
      </c>
      <c r="M553" s="6"/>
      <c r="O553" s="6"/>
      <c r="Q553" s="6"/>
    </row>
    <row r="554" spans="1:17" x14ac:dyDescent="0.15">
      <c r="A554" s="1" t="s">
        <v>287</v>
      </c>
      <c r="B554" s="2" t="str">
        <f>VLOOKUP(A554,'Node-IDs'!$1:$256,2,)</f>
        <v>0x14</v>
      </c>
      <c r="C554" t="s">
        <v>631</v>
      </c>
      <c r="D554">
        <f t="shared" si="3"/>
        <v>145</v>
      </c>
      <c r="E554" s="2">
        <f>VLOOKUP(A554,'Node-IDs'!$1:$256,3,)*1024+D554</f>
        <v>20625</v>
      </c>
      <c r="F554" t="s">
        <v>3</v>
      </c>
      <c r="G554" s="2" t="str">
        <f>VLOOKUP(F554,Fehlerkomponenten!$1:$1048576,2,)</f>
        <v>0x4</v>
      </c>
      <c r="H554" t="s">
        <v>397</v>
      </c>
      <c r="I554" s="2" t="str">
        <f>VLOOKUP(H554,Fehlergruppen!$1:$1048576,2,)</f>
        <v>0xa</v>
      </c>
      <c r="J554" t="s">
        <v>431</v>
      </c>
      <c r="K554" s="2" t="str">
        <f>IF(AND(J554&lt;&gt;"None",J554&lt;&gt;"Log"),CONCATENATE(VLOOKUP(J554,'Error-Level'!$A$2:$B$38,2,FALSE)," ",DEC2HEX(E554,4)," ",VLOOKUP(F554,Fehlerkomponenten!$1:$1048576,4,)," ",VLOOKUP(H554,Fehlergruppen!$1:$1048576,4,)),"")</f>
        <v>ERR 5091 REX OV</v>
      </c>
      <c r="L554" t="s">
        <v>61</v>
      </c>
      <c r="M554" s="6"/>
      <c r="O554" s="6"/>
      <c r="Q554" s="6"/>
    </row>
    <row r="555" spans="1:17" x14ac:dyDescent="0.15">
      <c r="A555" s="1" t="s">
        <v>287</v>
      </c>
      <c r="B555" s="2" t="str">
        <f>VLOOKUP(A555,'Node-IDs'!$1:$256,2,)</f>
        <v>0x14</v>
      </c>
      <c r="C555" t="s">
        <v>632</v>
      </c>
      <c r="D555">
        <f t="shared" si="3"/>
        <v>146</v>
      </c>
      <c r="E555" s="2">
        <f>VLOOKUP(A555,'Node-IDs'!$1:$256,3,)*1024+D555</f>
        <v>20626</v>
      </c>
      <c r="F555" t="s">
        <v>3</v>
      </c>
      <c r="G555" s="2" t="str">
        <f>VLOOKUP(F555,Fehlerkomponenten!$1:$1048576,2,)</f>
        <v>0x4</v>
      </c>
      <c r="I555" s="2" t="e">
        <f>VLOOKUP(H555,Fehlergruppen!$1:$1048576,2,)</f>
        <v>#N/A</v>
      </c>
      <c r="J555" t="s">
        <v>431</v>
      </c>
      <c r="K555" s="2" t="e">
        <f>IF(AND(J555&lt;&gt;"None",J555&lt;&gt;"Log"),CONCATENATE(VLOOKUP(J555,'Error-Level'!$A$2:$B$38,2,FALSE)," ",DEC2HEX(E555,4)," ",VLOOKUP(F555,Fehlerkomponenten!$1:$1048576,4,)," ",VLOOKUP(H555,Fehlergruppen!$1:$1048576,4,)),"")</f>
        <v>#N/A</v>
      </c>
      <c r="L555" t="s">
        <v>61</v>
      </c>
      <c r="M555" s="6"/>
      <c r="O555" s="6"/>
      <c r="Q555" s="6"/>
    </row>
    <row r="556" spans="1:17" x14ac:dyDescent="0.15">
      <c r="A556" s="1" t="s">
        <v>287</v>
      </c>
      <c r="B556" s="2" t="str">
        <f>VLOOKUP(A556,'Node-IDs'!$1:$256,2,)</f>
        <v>0x14</v>
      </c>
      <c r="C556" t="s">
        <v>633</v>
      </c>
      <c r="D556">
        <f t="shared" si="3"/>
        <v>147</v>
      </c>
      <c r="E556" s="2">
        <f>VLOOKUP(A556,'Node-IDs'!$1:$256,3,)*1024+D556</f>
        <v>20627</v>
      </c>
      <c r="F556" t="s">
        <v>3</v>
      </c>
      <c r="G556" s="2" t="str">
        <f>VLOOKUP(F556,Fehlerkomponenten!$1:$1048576,2,)</f>
        <v>0x4</v>
      </c>
      <c r="H556" t="s">
        <v>15</v>
      </c>
      <c r="I556" s="2" t="str">
        <f>VLOOKUP(H556,Fehlergruppen!$1:$1048576,2,)</f>
        <v>0x3</v>
      </c>
      <c r="J556" t="s">
        <v>433</v>
      </c>
      <c r="K556" s="2" t="str">
        <f>IF(AND(J556&lt;&gt;"None",J556&lt;&gt;"Log"),CONCATENATE(VLOOKUP(J556,'Error-Level'!$A$2:$B$38,2,FALSE)," ",DEC2HEX(E556,4)," ",VLOOKUP(F556,Fehlerkomponenten!$1:$1048576,4,)," ",VLOOKUP(H556,Fehlergruppen!$1:$1048576,4,)),"")</f>
        <v/>
      </c>
      <c r="L556" t="s">
        <v>403</v>
      </c>
      <c r="M556" s="6"/>
      <c r="O556" s="6"/>
      <c r="Q556" s="6"/>
    </row>
    <row r="557" spans="1:17" x14ac:dyDescent="0.15">
      <c r="A557" s="1" t="s">
        <v>287</v>
      </c>
      <c r="B557" s="2" t="str">
        <f>VLOOKUP(A557,'Node-IDs'!$1:$256,2,)</f>
        <v>0x14</v>
      </c>
      <c r="C557" t="s">
        <v>634</v>
      </c>
      <c r="D557">
        <f t="shared" si="3"/>
        <v>148</v>
      </c>
      <c r="E557" s="2">
        <f>VLOOKUP(A557,'Node-IDs'!$1:$256,3,)*1024+D557</f>
        <v>20628</v>
      </c>
      <c r="F557" t="s">
        <v>3</v>
      </c>
      <c r="G557" s="2" t="str">
        <f>VLOOKUP(F557,Fehlerkomponenten!$1:$1048576,2,)</f>
        <v>0x4</v>
      </c>
      <c r="H557" t="s">
        <v>15</v>
      </c>
      <c r="I557" s="2" t="str">
        <f>VLOOKUP(H557,Fehlergruppen!$1:$1048576,2,)</f>
        <v>0x3</v>
      </c>
      <c r="J557" t="s">
        <v>431</v>
      </c>
      <c r="K557" s="2" t="str">
        <f>IF(AND(J557&lt;&gt;"None",J557&lt;&gt;"Log"),CONCATENATE(VLOOKUP(J557,'Error-Level'!$A$2:$B$38,2,FALSE)," ",DEC2HEX(E557,4)," ",VLOOKUP(F557,Fehlerkomponenten!$1:$1048576,4,)," ",VLOOKUP(H557,Fehlergruppen!$1:$1048576,4,)),"")</f>
        <v>ERR 5094 REX HW</v>
      </c>
      <c r="L557" t="s">
        <v>61</v>
      </c>
      <c r="M557" s="6"/>
      <c r="O557" s="6"/>
      <c r="Q557" s="6"/>
    </row>
    <row r="558" spans="1:17" x14ac:dyDescent="0.15">
      <c r="A558" s="1" t="s">
        <v>287</v>
      </c>
      <c r="B558" s="2" t="str">
        <f>VLOOKUP(A558,'Node-IDs'!$1:$256,2,)</f>
        <v>0x14</v>
      </c>
      <c r="C558" t="s">
        <v>635</v>
      </c>
      <c r="D558">
        <f t="shared" si="3"/>
        <v>149</v>
      </c>
      <c r="E558" s="2">
        <f>VLOOKUP(A558,'Node-IDs'!$1:$256,3,)*1024+D558</f>
        <v>20629</v>
      </c>
      <c r="F558" t="s">
        <v>3</v>
      </c>
      <c r="G558" s="2" t="str">
        <f>VLOOKUP(F558,Fehlerkomponenten!$1:$1048576,2,)</f>
        <v>0x4</v>
      </c>
      <c r="H558" t="s">
        <v>15</v>
      </c>
      <c r="I558" s="2" t="str">
        <f>VLOOKUP(H558,Fehlergruppen!$1:$1048576,2,)</f>
        <v>0x3</v>
      </c>
      <c r="J558" t="s">
        <v>431</v>
      </c>
      <c r="K558" s="2" t="str">
        <f>IF(AND(J558&lt;&gt;"None",J558&lt;&gt;"Log"),CONCATENATE(VLOOKUP(J558,'Error-Level'!$A$2:$B$38,2,FALSE)," ",DEC2HEX(E558,4)," ",VLOOKUP(F558,Fehlerkomponenten!$1:$1048576,4,)," ",VLOOKUP(H558,Fehlergruppen!$1:$1048576,4,)),"")</f>
        <v>ERR 5095 REX HW</v>
      </c>
      <c r="L558" t="s">
        <v>61</v>
      </c>
      <c r="M558" s="6"/>
      <c r="O558" s="6"/>
      <c r="Q558" s="6"/>
    </row>
    <row r="559" spans="1:17" x14ac:dyDescent="0.15">
      <c r="A559" s="1" t="s">
        <v>287</v>
      </c>
      <c r="B559" s="2" t="str">
        <f>VLOOKUP(A559,'Node-IDs'!$1:$256,2,)</f>
        <v>0x14</v>
      </c>
      <c r="C559" t="s">
        <v>636</v>
      </c>
      <c r="D559">
        <f t="shared" si="3"/>
        <v>150</v>
      </c>
      <c r="E559" s="2">
        <f>VLOOKUP(A559,'Node-IDs'!$1:$256,3,)*1024+D559</f>
        <v>20630</v>
      </c>
      <c r="F559" t="s">
        <v>3</v>
      </c>
      <c r="G559" s="2" t="str">
        <f>VLOOKUP(F559,Fehlerkomponenten!$1:$1048576,2,)</f>
        <v>0x4</v>
      </c>
      <c r="I559" s="2" t="e">
        <f>VLOOKUP(H559,Fehlergruppen!$1:$1048576,2,)</f>
        <v>#N/A</v>
      </c>
      <c r="J559" t="s">
        <v>431</v>
      </c>
      <c r="K559" s="2" t="e">
        <f>IF(AND(J559&lt;&gt;"None",J559&lt;&gt;"Log"),CONCATENATE(VLOOKUP(J559,'Error-Level'!$A$2:$B$38,2,FALSE)," ",DEC2HEX(E559,4)," ",VLOOKUP(F559,Fehlerkomponenten!$1:$1048576,4,)," ",VLOOKUP(H559,Fehlergruppen!$1:$1048576,4,)),"")</f>
        <v>#N/A</v>
      </c>
      <c r="L559" t="s">
        <v>61</v>
      </c>
      <c r="M559" s="6"/>
      <c r="O559" s="6"/>
      <c r="Q559" s="6"/>
    </row>
    <row r="560" spans="1:17" x14ac:dyDescent="0.15">
      <c r="A560" s="1" t="s">
        <v>287</v>
      </c>
      <c r="B560" s="2" t="str">
        <f>VLOOKUP(A560,'Node-IDs'!$1:$256,2,)</f>
        <v>0x14</v>
      </c>
      <c r="C560" t="s">
        <v>637</v>
      </c>
      <c r="D560">
        <f t="shared" si="3"/>
        <v>151</v>
      </c>
      <c r="E560" s="2">
        <f>VLOOKUP(A560,'Node-IDs'!$1:$256,3,)*1024+D560</f>
        <v>20631</v>
      </c>
      <c r="F560" t="s">
        <v>3</v>
      </c>
      <c r="G560" s="2" t="str">
        <f>VLOOKUP(F560,Fehlerkomponenten!$1:$1048576,2,)</f>
        <v>0x4</v>
      </c>
      <c r="I560" s="2" t="e">
        <f>VLOOKUP(H560,Fehlergruppen!$1:$1048576,2,)</f>
        <v>#N/A</v>
      </c>
      <c r="J560" t="s">
        <v>433</v>
      </c>
      <c r="K560" s="2" t="str">
        <f>IF(AND(J560&lt;&gt;"None",J560&lt;&gt;"Log"),CONCATENATE(VLOOKUP(J560,'Error-Level'!$A$2:$B$38,2,FALSE)," ",DEC2HEX(E560,4)," ",VLOOKUP(F560,Fehlerkomponenten!$1:$1048576,4,)," ",VLOOKUP(H560,Fehlergruppen!$1:$1048576,4,)),"")</f>
        <v/>
      </c>
      <c r="L560" t="s">
        <v>403</v>
      </c>
      <c r="M560" s="6"/>
      <c r="O560" s="6"/>
      <c r="Q560" s="6"/>
    </row>
    <row r="561" spans="1:17" x14ac:dyDescent="0.15">
      <c r="A561" s="1" t="s">
        <v>287</v>
      </c>
      <c r="B561" s="2" t="str">
        <f>VLOOKUP(A561,'Node-IDs'!$1:$256,2,)</f>
        <v>0x14</v>
      </c>
      <c r="C561" t="s">
        <v>638</v>
      </c>
      <c r="D561">
        <f t="shared" si="3"/>
        <v>152</v>
      </c>
      <c r="E561" s="2">
        <f>VLOOKUP(A561,'Node-IDs'!$1:$256,3,)*1024+D561</f>
        <v>20632</v>
      </c>
      <c r="F561" t="s">
        <v>3</v>
      </c>
      <c r="G561" s="2" t="str">
        <f>VLOOKUP(F561,Fehlerkomponenten!$1:$1048576,2,)</f>
        <v>0x4</v>
      </c>
      <c r="I561" s="2" t="e">
        <f>VLOOKUP(H561,Fehlergruppen!$1:$1048576,2,)</f>
        <v>#N/A</v>
      </c>
      <c r="J561" t="s">
        <v>433</v>
      </c>
      <c r="K561" s="2" t="str">
        <f>IF(AND(J561&lt;&gt;"None",J561&lt;&gt;"Log"),CONCATENATE(VLOOKUP(J561,'Error-Level'!$A$2:$B$38,2,FALSE)," ",DEC2HEX(E561,4)," ",VLOOKUP(F561,Fehlerkomponenten!$1:$1048576,4,)," ",VLOOKUP(H561,Fehlergruppen!$1:$1048576,4,)),"")</f>
        <v/>
      </c>
      <c r="L561" t="s">
        <v>727</v>
      </c>
      <c r="M561" s="6"/>
      <c r="O561" s="6"/>
      <c r="Q561" s="6"/>
    </row>
    <row r="562" spans="1:17" x14ac:dyDescent="0.15">
      <c r="A562" s="1" t="s">
        <v>287</v>
      </c>
      <c r="B562" s="2" t="str">
        <f>VLOOKUP(A562,'Node-IDs'!$1:$256,2,)</f>
        <v>0x14</v>
      </c>
      <c r="C562" t="s">
        <v>639</v>
      </c>
      <c r="D562">
        <f t="shared" si="3"/>
        <v>153</v>
      </c>
      <c r="E562" s="2">
        <f>VLOOKUP(A562,'Node-IDs'!$1:$256,3,)*1024+D562</f>
        <v>20633</v>
      </c>
      <c r="F562" t="s">
        <v>3</v>
      </c>
      <c r="G562" s="2" t="str">
        <f>VLOOKUP(F562,Fehlerkomponenten!$1:$1048576,2,)</f>
        <v>0x4</v>
      </c>
      <c r="H562" t="s">
        <v>54</v>
      </c>
      <c r="I562" s="2" t="str">
        <f>VLOOKUP(H562,Fehlergruppen!$1:$1048576,2,)</f>
        <v>0x1</v>
      </c>
      <c r="J562" t="s">
        <v>433</v>
      </c>
      <c r="K562" s="2" t="str">
        <f>IF(AND(J562&lt;&gt;"None",J562&lt;&gt;"Log"),CONCATENATE(VLOOKUP(J562,'Error-Level'!$A$2:$B$38,2,FALSE)," ",DEC2HEX(E562,4)," ",VLOOKUP(F562,Fehlerkomponenten!$1:$1048576,4,)," ",VLOOKUP(H562,Fehlergruppen!$1:$1048576,4,)),"")</f>
        <v/>
      </c>
      <c r="L562" t="s">
        <v>727</v>
      </c>
      <c r="M562" s="6"/>
      <c r="O562" s="6"/>
      <c r="Q562" s="6"/>
    </row>
    <row r="563" spans="1:17" x14ac:dyDescent="0.15">
      <c r="A563" s="1" t="s">
        <v>287</v>
      </c>
      <c r="B563" s="2" t="str">
        <f>VLOOKUP(A563,'Node-IDs'!$1:$256,2,)</f>
        <v>0x14</v>
      </c>
      <c r="C563" t="s">
        <v>640</v>
      </c>
      <c r="D563">
        <f t="shared" si="3"/>
        <v>154</v>
      </c>
      <c r="E563" s="2">
        <f>VLOOKUP(A563,'Node-IDs'!$1:$256,3,)*1024+D563</f>
        <v>20634</v>
      </c>
      <c r="F563" t="s">
        <v>3</v>
      </c>
      <c r="G563" s="2" t="str">
        <f>VLOOKUP(F563,Fehlerkomponenten!$1:$1048576,2,)</f>
        <v>0x4</v>
      </c>
      <c r="H563" t="s">
        <v>15</v>
      </c>
      <c r="I563" s="2" t="str">
        <f>VLOOKUP(H563,Fehlergruppen!$1:$1048576,2,)</f>
        <v>0x3</v>
      </c>
      <c r="J563" t="s">
        <v>431</v>
      </c>
      <c r="K563" s="2" t="str">
        <f>IF(AND(J563&lt;&gt;"None",J563&lt;&gt;"Log"),CONCATENATE(VLOOKUP(J563,'Error-Level'!$A$2:$B$38,2,FALSE)," ",DEC2HEX(E563,4)," ",VLOOKUP(F563,Fehlerkomponenten!$1:$1048576,4,)," ",VLOOKUP(H563,Fehlergruppen!$1:$1048576,4,)),"")</f>
        <v>ERR 509A REX HW</v>
      </c>
      <c r="L563" t="s">
        <v>61</v>
      </c>
      <c r="M563" s="6"/>
      <c r="O563" s="6"/>
      <c r="Q563" s="6"/>
    </row>
    <row r="564" spans="1:17" x14ac:dyDescent="0.15">
      <c r="A564" s="1" t="s">
        <v>287</v>
      </c>
      <c r="B564" s="2" t="str">
        <f>VLOOKUP(A564,'Node-IDs'!$1:$256,2,)</f>
        <v>0x14</v>
      </c>
      <c r="C564" t="s">
        <v>641</v>
      </c>
      <c r="D564">
        <f t="shared" si="3"/>
        <v>155</v>
      </c>
      <c r="E564" s="2">
        <f>VLOOKUP(A564,'Node-IDs'!$1:$256,3,)*1024+D564</f>
        <v>20635</v>
      </c>
      <c r="F564" t="s">
        <v>3</v>
      </c>
      <c r="G564" s="2" t="str">
        <f>VLOOKUP(F564,Fehlerkomponenten!$1:$1048576,2,)</f>
        <v>0x4</v>
      </c>
      <c r="H564" t="s">
        <v>15</v>
      </c>
      <c r="I564" s="2" t="str">
        <f>VLOOKUP(H564,Fehlergruppen!$1:$1048576,2,)</f>
        <v>0x3</v>
      </c>
      <c r="J564" t="s">
        <v>431</v>
      </c>
      <c r="K564" s="2" t="str">
        <f>IF(AND(J564&lt;&gt;"None",J564&lt;&gt;"Log"),CONCATENATE(VLOOKUP(J564,'Error-Level'!$A$2:$B$38,2,FALSE)," ",DEC2HEX(E564,4)," ",VLOOKUP(F564,Fehlerkomponenten!$1:$1048576,4,)," ",VLOOKUP(H564,Fehlergruppen!$1:$1048576,4,)),"")</f>
        <v>ERR 509B REX HW</v>
      </c>
      <c r="L564" t="s">
        <v>61</v>
      </c>
      <c r="M564" s="6"/>
      <c r="O564" s="6"/>
      <c r="Q564" s="6"/>
    </row>
    <row r="565" spans="1:17" x14ac:dyDescent="0.15">
      <c r="A565" s="1" t="s">
        <v>287</v>
      </c>
      <c r="B565" s="2" t="str">
        <f>VLOOKUP(A565,'Node-IDs'!$1:$256,2,)</f>
        <v>0x14</v>
      </c>
      <c r="C565" t="s">
        <v>642</v>
      </c>
      <c r="D565">
        <f t="shared" si="3"/>
        <v>156</v>
      </c>
      <c r="E565" s="2">
        <f>VLOOKUP(A565,'Node-IDs'!$1:$256,3,)*1024+D565</f>
        <v>20636</v>
      </c>
      <c r="F565" t="s">
        <v>3</v>
      </c>
      <c r="G565" s="2" t="str">
        <f>VLOOKUP(F565,Fehlerkomponenten!$1:$1048576,2,)</f>
        <v>0x4</v>
      </c>
      <c r="I565" s="2" t="e">
        <f>VLOOKUP(H565,Fehlergruppen!$1:$1048576,2,)</f>
        <v>#N/A</v>
      </c>
      <c r="J565" t="s">
        <v>433</v>
      </c>
      <c r="K565" s="2" t="str">
        <f>IF(AND(J565&lt;&gt;"None",J565&lt;&gt;"Log"),CONCATENATE(VLOOKUP(J565,'Error-Level'!$A$2:$B$38,2,FALSE)," ",DEC2HEX(E565,4)," ",VLOOKUP(F565,Fehlerkomponenten!$1:$1048576,4,)," ",VLOOKUP(H565,Fehlergruppen!$1:$1048576,4,)),"")</f>
        <v/>
      </c>
      <c r="L565" t="s">
        <v>727</v>
      </c>
      <c r="M565" s="6"/>
      <c r="O565" s="6"/>
      <c r="Q565" s="6"/>
    </row>
    <row r="566" spans="1:17" x14ac:dyDescent="0.15">
      <c r="A566" s="1" t="s">
        <v>287</v>
      </c>
      <c r="B566" s="2" t="str">
        <f>VLOOKUP(A566,'Node-IDs'!$1:$256,2,)</f>
        <v>0x14</v>
      </c>
      <c r="C566" t="s">
        <v>643</v>
      </c>
      <c r="D566">
        <f t="shared" si="3"/>
        <v>157</v>
      </c>
      <c r="E566" s="2">
        <f>VLOOKUP(A566,'Node-IDs'!$1:$256,3,)*1024+D566</f>
        <v>20637</v>
      </c>
      <c r="F566" t="s">
        <v>3</v>
      </c>
      <c r="G566" s="2" t="str">
        <f>VLOOKUP(F566,Fehlerkomponenten!$1:$1048576,2,)</f>
        <v>0x4</v>
      </c>
      <c r="I566" s="2" t="e">
        <f>VLOOKUP(H566,Fehlergruppen!$1:$1048576,2,)</f>
        <v>#N/A</v>
      </c>
      <c r="J566" t="s">
        <v>433</v>
      </c>
      <c r="K566" s="2" t="str">
        <f>IF(AND(J566&lt;&gt;"None",J566&lt;&gt;"Log"),CONCATENATE(VLOOKUP(J566,'Error-Level'!$A$2:$B$38,2,FALSE)," ",DEC2HEX(E566,4)," ",VLOOKUP(F566,Fehlerkomponenten!$1:$1048576,4,)," ",VLOOKUP(H566,Fehlergruppen!$1:$1048576,4,)),"")</f>
        <v/>
      </c>
      <c r="L566" t="s">
        <v>403</v>
      </c>
      <c r="M566" s="6"/>
      <c r="O566" s="6"/>
      <c r="Q566" s="6"/>
    </row>
    <row r="567" spans="1:17" x14ac:dyDescent="0.15">
      <c r="A567" s="1" t="s">
        <v>287</v>
      </c>
      <c r="B567" s="2" t="str">
        <f>VLOOKUP(A567,'Node-IDs'!$1:$256,2,)</f>
        <v>0x14</v>
      </c>
      <c r="C567" t="s">
        <v>644</v>
      </c>
      <c r="D567">
        <f t="shared" si="3"/>
        <v>158</v>
      </c>
      <c r="E567" s="2">
        <f>VLOOKUP(A567,'Node-IDs'!$1:$256,3,)*1024+D567</f>
        <v>20638</v>
      </c>
      <c r="F567" t="s">
        <v>3</v>
      </c>
      <c r="G567" s="2" t="str">
        <f>VLOOKUP(F567,Fehlerkomponenten!$1:$1048576,2,)</f>
        <v>0x4</v>
      </c>
      <c r="I567" s="2" t="e">
        <f>VLOOKUP(H567,Fehlergruppen!$1:$1048576,2,)</f>
        <v>#N/A</v>
      </c>
      <c r="J567" t="s">
        <v>433</v>
      </c>
      <c r="K567" s="2" t="str">
        <f>IF(AND(J567&lt;&gt;"None",J567&lt;&gt;"Log"),CONCATENATE(VLOOKUP(J567,'Error-Level'!$A$2:$B$38,2,FALSE)," ",DEC2HEX(E567,4)," ",VLOOKUP(F567,Fehlerkomponenten!$1:$1048576,4,)," ",VLOOKUP(H567,Fehlergruppen!$1:$1048576,4,)),"")</f>
        <v/>
      </c>
      <c r="L567" t="s">
        <v>727</v>
      </c>
      <c r="M567" s="6"/>
      <c r="O567" s="6"/>
      <c r="Q567" s="6"/>
    </row>
    <row r="568" spans="1:17" x14ac:dyDescent="0.15">
      <c r="A568" s="1" t="s">
        <v>287</v>
      </c>
      <c r="B568" s="2" t="str">
        <f>VLOOKUP(A568,'Node-IDs'!$1:$256,2,)</f>
        <v>0x14</v>
      </c>
      <c r="C568" t="s">
        <v>645</v>
      </c>
      <c r="D568">
        <f t="shared" si="3"/>
        <v>159</v>
      </c>
      <c r="E568" s="2">
        <f>VLOOKUP(A568,'Node-IDs'!$1:$256,3,)*1024+D568</f>
        <v>20639</v>
      </c>
      <c r="F568" t="s">
        <v>3</v>
      </c>
      <c r="G568" s="2" t="str">
        <f>VLOOKUP(F568,Fehlerkomponenten!$1:$1048576,2,)</f>
        <v>0x4</v>
      </c>
      <c r="I568" s="2" t="e">
        <f>VLOOKUP(H568,Fehlergruppen!$1:$1048576,2,)</f>
        <v>#N/A</v>
      </c>
      <c r="J568" t="s">
        <v>433</v>
      </c>
      <c r="K568" s="2" t="str">
        <f>IF(AND(J568&lt;&gt;"None",J568&lt;&gt;"Log"),CONCATENATE(VLOOKUP(J568,'Error-Level'!$A$2:$B$38,2,FALSE)," ",DEC2HEX(E568,4)," ",VLOOKUP(F568,Fehlerkomponenten!$1:$1048576,4,)," ",VLOOKUP(H568,Fehlergruppen!$1:$1048576,4,)),"")</f>
        <v/>
      </c>
      <c r="L568" t="s">
        <v>403</v>
      </c>
      <c r="M568" s="6"/>
      <c r="O568" s="6"/>
      <c r="Q568" s="6"/>
    </row>
    <row r="569" spans="1:17" x14ac:dyDescent="0.15">
      <c r="A569" s="1" t="s">
        <v>287</v>
      </c>
      <c r="B569" s="2" t="str">
        <f>VLOOKUP(A569,'Node-IDs'!$1:$256,2,)</f>
        <v>0x14</v>
      </c>
      <c r="C569" t="s">
        <v>646</v>
      </c>
      <c r="D569">
        <f t="shared" si="3"/>
        <v>160</v>
      </c>
      <c r="E569" s="2">
        <f>VLOOKUP(A569,'Node-IDs'!$1:$256,3,)*1024+D569</f>
        <v>20640</v>
      </c>
      <c r="F569" t="s">
        <v>3</v>
      </c>
      <c r="G569" s="2" t="str">
        <f>VLOOKUP(F569,Fehlerkomponenten!$1:$1048576,2,)</f>
        <v>0x4</v>
      </c>
      <c r="I569" s="2" t="e">
        <f>VLOOKUP(H569,Fehlergruppen!$1:$1048576,2,)</f>
        <v>#N/A</v>
      </c>
      <c r="J569" t="s">
        <v>433</v>
      </c>
      <c r="K569" s="2" t="str">
        <f>IF(AND(J569&lt;&gt;"None",J569&lt;&gt;"Log"),CONCATENATE(VLOOKUP(J569,'Error-Level'!$A$2:$B$38,2,FALSE)," ",DEC2HEX(E569,4)," ",VLOOKUP(F569,Fehlerkomponenten!$1:$1048576,4,)," ",VLOOKUP(H569,Fehlergruppen!$1:$1048576,4,)),"")</f>
        <v/>
      </c>
      <c r="L569" t="s">
        <v>727</v>
      </c>
      <c r="M569" s="6"/>
      <c r="O569" s="6"/>
      <c r="Q569" s="6"/>
    </row>
    <row r="570" spans="1:17" x14ac:dyDescent="0.15">
      <c r="A570" s="1" t="s">
        <v>287</v>
      </c>
      <c r="B570" s="2" t="str">
        <f>VLOOKUP(A570,'Node-IDs'!$1:$256,2,)</f>
        <v>0x14</v>
      </c>
      <c r="C570" t="s">
        <v>647</v>
      </c>
      <c r="D570">
        <f t="shared" si="3"/>
        <v>161</v>
      </c>
      <c r="E570" s="2">
        <f>VLOOKUP(A570,'Node-IDs'!$1:$256,3,)*1024+D570</f>
        <v>20641</v>
      </c>
      <c r="F570" t="s">
        <v>3</v>
      </c>
      <c r="G570" s="2" t="str">
        <f>VLOOKUP(F570,Fehlerkomponenten!$1:$1048576,2,)</f>
        <v>0x4</v>
      </c>
      <c r="I570" s="2" t="e">
        <f>VLOOKUP(H570,Fehlergruppen!$1:$1048576,2,)</f>
        <v>#N/A</v>
      </c>
      <c r="J570" t="s">
        <v>433</v>
      </c>
      <c r="K570" s="2" t="str">
        <f>IF(AND(J570&lt;&gt;"None",J570&lt;&gt;"Log"),CONCATENATE(VLOOKUP(J570,'Error-Level'!$A$2:$B$38,2,FALSE)," ",DEC2HEX(E570,4)," ",VLOOKUP(F570,Fehlerkomponenten!$1:$1048576,4,)," ",VLOOKUP(H570,Fehlergruppen!$1:$1048576,4,)),"")</f>
        <v/>
      </c>
      <c r="L570" t="s">
        <v>727</v>
      </c>
      <c r="M570" s="6"/>
      <c r="O570" s="6"/>
      <c r="Q570" s="6"/>
    </row>
    <row r="571" spans="1:17" x14ac:dyDescent="0.15">
      <c r="A571" s="1" t="s">
        <v>287</v>
      </c>
      <c r="B571" s="2" t="str">
        <f>VLOOKUP(A571,'Node-IDs'!$1:$256,2,)</f>
        <v>0x14</v>
      </c>
      <c r="C571" t="s">
        <v>648</v>
      </c>
      <c r="D571">
        <f t="shared" si="3"/>
        <v>162</v>
      </c>
      <c r="E571" s="2">
        <f>VLOOKUP(A571,'Node-IDs'!$1:$256,3,)*1024+D571</f>
        <v>20642</v>
      </c>
      <c r="F571" t="s">
        <v>3</v>
      </c>
      <c r="G571" s="2" t="str">
        <f>VLOOKUP(F571,Fehlerkomponenten!$1:$1048576,2,)</f>
        <v>0x4</v>
      </c>
      <c r="I571" s="2" t="e">
        <f>VLOOKUP(H571,Fehlergruppen!$1:$1048576,2,)</f>
        <v>#N/A</v>
      </c>
      <c r="J571" t="s">
        <v>433</v>
      </c>
      <c r="K571" s="2" t="str">
        <f>IF(AND(J571&lt;&gt;"None",J571&lt;&gt;"Log"),CONCATENATE(VLOOKUP(J571,'Error-Level'!$A$2:$B$38,2,FALSE)," ",DEC2HEX(E571,4)," ",VLOOKUP(F571,Fehlerkomponenten!$1:$1048576,4,)," ",VLOOKUP(H571,Fehlergruppen!$1:$1048576,4,)),"")</f>
        <v/>
      </c>
      <c r="L571" t="s">
        <v>727</v>
      </c>
      <c r="M571" s="6"/>
      <c r="O571" s="6"/>
      <c r="Q571" s="6"/>
    </row>
    <row r="572" spans="1:17" x14ac:dyDescent="0.15">
      <c r="A572" s="1" t="s">
        <v>287</v>
      </c>
      <c r="B572" s="2" t="str">
        <f>VLOOKUP(A572,'Node-IDs'!$1:$256,2,)</f>
        <v>0x14</v>
      </c>
      <c r="C572" t="s">
        <v>649</v>
      </c>
      <c r="D572">
        <f t="shared" si="3"/>
        <v>163</v>
      </c>
      <c r="E572" s="2">
        <f>VLOOKUP(A572,'Node-IDs'!$1:$256,3,)*1024+D572</f>
        <v>20643</v>
      </c>
      <c r="F572" t="s">
        <v>3</v>
      </c>
      <c r="G572" s="2" t="str">
        <f>VLOOKUP(F572,Fehlerkomponenten!$1:$1048576,2,)</f>
        <v>0x4</v>
      </c>
      <c r="I572" s="2" t="e">
        <f>VLOOKUP(H572,Fehlergruppen!$1:$1048576,2,)</f>
        <v>#N/A</v>
      </c>
      <c r="J572" t="s">
        <v>433</v>
      </c>
      <c r="K572" s="2" t="str">
        <f>IF(AND(J572&lt;&gt;"None",J572&lt;&gt;"Log"),CONCATENATE(VLOOKUP(J572,'Error-Level'!$A$2:$B$38,2,FALSE)," ",DEC2HEX(E572,4)," ",VLOOKUP(F572,Fehlerkomponenten!$1:$1048576,4,)," ",VLOOKUP(H572,Fehlergruppen!$1:$1048576,4,)),"")</f>
        <v/>
      </c>
      <c r="L572" t="s">
        <v>727</v>
      </c>
      <c r="M572" s="6"/>
      <c r="O572" s="6"/>
      <c r="Q572" s="6"/>
    </row>
    <row r="573" spans="1:17" x14ac:dyDescent="0.15">
      <c r="A573" s="1" t="s">
        <v>287</v>
      </c>
      <c r="B573" s="2" t="str">
        <f>VLOOKUP(A573,'Node-IDs'!$1:$256,2,)</f>
        <v>0x14</v>
      </c>
      <c r="C573" t="s">
        <v>650</v>
      </c>
      <c r="D573">
        <f t="shared" si="3"/>
        <v>164</v>
      </c>
      <c r="E573" s="2">
        <f>VLOOKUP(A573,'Node-IDs'!$1:$256,3,)*1024+D573</f>
        <v>20644</v>
      </c>
      <c r="F573" t="s">
        <v>3</v>
      </c>
      <c r="G573" s="2" t="str">
        <f>VLOOKUP(F573,Fehlerkomponenten!$1:$1048576,2,)</f>
        <v>0x4</v>
      </c>
      <c r="I573" s="2" t="e">
        <f>VLOOKUP(H573,Fehlergruppen!$1:$1048576,2,)</f>
        <v>#N/A</v>
      </c>
      <c r="J573" t="s">
        <v>433</v>
      </c>
      <c r="K573" s="2" t="str">
        <f>IF(AND(J573&lt;&gt;"None",J573&lt;&gt;"Log"),CONCATENATE(VLOOKUP(J573,'Error-Level'!$A$2:$B$38,2,FALSE)," ",DEC2HEX(E573,4)," ",VLOOKUP(F573,Fehlerkomponenten!$1:$1048576,4,)," ",VLOOKUP(H573,Fehlergruppen!$1:$1048576,4,)),"")</f>
        <v/>
      </c>
      <c r="L573" t="s">
        <v>727</v>
      </c>
      <c r="M573" s="6"/>
      <c r="O573" s="6"/>
      <c r="Q573" s="6"/>
    </row>
    <row r="574" spans="1:17" x14ac:dyDescent="0.15">
      <c r="A574" s="1" t="s">
        <v>287</v>
      </c>
      <c r="B574" s="2" t="str">
        <f>VLOOKUP(A574,'Node-IDs'!$1:$256,2,)</f>
        <v>0x14</v>
      </c>
      <c r="C574" t="s">
        <v>651</v>
      </c>
      <c r="D574">
        <f t="shared" si="3"/>
        <v>165</v>
      </c>
      <c r="E574" s="2">
        <f>VLOOKUP(A574,'Node-IDs'!$1:$256,3,)*1024+D574</f>
        <v>20645</v>
      </c>
      <c r="F574" t="s">
        <v>3</v>
      </c>
      <c r="G574" s="2" t="str">
        <f>VLOOKUP(F574,Fehlerkomponenten!$1:$1048576,2,)</f>
        <v>0x4</v>
      </c>
      <c r="I574" s="2" t="e">
        <f>VLOOKUP(H574,Fehlergruppen!$1:$1048576,2,)</f>
        <v>#N/A</v>
      </c>
      <c r="J574" t="s">
        <v>433</v>
      </c>
      <c r="K574" s="2" t="str">
        <f>IF(AND(J574&lt;&gt;"None",J574&lt;&gt;"Log"),CONCATENATE(VLOOKUP(J574,'Error-Level'!$A$2:$B$38,2,FALSE)," ",DEC2HEX(E574,4)," ",VLOOKUP(F574,Fehlerkomponenten!$1:$1048576,4,)," ",VLOOKUP(H574,Fehlergruppen!$1:$1048576,4,)),"")</f>
        <v/>
      </c>
      <c r="L574" t="s">
        <v>727</v>
      </c>
      <c r="M574" s="6"/>
      <c r="O574" s="6"/>
      <c r="Q574" s="6"/>
    </row>
    <row r="575" spans="1:17" x14ac:dyDescent="0.15">
      <c r="A575" s="1" t="s">
        <v>287</v>
      </c>
      <c r="B575" s="2" t="str">
        <f>VLOOKUP(A575,'Node-IDs'!$1:$256,2,)</f>
        <v>0x14</v>
      </c>
      <c r="C575" t="s">
        <v>652</v>
      </c>
      <c r="D575">
        <f t="shared" si="3"/>
        <v>166</v>
      </c>
      <c r="E575" s="2">
        <f>VLOOKUP(A575,'Node-IDs'!$1:$256,3,)*1024+D575</f>
        <v>20646</v>
      </c>
      <c r="F575" t="s">
        <v>3</v>
      </c>
      <c r="G575" s="2" t="str">
        <f>VLOOKUP(F575,Fehlerkomponenten!$1:$1048576,2,)</f>
        <v>0x4</v>
      </c>
      <c r="I575" s="2" t="e">
        <f>VLOOKUP(H575,Fehlergruppen!$1:$1048576,2,)</f>
        <v>#N/A</v>
      </c>
      <c r="J575" t="s">
        <v>433</v>
      </c>
      <c r="K575" s="2" t="str">
        <f>IF(AND(J575&lt;&gt;"None",J575&lt;&gt;"Log"),CONCATENATE(VLOOKUP(J575,'Error-Level'!$A$2:$B$38,2,FALSE)," ",DEC2HEX(E575,4)," ",VLOOKUP(F575,Fehlerkomponenten!$1:$1048576,4,)," ",VLOOKUP(H575,Fehlergruppen!$1:$1048576,4,)),"")</f>
        <v/>
      </c>
      <c r="L575" t="s">
        <v>727</v>
      </c>
      <c r="M575" s="6"/>
      <c r="O575" s="6"/>
      <c r="Q575" s="6"/>
    </row>
    <row r="576" spans="1:17" x14ac:dyDescent="0.15">
      <c r="A576" s="1" t="s">
        <v>287</v>
      </c>
      <c r="B576" s="2" t="str">
        <f>VLOOKUP(A576,'Node-IDs'!$1:$256,2,)</f>
        <v>0x14</v>
      </c>
      <c r="C576" t="s">
        <v>653</v>
      </c>
      <c r="D576">
        <f t="shared" si="3"/>
        <v>167</v>
      </c>
      <c r="E576" s="2">
        <f>VLOOKUP(A576,'Node-IDs'!$1:$256,3,)*1024+D576</f>
        <v>20647</v>
      </c>
      <c r="F576" t="s">
        <v>3</v>
      </c>
      <c r="G576" s="2" t="str">
        <f>VLOOKUP(F576,Fehlerkomponenten!$1:$1048576,2,)</f>
        <v>0x4</v>
      </c>
      <c r="I576" s="2" t="e">
        <f>VLOOKUP(H576,Fehlergruppen!$1:$1048576,2,)</f>
        <v>#N/A</v>
      </c>
      <c r="J576" t="s">
        <v>433</v>
      </c>
      <c r="K576" s="2" t="str">
        <f>IF(AND(J576&lt;&gt;"None",J576&lt;&gt;"Log"),CONCATENATE(VLOOKUP(J576,'Error-Level'!$A$2:$B$38,2,FALSE)," ",DEC2HEX(E576,4)," ",VLOOKUP(F576,Fehlerkomponenten!$1:$1048576,4,)," ",VLOOKUP(H576,Fehlergruppen!$1:$1048576,4,)),"")</f>
        <v/>
      </c>
      <c r="L576" t="s">
        <v>727</v>
      </c>
      <c r="M576" s="6"/>
      <c r="O576" s="6"/>
      <c r="Q576" s="6"/>
    </row>
    <row r="577" spans="1:17" x14ac:dyDescent="0.15">
      <c r="A577" s="1" t="s">
        <v>287</v>
      </c>
      <c r="B577" s="2" t="str">
        <f>VLOOKUP(A577,'Node-IDs'!$1:$256,2,)</f>
        <v>0x14</v>
      </c>
      <c r="C577" t="s">
        <v>654</v>
      </c>
      <c r="D577">
        <f t="shared" si="3"/>
        <v>168</v>
      </c>
      <c r="E577" s="2">
        <f>VLOOKUP(A577,'Node-IDs'!$1:$256,3,)*1024+D577</f>
        <v>20648</v>
      </c>
      <c r="F577" t="s">
        <v>3</v>
      </c>
      <c r="G577" s="2" t="str">
        <f>VLOOKUP(F577,Fehlerkomponenten!$1:$1048576,2,)</f>
        <v>0x4</v>
      </c>
      <c r="I577" s="2" t="e">
        <f>VLOOKUP(H577,Fehlergruppen!$1:$1048576,2,)</f>
        <v>#N/A</v>
      </c>
      <c r="J577" t="s">
        <v>433</v>
      </c>
      <c r="K577" s="2" t="str">
        <f>IF(AND(J577&lt;&gt;"None",J577&lt;&gt;"Log"),CONCATENATE(VLOOKUP(J577,'Error-Level'!$A$2:$B$38,2,FALSE)," ",DEC2HEX(E577,4)," ",VLOOKUP(F577,Fehlerkomponenten!$1:$1048576,4,)," ",VLOOKUP(H577,Fehlergruppen!$1:$1048576,4,)),"")</f>
        <v/>
      </c>
      <c r="L577" t="s">
        <v>727</v>
      </c>
      <c r="M577" s="6"/>
      <c r="O577" s="6"/>
      <c r="Q577" s="6"/>
    </row>
    <row r="578" spans="1:17" x14ac:dyDescent="0.15">
      <c r="A578" s="1" t="s">
        <v>287</v>
      </c>
      <c r="B578" s="2" t="str">
        <f>VLOOKUP(A578,'Node-IDs'!$1:$256,2,)</f>
        <v>0x14</v>
      </c>
      <c r="C578" t="s">
        <v>655</v>
      </c>
      <c r="D578">
        <f t="shared" si="3"/>
        <v>169</v>
      </c>
      <c r="E578" s="2">
        <f>VLOOKUP(A578,'Node-IDs'!$1:$256,3,)*1024+D578</f>
        <v>20649</v>
      </c>
      <c r="F578" t="s">
        <v>3</v>
      </c>
      <c r="G578" s="2" t="str">
        <f>VLOOKUP(F578,Fehlerkomponenten!$1:$1048576,2,)</f>
        <v>0x4</v>
      </c>
      <c r="I578" s="2" t="e">
        <f>VLOOKUP(H578,Fehlergruppen!$1:$1048576,2,)</f>
        <v>#N/A</v>
      </c>
      <c r="J578" t="s">
        <v>433</v>
      </c>
      <c r="K578" s="2" t="str">
        <f>IF(AND(J578&lt;&gt;"None",J578&lt;&gt;"Log"),CONCATENATE(VLOOKUP(J578,'Error-Level'!$A$2:$B$38,2,FALSE)," ",DEC2HEX(E578,4)," ",VLOOKUP(F578,Fehlerkomponenten!$1:$1048576,4,)," ",VLOOKUP(H578,Fehlergruppen!$1:$1048576,4,)),"")</f>
        <v/>
      </c>
      <c r="L578" t="s">
        <v>727</v>
      </c>
      <c r="M578" s="6"/>
      <c r="O578" s="6"/>
      <c r="Q578" s="6"/>
    </row>
    <row r="579" spans="1:17" x14ac:dyDescent="0.15">
      <c r="A579" s="1" t="s">
        <v>287</v>
      </c>
      <c r="B579" s="2" t="str">
        <f>VLOOKUP(A579,'Node-IDs'!$1:$256,2,)</f>
        <v>0x14</v>
      </c>
      <c r="C579" t="s">
        <v>656</v>
      </c>
      <c r="D579">
        <f t="shared" si="3"/>
        <v>170</v>
      </c>
      <c r="E579" s="2">
        <f>VLOOKUP(A579,'Node-IDs'!$1:$256,3,)*1024+D579</f>
        <v>20650</v>
      </c>
      <c r="F579" t="s">
        <v>3</v>
      </c>
      <c r="G579" s="2" t="str">
        <f>VLOOKUP(F579,Fehlerkomponenten!$1:$1048576,2,)</f>
        <v>0x4</v>
      </c>
      <c r="I579" s="2" t="e">
        <f>VLOOKUP(H579,Fehlergruppen!$1:$1048576,2,)</f>
        <v>#N/A</v>
      </c>
      <c r="J579" t="s">
        <v>433</v>
      </c>
      <c r="K579" s="2" t="str">
        <f>IF(AND(J579&lt;&gt;"None",J579&lt;&gt;"Log"),CONCATENATE(VLOOKUP(J579,'Error-Level'!$A$2:$B$38,2,FALSE)," ",DEC2HEX(E579,4)," ",VLOOKUP(F579,Fehlerkomponenten!$1:$1048576,4,)," ",VLOOKUP(H579,Fehlergruppen!$1:$1048576,4,)),"")</f>
        <v/>
      </c>
      <c r="L579" t="s">
        <v>727</v>
      </c>
      <c r="M579" s="6"/>
      <c r="O579" s="6"/>
      <c r="Q579" s="6"/>
    </row>
    <row r="580" spans="1:17" x14ac:dyDescent="0.15">
      <c r="A580" s="1" t="s">
        <v>287</v>
      </c>
      <c r="B580" s="2" t="str">
        <f>VLOOKUP(A580,'Node-IDs'!$1:$256,2,)</f>
        <v>0x14</v>
      </c>
      <c r="C580" t="s">
        <v>657</v>
      </c>
      <c r="D580">
        <f t="shared" si="3"/>
        <v>171</v>
      </c>
      <c r="E580" s="2">
        <f>VLOOKUP(A580,'Node-IDs'!$1:$256,3,)*1024+D580</f>
        <v>20651</v>
      </c>
      <c r="F580" t="s">
        <v>3</v>
      </c>
      <c r="G580" s="2" t="str">
        <f>VLOOKUP(F580,Fehlerkomponenten!$1:$1048576,2,)</f>
        <v>0x4</v>
      </c>
      <c r="I580" s="2" t="e">
        <f>VLOOKUP(H580,Fehlergruppen!$1:$1048576,2,)</f>
        <v>#N/A</v>
      </c>
      <c r="J580" t="s">
        <v>433</v>
      </c>
      <c r="K580" s="2" t="str">
        <f>IF(AND(J580&lt;&gt;"None",J580&lt;&gt;"Log"),CONCATENATE(VLOOKUP(J580,'Error-Level'!$A$2:$B$38,2,FALSE)," ",DEC2HEX(E580,4)," ",VLOOKUP(F580,Fehlerkomponenten!$1:$1048576,4,)," ",VLOOKUP(H580,Fehlergruppen!$1:$1048576,4,)),"")</f>
        <v/>
      </c>
      <c r="L580" t="s">
        <v>727</v>
      </c>
      <c r="M580" s="6"/>
      <c r="O580" s="6"/>
      <c r="Q580" s="6"/>
    </row>
    <row r="581" spans="1:17" x14ac:dyDescent="0.15">
      <c r="A581" s="1" t="s">
        <v>287</v>
      </c>
      <c r="B581" s="2" t="str">
        <f>VLOOKUP(A581,'Node-IDs'!$1:$256,2,)</f>
        <v>0x14</v>
      </c>
      <c r="C581" t="s">
        <v>658</v>
      </c>
      <c r="D581">
        <f t="shared" si="3"/>
        <v>172</v>
      </c>
      <c r="E581" s="2">
        <f>VLOOKUP(A581,'Node-IDs'!$1:$256,3,)*1024+D581</f>
        <v>20652</v>
      </c>
      <c r="F581" t="s">
        <v>3</v>
      </c>
      <c r="G581" s="2" t="str">
        <f>VLOOKUP(F581,Fehlerkomponenten!$1:$1048576,2,)</f>
        <v>0x4</v>
      </c>
      <c r="I581" s="2" t="e">
        <f>VLOOKUP(H581,Fehlergruppen!$1:$1048576,2,)</f>
        <v>#N/A</v>
      </c>
      <c r="J581" t="s">
        <v>433</v>
      </c>
      <c r="K581" s="2" t="str">
        <f>IF(AND(J581&lt;&gt;"None",J581&lt;&gt;"Log"),CONCATENATE(VLOOKUP(J581,'Error-Level'!$A$2:$B$38,2,FALSE)," ",DEC2HEX(E581,4)," ",VLOOKUP(F581,Fehlerkomponenten!$1:$1048576,4,)," ",VLOOKUP(H581,Fehlergruppen!$1:$1048576,4,)),"")</f>
        <v/>
      </c>
      <c r="L581" t="s">
        <v>727</v>
      </c>
      <c r="M581" s="6"/>
      <c r="O581" s="6"/>
      <c r="Q581" s="6"/>
    </row>
    <row r="582" spans="1:17" x14ac:dyDescent="0.15">
      <c r="A582" s="1" t="s">
        <v>287</v>
      </c>
      <c r="B582" s="2" t="str">
        <f>VLOOKUP(A582,'Node-IDs'!$1:$256,2,)</f>
        <v>0x14</v>
      </c>
      <c r="C582" t="s">
        <v>659</v>
      </c>
      <c r="D582">
        <f t="shared" si="3"/>
        <v>173</v>
      </c>
      <c r="E582" s="2">
        <f>VLOOKUP(A582,'Node-IDs'!$1:$256,3,)*1024+D582</f>
        <v>20653</v>
      </c>
      <c r="F582" t="s">
        <v>3</v>
      </c>
      <c r="G582" s="2" t="str">
        <f>VLOOKUP(F582,Fehlerkomponenten!$1:$1048576,2,)</f>
        <v>0x4</v>
      </c>
      <c r="I582" s="2" t="e">
        <f>VLOOKUP(H582,Fehlergruppen!$1:$1048576,2,)</f>
        <v>#N/A</v>
      </c>
      <c r="J582" t="s">
        <v>433</v>
      </c>
      <c r="K582" s="2" t="str">
        <f>IF(AND(J582&lt;&gt;"None",J582&lt;&gt;"Log"),CONCATENATE(VLOOKUP(J582,'Error-Level'!$A$2:$B$38,2,FALSE)," ",DEC2HEX(E582,4)," ",VLOOKUP(F582,Fehlerkomponenten!$1:$1048576,4,)," ",VLOOKUP(H582,Fehlergruppen!$1:$1048576,4,)),"")</f>
        <v/>
      </c>
      <c r="L582" t="s">
        <v>727</v>
      </c>
      <c r="M582" s="6"/>
      <c r="O582" s="6"/>
      <c r="Q582" s="6"/>
    </row>
    <row r="583" spans="1:17" x14ac:dyDescent="0.15">
      <c r="A583" s="1" t="s">
        <v>287</v>
      </c>
      <c r="B583" s="2" t="str">
        <f>VLOOKUP(A583,'Node-IDs'!$1:$256,2,)</f>
        <v>0x14</v>
      </c>
      <c r="C583" t="s">
        <v>660</v>
      </c>
      <c r="D583">
        <f t="shared" si="3"/>
        <v>174</v>
      </c>
      <c r="E583" s="2">
        <f>VLOOKUP(A583,'Node-IDs'!$1:$256,3,)*1024+D583</f>
        <v>20654</v>
      </c>
      <c r="F583" t="s">
        <v>3</v>
      </c>
      <c r="G583" s="2" t="str">
        <f>VLOOKUP(F583,Fehlerkomponenten!$1:$1048576,2,)</f>
        <v>0x4</v>
      </c>
      <c r="I583" s="2" t="e">
        <f>VLOOKUP(H583,Fehlergruppen!$1:$1048576,2,)</f>
        <v>#N/A</v>
      </c>
      <c r="J583" t="s">
        <v>433</v>
      </c>
      <c r="K583" s="2" t="str">
        <f>IF(AND(J583&lt;&gt;"None",J583&lt;&gt;"Log"),CONCATENATE(VLOOKUP(J583,'Error-Level'!$A$2:$B$38,2,FALSE)," ",DEC2HEX(E583,4)," ",VLOOKUP(F583,Fehlerkomponenten!$1:$1048576,4,)," ",VLOOKUP(H583,Fehlergruppen!$1:$1048576,4,)),"")</f>
        <v/>
      </c>
      <c r="L583" t="s">
        <v>727</v>
      </c>
      <c r="M583" s="6"/>
      <c r="O583" s="6"/>
      <c r="Q583" s="6"/>
    </row>
    <row r="584" spans="1:17" x14ac:dyDescent="0.15">
      <c r="A584" s="1" t="s">
        <v>287</v>
      </c>
      <c r="B584" s="2" t="str">
        <f>VLOOKUP(A584,'Node-IDs'!$1:$256,2,)</f>
        <v>0x14</v>
      </c>
      <c r="C584" t="s">
        <v>661</v>
      </c>
      <c r="D584">
        <f t="shared" si="3"/>
        <v>175</v>
      </c>
      <c r="E584" s="2">
        <f>VLOOKUP(A584,'Node-IDs'!$1:$256,3,)*1024+D584</f>
        <v>20655</v>
      </c>
      <c r="F584" t="s">
        <v>3</v>
      </c>
      <c r="G584" s="2" t="str">
        <f>VLOOKUP(F584,Fehlerkomponenten!$1:$1048576,2,)</f>
        <v>0x4</v>
      </c>
      <c r="I584" s="2" t="e">
        <f>VLOOKUP(H584,Fehlergruppen!$1:$1048576,2,)</f>
        <v>#N/A</v>
      </c>
      <c r="J584" t="s">
        <v>433</v>
      </c>
      <c r="K584" s="2" t="str">
        <f>IF(AND(J584&lt;&gt;"None",J584&lt;&gt;"Log"),CONCATENATE(VLOOKUP(J584,'Error-Level'!$A$2:$B$38,2,FALSE)," ",DEC2HEX(E584,4)," ",VLOOKUP(F584,Fehlerkomponenten!$1:$1048576,4,)," ",VLOOKUP(H584,Fehlergruppen!$1:$1048576,4,)),"")</f>
        <v/>
      </c>
      <c r="L584" t="s">
        <v>727</v>
      </c>
      <c r="M584" s="6"/>
      <c r="O584" s="6"/>
      <c r="Q584" s="6"/>
    </row>
    <row r="585" spans="1:17" x14ac:dyDescent="0.15">
      <c r="A585" s="1" t="s">
        <v>287</v>
      </c>
      <c r="B585" s="2" t="str">
        <f>VLOOKUP(A585,'Node-IDs'!$1:$256,2,)</f>
        <v>0x14</v>
      </c>
      <c r="C585" t="s">
        <v>662</v>
      </c>
      <c r="D585">
        <f t="shared" si="3"/>
        <v>176</v>
      </c>
      <c r="E585" s="2">
        <f>VLOOKUP(A585,'Node-IDs'!$1:$256,3,)*1024+D585</f>
        <v>20656</v>
      </c>
      <c r="F585" t="s">
        <v>3</v>
      </c>
      <c r="G585" s="2" t="str">
        <f>VLOOKUP(F585,Fehlerkomponenten!$1:$1048576,2,)</f>
        <v>0x4</v>
      </c>
      <c r="I585" s="2" t="e">
        <f>VLOOKUP(H585,Fehlergruppen!$1:$1048576,2,)</f>
        <v>#N/A</v>
      </c>
      <c r="J585" t="s">
        <v>433</v>
      </c>
      <c r="K585" s="2" t="str">
        <f>IF(AND(J585&lt;&gt;"None",J585&lt;&gt;"Log"),CONCATENATE(VLOOKUP(J585,'Error-Level'!$A$2:$B$38,2,FALSE)," ",DEC2HEX(E585,4)," ",VLOOKUP(F585,Fehlerkomponenten!$1:$1048576,4,)," ",VLOOKUP(H585,Fehlergruppen!$1:$1048576,4,)),"")</f>
        <v/>
      </c>
      <c r="L585" t="s">
        <v>727</v>
      </c>
      <c r="M585" s="6"/>
      <c r="O585" s="6"/>
      <c r="Q585" s="6"/>
    </row>
    <row r="586" spans="1:17" x14ac:dyDescent="0.15">
      <c r="A586" s="1" t="s">
        <v>287</v>
      </c>
      <c r="B586" s="2" t="str">
        <f>VLOOKUP(A586,'Node-IDs'!$1:$256,2,)</f>
        <v>0x14</v>
      </c>
      <c r="C586" t="s">
        <v>663</v>
      </c>
      <c r="D586">
        <f t="shared" si="3"/>
        <v>177</v>
      </c>
      <c r="E586" s="2">
        <f>VLOOKUP(A586,'Node-IDs'!$1:$256,3,)*1024+D586</f>
        <v>20657</v>
      </c>
      <c r="F586" t="s">
        <v>3</v>
      </c>
      <c r="G586" s="2" t="str">
        <f>VLOOKUP(F586,Fehlerkomponenten!$1:$1048576,2,)</f>
        <v>0x4</v>
      </c>
      <c r="I586" s="2" t="e">
        <f>VLOOKUP(H586,Fehlergruppen!$1:$1048576,2,)</f>
        <v>#N/A</v>
      </c>
      <c r="J586" t="s">
        <v>433</v>
      </c>
      <c r="K586" s="2" t="str">
        <f>IF(AND(J586&lt;&gt;"None",J586&lt;&gt;"Log"),CONCATENATE(VLOOKUP(J586,'Error-Level'!$A$2:$B$38,2,FALSE)," ",DEC2HEX(E586,4)," ",VLOOKUP(F586,Fehlerkomponenten!$1:$1048576,4,)," ",VLOOKUP(H586,Fehlergruppen!$1:$1048576,4,)),"")</f>
        <v/>
      </c>
      <c r="L586" t="s">
        <v>727</v>
      </c>
      <c r="M586" s="6"/>
      <c r="O586" s="6"/>
      <c r="Q586" s="6"/>
    </row>
    <row r="587" spans="1:17" x14ac:dyDescent="0.15">
      <c r="A587" s="1" t="s">
        <v>287</v>
      </c>
      <c r="B587" s="2" t="str">
        <f>VLOOKUP(A587,'Node-IDs'!$1:$256,2,)</f>
        <v>0x14</v>
      </c>
      <c r="C587" t="s">
        <v>664</v>
      </c>
      <c r="D587">
        <f t="shared" si="3"/>
        <v>178</v>
      </c>
      <c r="E587" s="2">
        <f>VLOOKUP(A587,'Node-IDs'!$1:$256,3,)*1024+D587</f>
        <v>20658</v>
      </c>
      <c r="F587" t="s">
        <v>3</v>
      </c>
      <c r="G587" s="2" t="str">
        <f>VLOOKUP(F587,Fehlerkomponenten!$1:$1048576,2,)</f>
        <v>0x4</v>
      </c>
      <c r="I587" s="2" t="e">
        <f>VLOOKUP(H587,Fehlergruppen!$1:$1048576,2,)</f>
        <v>#N/A</v>
      </c>
      <c r="J587" t="s">
        <v>433</v>
      </c>
      <c r="K587" s="2" t="str">
        <f>IF(AND(J587&lt;&gt;"None",J587&lt;&gt;"Log"),CONCATENATE(VLOOKUP(J587,'Error-Level'!$A$2:$B$38,2,FALSE)," ",DEC2HEX(E587,4)," ",VLOOKUP(F587,Fehlerkomponenten!$1:$1048576,4,)," ",VLOOKUP(H587,Fehlergruppen!$1:$1048576,4,)),"")</f>
        <v/>
      </c>
      <c r="L587" t="s">
        <v>727</v>
      </c>
      <c r="M587" s="6"/>
      <c r="O587" s="6"/>
      <c r="Q587" s="6"/>
    </row>
    <row r="588" spans="1:17" x14ac:dyDescent="0.15">
      <c r="A588" s="1" t="s">
        <v>287</v>
      </c>
      <c r="B588" s="2" t="str">
        <f>VLOOKUP(A588,'Node-IDs'!$1:$256,2,)</f>
        <v>0x14</v>
      </c>
      <c r="C588" t="s">
        <v>665</v>
      </c>
      <c r="D588">
        <f t="shared" ref="D588:D648" si="4">D587+1</f>
        <v>179</v>
      </c>
      <c r="E588" s="2">
        <f>VLOOKUP(A588,'Node-IDs'!$1:$256,3,)*1024+D588</f>
        <v>20659</v>
      </c>
      <c r="F588" t="s">
        <v>3</v>
      </c>
      <c r="G588" s="2" t="str">
        <f>VLOOKUP(F588,Fehlerkomponenten!$1:$1048576,2,)</f>
        <v>0x4</v>
      </c>
      <c r="I588" s="2" t="e">
        <f>VLOOKUP(H588,Fehlergruppen!$1:$1048576,2,)</f>
        <v>#N/A</v>
      </c>
      <c r="J588" t="s">
        <v>433</v>
      </c>
      <c r="K588" s="2" t="str">
        <f>IF(AND(J588&lt;&gt;"None",J588&lt;&gt;"Log"),CONCATENATE(VLOOKUP(J588,'Error-Level'!$A$2:$B$38,2,FALSE)," ",DEC2HEX(E588,4)," ",VLOOKUP(F588,Fehlerkomponenten!$1:$1048576,4,)," ",VLOOKUP(H588,Fehlergruppen!$1:$1048576,4,)),"")</f>
        <v/>
      </c>
      <c r="L588" t="s">
        <v>727</v>
      </c>
      <c r="M588" s="6"/>
      <c r="O588" s="6"/>
      <c r="Q588" s="6"/>
    </row>
    <row r="589" spans="1:17" x14ac:dyDescent="0.15">
      <c r="A589" s="1" t="s">
        <v>287</v>
      </c>
      <c r="B589" s="2" t="str">
        <f>VLOOKUP(A589,'Node-IDs'!$1:$256,2,)</f>
        <v>0x14</v>
      </c>
      <c r="C589" t="s">
        <v>666</v>
      </c>
      <c r="D589">
        <f t="shared" si="4"/>
        <v>180</v>
      </c>
      <c r="E589" s="2">
        <f>VLOOKUP(A589,'Node-IDs'!$1:$256,3,)*1024+D589</f>
        <v>20660</v>
      </c>
      <c r="F589" t="s">
        <v>3</v>
      </c>
      <c r="G589" s="2" t="str">
        <f>VLOOKUP(F589,Fehlerkomponenten!$1:$1048576,2,)</f>
        <v>0x4</v>
      </c>
      <c r="I589" s="2" t="e">
        <f>VLOOKUP(H589,Fehlergruppen!$1:$1048576,2,)</f>
        <v>#N/A</v>
      </c>
      <c r="J589" t="s">
        <v>433</v>
      </c>
      <c r="K589" s="2" t="str">
        <f>IF(AND(J589&lt;&gt;"None",J589&lt;&gt;"Log"),CONCATENATE(VLOOKUP(J589,'Error-Level'!$A$2:$B$38,2,FALSE)," ",DEC2HEX(E589,4)," ",VLOOKUP(F589,Fehlerkomponenten!$1:$1048576,4,)," ",VLOOKUP(H589,Fehlergruppen!$1:$1048576,4,)),"")</f>
        <v/>
      </c>
      <c r="L589" t="s">
        <v>727</v>
      </c>
      <c r="M589" s="6"/>
      <c r="O589" s="6"/>
      <c r="Q589" s="6"/>
    </row>
    <row r="590" spans="1:17" x14ac:dyDescent="0.15">
      <c r="A590" s="1" t="s">
        <v>287</v>
      </c>
      <c r="B590" s="2" t="str">
        <f>VLOOKUP(A590,'Node-IDs'!$1:$256,2,)</f>
        <v>0x14</v>
      </c>
      <c r="C590" t="s">
        <v>667</v>
      </c>
      <c r="D590">
        <f t="shared" si="4"/>
        <v>181</v>
      </c>
      <c r="E590" s="2">
        <f>VLOOKUP(A590,'Node-IDs'!$1:$256,3,)*1024+D590</f>
        <v>20661</v>
      </c>
      <c r="F590" t="s">
        <v>3</v>
      </c>
      <c r="G590" s="2" t="str">
        <f>VLOOKUP(F590,Fehlerkomponenten!$1:$1048576,2,)</f>
        <v>0x4</v>
      </c>
      <c r="I590" s="2" t="e">
        <f>VLOOKUP(H590,Fehlergruppen!$1:$1048576,2,)</f>
        <v>#N/A</v>
      </c>
      <c r="J590" t="s">
        <v>433</v>
      </c>
      <c r="K590" s="2" t="str">
        <f>IF(AND(J590&lt;&gt;"None",J590&lt;&gt;"Log"),CONCATENATE(VLOOKUP(J590,'Error-Level'!$A$2:$B$38,2,FALSE)," ",DEC2HEX(E590,4)," ",VLOOKUP(F590,Fehlerkomponenten!$1:$1048576,4,)," ",VLOOKUP(H590,Fehlergruppen!$1:$1048576,4,)),"")</f>
        <v/>
      </c>
      <c r="L590" t="s">
        <v>727</v>
      </c>
      <c r="M590" s="6"/>
      <c r="O590" s="6"/>
      <c r="Q590" s="6"/>
    </row>
    <row r="591" spans="1:17" x14ac:dyDescent="0.15">
      <c r="A591" s="1" t="s">
        <v>287</v>
      </c>
      <c r="B591" s="2" t="str">
        <f>VLOOKUP(A591,'Node-IDs'!$1:$256,2,)</f>
        <v>0x14</v>
      </c>
      <c r="C591" t="s">
        <v>668</v>
      </c>
      <c r="D591">
        <f t="shared" si="4"/>
        <v>182</v>
      </c>
      <c r="E591" s="2">
        <f>VLOOKUP(A591,'Node-IDs'!$1:$256,3,)*1024+D591</f>
        <v>20662</v>
      </c>
      <c r="F591" t="s">
        <v>3</v>
      </c>
      <c r="G591" s="2" t="str">
        <f>VLOOKUP(F591,Fehlerkomponenten!$1:$1048576,2,)</f>
        <v>0x4</v>
      </c>
      <c r="I591" s="2" t="e">
        <f>VLOOKUP(H591,Fehlergruppen!$1:$1048576,2,)</f>
        <v>#N/A</v>
      </c>
      <c r="J591" t="s">
        <v>433</v>
      </c>
      <c r="K591" s="2" t="str">
        <f>IF(AND(J591&lt;&gt;"None",J591&lt;&gt;"Log"),CONCATENATE(VLOOKUP(J591,'Error-Level'!$A$2:$B$38,2,FALSE)," ",DEC2HEX(E591,4)," ",VLOOKUP(F591,Fehlerkomponenten!$1:$1048576,4,)," ",VLOOKUP(H591,Fehlergruppen!$1:$1048576,4,)),"")</f>
        <v/>
      </c>
      <c r="L591" t="s">
        <v>727</v>
      </c>
      <c r="M591" s="6"/>
      <c r="O591" s="6"/>
      <c r="Q591" s="6"/>
    </row>
    <row r="592" spans="1:17" x14ac:dyDescent="0.15">
      <c r="A592" s="1" t="s">
        <v>287</v>
      </c>
      <c r="B592" s="2" t="str">
        <f>VLOOKUP(A592,'Node-IDs'!$1:$256,2,)</f>
        <v>0x14</v>
      </c>
      <c r="C592" t="s">
        <v>669</v>
      </c>
      <c r="D592">
        <f t="shared" si="4"/>
        <v>183</v>
      </c>
      <c r="E592" s="2">
        <f>VLOOKUP(A592,'Node-IDs'!$1:$256,3,)*1024+D592</f>
        <v>20663</v>
      </c>
      <c r="F592" t="s">
        <v>3</v>
      </c>
      <c r="G592" s="2" t="str">
        <f>VLOOKUP(F592,Fehlerkomponenten!$1:$1048576,2,)</f>
        <v>0x4</v>
      </c>
      <c r="I592" s="2" t="e">
        <f>VLOOKUP(H592,Fehlergruppen!$1:$1048576,2,)</f>
        <v>#N/A</v>
      </c>
      <c r="J592" t="s">
        <v>433</v>
      </c>
      <c r="K592" s="2" t="str">
        <f>IF(AND(J592&lt;&gt;"None",J592&lt;&gt;"Log"),CONCATENATE(VLOOKUP(J592,'Error-Level'!$A$2:$B$38,2,FALSE)," ",DEC2HEX(E592,4)," ",VLOOKUP(F592,Fehlerkomponenten!$1:$1048576,4,)," ",VLOOKUP(H592,Fehlergruppen!$1:$1048576,4,)),"")</f>
        <v/>
      </c>
      <c r="L592" t="s">
        <v>727</v>
      </c>
      <c r="M592" s="6"/>
      <c r="O592" s="6"/>
      <c r="Q592" s="6"/>
    </row>
    <row r="593" spans="1:17" x14ac:dyDescent="0.15">
      <c r="A593" s="1" t="s">
        <v>287</v>
      </c>
      <c r="B593" s="2" t="str">
        <f>VLOOKUP(A593,'Node-IDs'!$1:$256,2,)</f>
        <v>0x14</v>
      </c>
      <c r="C593" t="s">
        <v>670</v>
      </c>
      <c r="D593">
        <f t="shared" si="4"/>
        <v>184</v>
      </c>
      <c r="E593" s="2">
        <f>VLOOKUP(A593,'Node-IDs'!$1:$256,3,)*1024+D593</f>
        <v>20664</v>
      </c>
      <c r="F593" t="s">
        <v>3</v>
      </c>
      <c r="G593" s="2" t="str">
        <f>VLOOKUP(F593,Fehlerkomponenten!$1:$1048576,2,)</f>
        <v>0x4</v>
      </c>
      <c r="I593" s="2" t="e">
        <f>VLOOKUP(H593,Fehlergruppen!$1:$1048576,2,)</f>
        <v>#N/A</v>
      </c>
      <c r="J593" t="s">
        <v>433</v>
      </c>
      <c r="K593" s="2" t="str">
        <f>IF(AND(J593&lt;&gt;"None",J593&lt;&gt;"Log"),CONCATENATE(VLOOKUP(J593,'Error-Level'!$A$2:$B$38,2,FALSE)," ",DEC2HEX(E593,4)," ",VLOOKUP(F593,Fehlerkomponenten!$1:$1048576,4,)," ",VLOOKUP(H593,Fehlergruppen!$1:$1048576,4,)),"")</f>
        <v/>
      </c>
      <c r="L593" t="s">
        <v>727</v>
      </c>
      <c r="M593" s="6"/>
      <c r="O593" s="6"/>
      <c r="Q593" s="6"/>
    </row>
    <row r="594" spans="1:17" x14ac:dyDescent="0.15">
      <c r="A594" s="1" t="s">
        <v>287</v>
      </c>
      <c r="B594" s="2" t="str">
        <f>VLOOKUP(A594,'Node-IDs'!$1:$256,2,)</f>
        <v>0x14</v>
      </c>
      <c r="C594" t="s">
        <v>671</v>
      </c>
      <c r="D594">
        <f t="shared" si="4"/>
        <v>185</v>
      </c>
      <c r="E594" s="2">
        <f>VLOOKUP(A594,'Node-IDs'!$1:$256,3,)*1024+D594</f>
        <v>20665</v>
      </c>
      <c r="F594" t="s">
        <v>3</v>
      </c>
      <c r="G594" s="2" t="str">
        <f>VLOOKUP(F594,Fehlerkomponenten!$1:$1048576,2,)</f>
        <v>0x4</v>
      </c>
      <c r="I594" s="2" t="e">
        <f>VLOOKUP(H594,Fehlergruppen!$1:$1048576,2,)</f>
        <v>#N/A</v>
      </c>
      <c r="J594" t="s">
        <v>433</v>
      </c>
      <c r="K594" s="2" t="str">
        <f>IF(AND(J594&lt;&gt;"None",J594&lt;&gt;"Log"),CONCATENATE(VLOOKUP(J594,'Error-Level'!$A$2:$B$38,2,FALSE)," ",DEC2HEX(E594,4)," ",VLOOKUP(F594,Fehlerkomponenten!$1:$1048576,4,)," ",VLOOKUP(H594,Fehlergruppen!$1:$1048576,4,)),"")</f>
        <v/>
      </c>
      <c r="L594" t="s">
        <v>727</v>
      </c>
      <c r="M594" s="6"/>
      <c r="O594" s="6"/>
      <c r="Q594" s="6"/>
    </row>
    <row r="595" spans="1:17" x14ac:dyDescent="0.15">
      <c r="A595" s="1" t="s">
        <v>287</v>
      </c>
      <c r="B595" s="2" t="str">
        <f>VLOOKUP(A595,'Node-IDs'!$1:$256,2,)</f>
        <v>0x14</v>
      </c>
      <c r="C595" t="s">
        <v>672</v>
      </c>
      <c r="D595">
        <f t="shared" si="4"/>
        <v>186</v>
      </c>
      <c r="E595" s="2">
        <f>VLOOKUP(A595,'Node-IDs'!$1:$256,3,)*1024+D595</f>
        <v>20666</v>
      </c>
      <c r="F595" t="s">
        <v>3</v>
      </c>
      <c r="G595" s="2" t="str">
        <f>VLOOKUP(F595,Fehlerkomponenten!$1:$1048576,2,)</f>
        <v>0x4</v>
      </c>
      <c r="I595" s="2" t="e">
        <f>VLOOKUP(H595,Fehlergruppen!$1:$1048576,2,)</f>
        <v>#N/A</v>
      </c>
      <c r="J595" t="s">
        <v>433</v>
      </c>
      <c r="K595" s="2" t="str">
        <f>IF(AND(J595&lt;&gt;"None",J595&lt;&gt;"Log"),CONCATENATE(VLOOKUP(J595,'Error-Level'!$A$2:$B$38,2,FALSE)," ",DEC2HEX(E595,4)," ",VLOOKUP(F595,Fehlerkomponenten!$1:$1048576,4,)," ",VLOOKUP(H595,Fehlergruppen!$1:$1048576,4,)),"")</f>
        <v/>
      </c>
      <c r="L595" t="s">
        <v>727</v>
      </c>
      <c r="M595" s="6"/>
      <c r="O595" s="6"/>
      <c r="Q595" s="6"/>
    </row>
    <row r="596" spans="1:17" x14ac:dyDescent="0.15">
      <c r="A596" s="1" t="s">
        <v>287</v>
      </c>
      <c r="B596" s="2" t="str">
        <f>VLOOKUP(A596,'Node-IDs'!$1:$256,2,)</f>
        <v>0x14</v>
      </c>
      <c r="C596" t="s">
        <v>673</v>
      </c>
      <c r="D596">
        <f t="shared" si="4"/>
        <v>187</v>
      </c>
      <c r="E596" s="2">
        <f>VLOOKUP(A596,'Node-IDs'!$1:$256,3,)*1024+D596</f>
        <v>20667</v>
      </c>
      <c r="F596" t="s">
        <v>3</v>
      </c>
      <c r="G596" s="2" t="str">
        <f>VLOOKUP(F596,Fehlerkomponenten!$1:$1048576,2,)</f>
        <v>0x4</v>
      </c>
      <c r="I596" s="2" t="e">
        <f>VLOOKUP(H596,Fehlergruppen!$1:$1048576,2,)</f>
        <v>#N/A</v>
      </c>
      <c r="J596" t="s">
        <v>433</v>
      </c>
      <c r="K596" s="2" t="str">
        <f>IF(AND(J596&lt;&gt;"None",J596&lt;&gt;"Log"),CONCATENATE(VLOOKUP(J596,'Error-Level'!$A$2:$B$38,2,FALSE)," ",DEC2HEX(E596,4)," ",VLOOKUP(F596,Fehlerkomponenten!$1:$1048576,4,)," ",VLOOKUP(H596,Fehlergruppen!$1:$1048576,4,)),"")</f>
        <v/>
      </c>
      <c r="L596" t="s">
        <v>727</v>
      </c>
      <c r="M596" s="6"/>
      <c r="O596" s="6"/>
      <c r="Q596" s="6"/>
    </row>
    <row r="597" spans="1:17" x14ac:dyDescent="0.15">
      <c r="A597" s="1" t="s">
        <v>287</v>
      </c>
      <c r="B597" s="2" t="str">
        <f>VLOOKUP(A597,'Node-IDs'!$1:$256,2,)</f>
        <v>0x14</v>
      </c>
      <c r="C597" t="s">
        <v>674</v>
      </c>
      <c r="D597">
        <f t="shared" si="4"/>
        <v>188</v>
      </c>
      <c r="E597" s="2">
        <f>VLOOKUP(A597,'Node-IDs'!$1:$256,3,)*1024+D597</f>
        <v>20668</v>
      </c>
      <c r="F597" t="s">
        <v>3</v>
      </c>
      <c r="G597" s="2" t="str">
        <f>VLOOKUP(F597,Fehlerkomponenten!$1:$1048576,2,)</f>
        <v>0x4</v>
      </c>
      <c r="I597" s="2" t="e">
        <f>VLOOKUP(H597,Fehlergruppen!$1:$1048576,2,)</f>
        <v>#N/A</v>
      </c>
      <c r="J597" t="s">
        <v>433</v>
      </c>
      <c r="K597" s="2" t="str">
        <f>IF(AND(J597&lt;&gt;"None",J597&lt;&gt;"Log"),CONCATENATE(VLOOKUP(J597,'Error-Level'!$A$2:$B$38,2,FALSE)," ",DEC2HEX(E597,4)," ",VLOOKUP(F597,Fehlerkomponenten!$1:$1048576,4,)," ",VLOOKUP(H597,Fehlergruppen!$1:$1048576,4,)),"")</f>
        <v/>
      </c>
      <c r="L597" t="s">
        <v>403</v>
      </c>
      <c r="M597" s="6"/>
      <c r="O597" s="6"/>
      <c r="Q597" s="6"/>
    </row>
    <row r="598" spans="1:17" x14ac:dyDescent="0.15">
      <c r="A598" s="1" t="s">
        <v>287</v>
      </c>
      <c r="B598" s="2" t="str">
        <f>VLOOKUP(A598,'Node-IDs'!$1:$256,2,)</f>
        <v>0x14</v>
      </c>
      <c r="C598" t="s">
        <v>675</v>
      </c>
      <c r="D598">
        <f t="shared" si="4"/>
        <v>189</v>
      </c>
      <c r="E598" s="2">
        <f>VLOOKUP(A598,'Node-IDs'!$1:$256,3,)*1024+D598</f>
        <v>20669</v>
      </c>
      <c r="F598" t="s">
        <v>3</v>
      </c>
      <c r="G598" s="2" t="str">
        <f>VLOOKUP(F598,Fehlerkomponenten!$1:$1048576,2,)</f>
        <v>0x4</v>
      </c>
      <c r="H598" t="s">
        <v>676</v>
      </c>
      <c r="I598" s="2" t="e">
        <f>VLOOKUP(H598,Fehlergruppen!$1:$1048576,2,)</f>
        <v>#N/A</v>
      </c>
      <c r="J598" t="s">
        <v>433</v>
      </c>
      <c r="K598" s="2" t="str">
        <f>IF(AND(J598&lt;&gt;"None",J598&lt;&gt;"Log"),CONCATENATE(VLOOKUP(J598,'Error-Level'!$A$2:$B$38,2,FALSE)," ",DEC2HEX(E598,4)," ",VLOOKUP(F598,Fehlerkomponenten!$1:$1048576,4,)," ",VLOOKUP(H598,Fehlergruppen!$1:$1048576,4,)),"")</f>
        <v/>
      </c>
      <c r="L598" t="s">
        <v>403</v>
      </c>
      <c r="M598" s="6"/>
      <c r="O598" s="6"/>
      <c r="Q598" s="6"/>
    </row>
    <row r="599" spans="1:17" x14ac:dyDescent="0.15">
      <c r="A599" s="1" t="s">
        <v>287</v>
      </c>
      <c r="B599" s="2" t="str">
        <f>VLOOKUP(A599,'Node-IDs'!$1:$256,2,)</f>
        <v>0x14</v>
      </c>
      <c r="C599" t="s">
        <v>677</v>
      </c>
      <c r="D599">
        <f t="shared" si="4"/>
        <v>190</v>
      </c>
      <c r="E599" s="2">
        <f>VLOOKUP(A599,'Node-IDs'!$1:$256,3,)*1024+D599</f>
        <v>20670</v>
      </c>
      <c r="F599" t="s">
        <v>3</v>
      </c>
      <c r="G599" s="2" t="str">
        <f>VLOOKUP(F599,Fehlerkomponenten!$1:$1048576,2,)</f>
        <v>0x4</v>
      </c>
      <c r="I599" s="2" t="e">
        <f>VLOOKUP(H599,Fehlergruppen!$1:$1048576,2,)</f>
        <v>#N/A</v>
      </c>
      <c r="J599" t="s">
        <v>433</v>
      </c>
      <c r="K599" s="2" t="str">
        <f>IF(AND(J599&lt;&gt;"None",J599&lt;&gt;"Log"),CONCATENATE(VLOOKUP(J599,'Error-Level'!$A$2:$B$38,2,FALSE)," ",DEC2HEX(E599,4)," ",VLOOKUP(F599,Fehlerkomponenten!$1:$1048576,4,)," ",VLOOKUP(H599,Fehlergruppen!$1:$1048576,4,)),"")</f>
        <v/>
      </c>
      <c r="L599" t="s">
        <v>403</v>
      </c>
      <c r="M599" s="6"/>
      <c r="O599" s="6"/>
      <c r="Q599" s="6"/>
    </row>
    <row r="600" spans="1:17" x14ac:dyDescent="0.15">
      <c r="A600" s="1" t="s">
        <v>287</v>
      </c>
      <c r="B600" s="2" t="str">
        <f>VLOOKUP(A600,'Node-IDs'!$1:$256,2,)</f>
        <v>0x14</v>
      </c>
      <c r="C600" t="s">
        <v>678</v>
      </c>
      <c r="D600">
        <f t="shared" si="4"/>
        <v>191</v>
      </c>
      <c r="E600" s="2">
        <f>VLOOKUP(A600,'Node-IDs'!$1:$256,3,)*1024+D600</f>
        <v>20671</v>
      </c>
      <c r="F600" t="s">
        <v>3</v>
      </c>
      <c r="G600" s="2" t="str">
        <f>VLOOKUP(F600,Fehlerkomponenten!$1:$1048576,2,)</f>
        <v>0x4</v>
      </c>
      <c r="I600" s="2" t="e">
        <f>VLOOKUP(H600,Fehlergruppen!$1:$1048576,2,)</f>
        <v>#N/A</v>
      </c>
      <c r="J600" t="s">
        <v>433</v>
      </c>
      <c r="K600" s="2" t="str">
        <f>IF(AND(J600&lt;&gt;"None",J600&lt;&gt;"Log"),CONCATENATE(VLOOKUP(J600,'Error-Level'!$A$2:$B$38,2,FALSE)," ",DEC2HEX(E600,4)," ",VLOOKUP(F600,Fehlerkomponenten!$1:$1048576,4,)," ",VLOOKUP(H600,Fehlergruppen!$1:$1048576,4,)),"")</f>
        <v/>
      </c>
      <c r="L600" t="s">
        <v>403</v>
      </c>
      <c r="M600" s="6"/>
      <c r="O600" s="6"/>
      <c r="Q600" s="6"/>
    </row>
    <row r="601" spans="1:17" x14ac:dyDescent="0.15">
      <c r="A601" s="1" t="s">
        <v>287</v>
      </c>
      <c r="B601" s="2" t="str">
        <f>VLOOKUP(A601,'Node-IDs'!$1:$256,2,)</f>
        <v>0x14</v>
      </c>
      <c r="C601" t="s">
        <v>679</v>
      </c>
      <c r="D601">
        <f t="shared" si="4"/>
        <v>192</v>
      </c>
      <c r="E601" s="2">
        <f>VLOOKUP(A601,'Node-IDs'!$1:$256,3,)*1024+D601</f>
        <v>20672</v>
      </c>
      <c r="F601" t="s">
        <v>3</v>
      </c>
      <c r="G601" s="2" t="str">
        <f>VLOOKUP(F601,Fehlerkomponenten!$1:$1048576,2,)</f>
        <v>0x4</v>
      </c>
      <c r="I601" s="2" t="e">
        <f>VLOOKUP(H601,Fehlergruppen!$1:$1048576,2,)</f>
        <v>#N/A</v>
      </c>
      <c r="J601" t="s">
        <v>433</v>
      </c>
      <c r="K601" s="2" t="str">
        <f>IF(AND(J601&lt;&gt;"None",J601&lt;&gt;"Log"),CONCATENATE(VLOOKUP(J601,'Error-Level'!$A$2:$B$38,2,FALSE)," ",DEC2HEX(E601,4)," ",VLOOKUP(F601,Fehlerkomponenten!$1:$1048576,4,)," ",VLOOKUP(H601,Fehlergruppen!$1:$1048576,4,)),"")</f>
        <v/>
      </c>
      <c r="L601" t="s">
        <v>403</v>
      </c>
      <c r="M601" s="6"/>
      <c r="O601" s="6"/>
      <c r="Q601" s="6"/>
    </row>
    <row r="602" spans="1:17" x14ac:dyDescent="0.15">
      <c r="A602" s="1" t="s">
        <v>287</v>
      </c>
      <c r="B602" s="2" t="str">
        <f>VLOOKUP(A602,'Node-IDs'!$1:$256,2,)</f>
        <v>0x14</v>
      </c>
      <c r="C602" t="s">
        <v>680</v>
      </c>
      <c r="D602">
        <f t="shared" si="4"/>
        <v>193</v>
      </c>
      <c r="E602" s="2">
        <f>VLOOKUP(A602,'Node-IDs'!$1:$256,3,)*1024+D602</f>
        <v>20673</v>
      </c>
      <c r="F602" t="s">
        <v>3</v>
      </c>
      <c r="G602" s="2" t="str">
        <f>VLOOKUP(F602,Fehlerkomponenten!$1:$1048576,2,)</f>
        <v>0x4</v>
      </c>
      <c r="I602" s="2" t="e">
        <f>VLOOKUP(H602,Fehlergruppen!$1:$1048576,2,)</f>
        <v>#N/A</v>
      </c>
      <c r="J602" t="s">
        <v>433</v>
      </c>
      <c r="K602" s="2" t="str">
        <f>IF(AND(J602&lt;&gt;"None",J602&lt;&gt;"Log"),CONCATENATE(VLOOKUP(J602,'Error-Level'!$A$2:$B$38,2,FALSE)," ",DEC2HEX(E602,4)," ",VLOOKUP(F602,Fehlerkomponenten!$1:$1048576,4,)," ",VLOOKUP(H602,Fehlergruppen!$1:$1048576,4,)),"")</f>
        <v/>
      </c>
      <c r="L602" t="s">
        <v>403</v>
      </c>
      <c r="M602" s="6"/>
      <c r="O602" s="6"/>
      <c r="Q602" s="6"/>
    </row>
    <row r="603" spans="1:17" x14ac:dyDescent="0.15">
      <c r="A603" s="1" t="s">
        <v>287</v>
      </c>
      <c r="B603" s="2" t="str">
        <f>VLOOKUP(A603,'Node-IDs'!$1:$256,2,)</f>
        <v>0x14</v>
      </c>
      <c r="C603" t="s">
        <v>681</v>
      </c>
      <c r="D603">
        <f t="shared" si="4"/>
        <v>194</v>
      </c>
      <c r="E603" s="2">
        <f>VLOOKUP(A603,'Node-IDs'!$1:$256,3,)*1024+D603</f>
        <v>20674</v>
      </c>
      <c r="F603" t="s">
        <v>3</v>
      </c>
      <c r="G603" s="2" t="str">
        <f>VLOOKUP(F603,Fehlerkomponenten!$1:$1048576,2,)</f>
        <v>0x4</v>
      </c>
      <c r="I603" s="2" t="e">
        <f>VLOOKUP(H603,Fehlergruppen!$1:$1048576,2,)</f>
        <v>#N/A</v>
      </c>
      <c r="J603" t="s">
        <v>433</v>
      </c>
      <c r="K603" s="2" t="str">
        <f>IF(AND(J603&lt;&gt;"None",J603&lt;&gt;"Log"),CONCATENATE(VLOOKUP(J603,'Error-Level'!$A$2:$B$38,2,FALSE)," ",DEC2HEX(E603,4)," ",VLOOKUP(F603,Fehlerkomponenten!$1:$1048576,4,)," ",VLOOKUP(H603,Fehlergruppen!$1:$1048576,4,)),"")</f>
        <v/>
      </c>
      <c r="L603" t="s">
        <v>403</v>
      </c>
      <c r="M603" s="6"/>
      <c r="O603" s="6"/>
      <c r="Q603" s="6"/>
    </row>
    <row r="604" spans="1:17" x14ac:dyDescent="0.15">
      <c r="A604" s="1" t="s">
        <v>287</v>
      </c>
      <c r="B604" s="2" t="str">
        <f>VLOOKUP(A604,'Node-IDs'!$1:$256,2,)</f>
        <v>0x14</v>
      </c>
      <c r="C604" t="s">
        <v>682</v>
      </c>
      <c r="D604">
        <f t="shared" si="4"/>
        <v>195</v>
      </c>
      <c r="E604" s="2">
        <f>VLOOKUP(A604,'Node-IDs'!$1:$256,3,)*1024+D604</f>
        <v>20675</v>
      </c>
      <c r="F604" t="s">
        <v>3</v>
      </c>
      <c r="G604" s="2" t="str">
        <f>VLOOKUP(F604,Fehlerkomponenten!$1:$1048576,2,)</f>
        <v>0x4</v>
      </c>
      <c r="I604" s="2" t="e">
        <f>VLOOKUP(H604,Fehlergruppen!$1:$1048576,2,)</f>
        <v>#N/A</v>
      </c>
      <c r="J604" t="s">
        <v>433</v>
      </c>
      <c r="K604" s="2" t="str">
        <f>IF(AND(J604&lt;&gt;"None",J604&lt;&gt;"Log"),CONCATENATE(VLOOKUP(J604,'Error-Level'!$A$2:$B$38,2,FALSE)," ",DEC2HEX(E604,4)," ",VLOOKUP(F604,Fehlerkomponenten!$1:$1048576,4,)," ",VLOOKUP(H604,Fehlergruppen!$1:$1048576,4,)),"")</f>
        <v/>
      </c>
      <c r="L604" t="s">
        <v>403</v>
      </c>
      <c r="M604" s="6"/>
      <c r="O604" s="6"/>
      <c r="Q604" s="6"/>
    </row>
    <row r="605" spans="1:17" x14ac:dyDescent="0.15">
      <c r="A605" s="1" t="s">
        <v>287</v>
      </c>
      <c r="B605" s="2" t="str">
        <f>VLOOKUP(A605,'Node-IDs'!$1:$256,2,)</f>
        <v>0x14</v>
      </c>
      <c r="C605" t="s">
        <v>683</v>
      </c>
      <c r="D605">
        <f t="shared" si="4"/>
        <v>196</v>
      </c>
      <c r="E605" s="2">
        <f>VLOOKUP(A605,'Node-IDs'!$1:$256,3,)*1024+D605</f>
        <v>20676</v>
      </c>
      <c r="F605" t="s">
        <v>3</v>
      </c>
      <c r="G605" s="2" t="str">
        <f>VLOOKUP(F605,Fehlerkomponenten!$1:$1048576,2,)</f>
        <v>0x4</v>
      </c>
      <c r="I605" s="2" t="e">
        <f>VLOOKUP(H605,Fehlergruppen!$1:$1048576,2,)</f>
        <v>#N/A</v>
      </c>
      <c r="J605" t="s">
        <v>433</v>
      </c>
      <c r="K605" s="2" t="str">
        <f>IF(AND(J605&lt;&gt;"None",J605&lt;&gt;"Log"),CONCATENATE(VLOOKUP(J605,'Error-Level'!$A$2:$B$38,2,FALSE)," ",DEC2HEX(E605,4)," ",VLOOKUP(F605,Fehlerkomponenten!$1:$1048576,4,)," ",VLOOKUP(H605,Fehlergruppen!$1:$1048576,4,)),"")</f>
        <v/>
      </c>
      <c r="L605" t="s">
        <v>403</v>
      </c>
      <c r="M605" s="6"/>
      <c r="O605" s="6"/>
      <c r="Q605" s="6"/>
    </row>
    <row r="606" spans="1:17" x14ac:dyDescent="0.15">
      <c r="A606" s="1" t="s">
        <v>287</v>
      </c>
      <c r="B606" s="2" t="str">
        <f>VLOOKUP(A606,'Node-IDs'!$1:$256,2,)</f>
        <v>0x14</v>
      </c>
      <c r="C606" t="s">
        <v>684</v>
      </c>
      <c r="D606">
        <f t="shared" si="4"/>
        <v>197</v>
      </c>
      <c r="E606" s="2">
        <f>VLOOKUP(A606,'Node-IDs'!$1:$256,3,)*1024+D606</f>
        <v>20677</v>
      </c>
      <c r="F606" t="s">
        <v>3</v>
      </c>
      <c r="G606" s="2" t="str">
        <f>VLOOKUP(F606,Fehlerkomponenten!$1:$1048576,2,)</f>
        <v>0x4</v>
      </c>
      <c r="I606" s="2" t="e">
        <f>VLOOKUP(H606,Fehlergruppen!$1:$1048576,2,)</f>
        <v>#N/A</v>
      </c>
      <c r="J606" t="s">
        <v>433</v>
      </c>
      <c r="K606" s="2" t="str">
        <f>IF(AND(J606&lt;&gt;"None",J606&lt;&gt;"Log"),CONCATENATE(VLOOKUP(J606,'Error-Level'!$A$2:$B$38,2,FALSE)," ",DEC2HEX(E606,4)," ",VLOOKUP(F606,Fehlerkomponenten!$1:$1048576,4,)," ",VLOOKUP(H606,Fehlergruppen!$1:$1048576,4,)),"")</f>
        <v/>
      </c>
      <c r="L606" t="s">
        <v>403</v>
      </c>
      <c r="M606" s="6"/>
      <c r="O606" s="6"/>
      <c r="Q606" s="6"/>
    </row>
    <row r="607" spans="1:17" x14ac:dyDescent="0.15">
      <c r="A607" s="1" t="s">
        <v>287</v>
      </c>
      <c r="B607" s="2" t="str">
        <f>VLOOKUP(A607,'Node-IDs'!$1:$256,2,)</f>
        <v>0x14</v>
      </c>
      <c r="C607" t="s">
        <v>685</v>
      </c>
      <c r="D607">
        <f t="shared" si="4"/>
        <v>198</v>
      </c>
      <c r="E607" s="2">
        <f>VLOOKUP(A607,'Node-IDs'!$1:$256,3,)*1024+D607</f>
        <v>20678</v>
      </c>
      <c r="F607" t="s">
        <v>3</v>
      </c>
      <c r="G607" s="2" t="str">
        <f>VLOOKUP(F607,Fehlerkomponenten!$1:$1048576,2,)</f>
        <v>0x4</v>
      </c>
      <c r="I607" s="2" t="e">
        <f>VLOOKUP(H607,Fehlergruppen!$1:$1048576,2,)</f>
        <v>#N/A</v>
      </c>
      <c r="J607" t="s">
        <v>433</v>
      </c>
      <c r="K607" s="2" t="str">
        <f>IF(AND(J607&lt;&gt;"None",J607&lt;&gt;"Log"),CONCATENATE(VLOOKUP(J607,'Error-Level'!$A$2:$B$38,2,FALSE)," ",DEC2HEX(E607,4)," ",VLOOKUP(F607,Fehlerkomponenten!$1:$1048576,4,)," ",VLOOKUP(H607,Fehlergruppen!$1:$1048576,4,)),"")</f>
        <v/>
      </c>
      <c r="L607" t="s">
        <v>403</v>
      </c>
      <c r="M607" s="6"/>
      <c r="O607" s="6"/>
      <c r="Q607" s="6"/>
    </row>
    <row r="608" spans="1:17" x14ac:dyDescent="0.15">
      <c r="A608" s="1" t="s">
        <v>287</v>
      </c>
      <c r="B608" s="2" t="str">
        <f>VLOOKUP(A608,'Node-IDs'!$1:$256,2,)</f>
        <v>0x14</v>
      </c>
      <c r="C608" t="s">
        <v>686</v>
      </c>
      <c r="D608">
        <f t="shared" si="4"/>
        <v>199</v>
      </c>
      <c r="E608" s="2">
        <f>VLOOKUP(A608,'Node-IDs'!$1:$256,3,)*1024+D608</f>
        <v>20679</v>
      </c>
      <c r="F608" t="s">
        <v>3</v>
      </c>
      <c r="G608" s="2" t="str">
        <f>VLOOKUP(F608,Fehlerkomponenten!$1:$1048576,2,)</f>
        <v>0x4</v>
      </c>
      <c r="I608" s="2" t="e">
        <f>VLOOKUP(H608,Fehlergruppen!$1:$1048576,2,)</f>
        <v>#N/A</v>
      </c>
      <c r="J608" t="s">
        <v>433</v>
      </c>
      <c r="K608" s="2" t="str">
        <f>IF(AND(J608&lt;&gt;"None",J608&lt;&gt;"Log"),CONCATENATE(VLOOKUP(J608,'Error-Level'!$A$2:$B$38,2,FALSE)," ",DEC2HEX(E608,4)," ",VLOOKUP(F608,Fehlerkomponenten!$1:$1048576,4,)," ",VLOOKUP(H608,Fehlergruppen!$1:$1048576,4,)),"")</f>
        <v/>
      </c>
      <c r="L608" t="s">
        <v>403</v>
      </c>
      <c r="M608" s="6"/>
      <c r="O608" s="6"/>
      <c r="Q608" s="6"/>
    </row>
    <row r="609" spans="1:17" x14ac:dyDescent="0.15">
      <c r="A609" s="1" t="s">
        <v>287</v>
      </c>
      <c r="B609" s="2" t="str">
        <f>VLOOKUP(A609,'Node-IDs'!$1:$256,2,)</f>
        <v>0x14</v>
      </c>
      <c r="C609" t="s">
        <v>687</v>
      </c>
      <c r="D609">
        <f t="shared" si="4"/>
        <v>200</v>
      </c>
      <c r="E609" s="2">
        <f>VLOOKUP(A609,'Node-IDs'!$1:$256,3,)*1024+D609</f>
        <v>20680</v>
      </c>
      <c r="F609" t="s">
        <v>3</v>
      </c>
      <c r="G609" s="2" t="str">
        <f>VLOOKUP(F609,Fehlerkomponenten!$1:$1048576,2,)</f>
        <v>0x4</v>
      </c>
      <c r="I609" s="2" t="e">
        <f>VLOOKUP(H609,Fehlergruppen!$1:$1048576,2,)</f>
        <v>#N/A</v>
      </c>
      <c r="J609" t="s">
        <v>433</v>
      </c>
      <c r="K609" s="2" t="str">
        <f>IF(AND(J609&lt;&gt;"None",J609&lt;&gt;"Log"),CONCATENATE(VLOOKUP(J609,'Error-Level'!$A$2:$B$38,2,FALSE)," ",DEC2HEX(E609,4)," ",VLOOKUP(F609,Fehlerkomponenten!$1:$1048576,4,)," ",VLOOKUP(H609,Fehlergruppen!$1:$1048576,4,)),"")</f>
        <v/>
      </c>
      <c r="L609" t="s">
        <v>727</v>
      </c>
      <c r="M609" s="6"/>
      <c r="O609" s="6"/>
      <c r="Q609" s="6"/>
    </row>
    <row r="610" spans="1:17" x14ac:dyDescent="0.15">
      <c r="A610" s="1" t="s">
        <v>287</v>
      </c>
      <c r="B610" s="2" t="str">
        <f>VLOOKUP(A610,'Node-IDs'!$1:$256,2,)</f>
        <v>0x14</v>
      </c>
      <c r="C610" t="s">
        <v>688</v>
      </c>
      <c r="D610">
        <f t="shared" si="4"/>
        <v>201</v>
      </c>
      <c r="E610" s="2">
        <f>VLOOKUP(A610,'Node-IDs'!$1:$256,3,)*1024+D610</f>
        <v>20681</v>
      </c>
      <c r="F610" t="s">
        <v>3</v>
      </c>
      <c r="G610" s="2" t="str">
        <f>VLOOKUP(F610,Fehlerkomponenten!$1:$1048576,2,)</f>
        <v>0x4</v>
      </c>
      <c r="I610" s="2" t="e">
        <f>VLOOKUP(H610,Fehlergruppen!$1:$1048576,2,)</f>
        <v>#N/A</v>
      </c>
      <c r="J610" t="s">
        <v>433</v>
      </c>
      <c r="K610" s="2" t="str">
        <f>IF(AND(J610&lt;&gt;"None",J610&lt;&gt;"Log"),CONCATENATE(VLOOKUP(J610,'Error-Level'!$A$2:$B$38,2,FALSE)," ",DEC2HEX(E610,4)," ",VLOOKUP(F610,Fehlerkomponenten!$1:$1048576,4,)," ",VLOOKUP(H610,Fehlergruppen!$1:$1048576,4,)),"")</f>
        <v/>
      </c>
      <c r="L610" t="s">
        <v>403</v>
      </c>
      <c r="M610" s="6"/>
      <c r="O610" s="6"/>
      <c r="Q610" s="6"/>
    </row>
    <row r="611" spans="1:17" x14ac:dyDescent="0.15">
      <c r="A611" s="1" t="s">
        <v>287</v>
      </c>
      <c r="B611" s="2" t="str">
        <f>VLOOKUP(A611,'Node-IDs'!$1:$256,2,)</f>
        <v>0x14</v>
      </c>
      <c r="C611" t="s">
        <v>689</v>
      </c>
      <c r="D611">
        <f t="shared" si="4"/>
        <v>202</v>
      </c>
      <c r="E611" s="2">
        <f>VLOOKUP(A611,'Node-IDs'!$1:$256,3,)*1024+D611</f>
        <v>20682</v>
      </c>
      <c r="F611" t="s">
        <v>3</v>
      </c>
      <c r="G611" s="2" t="str">
        <f>VLOOKUP(F611,Fehlerkomponenten!$1:$1048576,2,)</f>
        <v>0x4</v>
      </c>
      <c r="I611" s="2" t="e">
        <f>VLOOKUP(H611,Fehlergruppen!$1:$1048576,2,)</f>
        <v>#N/A</v>
      </c>
      <c r="J611" t="s">
        <v>433</v>
      </c>
      <c r="K611" s="2" t="str">
        <f>IF(AND(J611&lt;&gt;"None",J611&lt;&gt;"Log"),CONCATENATE(VLOOKUP(J611,'Error-Level'!$A$2:$B$38,2,FALSE)," ",DEC2HEX(E611,4)," ",VLOOKUP(F611,Fehlerkomponenten!$1:$1048576,4,)," ",VLOOKUP(H611,Fehlergruppen!$1:$1048576,4,)),"")</f>
        <v/>
      </c>
      <c r="L611" t="s">
        <v>403</v>
      </c>
      <c r="M611" s="6"/>
      <c r="O611" s="6"/>
      <c r="Q611" s="6"/>
    </row>
    <row r="612" spans="1:17" x14ac:dyDescent="0.15">
      <c r="A612" s="1" t="s">
        <v>287</v>
      </c>
      <c r="B612" s="2" t="str">
        <f>VLOOKUP(A612,'Node-IDs'!$1:$256,2,)</f>
        <v>0x14</v>
      </c>
      <c r="C612" t="s">
        <v>690</v>
      </c>
      <c r="D612">
        <f t="shared" si="4"/>
        <v>203</v>
      </c>
      <c r="E612" s="2">
        <f>VLOOKUP(A612,'Node-IDs'!$1:$256,3,)*1024+D612</f>
        <v>20683</v>
      </c>
      <c r="F612" t="s">
        <v>3</v>
      </c>
      <c r="G612" s="2" t="str">
        <f>VLOOKUP(F612,Fehlerkomponenten!$1:$1048576,2,)</f>
        <v>0x4</v>
      </c>
      <c r="I612" s="2" t="e">
        <f>VLOOKUP(H612,Fehlergruppen!$1:$1048576,2,)</f>
        <v>#N/A</v>
      </c>
      <c r="J612" t="s">
        <v>433</v>
      </c>
      <c r="K612" s="2" t="str">
        <f>IF(AND(J612&lt;&gt;"None",J612&lt;&gt;"Log"),CONCATENATE(VLOOKUP(J612,'Error-Level'!$A$2:$B$38,2,FALSE)," ",DEC2HEX(E612,4)," ",VLOOKUP(F612,Fehlerkomponenten!$1:$1048576,4,)," ",VLOOKUP(H612,Fehlergruppen!$1:$1048576,4,)),"")</f>
        <v/>
      </c>
      <c r="L612" t="s">
        <v>403</v>
      </c>
      <c r="M612" s="6"/>
      <c r="O612" s="6"/>
      <c r="Q612" s="6"/>
    </row>
    <row r="613" spans="1:17" x14ac:dyDescent="0.15">
      <c r="A613" s="1" t="s">
        <v>287</v>
      </c>
      <c r="B613" s="2" t="str">
        <f>VLOOKUP(A613,'Node-IDs'!$1:$256,2,)</f>
        <v>0x14</v>
      </c>
      <c r="C613" t="s">
        <v>691</v>
      </c>
      <c r="D613">
        <f t="shared" si="4"/>
        <v>204</v>
      </c>
      <c r="E613" s="2">
        <f>VLOOKUP(A613,'Node-IDs'!$1:$256,3,)*1024+D613</f>
        <v>20684</v>
      </c>
      <c r="F613" t="s">
        <v>3</v>
      </c>
      <c r="G613" s="2" t="str">
        <f>VLOOKUP(F613,Fehlerkomponenten!$1:$1048576,2,)</f>
        <v>0x4</v>
      </c>
      <c r="I613" s="2" t="e">
        <f>VLOOKUP(H613,Fehlergruppen!$1:$1048576,2,)</f>
        <v>#N/A</v>
      </c>
      <c r="J613" t="s">
        <v>433</v>
      </c>
      <c r="K613" s="2" t="str">
        <f>IF(AND(J613&lt;&gt;"None",J613&lt;&gt;"Log"),CONCATENATE(VLOOKUP(J613,'Error-Level'!$A$2:$B$38,2,FALSE)," ",DEC2HEX(E613,4)," ",VLOOKUP(F613,Fehlerkomponenten!$1:$1048576,4,)," ",VLOOKUP(H613,Fehlergruppen!$1:$1048576,4,)),"")</f>
        <v/>
      </c>
      <c r="L613" t="s">
        <v>403</v>
      </c>
      <c r="M613" s="6"/>
      <c r="O613" s="6"/>
      <c r="Q613" s="6"/>
    </row>
    <row r="614" spans="1:17" x14ac:dyDescent="0.15">
      <c r="A614" s="1" t="s">
        <v>287</v>
      </c>
      <c r="B614" s="2" t="str">
        <f>VLOOKUP(A614,'Node-IDs'!$1:$256,2,)</f>
        <v>0x14</v>
      </c>
      <c r="C614" t="s">
        <v>692</v>
      </c>
      <c r="D614">
        <f t="shared" si="4"/>
        <v>205</v>
      </c>
      <c r="E614" s="2">
        <f>VLOOKUP(A614,'Node-IDs'!$1:$256,3,)*1024+D614</f>
        <v>20685</v>
      </c>
      <c r="F614" t="s">
        <v>3</v>
      </c>
      <c r="G614" s="2" t="str">
        <f>VLOOKUP(F614,Fehlerkomponenten!$1:$1048576,2,)</f>
        <v>0x4</v>
      </c>
      <c r="I614" s="2" t="e">
        <f>VLOOKUP(H614,Fehlergruppen!$1:$1048576,2,)</f>
        <v>#N/A</v>
      </c>
      <c r="J614" t="s">
        <v>433</v>
      </c>
      <c r="K614" s="2" t="str">
        <f>IF(AND(J614&lt;&gt;"None",J614&lt;&gt;"Log"),CONCATENATE(VLOOKUP(J614,'Error-Level'!$A$2:$B$38,2,FALSE)," ",DEC2HEX(E614,4)," ",VLOOKUP(F614,Fehlerkomponenten!$1:$1048576,4,)," ",VLOOKUP(H614,Fehlergruppen!$1:$1048576,4,)),"")</f>
        <v/>
      </c>
      <c r="L614" t="s">
        <v>403</v>
      </c>
      <c r="M614" s="6"/>
      <c r="O614" s="6"/>
      <c r="Q614" s="6"/>
    </row>
    <row r="615" spans="1:17" x14ac:dyDescent="0.15">
      <c r="A615" s="1" t="s">
        <v>287</v>
      </c>
      <c r="B615" s="2" t="str">
        <f>VLOOKUP(A615,'Node-IDs'!$1:$256,2,)</f>
        <v>0x14</v>
      </c>
      <c r="C615" t="s">
        <v>693</v>
      </c>
      <c r="D615">
        <f t="shared" si="4"/>
        <v>206</v>
      </c>
      <c r="E615" s="2">
        <f>VLOOKUP(A615,'Node-IDs'!$1:$256,3,)*1024+D615</f>
        <v>20686</v>
      </c>
      <c r="F615" t="s">
        <v>3</v>
      </c>
      <c r="G615" s="2" t="str">
        <f>VLOOKUP(F615,Fehlerkomponenten!$1:$1048576,2,)</f>
        <v>0x4</v>
      </c>
      <c r="I615" s="2" t="e">
        <f>VLOOKUP(H615,Fehlergruppen!$1:$1048576,2,)</f>
        <v>#N/A</v>
      </c>
      <c r="J615" t="s">
        <v>433</v>
      </c>
      <c r="K615" s="2" t="str">
        <f>IF(AND(J615&lt;&gt;"None",J615&lt;&gt;"Log"),CONCATENATE(VLOOKUP(J615,'Error-Level'!$A$2:$B$38,2,FALSE)," ",DEC2HEX(E615,4)," ",VLOOKUP(F615,Fehlerkomponenten!$1:$1048576,4,)," ",VLOOKUP(H615,Fehlergruppen!$1:$1048576,4,)),"")</f>
        <v/>
      </c>
      <c r="L615" t="s">
        <v>403</v>
      </c>
      <c r="M615" s="6"/>
      <c r="O615" s="6"/>
      <c r="Q615" s="6"/>
    </row>
    <row r="616" spans="1:17" x14ac:dyDescent="0.15">
      <c r="A616" s="1" t="s">
        <v>287</v>
      </c>
      <c r="B616" s="2" t="str">
        <f>VLOOKUP(A616,'Node-IDs'!$1:$256,2,)</f>
        <v>0x14</v>
      </c>
      <c r="C616" t="s">
        <v>694</v>
      </c>
      <c r="D616">
        <f t="shared" si="4"/>
        <v>207</v>
      </c>
      <c r="E616" s="2">
        <f>VLOOKUP(A616,'Node-IDs'!$1:$256,3,)*1024+D616</f>
        <v>20687</v>
      </c>
      <c r="F616" t="s">
        <v>3</v>
      </c>
      <c r="G616" s="2" t="str">
        <f>VLOOKUP(F616,Fehlerkomponenten!$1:$1048576,2,)</f>
        <v>0x4</v>
      </c>
      <c r="I616" s="2" t="e">
        <f>VLOOKUP(H616,Fehlergruppen!$1:$1048576,2,)</f>
        <v>#N/A</v>
      </c>
      <c r="J616" t="s">
        <v>433</v>
      </c>
      <c r="K616" s="2" t="str">
        <f>IF(AND(J616&lt;&gt;"None",J616&lt;&gt;"Log"),CONCATENATE(VLOOKUP(J616,'Error-Level'!$A$2:$B$38,2,FALSE)," ",DEC2HEX(E616,4)," ",VLOOKUP(F616,Fehlerkomponenten!$1:$1048576,4,)," ",VLOOKUP(H616,Fehlergruppen!$1:$1048576,4,)),"")</f>
        <v/>
      </c>
      <c r="L616" t="s">
        <v>403</v>
      </c>
      <c r="M616" s="6"/>
      <c r="O616" s="6"/>
      <c r="Q616" s="6"/>
    </row>
    <row r="617" spans="1:17" x14ac:dyDescent="0.15">
      <c r="A617" s="1" t="s">
        <v>287</v>
      </c>
      <c r="B617" s="2" t="str">
        <f>VLOOKUP(A617,'Node-IDs'!$1:$256,2,)</f>
        <v>0x14</v>
      </c>
      <c r="C617" t="s">
        <v>695</v>
      </c>
      <c r="D617">
        <f t="shared" si="4"/>
        <v>208</v>
      </c>
      <c r="E617" s="2">
        <f>VLOOKUP(A617,'Node-IDs'!$1:$256,3,)*1024+D617</f>
        <v>20688</v>
      </c>
      <c r="F617" t="s">
        <v>3</v>
      </c>
      <c r="G617" s="2" t="str">
        <f>VLOOKUP(F617,Fehlerkomponenten!$1:$1048576,2,)</f>
        <v>0x4</v>
      </c>
      <c r="I617" s="2" t="e">
        <f>VLOOKUP(H617,Fehlergruppen!$1:$1048576,2,)</f>
        <v>#N/A</v>
      </c>
      <c r="J617" t="s">
        <v>433</v>
      </c>
      <c r="K617" s="2" t="str">
        <f>IF(AND(J617&lt;&gt;"None",J617&lt;&gt;"Log"),CONCATENATE(VLOOKUP(J617,'Error-Level'!$A$2:$B$38,2,FALSE)," ",DEC2HEX(E617,4)," ",VLOOKUP(F617,Fehlerkomponenten!$1:$1048576,4,)," ",VLOOKUP(H617,Fehlergruppen!$1:$1048576,4,)),"")</f>
        <v/>
      </c>
      <c r="L617" t="s">
        <v>403</v>
      </c>
      <c r="M617" s="6"/>
      <c r="O617" s="6"/>
      <c r="Q617" s="6"/>
    </row>
    <row r="618" spans="1:17" x14ac:dyDescent="0.15">
      <c r="A618" s="1" t="s">
        <v>287</v>
      </c>
      <c r="B618" s="2" t="str">
        <f>VLOOKUP(A618,'Node-IDs'!$1:$256,2,)</f>
        <v>0x14</v>
      </c>
      <c r="C618" t="s">
        <v>696</v>
      </c>
      <c r="D618">
        <f t="shared" si="4"/>
        <v>209</v>
      </c>
      <c r="E618" s="2">
        <f>VLOOKUP(A618,'Node-IDs'!$1:$256,3,)*1024+D618</f>
        <v>20689</v>
      </c>
      <c r="F618" t="s">
        <v>3</v>
      </c>
      <c r="G618" s="2" t="str">
        <f>VLOOKUP(F618,Fehlerkomponenten!$1:$1048576,2,)</f>
        <v>0x4</v>
      </c>
      <c r="I618" s="2" t="e">
        <f>VLOOKUP(H618,Fehlergruppen!$1:$1048576,2,)</f>
        <v>#N/A</v>
      </c>
      <c r="J618" t="s">
        <v>433</v>
      </c>
      <c r="K618" s="2" t="str">
        <f>IF(AND(J618&lt;&gt;"None",J618&lt;&gt;"Log"),CONCATENATE(VLOOKUP(J618,'Error-Level'!$A$2:$B$38,2,FALSE)," ",DEC2HEX(E618,4)," ",VLOOKUP(F618,Fehlerkomponenten!$1:$1048576,4,)," ",VLOOKUP(H618,Fehlergruppen!$1:$1048576,4,)),"")</f>
        <v/>
      </c>
      <c r="L618" t="s">
        <v>403</v>
      </c>
      <c r="M618" s="6"/>
      <c r="O618" s="6"/>
      <c r="Q618" s="6"/>
    </row>
    <row r="619" spans="1:17" x14ac:dyDescent="0.15">
      <c r="A619" s="1" t="s">
        <v>287</v>
      </c>
      <c r="B619" s="2" t="str">
        <f>VLOOKUP(A619,'Node-IDs'!$1:$256,2,)</f>
        <v>0x14</v>
      </c>
      <c r="C619" t="s">
        <v>697</v>
      </c>
      <c r="D619">
        <f t="shared" si="4"/>
        <v>210</v>
      </c>
      <c r="E619" s="2">
        <f>VLOOKUP(A619,'Node-IDs'!$1:$256,3,)*1024+D619</f>
        <v>20690</v>
      </c>
      <c r="F619" t="s">
        <v>3</v>
      </c>
      <c r="G619" s="2" t="str">
        <f>VLOOKUP(F619,Fehlerkomponenten!$1:$1048576,2,)</f>
        <v>0x4</v>
      </c>
      <c r="I619" s="2" t="e">
        <f>VLOOKUP(H619,Fehlergruppen!$1:$1048576,2,)</f>
        <v>#N/A</v>
      </c>
      <c r="J619" t="s">
        <v>433</v>
      </c>
      <c r="K619" s="2" t="str">
        <f>IF(AND(J619&lt;&gt;"None",J619&lt;&gt;"Log"),CONCATENATE(VLOOKUP(J619,'Error-Level'!$A$2:$B$38,2,FALSE)," ",DEC2HEX(E619,4)," ",VLOOKUP(F619,Fehlerkomponenten!$1:$1048576,4,)," ",VLOOKUP(H619,Fehlergruppen!$1:$1048576,4,)),"")</f>
        <v/>
      </c>
      <c r="L619" t="s">
        <v>403</v>
      </c>
      <c r="M619" s="6"/>
      <c r="O619" s="6"/>
      <c r="Q619" s="6"/>
    </row>
    <row r="620" spans="1:17" x14ac:dyDescent="0.15">
      <c r="A620" s="1" t="s">
        <v>287</v>
      </c>
      <c r="B620" s="2" t="str">
        <f>VLOOKUP(A620,'Node-IDs'!$1:$256,2,)</f>
        <v>0x14</v>
      </c>
      <c r="C620" t="s">
        <v>698</v>
      </c>
      <c r="D620">
        <f t="shared" si="4"/>
        <v>211</v>
      </c>
      <c r="E620" s="2">
        <f>VLOOKUP(A620,'Node-IDs'!$1:$256,3,)*1024+D620</f>
        <v>20691</v>
      </c>
      <c r="F620" t="s">
        <v>3</v>
      </c>
      <c r="G620" s="2" t="str">
        <f>VLOOKUP(F620,Fehlerkomponenten!$1:$1048576,2,)</f>
        <v>0x4</v>
      </c>
      <c r="I620" s="2" t="e">
        <f>VLOOKUP(H620,Fehlergruppen!$1:$1048576,2,)</f>
        <v>#N/A</v>
      </c>
      <c r="J620" t="s">
        <v>433</v>
      </c>
      <c r="K620" s="2" t="str">
        <f>IF(AND(J620&lt;&gt;"None",J620&lt;&gt;"Log"),CONCATENATE(VLOOKUP(J620,'Error-Level'!$A$2:$B$38,2,FALSE)," ",DEC2HEX(E620,4)," ",VLOOKUP(F620,Fehlerkomponenten!$1:$1048576,4,)," ",VLOOKUP(H620,Fehlergruppen!$1:$1048576,4,)),"")</f>
        <v/>
      </c>
      <c r="L620" t="s">
        <v>403</v>
      </c>
      <c r="M620" s="6"/>
      <c r="O620" s="6"/>
      <c r="Q620" s="6"/>
    </row>
    <row r="621" spans="1:17" x14ac:dyDescent="0.15">
      <c r="A621" s="1" t="s">
        <v>287</v>
      </c>
      <c r="B621" s="2" t="str">
        <f>VLOOKUP(A621,'Node-IDs'!$1:$256,2,)</f>
        <v>0x14</v>
      </c>
      <c r="C621" t="s">
        <v>699</v>
      </c>
      <c r="D621">
        <f t="shared" si="4"/>
        <v>212</v>
      </c>
      <c r="E621" s="2">
        <f>VLOOKUP(A621,'Node-IDs'!$1:$256,3,)*1024+D621</f>
        <v>20692</v>
      </c>
      <c r="F621" t="s">
        <v>3</v>
      </c>
      <c r="G621" s="2" t="str">
        <f>VLOOKUP(F621,Fehlerkomponenten!$1:$1048576,2,)</f>
        <v>0x4</v>
      </c>
      <c r="I621" s="2" t="e">
        <f>VLOOKUP(H621,Fehlergruppen!$1:$1048576,2,)</f>
        <v>#N/A</v>
      </c>
      <c r="J621" t="s">
        <v>433</v>
      </c>
      <c r="K621" s="2" t="str">
        <f>IF(AND(J621&lt;&gt;"None",J621&lt;&gt;"Log"),CONCATENATE(VLOOKUP(J621,'Error-Level'!$A$2:$B$38,2,FALSE)," ",DEC2HEX(E621,4)," ",VLOOKUP(F621,Fehlerkomponenten!$1:$1048576,4,)," ",VLOOKUP(H621,Fehlergruppen!$1:$1048576,4,)),"")</f>
        <v/>
      </c>
      <c r="L621" t="s">
        <v>403</v>
      </c>
      <c r="M621" s="6"/>
      <c r="O621" s="6"/>
      <c r="Q621" s="6"/>
    </row>
    <row r="622" spans="1:17" x14ac:dyDescent="0.15">
      <c r="A622" s="1" t="s">
        <v>287</v>
      </c>
      <c r="B622" s="2" t="str">
        <f>VLOOKUP(A622,'Node-IDs'!$1:$256,2,)</f>
        <v>0x14</v>
      </c>
      <c r="C622" t="s">
        <v>700</v>
      </c>
      <c r="D622">
        <f t="shared" si="4"/>
        <v>213</v>
      </c>
      <c r="E622" s="2">
        <f>VLOOKUP(A622,'Node-IDs'!$1:$256,3,)*1024+D622</f>
        <v>20693</v>
      </c>
      <c r="F622" t="s">
        <v>3</v>
      </c>
      <c r="G622" s="2" t="str">
        <f>VLOOKUP(F622,Fehlerkomponenten!$1:$1048576,2,)</f>
        <v>0x4</v>
      </c>
      <c r="I622" s="2" t="e">
        <f>VLOOKUP(H622,Fehlergruppen!$1:$1048576,2,)</f>
        <v>#N/A</v>
      </c>
      <c r="J622" t="s">
        <v>433</v>
      </c>
      <c r="K622" s="2" t="str">
        <f>IF(AND(J622&lt;&gt;"None",J622&lt;&gt;"Log"),CONCATENATE(VLOOKUP(J622,'Error-Level'!$A$2:$B$38,2,FALSE)," ",DEC2HEX(E622,4)," ",VLOOKUP(F622,Fehlerkomponenten!$1:$1048576,4,)," ",VLOOKUP(H622,Fehlergruppen!$1:$1048576,4,)),"")</f>
        <v/>
      </c>
      <c r="L622" t="s">
        <v>403</v>
      </c>
      <c r="M622" s="6"/>
      <c r="O622" s="6"/>
      <c r="Q622" s="6"/>
    </row>
    <row r="623" spans="1:17" x14ac:dyDescent="0.15">
      <c r="A623" s="1" t="s">
        <v>287</v>
      </c>
      <c r="B623" s="2" t="str">
        <f>VLOOKUP(A623,'Node-IDs'!$1:$256,2,)</f>
        <v>0x14</v>
      </c>
      <c r="C623" t="s">
        <v>701</v>
      </c>
      <c r="D623">
        <f t="shared" si="4"/>
        <v>214</v>
      </c>
      <c r="E623" s="2">
        <f>VLOOKUP(A623,'Node-IDs'!$1:$256,3,)*1024+D623</f>
        <v>20694</v>
      </c>
      <c r="F623" t="s">
        <v>3</v>
      </c>
      <c r="G623" s="2" t="str">
        <f>VLOOKUP(F623,Fehlerkomponenten!$1:$1048576,2,)</f>
        <v>0x4</v>
      </c>
      <c r="I623" s="2" t="e">
        <f>VLOOKUP(H623,Fehlergruppen!$1:$1048576,2,)</f>
        <v>#N/A</v>
      </c>
      <c r="J623" t="s">
        <v>433</v>
      </c>
      <c r="K623" s="2" t="str">
        <f>IF(AND(J623&lt;&gt;"None",J623&lt;&gt;"Log"),CONCATENATE(VLOOKUP(J623,'Error-Level'!$A$2:$B$38,2,FALSE)," ",DEC2HEX(E623,4)," ",VLOOKUP(F623,Fehlerkomponenten!$1:$1048576,4,)," ",VLOOKUP(H623,Fehlergruppen!$1:$1048576,4,)),"")</f>
        <v/>
      </c>
      <c r="L623" t="s">
        <v>403</v>
      </c>
      <c r="M623" s="6"/>
      <c r="O623" s="6"/>
      <c r="Q623" s="6"/>
    </row>
    <row r="624" spans="1:17" x14ac:dyDescent="0.15">
      <c r="A624" s="1" t="s">
        <v>287</v>
      </c>
      <c r="B624" s="2" t="str">
        <f>VLOOKUP(A624,'Node-IDs'!$1:$256,2,)</f>
        <v>0x14</v>
      </c>
      <c r="C624" t="s">
        <v>702</v>
      </c>
      <c r="D624">
        <f t="shared" si="4"/>
        <v>215</v>
      </c>
      <c r="E624" s="2">
        <f>VLOOKUP(A624,'Node-IDs'!$1:$256,3,)*1024+D624</f>
        <v>20695</v>
      </c>
      <c r="F624" t="s">
        <v>3</v>
      </c>
      <c r="G624" s="2" t="str">
        <f>VLOOKUP(F624,Fehlerkomponenten!$1:$1048576,2,)</f>
        <v>0x4</v>
      </c>
      <c r="I624" s="2" t="e">
        <f>VLOOKUP(H624,Fehlergruppen!$1:$1048576,2,)</f>
        <v>#N/A</v>
      </c>
      <c r="J624" t="s">
        <v>433</v>
      </c>
      <c r="K624" s="2" t="str">
        <f>IF(AND(J624&lt;&gt;"None",J624&lt;&gt;"Log"),CONCATENATE(VLOOKUP(J624,'Error-Level'!$A$2:$B$38,2,FALSE)," ",DEC2HEX(E624,4)," ",VLOOKUP(F624,Fehlerkomponenten!$1:$1048576,4,)," ",VLOOKUP(H624,Fehlergruppen!$1:$1048576,4,)),"")</f>
        <v/>
      </c>
      <c r="L624" t="s">
        <v>403</v>
      </c>
      <c r="M624" s="6"/>
      <c r="O624" s="6"/>
      <c r="Q624" s="6"/>
    </row>
    <row r="625" spans="1:17" x14ac:dyDescent="0.15">
      <c r="A625" s="1" t="s">
        <v>287</v>
      </c>
      <c r="B625" s="2" t="str">
        <f>VLOOKUP(A625,'Node-IDs'!$1:$256,2,)</f>
        <v>0x14</v>
      </c>
      <c r="C625" t="s">
        <v>703</v>
      </c>
      <c r="D625">
        <f t="shared" si="4"/>
        <v>216</v>
      </c>
      <c r="E625" s="2">
        <f>VLOOKUP(A625,'Node-IDs'!$1:$256,3,)*1024+D625</f>
        <v>20696</v>
      </c>
      <c r="F625" t="s">
        <v>3</v>
      </c>
      <c r="G625" s="2" t="str">
        <f>VLOOKUP(F625,Fehlerkomponenten!$1:$1048576,2,)</f>
        <v>0x4</v>
      </c>
      <c r="I625" s="2" t="e">
        <f>VLOOKUP(H625,Fehlergruppen!$1:$1048576,2,)</f>
        <v>#N/A</v>
      </c>
      <c r="J625" t="s">
        <v>433</v>
      </c>
      <c r="K625" s="2" t="str">
        <f>IF(AND(J625&lt;&gt;"None",J625&lt;&gt;"Log"),CONCATENATE(VLOOKUP(J625,'Error-Level'!$A$2:$B$38,2,FALSE)," ",DEC2HEX(E625,4)," ",VLOOKUP(F625,Fehlerkomponenten!$1:$1048576,4,)," ",VLOOKUP(H625,Fehlergruppen!$1:$1048576,4,)),"")</f>
        <v/>
      </c>
      <c r="L625" t="s">
        <v>403</v>
      </c>
      <c r="M625" s="6"/>
      <c r="O625" s="6"/>
      <c r="Q625" s="6"/>
    </row>
    <row r="626" spans="1:17" x14ac:dyDescent="0.15">
      <c r="A626" s="1" t="s">
        <v>287</v>
      </c>
      <c r="B626" s="2" t="str">
        <f>VLOOKUP(A626,'Node-IDs'!$1:$256,2,)</f>
        <v>0x14</v>
      </c>
      <c r="C626" t="s">
        <v>704</v>
      </c>
      <c r="D626">
        <f t="shared" si="4"/>
        <v>217</v>
      </c>
      <c r="E626" s="2">
        <f>VLOOKUP(A626,'Node-IDs'!$1:$256,3,)*1024+D626</f>
        <v>20697</v>
      </c>
      <c r="F626" t="s">
        <v>3</v>
      </c>
      <c r="G626" s="2" t="str">
        <f>VLOOKUP(F626,Fehlerkomponenten!$1:$1048576,2,)</f>
        <v>0x4</v>
      </c>
      <c r="I626" s="2" t="e">
        <f>VLOOKUP(H626,Fehlergruppen!$1:$1048576,2,)</f>
        <v>#N/A</v>
      </c>
      <c r="J626" t="s">
        <v>433</v>
      </c>
      <c r="K626" s="2" t="str">
        <f>IF(AND(J626&lt;&gt;"None",J626&lt;&gt;"Log"),CONCATENATE(VLOOKUP(J626,'Error-Level'!$A$2:$B$38,2,FALSE)," ",DEC2HEX(E626,4)," ",VLOOKUP(F626,Fehlerkomponenten!$1:$1048576,4,)," ",VLOOKUP(H626,Fehlergruppen!$1:$1048576,4,)),"")</f>
        <v/>
      </c>
      <c r="L626" t="s">
        <v>403</v>
      </c>
      <c r="M626" s="6"/>
      <c r="O626" s="6"/>
      <c r="Q626" s="6"/>
    </row>
    <row r="627" spans="1:17" x14ac:dyDescent="0.15">
      <c r="A627" s="1" t="s">
        <v>287</v>
      </c>
      <c r="B627" s="2" t="str">
        <f>VLOOKUP(A627,'Node-IDs'!$1:$256,2,)</f>
        <v>0x14</v>
      </c>
      <c r="C627" t="s">
        <v>705</v>
      </c>
      <c r="D627">
        <f t="shared" si="4"/>
        <v>218</v>
      </c>
      <c r="E627" s="2">
        <f>VLOOKUP(A627,'Node-IDs'!$1:$256,3,)*1024+D627</f>
        <v>20698</v>
      </c>
      <c r="F627" t="s">
        <v>3</v>
      </c>
      <c r="G627" s="2" t="str">
        <f>VLOOKUP(F627,Fehlerkomponenten!$1:$1048576,2,)</f>
        <v>0x4</v>
      </c>
      <c r="I627" s="2" t="e">
        <f>VLOOKUP(H627,Fehlergruppen!$1:$1048576,2,)</f>
        <v>#N/A</v>
      </c>
      <c r="J627" t="s">
        <v>433</v>
      </c>
      <c r="K627" s="2" t="str">
        <f>IF(AND(J627&lt;&gt;"None",J627&lt;&gt;"Log"),CONCATENATE(VLOOKUP(J627,'Error-Level'!$A$2:$B$38,2,FALSE)," ",DEC2HEX(E627,4)," ",VLOOKUP(F627,Fehlerkomponenten!$1:$1048576,4,)," ",VLOOKUP(H627,Fehlergruppen!$1:$1048576,4,)),"")</f>
        <v/>
      </c>
      <c r="L627" t="s">
        <v>403</v>
      </c>
      <c r="M627" s="6"/>
      <c r="O627" s="6"/>
      <c r="Q627" s="6"/>
    </row>
    <row r="628" spans="1:17" x14ac:dyDescent="0.15">
      <c r="A628" s="1" t="s">
        <v>287</v>
      </c>
      <c r="B628" s="2" t="str">
        <f>VLOOKUP(A628,'Node-IDs'!$1:$256,2,)</f>
        <v>0x14</v>
      </c>
      <c r="C628" t="s">
        <v>706</v>
      </c>
      <c r="D628">
        <f t="shared" si="4"/>
        <v>219</v>
      </c>
      <c r="E628" s="2">
        <f>VLOOKUP(A628,'Node-IDs'!$1:$256,3,)*1024+D628</f>
        <v>20699</v>
      </c>
      <c r="F628" t="s">
        <v>3</v>
      </c>
      <c r="G628" s="2" t="str">
        <f>VLOOKUP(F628,Fehlerkomponenten!$1:$1048576,2,)</f>
        <v>0x4</v>
      </c>
      <c r="I628" s="2" t="e">
        <f>VLOOKUP(H628,Fehlergruppen!$1:$1048576,2,)</f>
        <v>#N/A</v>
      </c>
      <c r="J628" t="s">
        <v>433</v>
      </c>
      <c r="K628" s="2" t="str">
        <f>IF(AND(J628&lt;&gt;"None",J628&lt;&gt;"Log"),CONCATENATE(VLOOKUP(J628,'Error-Level'!$A$2:$B$38,2,FALSE)," ",DEC2HEX(E628,4)," ",VLOOKUP(F628,Fehlerkomponenten!$1:$1048576,4,)," ",VLOOKUP(H628,Fehlergruppen!$1:$1048576,4,)),"")</f>
        <v/>
      </c>
      <c r="L628" t="s">
        <v>403</v>
      </c>
      <c r="M628" s="6"/>
      <c r="O628" s="6"/>
      <c r="Q628" s="6"/>
    </row>
    <row r="629" spans="1:17" x14ac:dyDescent="0.15">
      <c r="A629" s="1" t="s">
        <v>287</v>
      </c>
      <c r="B629" s="2" t="str">
        <f>VLOOKUP(A629,'Node-IDs'!$1:$256,2,)</f>
        <v>0x14</v>
      </c>
      <c r="C629" t="s">
        <v>707</v>
      </c>
      <c r="D629">
        <f t="shared" si="4"/>
        <v>220</v>
      </c>
      <c r="E629" s="2">
        <f>VLOOKUP(A629,'Node-IDs'!$1:$256,3,)*1024+D629</f>
        <v>20700</v>
      </c>
      <c r="F629" t="s">
        <v>3</v>
      </c>
      <c r="G629" s="2" t="str">
        <f>VLOOKUP(F629,Fehlerkomponenten!$1:$1048576,2,)</f>
        <v>0x4</v>
      </c>
      <c r="I629" s="2" t="e">
        <f>VLOOKUP(H629,Fehlergruppen!$1:$1048576,2,)</f>
        <v>#N/A</v>
      </c>
      <c r="J629" t="s">
        <v>433</v>
      </c>
      <c r="K629" s="2" t="str">
        <f>IF(AND(J629&lt;&gt;"None",J629&lt;&gt;"Log"),CONCATENATE(VLOOKUP(J629,'Error-Level'!$A$2:$B$38,2,FALSE)," ",DEC2HEX(E629,4)," ",VLOOKUP(F629,Fehlerkomponenten!$1:$1048576,4,)," ",VLOOKUP(H629,Fehlergruppen!$1:$1048576,4,)),"")</f>
        <v/>
      </c>
      <c r="L629" t="s">
        <v>403</v>
      </c>
      <c r="M629" s="6"/>
      <c r="O629" s="6"/>
      <c r="Q629" s="6"/>
    </row>
    <row r="630" spans="1:17" x14ac:dyDescent="0.15">
      <c r="A630" s="1" t="s">
        <v>287</v>
      </c>
      <c r="B630" s="2" t="str">
        <f>VLOOKUP(A630,'Node-IDs'!$1:$256,2,)</f>
        <v>0x14</v>
      </c>
      <c r="C630" t="s">
        <v>708</v>
      </c>
      <c r="D630">
        <f t="shared" si="4"/>
        <v>221</v>
      </c>
      <c r="E630" s="2">
        <f>VLOOKUP(A630,'Node-IDs'!$1:$256,3,)*1024+D630</f>
        <v>20701</v>
      </c>
      <c r="F630" t="s">
        <v>3</v>
      </c>
      <c r="G630" s="2" t="str">
        <f>VLOOKUP(F630,Fehlerkomponenten!$1:$1048576,2,)</f>
        <v>0x4</v>
      </c>
      <c r="I630" s="2" t="e">
        <f>VLOOKUP(H630,Fehlergruppen!$1:$1048576,2,)</f>
        <v>#N/A</v>
      </c>
      <c r="J630" t="s">
        <v>433</v>
      </c>
      <c r="K630" s="2" t="str">
        <f>IF(AND(J630&lt;&gt;"None",J630&lt;&gt;"Log"),CONCATENATE(VLOOKUP(J630,'Error-Level'!$A$2:$B$38,2,FALSE)," ",DEC2HEX(E630,4)," ",VLOOKUP(F630,Fehlerkomponenten!$1:$1048576,4,)," ",VLOOKUP(H630,Fehlergruppen!$1:$1048576,4,)),"")</f>
        <v/>
      </c>
      <c r="L630" t="s">
        <v>403</v>
      </c>
      <c r="M630" s="6"/>
      <c r="O630" s="6"/>
      <c r="Q630" s="6"/>
    </row>
    <row r="631" spans="1:17" x14ac:dyDescent="0.15">
      <c r="A631" s="1" t="s">
        <v>287</v>
      </c>
      <c r="B631" s="2" t="str">
        <f>VLOOKUP(A631,'Node-IDs'!$1:$256,2,)</f>
        <v>0x14</v>
      </c>
      <c r="C631" t="s">
        <v>709</v>
      </c>
      <c r="D631">
        <f t="shared" si="4"/>
        <v>222</v>
      </c>
      <c r="E631" s="2">
        <f>VLOOKUP(A631,'Node-IDs'!$1:$256,3,)*1024+D631</f>
        <v>20702</v>
      </c>
      <c r="F631" t="s">
        <v>3</v>
      </c>
      <c r="G631" s="2" t="str">
        <f>VLOOKUP(F631,Fehlerkomponenten!$1:$1048576,2,)</f>
        <v>0x4</v>
      </c>
      <c r="I631" s="2" t="e">
        <f>VLOOKUP(H631,Fehlergruppen!$1:$1048576,2,)</f>
        <v>#N/A</v>
      </c>
      <c r="J631" t="s">
        <v>433</v>
      </c>
      <c r="K631" s="2" t="str">
        <f>IF(AND(J631&lt;&gt;"None",J631&lt;&gt;"Log"),CONCATENATE(VLOOKUP(J631,'Error-Level'!$A$2:$B$38,2,FALSE)," ",DEC2HEX(E631,4)," ",VLOOKUP(F631,Fehlerkomponenten!$1:$1048576,4,)," ",VLOOKUP(H631,Fehlergruppen!$1:$1048576,4,)),"")</f>
        <v/>
      </c>
      <c r="L631" t="s">
        <v>403</v>
      </c>
      <c r="M631" s="6"/>
      <c r="O631" s="6"/>
      <c r="Q631" s="6"/>
    </row>
    <row r="632" spans="1:17" x14ac:dyDescent="0.15">
      <c r="A632" s="1" t="s">
        <v>287</v>
      </c>
      <c r="B632" s="2" t="str">
        <f>VLOOKUP(A632,'Node-IDs'!$1:$256,2,)</f>
        <v>0x14</v>
      </c>
      <c r="C632" t="s">
        <v>710</v>
      </c>
      <c r="D632">
        <f t="shared" si="4"/>
        <v>223</v>
      </c>
      <c r="E632" s="2">
        <f>VLOOKUP(A632,'Node-IDs'!$1:$256,3,)*1024+D632</f>
        <v>20703</v>
      </c>
      <c r="F632" t="s">
        <v>3</v>
      </c>
      <c r="G632" s="2" t="str">
        <f>VLOOKUP(F632,Fehlerkomponenten!$1:$1048576,2,)</f>
        <v>0x4</v>
      </c>
      <c r="I632" s="2" t="e">
        <f>VLOOKUP(H632,Fehlergruppen!$1:$1048576,2,)</f>
        <v>#N/A</v>
      </c>
      <c r="J632" t="s">
        <v>433</v>
      </c>
      <c r="K632" s="2" t="str">
        <f>IF(AND(J632&lt;&gt;"None",J632&lt;&gt;"Log"),CONCATENATE(VLOOKUP(J632,'Error-Level'!$A$2:$B$38,2,FALSE)," ",DEC2HEX(E632,4)," ",VLOOKUP(F632,Fehlerkomponenten!$1:$1048576,4,)," ",VLOOKUP(H632,Fehlergruppen!$1:$1048576,4,)),"")</f>
        <v/>
      </c>
      <c r="L632" t="s">
        <v>403</v>
      </c>
      <c r="M632" s="6"/>
      <c r="O632" s="6"/>
      <c r="Q632" s="6"/>
    </row>
    <row r="633" spans="1:17" x14ac:dyDescent="0.15">
      <c r="A633" s="1" t="s">
        <v>287</v>
      </c>
      <c r="B633" s="2" t="str">
        <f>VLOOKUP(A633,'Node-IDs'!$1:$256,2,)</f>
        <v>0x14</v>
      </c>
      <c r="C633" t="s">
        <v>711</v>
      </c>
      <c r="D633">
        <f t="shared" si="4"/>
        <v>224</v>
      </c>
      <c r="E633" s="2">
        <f>VLOOKUP(A633,'Node-IDs'!$1:$256,3,)*1024+D633</f>
        <v>20704</v>
      </c>
      <c r="F633" t="s">
        <v>3</v>
      </c>
      <c r="G633" s="2" t="str">
        <f>VLOOKUP(F633,Fehlerkomponenten!$1:$1048576,2,)</f>
        <v>0x4</v>
      </c>
      <c r="I633" s="2" t="e">
        <f>VLOOKUP(H633,Fehlergruppen!$1:$1048576,2,)</f>
        <v>#N/A</v>
      </c>
      <c r="J633" t="s">
        <v>433</v>
      </c>
      <c r="K633" s="2" t="str">
        <f>IF(AND(J633&lt;&gt;"None",J633&lt;&gt;"Log"),CONCATENATE(VLOOKUP(J633,'Error-Level'!$A$2:$B$38,2,FALSE)," ",DEC2HEX(E633,4)," ",VLOOKUP(F633,Fehlerkomponenten!$1:$1048576,4,)," ",VLOOKUP(H633,Fehlergruppen!$1:$1048576,4,)),"")</f>
        <v/>
      </c>
      <c r="L633" t="s">
        <v>403</v>
      </c>
      <c r="M633" s="6"/>
      <c r="O633" s="6"/>
      <c r="Q633" s="6"/>
    </row>
    <row r="634" spans="1:17" x14ac:dyDescent="0.15">
      <c r="A634" s="1" t="s">
        <v>287</v>
      </c>
      <c r="B634" s="2" t="str">
        <f>VLOOKUP(A634,'Node-IDs'!$1:$256,2,)</f>
        <v>0x14</v>
      </c>
      <c r="C634" t="s">
        <v>712</v>
      </c>
      <c r="D634">
        <f t="shared" si="4"/>
        <v>225</v>
      </c>
      <c r="E634" s="2">
        <f>VLOOKUP(A634,'Node-IDs'!$1:$256,3,)*1024+D634</f>
        <v>20705</v>
      </c>
      <c r="F634" t="s">
        <v>3</v>
      </c>
      <c r="G634" s="2" t="str">
        <f>VLOOKUP(F634,Fehlerkomponenten!$1:$1048576,2,)</f>
        <v>0x4</v>
      </c>
      <c r="I634" s="2" t="e">
        <f>VLOOKUP(H634,Fehlergruppen!$1:$1048576,2,)</f>
        <v>#N/A</v>
      </c>
      <c r="J634" t="s">
        <v>433</v>
      </c>
      <c r="K634" s="2" t="str">
        <f>IF(AND(J634&lt;&gt;"None",J634&lt;&gt;"Log"),CONCATENATE(VLOOKUP(J634,'Error-Level'!$A$2:$B$38,2,FALSE)," ",DEC2HEX(E634,4)," ",VLOOKUP(F634,Fehlerkomponenten!$1:$1048576,4,)," ",VLOOKUP(H634,Fehlergruppen!$1:$1048576,4,)),"")</f>
        <v/>
      </c>
      <c r="L634" t="s">
        <v>403</v>
      </c>
      <c r="M634" s="6"/>
      <c r="O634" s="6"/>
      <c r="Q634" s="6"/>
    </row>
    <row r="635" spans="1:17" x14ac:dyDescent="0.15">
      <c r="A635" s="1" t="s">
        <v>287</v>
      </c>
      <c r="B635" s="2" t="str">
        <f>VLOOKUP(A635,'Node-IDs'!$1:$256,2,)</f>
        <v>0x14</v>
      </c>
      <c r="C635" t="s">
        <v>713</v>
      </c>
      <c r="D635">
        <f t="shared" si="4"/>
        <v>226</v>
      </c>
      <c r="E635" s="2">
        <f>VLOOKUP(A635,'Node-IDs'!$1:$256,3,)*1024+D635</f>
        <v>20706</v>
      </c>
      <c r="F635" t="s">
        <v>3</v>
      </c>
      <c r="G635" s="2" t="str">
        <f>VLOOKUP(F635,Fehlerkomponenten!$1:$1048576,2,)</f>
        <v>0x4</v>
      </c>
      <c r="I635" s="2" t="e">
        <f>VLOOKUP(H635,Fehlergruppen!$1:$1048576,2,)</f>
        <v>#N/A</v>
      </c>
      <c r="J635" t="s">
        <v>433</v>
      </c>
      <c r="K635" s="2" t="str">
        <f>IF(AND(J635&lt;&gt;"None",J635&lt;&gt;"Log"),CONCATENATE(VLOOKUP(J635,'Error-Level'!$A$2:$B$38,2,FALSE)," ",DEC2HEX(E635,4)," ",VLOOKUP(F635,Fehlerkomponenten!$1:$1048576,4,)," ",VLOOKUP(H635,Fehlergruppen!$1:$1048576,4,)),"")</f>
        <v/>
      </c>
      <c r="L635" t="s">
        <v>727</v>
      </c>
      <c r="M635" s="6"/>
      <c r="O635" s="6"/>
      <c r="Q635" s="6"/>
    </row>
    <row r="636" spans="1:17" x14ac:dyDescent="0.15">
      <c r="A636" s="1" t="s">
        <v>287</v>
      </c>
      <c r="B636" s="2" t="str">
        <f>VLOOKUP(A636,'Node-IDs'!$1:$256,2,)</f>
        <v>0x14</v>
      </c>
      <c r="C636" t="s">
        <v>714</v>
      </c>
      <c r="D636">
        <f t="shared" si="4"/>
        <v>227</v>
      </c>
      <c r="E636" s="2">
        <f>VLOOKUP(A636,'Node-IDs'!$1:$256,3,)*1024+D636</f>
        <v>20707</v>
      </c>
      <c r="F636" t="s">
        <v>3</v>
      </c>
      <c r="G636" s="2" t="str">
        <f>VLOOKUP(F636,Fehlerkomponenten!$1:$1048576,2,)</f>
        <v>0x4</v>
      </c>
      <c r="I636" s="2" t="e">
        <f>VLOOKUP(H636,Fehlergruppen!$1:$1048576,2,)</f>
        <v>#N/A</v>
      </c>
      <c r="J636" t="s">
        <v>433</v>
      </c>
      <c r="K636" s="2" t="str">
        <f>IF(AND(J636&lt;&gt;"None",J636&lt;&gt;"Log"),CONCATENATE(VLOOKUP(J636,'Error-Level'!$A$2:$B$38,2,FALSE)," ",DEC2HEX(E636,4)," ",VLOOKUP(F636,Fehlerkomponenten!$1:$1048576,4,)," ",VLOOKUP(H636,Fehlergruppen!$1:$1048576,4,)),"")</f>
        <v/>
      </c>
      <c r="L636" t="s">
        <v>403</v>
      </c>
      <c r="M636" s="6"/>
      <c r="O636" s="6"/>
      <c r="Q636" s="6"/>
    </row>
    <row r="637" spans="1:17" x14ac:dyDescent="0.15">
      <c r="A637" s="1" t="s">
        <v>287</v>
      </c>
      <c r="B637" s="2" t="str">
        <f>VLOOKUP(A637,'Node-IDs'!$1:$256,2,)</f>
        <v>0x14</v>
      </c>
      <c r="C637" t="s">
        <v>715</v>
      </c>
      <c r="D637">
        <f t="shared" si="4"/>
        <v>228</v>
      </c>
      <c r="E637" s="2">
        <f>VLOOKUP(A637,'Node-IDs'!$1:$256,3,)*1024+D637</f>
        <v>20708</v>
      </c>
      <c r="F637" t="s">
        <v>3</v>
      </c>
      <c r="G637" s="2" t="str">
        <f>VLOOKUP(F637,Fehlerkomponenten!$1:$1048576,2,)</f>
        <v>0x4</v>
      </c>
      <c r="I637" s="2" t="e">
        <f>VLOOKUP(H637,Fehlergruppen!$1:$1048576,2,)</f>
        <v>#N/A</v>
      </c>
      <c r="J637" t="s">
        <v>433</v>
      </c>
      <c r="K637" s="2" t="str">
        <f>IF(AND(J637&lt;&gt;"None",J637&lt;&gt;"Log"),CONCATENATE(VLOOKUP(J637,'Error-Level'!$A$2:$B$38,2,FALSE)," ",DEC2HEX(E637,4)," ",VLOOKUP(F637,Fehlerkomponenten!$1:$1048576,4,)," ",VLOOKUP(H637,Fehlergruppen!$1:$1048576,4,)),"")</f>
        <v/>
      </c>
      <c r="L637" t="s">
        <v>403</v>
      </c>
      <c r="M637" s="6"/>
      <c r="O637" s="6"/>
      <c r="Q637" s="6"/>
    </row>
    <row r="638" spans="1:17" x14ac:dyDescent="0.15">
      <c r="A638" s="1" t="s">
        <v>287</v>
      </c>
      <c r="B638" s="2" t="str">
        <f>VLOOKUP(A638,'Node-IDs'!$1:$256,2,)</f>
        <v>0x14</v>
      </c>
      <c r="C638" t="s">
        <v>716</v>
      </c>
      <c r="D638">
        <f t="shared" si="4"/>
        <v>229</v>
      </c>
      <c r="E638" s="2">
        <f>VLOOKUP(A638,'Node-IDs'!$1:$256,3,)*1024+D638</f>
        <v>20709</v>
      </c>
      <c r="F638" t="s">
        <v>3</v>
      </c>
      <c r="G638" s="2" t="str">
        <f>VLOOKUP(F638,Fehlerkomponenten!$1:$1048576,2,)</f>
        <v>0x4</v>
      </c>
      <c r="I638" s="2" t="e">
        <f>VLOOKUP(H638,Fehlergruppen!$1:$1048576,2,)</f>
        <v>#N/A</v>
      </c>
      <c r="J638" t="s">
        <v>433</v>
      </c>
      <c r="K638" s="2" t="str">
        <f>IF(AND(J638&lt;&gt;"None",J638&lt;&gt;"Log"),CONCATENATE(VLOOKUP(J638,'Error-Level'!$A$2:$B$38,2,FALSE)," ",DEC2HEX(E638,4)," ",VLOOKUP(F638,Fehlerkomponenten!$1:$1048576,4,)," ",VLOOKUP(H638,Fehlergruppen!$1:$1048576,4,)),"")</f>
        <v/>
      </c>
      <c r="L638" t="s">
        <v>403</v>
      </c>
      <c r="M638" s="6"/>
      <c r="O638" s="6"/>
      <c r="Q638" s="6"/>
    </row>
    <row r="639" spans="1:17" x14ac:dyDescent="0.15">
      <c r="A639" s="1" t="s">
        <v>287</v>
      </c>
      <c r="B639" s="2" t="str">
        <f>VLOOKUP(A639,'Node-IDs'!$1:$256,2,)</f>
        <v>0x14</v>
      </c>
      <c r="C639" t="s">
        <v>717</v>
      </c>
      <c r="D639">
        <f t="shared" si="4"/>
        <v>230</v>
      </c>
      <c r="E639" s="2">
        <f>VLOOKUP(A639,'Node-IDs'!$1:$256,3,)*1024+D639</f>
        <v>20710</v>
      </c>
      <c r="F639" t="s">
        <v>3</v>
      </c>
      <c r="G639" s="2" t="str">
        <f>VLOOKUP(F639,Fehlerkomponenten!$1:$1048576,2,)</f>
        <v>0x4</v>
      </c>
      <c r="I639" s="2" t="e">
        <f>VLOOKUP(H639,Fehlergruppen!$1:$1048576,2,)</f>
        <v>#N/A</v>
      </c>
      <c r="J639" t="s">
        <v>433</v>
      </c>
      <c r="K639" s="2" t="str">
        <f>IF(AND(J639&lt;&gt;"None",J639&lt;&gt;"Log"),CONCATENATE(VLOOKUP(J639,'Error-Level'!$A$2:$B$38,2,FALSE)," ",DEC2HEX(E639,4)," ",VLOOKUP(F639,Fehlerkomponenten!$1:$1048576,4,)," ",VLOOKUP(H639,Fehlergruppen!$1:$1048576,4,)),"")</f>
        <v/>
      </c>
      <c r="L639" t="s">
        <v>403</v>
      </c>
      <c r="M639" s="6"/>
      <c r="O639" s="6"/>
      <c r="Q639" s="6"/>
    </row>
    <row r="640" spans="1:17" x14ac:dyDescent="0.15">
      <c r="A640" s="1" t="s">
        <v>287</v>
      </c>
      <c r="B640" s="2" t="str">
        <f>VLOOKUP(A640,'Node-IDs'!$1:$256,2,)</f>
        <v>0x14</v>
      </c>
      <c r="C640" t="s">
        <v>718</v>
      </c>
      <c r="D640">
        <f t="shared" si="4"/>
        <v>231</v>
      </c>
      <c r="E640" s="2">
        <f>VLOOKUP(A640,'Node-IDs'!$1:$256,3,)*1024+D640</f>
        <v>20711</v>
      </c>
      <c r="F640" t="s">
        <v>3</v>
      </c>
      <c r="G640" s="2" t="str">
        <f>VLOOKUP(F640,Fehlerkomponenten!$1:$1048576,2,)</f>
        <v>0x4</v>
      </c>
      <c r="I640" s="2" t="e">
        <f>VLOOKUP(H640,Fehlergruppen!$1:$1048576,2,)</f>
        <v>#N/A</v>
      </c>
      <c r="J640" t="s">
        <v>433</v>
      </c>
      <c r="K640" s="2" t="str">
        <f>IF(AND(J640&lt;&gt;"None",J640&lt;&gt;"Log"),CONCATENATE(VLOOKUP(J640,'Error-Level'!$A$2:$B$38,2,FALSE)," ",DEC2HEX(E640,4)," ",VLOOKUP(F640,Fehlerkomponenten!$1:$1048576,4,)," ",VLOOKUP(H640,Fehlergruppen!$1:$1048576,4,)),"")</f>
        <v/>
      </c>
      <c r="L640" t="s">
        <v>403</v>
      </c>
      <c r="M640" s="6"/>
      <c r="O640" s="6"/>
      <c r="Q640" s="6"/>
    </row>
    <row r="641" spans="1:17" x14ac:dyDescent="0.15">
      <c r="A641" s="1" t="s">
        <v>287</v>
      </c>
      <c r="B641" s="2" t="str">
        <f>VLOOKUP(A641,'Node-IDs'!$1:$256,2,)</f>
        <v>0x14</v>
      </c>
      <c r="C641" t="s">
        <v>719</v>
      </c>
      <c r="D641">
        <f t="shared" si="4"/>
        <v>232</v>
      </c>
      <c r="E641" s="2">
        <f>VLOOKUP(A641,'Node-IDs'!$1:$256,3,)*1024+D641</f>
        <v>20712</v>
      </c>
      <c r="F641" t="s">
        <v>3</v>
      </c>
      <c r="G641" s="2" t="str">
        <f>VLOOKUP(F641,Fehlerkomponenten!$1:$1048576,2,)</f>
        <v>0x4</v>
      </c>
      <c r="I641" s="2" t="e">
        <f>VLOOKUP(H641,Fehlergruppen!$1:$1048576,2,)</f>
        <v>#N/A</v>
      </c>
      <c r="J641" t="s">
        <v>433</v>
      </c>
      <c r="K641" s="2" t="str">
        <f>IF(AND(J641&lt;&gt;"None",J641&lt;&gt;"Log"),CONCATENATE(VLOOKUP(J641,'Error-Level'!$A$2:$B$38,2,FALSE)," ",DEC2HEX(E641,4)," ",VLOOKUP(F641,Fehlerkomponenten!$1:$1048576,4,)," ",VLOOKUP(H641,Fehlergruppen!$1:$1048576,4,)),"")</f>
        <v/>
      </c>
      <c r="L641" t="s">
        <v>403</v>
      </c>
      <c r="M641" s="6"/>
      <c r="O641" s="6"/>
      <c r="Q641" s="6"/>
    </row>
    <row r="642" spans="1:17" x14ac:dyDescent="0.15">
      <c r="A642" s="1" t="s">
        <v>287</v>
      </c>
      <c r="B642" s="2" t="str">
        <f>VLOOKUP(A642,'Node-IDs'!$1:$256,2,)</f>
        <v>0x14</v>
      </c>
      <c r="C642" t="s">
        <v>720</v>
      </c>
      <c r="D642">
        <f t="shared" si="4"/>
        <v>233</v>
      </c>
      <c r="E642" s="2">
        <f>VLOOKUP(A642,'Node-IDs'!$1:$256,3,)*1024+D642</f>
        <v>20713</v>
      </c>
      <c r="F642" t="s">
        <v>3</v>
      </c>
      <c r="G642" s="2" t="str">
        <f>VLOOKUP(F642,Fehlerkomponenten!$1:$1048576,2,)</f>
        <v>0x4</v>
      </c>
      <c r="I642" s="2" t="e">
        <f>VLOOKUP(H642,Fehlergruppen!$1:$1048576,2,)</f>
        <v>#N/A</v>
      </c>
      <c r="J642" t="s">
        <v>433</v>
      </c>
      <c r="K642" s="2" t="str">
        <f>IF(AND(J642&lt;&gt;"None",J642&lt;&gt;"Log"),CONCATENATE(VLOOKUP(J642,'Error-Level'!$A$2:$B$38,2,FALSE)," ",DEC2HEX(E642,4)," ",VLOOKUP(F642,Fehlerkomponenten!$1:$1048576,4,)," ",VLOOKUP(H642,Fehlergruppen!$1:$1048576,4,)),"")</f>
        <v/>
      </c>
      <c r="L642" t="s">
        <v>403</v>
      </c>
      <c r="M642" s="6"/>
      <c r="O642" s="6"/>
      <c r="Q642" s="6"/>
    </row>
    <row r="643" spans="1:17" x14ac:dyDescent="0.15">
      <c r="A643" s="1" t="s">
        <v>287</v>
      </c>
      <c r="B643" s="2" t="str">
        <f>VLOOKUP(A643,'Node-IDs'!$1:$256,2,)</f>
        <v>0x14</v>
      </c>
      <c r="C643" t="s">
        <v>721</v>
      </c>
      <c r="D643">
        <f t="shared" si="4"/>
        <v>234</v>
      </c>
      <c r="E643" s="2">
        <f>VLOOKUP(A643,'Node-IDs'!$1:$256,3,)*1024+D643</f>
        <v>20714</v>
      </c>
      <c r="F643" t="s">
        <v>3</v>
      </c>
      <c r="G643" s="2" t="str">
        <f>VLOOKUP(F643,Fehlerkomponenten!$1:$1048576,2,)</f>
        <v>0x4</v>
      </c>
      <c r="I643" s="2" t="e">
        <f>VLOOKUP(H643,Fehlergruppen!$1:$1048576,2,)</f>
        <v>#N/A</v>
      </c>
      <c r="J643" t="s">
        <v>433</v>
      </c>
      <c r="K643" s="2" t="str">
        <f>IF(AND(J643&lt;&gt;"None",J643&lt;&gt;"Log"),CONCATENATE(VLOOKUP(J643,'Error-Level'!$A$2:$B$38,2,FALSE)," ",DEC2HEX(E643,4)," ",VLOOKUP(F643,Fehlerkomponenten!$1:$1048576,4,)," ",VLOOKUP(H643,Fehlergruppen!$1:$1048576,4,)),"")</f>
        <v/>
      </c>
      <c r="L643" t="s">
        <v>403</v>
      </c>
      <c r="M643" s="6"/>
      <c r="O643" s="6"/>
      <c r="Q643" s="6"/>
    </row>
    <row r="644" spans="1:17" x14ac:dyDescent="0.15">
      <c r="A644" s="1" t="s">
        <v>287</v>
      </c>
      <c r="B644" s="2" t="str">
        <f>VLOOKUP(A644,'Node-IDs'!$1:$256,2,)</f>
        <v>0x14</v>
      </c>
      <c r="C644" t="s">
        <v>722</v>
      </c>
      <c r="D644">
        <f t="shared" si="4"/>
        <v>235</v>
      </c>
      <c r="E644" s="2">
        <f>VLOOKUP(A644,'Node-IDs'!$1:$256,3,)*1024+D644</f>
        <v>20715</v>
      </c>
      <c r="F644" t="s">
        <v>3</v>
      </c>
      <c r="G644" s="2" t="str">
        <f>VLOOKUP(F644,Fehlerkomponenten!$1:$1048576,2,)</f>
        <v>0x4</v>
      </c>
      <c r="I644" s="2" t="e">
        <f>VLOOKUP(H644,Fehlergruppen!$1:$1048576,2,)</f>
        <v>#N/A</v>
      </c>
      <c r="J644" t="s">
        <v>433</v>
      </c>
      <c r="K644" s="2" t="str">
        <f>IF(AND(J644&lt;&gt;"None",J644&lt;&gt;"Log"),CONCATENATE(VLOOKUP(J644,'Error-Level'!$A$2:$B$38,2,FALSE)," ",DEC2HEX(E644,4)," ",VLOOKUP(F644,Fehlerkomponenten!$1:$1048576,4,)," ",VLOOKUP(H644,Fehlergruppen!$1:$1048576,4,)),"")</f>
        <v/>
      </c>
      <c r="L644" t="s">
        <v>403</v>
      </c>
      <c r="M644" s="6"/>
      <c r="O644" s="6"/>
      <c r="Q644" s="6"/>
    </row>
    <row r="645" spans="1:17" x14ac:dyDescent="0.15">
      <c r="A645" s="1" t="s">
        <v>287</v>
      </c>
      <c r="B645" s="2" t="str">
        <f>VLOOKUP(A645,'Node-IDs'!$1:$256,2,)</f>
        <v>0x14</v>
      </c>
      <c r="C645" t="s">
        <v>723</v>
      </c>
      <c r="D645">
        <f t="shared" si="4"/>
        <v>236</v>
      </c>
      <c r="E645" s="2">
        <f>VLOOKUP(A645,'Node-IDs'!$1:$256,3,)*1024+D645</f>
        <v>20716</v>
      </c>
      <c r="F645" t="s">
        <v>3</v>
      </c>
      <c r="G645" s="2" t="str">
        <f>VLOOKUP(F645,Fehlerkomponenten!$1:$1048576,2,)</f>
        <v>0x4</v>
      </c>
      <c r="I645" s="2" t="e">
        <f>VLOOKUP(H645,Fehlergruppen!$1:$1048576,2,)</f>
        <v>#N/A</v>
      </c>
      <c r="J645" t="s">
        <v>433</v>
      </c>
      <c r="K645" s="2" t="str">
        <f>IF(AND(J645&lt;&gt;"None",J645&lt;&gt;"Log"),CONCATENATE(VLOOKUP(J645,'Error-Level'!$A$2:$B$38,2,FALSE)," ",DEC2HEX(E645,4)," ",VLOOKUP(F645,Fehlerkomponenten!$1:$1048576,4,)," ",VLOOKUP(H645,Fehlergruppen!$1:$1048576,4,)),"")</f>
        <v/>
      </c>
      <c r="L645" t="s">
        <v>403</v>
      </c>
      <c r="M645" s="6"/>
      <c r="O645" s="6"/>
      <c r="Q645" s="6"/>
    </row>
    <row r="646" spans="1:17" x14ac:dyDescent="0.15">
      <c r="A646" s="1" t="s">
        <v>287</v>
      </c>
      <c r="B646" s="2" t="str">
        <f>VLOOKUP(A646,'Node-IDs'!$1:$256,2,)</f>
        <v>0x14</v>
      </c>
      <c r="C646" t="s">
        <v>724</v>
      </c>
      <c r="D646">
        <f t="shared" si="4"/>
        <v>237</v>
      </c>
      <c r="E646" s="2">
        <f>VLOOKUP(A646,'Node-IDs'!$1:$256,3,)*1024+D646</f>
        <v>20717</v>
      </c>
      <c r="F646" t="s">
        <v>3</v>
      </c>
      <c r="G646" s="2" t="str">
        <f>VLOOKUP(F646,Fehlerkomponenten!$1:$1048576,2,)</f>
        <v>0x4</v>
      </c>
      <c r="I646" s="2" t="e">
        <f>VLOOKUP(H646,Fehlergruppen!$1:$1048576,2,)</f>
        <v>#N/A</v>
      </c>
      <c r="J646" t="s">
        <v>433</v>
      </c>
      <c r="K646" s="2" t="str">
        <f>IF(AND(J646&lt;&gt;"None",J646&lt;&gt;"Log"),CONCATENATE(VLOOKUP(J646,'Error-Level'!$A$2:$B$38,2,FALSE)," ",DEC2HEX(E646,4)," ",VLOOKUP(F646,Fehlerkomponenten!$1:$1048576,4,)," ",VLOOKUP(H646,Fehlergruppen!$1:$1048576,4,)),"")</f>
        <v/>
      </c>
      <c r="L646" t="s">
        <v>403</v>
      </c>
      <c r="M646" s="6"/>
      <c r="O646" s="6"/>
      <c r="Q646" s="6"/>
    </row>
    <row r="647" spans="1:17" x14ac:dyDescent="0.15">
      <c r="A647" s="1" t="s">
        <v>287</v>
      </c>
      <c r="B647" s="2" t="str">
        <f>VLOOKUP(A647,'Node-IDs'!$1:$256,2,)</f>
        <v>0x14</v>
      </c>
      <c r="C647" t="s">
        <v>725</v>
      </c>
      <c r="D647">
        <f t="shared" si="4"/>
        <v>238</v>
      </c>
      <c r="E647" s="2">
        <f>VLOOKUP(A647,'Node-IDs'!$1:$256,3,)*1024+D647</f>
        <v>20718</v>
      </c>
      <c r="F647" t="s">
        <v>3</v>
      </c>
      <c r="G647" s="2" t="str">
        <f>VLOOKUP(F647,Fehlerkomponenten!$1:$1048576,2,)</f>
        <v>0x4</v>
      </c>
      <c r="I647" s="2" t="e">
        <f>VLOOKUP(H647,Fehlergruppen!$1:$1048576,2,)</f>
        <v>#N/A</v>
      </c>
      <c r="J647" t="s">
        <v>433</v>
      </c>
      <c r="K647" s="2" t="str">
        <f>IF(AND(J647&lt;&gt;"None",J647&lt;&gt;"Log"),CONCATENATE(VLOOKUP(J647,'Error-Level'!$A$2:$B$38,2,FALSE)," ",DEC2HEX(E647,4)," ",VLOOKUP(F647,Fehlerkomponenten!$1:$1048576,4,)," ",VLOOKUP(H647,Fehlergruppen!$1:$1048576,4,)),"")</f>
        <v/>
      </c>
      <c r="L647" t="s">
        <v>403</v>
      </c>
      <c r="M647" s="6"/>
      <c r="O647" s="6"/>
      <c r="Q647" s="6"/>
    </row>
    <row r="648" spans="1:17" x14ac:dyDescent="0.15">
      <c r="A648" s="1" t="s">
        <v>287</v>
      </c>
      <c r="B648" s="2" t="str">
        <f>VLOOKUP(A648,'Node-IDs'!$1:$256,2,)</f>
        <v>0x14</v>
      </c>
      <c r="C648" t="s">
        <v>726</v>
      </c>
      <c r="D648">
        <f t="shared" si="4"/>
        <v>239</v>
      </c>
      <c r="E648" s="2">
        <f>VLOOKUP(A648,'Node-IDs'!$1:$256,3,)*1024+D648</f>
        <v>20719</v>
      </c>
      <c r="F648" t="s">
        <v>3</v>
      </c>
      <c r="G648" s="2" t="str">
        <f>VLOOKUP(F648,Fehlerkomponenten!$1:$1048576,2,)</f>
        <v>0x4</v>
      </c>
      <c r="I648" s="2" t="e">
        <f>VLOOKUP(H648,Fehlergruppen!$1:$1048576,2,)</f>
        <v>#N/A</v>
      </c>
      <c r="J648" t="s">
        <v>433</v>
      </c>
      <c r="K648" s="2" t="str">
        <f>IF(AND(J648&lt;&gt;"None",J648&lt;&gt;"Log"),CONCATENATE(VLOOKUP(J648,'Error-Level'!$A$2:$B$38,2,FALSE)," ",DEC2HEX(E648,4)," ",VLOOKUP(F648,Fehlerkomponenten!$1:$1048576,4,)," ",VLOOKUP(H648,Fehlergruppen!$1:$1048576,4,)),"")</f>
        <v/>
      </c>
      <c r="L648" t="s">
        <v>403</v>
      </c>
      <c r="M648" s="6"/>
      <c r="O648" s="6"/>
      <c r="Q648" s="6"/>
    </row>
    <row r="649" spans="1:17" x14ac:dyDescent="0.15">
      <c r="A649" s="1"/>
    </row>
  </sheetData>
  <autoFilter ref="A1:S648" xr:uid="{00000000-0009-0000-0000-000000000000}"/>
  <customSheetViews>
    <customSheetView guid="{AA600BC4-5210-7943-BD39-A4E33E33FB85}" scale="163" showAutoFilter="1">
      <pane ySplit="2" topLeftCell="A610" activePane="bottomLeft" state="frozen"/>
      <selection pane="bottomLeft" activeCell="C624" sqref="C624"/>
      <pageMargins left="0.7" right="0.7" top="0.78740157499999996" bottom="0.78740157499999996" header="0.3" footer="0.3"/>
      <pageSetup paperSize="9" orientation="portrait" r:id="rId1"/>
      <autoFilter ref="A1:S648" xr:uid="{00000000-0009-0000-0000-000000000000}"/>
    </customSheetView>
    <customSheetView guid="{0475CB1F-557A-4F60-AE48-6DC72D253991}" filter="1" showAutoFilter="1" hiddenColumns="1">
      <pane ySplit="1" topLeftCell="A183" activePane="bottomLeft" state="frozen"/>
      <selection pane="bottomLeft" activeCell="O193" sqref="O193"/>
      <pageMargins left="0.7" right="0.7" top="0.78740157499999996" bottom="0.78740157499999996" header="0.3" footer="0.3"/>
      <pageSetup paperSize="9" orientation="portrait" r:id="rId2"/>
      <autoFilter ref="A1:S2666" xr:uid="{0923ED5A-89A4-6E4D-9052-9502997931B5}">
        <filterColumn colId="0">
          <filters>
            <filter val="HauptBatterie"/>
          </filters>
        </filterColumn>
      </autoFilter>
    </customSheetView>
    <customSheetView guid="{719947FF-1308-4A1F-A81E-C07C4C88F40D}" scale="160" showAutoFilter="1" hiddenColumns="1">
      <pane ySplit="2" topLeftCell="A471" activePane="bottomLeft" state="frozen"/>
      <selection pane="bottomLeft" activeCell="I488" sqref="I488"/>
      <pageMargins left="0.7" right="0.7" top="0.78740157499999996" bottom="0.78740157499999996" header="0.3" footer="0.3"/>
      <pageSetup paperSize="9" orientation="portrait" r:id="rId3"/>
      <autoFilter ref="A1:S2666" xr:uid="{EE60606A-16B8-9448-AB7D-CE133B879BB3}"/>
    </customSheetView>
    <customSheetView guid="{AEB1640C-33DD-4E8F-830C-88F3D4FA5CF7}" filter="1" showAutoFilter="1" hiddenColumns="1" topLeftCell="C259">
      <selection activeCell="O282" sqref="O282"/>
      <pageMargins left="0.7" right="0.7" top="0.78740157499999996" bottom="0.78740157499999996" header="0.3" footer="0.3"/>
      <pageSetup paperSize="9" orientation="portrait" r:id="rId4"/>
      <autoFilter ref="A1:S2666" xr:uid="{1B5AC378-6402-2345-B96F-957032F1BF56}">
        <filterColumn colId="11">
          <filters blank="1">
            <filter val="aktiv"/>
            <filter val="aktiv, aber unscharf"/>
          </filters>
        </filterColumn>
      </autoFilter>
    </customSheetView>
    <customSheetView guid="{487B5CF6-BAE6-4776-82BB-0FF41E3FFF5A}" scale="80" showAutoFilter="1">
      <pane ySplit="1" topLeftCell="A2" activePane="bottomLeft" state="frozen"/>
      <selection pane="bottomLeft" activeCell="G6" sqref="G6"/>
      <pageMargins left="0.7" right="0.7" top="0.78740157499999996" bottom="0.78740157499999996" header="0.3" footer="0.3"/>
      <pageSetup paperSize="9" orientation="portrait" r:id="rId5"/>
      <autoFilter ref="A1:S2540" xr:uid="{24B63C71-739A-A44E-99B3-59859A2EE2A9}"/>
    </customSheetView>
    <customSheetView guid="{A3B74C30-E97F-43CE-B2C4-1B2D154E60D5}" scale="145" filter="1" showAutoFilter="1">
      <pane xSplit="3" ySplit="164" topLeftCell="D166" activePane="bottomRight" state="frozen"/>
      <selection pane="bottomRight" activeCell="C2551" sqref="C2551"/>
      <pageMargins left="0.7" right="0.7" top="0.78740157499999996" bottom="0.78740157499999996" header="0.3" footer="0.3"/>
      <pageSetup paperSize="9" orientation="portrait" r:id="rId6"/>
      <autoFilter ref="A1:S2540" xr:uid="{358C1849-EB9D-644C-8285-F8B6D43A68EE}">
        <filterColumn colId="10">
          <filters>
            <filter val="ERR 477 DRV SW"/>
          </filters>
        </filterColumn>
      </autoFilter>
    </customSheetView>
    <customSheetView guid="{FD7B1E62-AA30-4DB3-A99D-261BB8021DAE}" scale="145" showAutoFilter="1" topLeftCell="D140">
      <selection activeCell="M144" sqref="M144"/>
      <pageMargins left="0.7" right="0.7" top="0.78740157499999996" bottom="0.78740157499999996" header="0.3" footer="0.3"/>
      <pageSetup paperSize="9" orientation="portrait" r:id="rId7"/>
      <autoFilter ref="A1:S2540" xr:uid="{23B8506B-4916-AC4C-8851-D82FD8F2AA58}"/>
    </customSheetView>
    <customSheetView guid="{FD95CB84-E49A-4749-815C-0408D366E447}" scale="145" showAutoFilter="1">
      <pane xSplit="3" ySplit="2" topLeftCell="D3" activePane="bottomRight" state="frozen"/>
      <selection pane="bottomRight" activeCell="J194" sqref="J194"/>
      <pageMargins left="0.7" right="0.7" top="0.78740157499999996" bottom="0.78740157499999996" header="0.3" footer="0.3"/>
      <pageSetup paperSize="9" orientation="portrait" r:id="rId8"/>
      <autoFilter ref="A1:S2540" xr:uid="{B1A973A3-C178-3048-A14C-BF7AAE5EC302}"/>
    </customSheetView>
    <customSheetView guid="{697D9790-0693-44A8-9720-AE8DB7530E92}" scale="145" filter="1" showAutoFilter="1">
      <pane xSplit="2" ySplit="164" topLeftCell="K180" activePane="bottomRight" state="frozen"/>
      <selection pane="bottomRight" activeCell="M180" sqref="M180"/>
      <pageMargins left="0.7" right="0.7" top="0.78740157499999996" bottom="0.78740157499999996" header="0.3" footer="0.3"/>
      <pageSetup paperSize="9" orientation="portrait" r:id="rId9"/>
      <autoFilter ref="A1:S2540" xr:uid="{563DEF6F-9C2F-0C4A-8A46-4DBF8254C508}">
        <filterColumn colId="10">
          <filters>
            <filter val="ERR 5402 DISP BTN"/>
          </filters>
        </filterColumn>
      </autoFilter>
    </customSheetView>
    <customSheetView guid="{A0C39AA4-25B0-4AE0-97D0-AB677003498F}" scale="115" filter="1" showAutoFilter="1">
      <selection activeCell="K143" sqref="C143:K143"/>
      <pageMargins left="0.7" right="0.7" top="0.78740157499999996" bottom="0.78740157499999996" header="0.3" footer="0.3"/>
      <pageSetup paperSize="9" orientation="portrait" r:id="rId10"/>
      <autoFilter ref="A1:S2540" xr:uid="{90B99266-F7B2-2C42-AC65-3ED3B0EF1EDF}">
        <filterColumn colId="11">
          <filters>
            <filter val="aktiv"/>
          </filters>
        </filterColumn>
      </autoFilter>
    </customSheetView>
    <customSheetView guid="{3673F8BC-2265-4BBA-98D9-581F23DF403A}" showPageBreaks="1" filter="1" showAutoFilter="1" hiddenColumns="1">
      <pane ySplit="414" topLeftCell="A465" activePane="bottomLeft" state="frozen"/>
      <selection pane="bottomLeft" activeCell="H500" sqref="H500"/>
      <pageMargins left="0.7" right="0.7" top="0.78740157499999996" bottom="0.78740157499999996" header="0.3" footer="0.3"/>
      <pageSetup paperSize="9" orientation="portrait" r:id="rId11"/>
      <autoFilter ref="A1:S2666" xr:uid="{8A9C12A6-5094-454C-8684-9D4C6BFF6B03}">
        <filterColumn colId="11">
          <filters blank="1">
            <filter val="aktiv"/>
            <filter val="aktiv, aber unscharf"/>
          </filters>
        </filterColumn>
      </autoFilter>
    </customSheetView>
    <customSheetView guid="{0A547775-18FB-4253-9E0B-8EC65D1643E4}" filter="1" showAutoFilter="1" hiddenColumns="1">
      <pane ySplit="2665" topLeftCell="A2667" activePane="bottomLeft" state="frozen"/>
      <selection pane="bottomLeft" activeCell="H500" sqref="H500"/>
      <pageMargins left="0.7" right="0.7" top="0.78740157499999996" bottom="0.78740157499999996" header="0.3" footer="0.3"/>
      <pageSetup paperSize="9" orientation="portrait" r:id="rId12"/>
      <autoFilter ref="A1:S2666" xr:uid="{253263A1-A016-6345-8915-D6743ACBCEE3}">
        <filterColumn colId="11">
          <filters blank="1">
            <filter val="aktiv"/>
            <filter val="aktiv, aber unscharf"/>
          </filters>
        </filterColumn>
      </autoFilter>
    </customSheetView>
    <customSheetView guid="{F9295FE4-031E-4664-A531-E7A368A041F2}" scale="101" showAutoFilter="1" topLeftCell="E1">
      <pane ySplit="2" topLeftCell="A157" activePane="bottomLeft" state="frozen"/>
      <selection pane="bottomLeft" activeCell="M165" sqref="M165"/>
      <pageMargins left="0.7" right="0.7" top="0.78740157499999996" bottom="0.78740157499999996" header="0.3" footer="0.3"/>
      <pageSetup paperSize="9" orientation="portrait" r:id="rId13"/>
      <autoFilter ref="A1:S2666" xr:uid="{C3F6373F-0B1A-3244-9660-2408060AD974}"/>
    </customSheetView>
  </customSheetViews>
  <conditionalFormatting sqref="J2:J1048576 L523:L1048576">
    <cfRule type="cellIs" dxfId="2" priority="17" operator="equal">
      <formula>"inaktiv"</formula>
    </cfRule>
  </conditionalFormatting>
  <conditionalFormatting sqref="L1:L182">
    <cfRule type="cellIs" dxfId="1" priority="18" operator="equal">
      <formula>"inaktiv"</formula>
    </cfRule>
  </conditionalFormatting>
  <conditionalFormatting sqref="L183:L522">
    <cfRule type="cellIs" dxfId="0" priority="27" stopIfTrue="1" operator="equal">
      <formula>"inaktiv"</formula>
    </cfRule>
  </conditionalFormatting>
  <conditionalFormatting sqref="Q98">
    <cfRule type="colorScale" priority="3">
      <colorScale>
        <cfvo type="min"/>
        <cfvo type="percentile" val="50"/>
        <cfvo type="max"/>
        <color rgb="FF63BE7B"/>
        <color rgb="FFFFEB84"/>
        <color rgb="FFF8696B"/>
      </colorScale>
    </cfRule>
    <cfRule type="colorScale" priority="4">
      <colorScale>
        <cfvo type="min"/>
        <cfvo type="percentile" val="50"/>
        <cfvo type="max"/>
        <color rgb="FF63BE7B"/>
        <color rgb="FFFFEB84"/>
        <color rgb="FFF8696B"/>
      </colorScale>
    </cfRule>
  </conditionalFormatting>
  <conditionalFormatting sqref="Q110">
    <cfRule type="colorScale" priority="1">
      <colorScale>
        <cfvo type="min"/>
        <cfvo type="percentile" val="50"/>
        <cfvo type="max"/>
        <color rgb="FF63BE7B"/>
        <color rgb="FFFFEB84"/>
        <color rgb="FFF8696B"/>
      </colorScale>
    </cfRule>
    <cfRule type="colorScale" priority="2">
      <colorScale>
        <cfvo type="min"/>
        <cfvo type="percentile" val="50"/>
        <cfvo type="max"/>
        <color rgb="FF63BE7B"/>
        <color rgb="FFFFEB84"/>
        <color rgb="FFF8696B"/>
      </colorScale>
    </cfRule>
  </conditionalFormatting>
  <conditionalFormatting sqref="R1:R176 R179:R1048576 S9 S23 S26 S31 S57 S98">
    <cfRule type="colorScale" priority="22">
      <colorScale>
        <cfvo type="min"/>
        <cfvo type="percentile" val="50"/>
        <cfvo type="max"/>
        <color rgb="FF63BE7B"/>
        <color rgb="FFFFEB84"/>
        <color rgb="FFF8696B"/>
      </colorScale>
    </cfRule>
  </conditionalFormatting>
  <conditionalFormatting sqref="R1:R1048576 S9 S23 S26 S31 S57 S98">
    <cfRule type="colorScale" priority="13">
      <colorScale>
        <cfvo type="min"/>
        <cfvo type="percentile" val="50"/>
        <cfvo type="max"/>
        <color rgb="FF63BE7B"/>
        <color rgb="FFFFEB84"/>
        <color rgb="FFF8696B"/>
      </colorScale>
    </cfRule>
  </conditionalFormatting>
  <conditionalFormatting sqref="R177">
    <cfRule type="colorScale" priority="14">
      <colorScale>
        <cfvo type="min"/>
        <cfvo type="percentile" val="50"/>
        <cfvo type="max"/>
        <color rgb="FF63BE7B"/>
        <color rgb="FFFFEB84"/>
        <color rgb="FFF8696B"/>
      </colorScale>
    </cfRule>
  </conditionalFormatting>
  <conditionalFormatting sqref="R178">
    <cfRule type="colorScale" priority="16">
      <colorScale>
        <cfvo type="min"/>
        <cfvo type="percentile" val="50"/>
        <cfvo type="max"/>
        <color rgb="FF63BE7B"/>
        <color rgb="FFFFEB84"/>
        <color rgb="FFF8696B"/>
      </colorScale>
    </cfRule>
  </conditionalFormatting>
  <conditionalFormatting sqref="S86">
    <cfRule type="colorScale" priority="7">
      <colorScale>
        <cfvo type="min"/>
        <cfvo type="percentile" val="50"/>
        <cfvo type="max"/>
        <color rgb="FF63BE7B"/>
        <color rgb="FFFFEB84"/>
        <color rgb="FFF8696B"/>
      </colorScale>
    </cfRule>
    <cfRule type="colorScale" priority="8">
      <colorScale>
        <cfvo type="min"/>
        <cfvo type="percentile" val="50"/>
        <cfvo type="max"/>
        <color rgb="FF63BE7B"/>
        <color rgb="FFFFEB84"/>
        <color rgb="FFF8696B"/>
      </colorScale>
    </cfRule>
  </conditionalFormatting>
  <conditionalFormatting sqref="S110">
    <cfRule type="colorScale" priority="5">
      <colorScale>
        <cfvo type="min"/>
        <cfvo type="percentile" val="50"/>
        <cfvo type="max"/>
        <color rgb="FF63BE7B"/>
        <color rgb="FFFFEB84"/>
        <color rgb="FFF8696B"/>
      </colorScale>
    </cfRule>
    <cfRule type="colorScale" priority="6">
      <colorScale>
        <cfvo type="min"/>
        <cfvo type="percentile" val="50"/>
        <cfvo type="max"/>
        <color rgb="FF63BE7B"/>
        <color rgb="FFFFEB84"/>
        <color rgb="FFF8696B"/>
      </colorScale>
    </cfRule>
  </conditionalFormatting>
  <conditionalFormatting sqref="S112">
    <cfRule type="colorScale" priority="11">
      <colorScale>
        <cfvo type="min"/>
        <cfvo type="percentile" val="50"/>
        <cfvo type="max"/>
        <color rgb="FF63BE7B"/>
        <color rgb="FFFFEB84"/>
        <color rgb="FFF8696B"/>
      </colorScale>
    </cfRule>
    <cfRule type="colorScale" priority="12">
      <colorScale>
        <cfvo type="min"/>
        <cfvo type="percentile" val="50"/>
        <cfvo type="max"/>
        <color rgb="FF63BE7B"/>
        <color rgb="FFFFEB84"/>
        <color rgb="FFF8696B"/>
      </colorScale>
    </cfRule>
  </conditionalFormatting>
  <conditionalFormatting sqref="S123">
    <cfRule type="colorScale" priority="9">
      <colorScale>
        <cfvo type="min"/>
        <cfvo type="percentile" val="50"/>
        <cfvo type="max"/>
        <color rgb="FF63BE7B"/>
        <color rgb="FFFFEB84"/>
        <color rgb="FFF8696B"/>
      </colorScale>
    </cfRule>
    <cfRule type="colorScale" priority="10">
      <colorScale>
        <cfvo type="min"/>
        <cfvo type="percentile" val="50"/>
        <cfvo type="max"/>
        <color rgb="FF63BE7B"/>
        <color rgb="FFFFEB84"/>
        <color rgb="FFF8696B"/>
      </colorScale>
    </cfRule>
  </conditionalFormatting>
  <pageMargins left="0.7" right="0.7" top="0.78740157499999996" bottom="0.78740157499999996" header="0.3" footer="0.3"/>
  <pageSetup paperSize="9" orientation="portrait"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13"/>
  <sheetViews>
    <sheetView zoomScale="264" zoomScaleNormal="100" workbookViewId="0">
      <selection activeCell="A2" sqref="A2"/>
    </sheetView>
  </sheetViews>
  <sheetFormatPr baseColWidth="10" defaultColWidth="12.6640625" defaultRowHeight="13" x14ac:dyDescent="0.15"/>
  <cols>
    <col min="1" max="16384" width="12.6640625" style="1"/>
  </cols>
  <sheetData>
    <row r="1" spans="1:3" x14ac:dyDescent="0.15">
      <c r="A1" s="1" t="s">
        <v>49</v>
      </c>
      <c r="B1" s="1" t="s">
        <v>11</v>
      </c>
      <c r="C1" s="1" t="s">
        <v>12</v>
      </c>
    </row>
    <row r="2" spans="1:3" x14ac:dyDescent="0.15">
      <c r="A2" s="1" t="s">
        <v>39</v>
      </c>
      <c r="B2" s="1" t="str">
        <f>CONCATENATE("0x",DEC2HEX(C2))</f>
        <v>0x1</v>
      </c>
      <c r="C2" s="1">
        <v>1</v>
      </c>
    </row>
    <row r="3" spans="1:3" x14ac:dyDescent="0.15">
      <c r="A3" s="1" t="s">
        <v>40</v>
      </c>
      <c r="B3" s="1" t="str">
        <f t="shared" ref="B3:B11" si="0">CONCATENATE("0x",DEC2HEX(C3))</f>
        <v>0x10</v>
      </c>
      <c r="C3" s="1">
        <v>16</v>
      </c>
    </row>
    <row r="4" spans="1:3" x14ac:dyDescent="0.15">
      <c r="A4" s="1" t="s">
        <v>41</v>
      </c>
      <c r="B4" s="1" t="str">
        <f t="shared" si="0"/>
        <v>0x12</v>
      </c>
      <c r="C4" s="1">
        <v>18</v>
      </c>
    </row>
    <row r="5" spans="1:3" x14ac:dyDescent="0.15">
      <c r="A5" s="1" t="s">
        <v>42</v>
      </c>
      <c r="B5" s="1" t="str">
        <f t="shared" si="0"/>
        <v>0x15</v>
      </c>
      <c r="C5" s="1">
        <v>21</v>
      </c>
    </row>
    <row r="6" spans="1:3" x14ac:dyDescent="0.15">
      <c r="A6" s="1" t="s">
        <v>43</v>
      </c>
      <c r="B6" s="1" t="str">
        <f t="shared" si="0"/>
        <v>0x20</v>
      </c>
      <c r="C6" s="1">
        <v>32</v>
      </c>
    </row>
    <row r="7" spans="1:3" x14ac:dyDescent="0.15">
      <c r="A7" s="1" t="s">
        <v>44</v>
      </c>
      <c r="B7" s="1" t="str">
        <f t="shared" si="0"/>
        <v>0x25</v>
      </c>
      <c r="C7" s="1">
        <v>37</v>
      </c>
    </row>
    <row r="8" spans="1:3" x14ac:dyDescent="0.15">
      <c r="A8" s="1" t="s">
        <v>45</v>
      </c>
      <c r="B8" s="1" t="str">
        <f t="shared" si="0"/>
        <v>0x2A</v>
      </c>
      <c r="C8" s="1">
        <v>42</v>
      </c>
    </row>
    <row r="9" spans="1:3" x14ac:dyDescent="0.15">
      <c r="A9" s="1" t="s">
        <v>46</v>
      </c>
      <c r="B9" s="1" t="str">
        <f t="shared" si="0"/>
        <v>0x3C</v>
      </c>
      <c r="C9" s="1">
        <v>60</v>
      </c>
    </row>
    <row r="10" spans="1:3" x14ac:dyDescent="0.15">
      <c r="A10" s="1" t="s">
        <v>47</v>
      </c>
      <c r="B10" s="1" t="str">
        <f t="shared" si="0"/>
        <v>0x3D</v>
      </c>
      <c r="C10" s="1">
        <v>61</v>
      </c>
    </row>
    <row r="11" spans="1:3" x14ac:dyDescent="0.15">
      <c r="A11" s="1" t="s">
        <v>48</v>
      </c>
      <c r="B11" s="1" t="str">
        <f t="shared" si="0"/>
        <v>0x3E</v>
      </c>
      <c r="C11" s="1">
        <v>62</v>
      </c>
    </row>
    <row r="12" spans="1:3" x14ac:dyDescent="0.15">
      <c r="A12" s="1" t="s">
        <v>287</v>
      </c>
      <c r="B12" s="1" t="s">
        <v>288</v>
      </c>
      <c r="C12" s="1">
        <v>20</v>
      </c>
    </row>
    <row r="13" spans="1:3" x14ac:dyDescent="0.15">
      <c r="A13" s="1" t="s">
        <v>289</v>
      </c>
      <c r="B13" s="1" t="s">
        <v>290</v>
      </c>
      <c r="C13" s="1">
        <v>17</v>
      </c>
    </row>
  </sheetData>
  <customSheetViews>
    <customSheetView guid="{AA600BC4-5210-7943-BD39-A4E33E33FB85}" scale="264" fitToPage="1">
      <selection activeCell="A2" sqref="A2"/>
      <pageMargins left="0.78740157480314965" right="0.39370078740157483" top="0.78740157480314965" bottom="0.59055118110236227" header="0.39370078740157483" footer="0.39370078740157483"/>
      <pageSetup paperSize="9" fitToHeight="0" orientation="portrait" r:id="rId1"/>
      <headerFooter alignWithMargins="0">
        <oddHeader>&amp;R&amp;"Arial,Fett"&amp;11TQ-Group</oddHeader>
        <oddFooter>&amp;L&amp;7&amp;F/&amp;A/&amp;D &amp;T&amp;R&amp;7Seite &amp;P von &amp;N</oddFooter>
      </headerFooter>
    </customSheetView>
    <customSheetView guid="{0475CB1F-557A-4F60-AE48-6DC72D253991}" fitToPage="1">
      <selection activeCell="A2" sqref="A2"/>
      <pageMargins left="0.78740157480314965" right="0.39370078740157483" top="0.78740157480314965" bottom="0.59055118110236227" header="0.39370078740157483" footer="0.39370078740157483"/>
      <pageSetup paperSize="9" fitToHeight="0" orientation="portrait" r:id="rId2"/>
      <headerFooter alignWithMargins="0">
        <oddHeader>&amp;R&amp;"Arial,Fett"&amp;11TQ-Group</oddHeader>
        <oddFooter>&amp;L&amp;7&amp;F/&amp;A/&amp;D &amp;T&amp;R&amp;7Seite &amp;P von &amp;N</oddFooter>
      </headerFooter>
    </customSheetView>
    <customSheetView guid="{719947FF-1308-4A1F-A81E-C07C4C88F40D}" fitToPage="1">
      <selection activeCell="A2" sqref="A2"/>
      <pageMargins left="0.78740157480314965" right="0.39370078740157483" top="0.78740157480314965" bottom="0.59055118110236227" header="0.39370078740157483" footer="0.39370078740157483"/>
      <pageSetup paperSize="9" fitToHeight="0" orientation="portrait" r:id="rId3"/>
      <headerFooter alignWithMargins="0">
        <oddHeader>&amp;R&amp;"Arial,Fett"&amp;11TQ-Group</oddHeader>
        <oddFooter>&amp;L&amp;7&amp;F/&amp;A/&amp;D &amp;T&amp;R&amp;7Seite &amp;P von &amp;N</oddFooter>
      </headerFooter>
    </customSheetView>
    <customSheetView guid="{AEB1640C-33DD-4E8F-830C-88F3D4FA5CF7}" fitToPage="1">
      <selection activeCell="A15" sqref="A15"/>
      <pageMargins left="0.78740157480314965" right="0.39370078740157483" top="0.78740157480314965" bottom="0.59055118110236227" header="0.39370078740157483" footer="0.39370078740157483"/>
      <pageSetup paperSize="9" fitToHeight="0" orientation="portrait" r:id="rId4"/>
      <headerFooter alignWithMargins="0">
        <oddHeader>&amp;R&amp;"Arial,Fett"&amp;11TQ-Group</oddHeader>
        <oddFooter>&amp;L&amp;7&amp;F/&amp;A/&amp;D &amp;T&amp;R&amp;7Seite &amp;P von &amp;N</oddFooter>
      </headerFooter>
    </customSheetView>
    <customSheetView guid="{487B5CF6-BAE6-4776-82BB-0FF41E3FFF5A}" fitToPage="1" topLeftCell="A16">
      <selection activeCell="A15" sqref="A15"/>
      <pageMargins left="0.78740157480314965" right="0.39370078740157483" top="0.78740157480314965" bottom="0.59055118110236227" header="0.39370078740157483" footer="0.39370078740157483"/>
      <pageSetup paperSize="9" fitToHeight="0" orientation="portrait" r:id="rId5"/>
      <headerFooter alignWithMargins="0">
        <oddHeader>&amp;R&amp;"Arial,Fett"&amp;11TQ-Group</oddHeader>
        <oddFooter>&amp;L&amp;7&amp;F/&amp;A/&amp;D &amp;T&amp;R&amp;7Seite &amp;P von &amp;N</oddFooter>
      </headerFooter>
    </customSheetView>
    <customSheetView guid="{A3B74C30-E97F-43CE-B2C4-1B2D154E60D5}" fitToPage="1">
      <selection activeCell="A15" sqref="A15"/>
      <pageMargins left="0.78740157480314965" right="0.39370078740157483" top="0.78740157480314965" bottom="0.59055118110236227" header="0.39370078740157483" footer="0.39370078740157483"/>
      <pageSetup paperSize="9" fitToHeight="0" orientation="portrait" r:id="rId6"/>
      <headerFooter alignWithMargins="0">
        <oddHeader>&amp;R&amp;"Arial,Fett"&amp;11TQ-Group</oddHeader>
        <oddFooter>&amp;L&amp;7&amp;F/&amp;A/&amp;D &amp;T&amp;R&amp;7Seite &amp;P von &amp;N</oddFooter>
      </headerFooter>
    </customSheetView>
    <customSheetView guid="{FD7B1E62-AA30-4DB3-A99D-261BB8021DAE}" fitToPage="1">
      <selection activeCell="A15" sqref="A15"/>
      <pageMargins left="0.78740157480314965" right="0.39370078740157483" top="0.78740157480314965" bottom="0.59055118110236227" header="0.39370078740157483" footer="0.39370078740157483"/>
      <pageSetup paperSize="9" fitToHeight="0" orientation="portrait" r:id="rId7"/>
      <headerFooter alignWithMargins="0">
        <oddHeader>&amp;R&amp;"Arial,Fett"&amp;11TQ-Group</oddHeader>
        <oddFooter>&amp;L&amp;7&amp;F/&amp;A/&amp;D &amp;T&amp;R&amp;7Seite &amp;P von &amp;N</oddFooter>
      </headerFooter>
    </customSheetView>
    <customSheetView guid="{FD95CB84-E49A-4749-815C-0408D366E447}" fitToPage="1">
      <selection activeCell="A15" sqref="A15"/>
      <pageMargins left="0.78740157480314965" right="0.39370078740157483" top="0.78740157480314965" bottom="0.59055118110236227" header="0.39370078740157483" footer="0.39370078740157483"/>
      <pageSetup paperSize="9" fitToHeight="0" orientation="portrait" r:id="rId8"/>
      <headerFooter alignWithMargins="0">
        <oddHeader>&amp;R&amp;"Arial,Fett"&amp;11TQ-Group</oddHeader>
        <oddFooter>&amp;L&amp;7&amp;F/&amp;A/&amp;D &amp;T&amp;R&amp;7Seite &amp;P von &amp;N</oddFooter>
      </headerFooter>
    </customSheetView>
    <customSheetView guid="{697D9790-0693-44A8-9720-AE8DB7530E92}" fitToPage="1">
      <selection activeCell="A15" sqref="A15"/>
      <pageMargins left="0.78740157480314965" right="0.39370078740157483" top="0.78740157480314965" bottom="0.59055118110236227" header="0.39370078740157483" footer="0.39370078740157483"/>
      <pageSetup paperSize="9" fitToHeight="0" orientation="portrait" r:id="rId9"/>
      <headerFooter alignWithMargins="0">
        <oddHeader>&amp;R&amp;"Arial,Fett"&amp;11TQ-Group</oddHeader>
        <oddFooter>&amp;L&amp;7&amp;F/&amp;A/&amp;D &amp;T&amp;R&amp;7Seite &amp;P von &amp;N</oddFooter>
      </headerFooter>
    </customSheetView>
    <customSheetView guid="{A0C39AA4-25B0-4AE0-97D0-AB677003498F}" fitToPage="1">
      <selection activeCell="A15" sqref="A15"/>
      <pageMargins left="0.78740157480314965" right="0.39370078740157483" top="0.78740157480314965" bottom="0.59055118110236227" header="0.39370078740157483" footer="0.39370078740157483"/>
      <pageSetup paperSize="9" fitToHeight="0" orientation="portrait" r:id="rId10"/>
      <headerFooter alignWithMargins="0">
        <oddHeader>&amp;R&amp;"Arial,Fett"&amp;11TQ-Group</oddHeader>
        <oddFooter>&amp;L&amp;7&amp;F/&amp;A/&amp;D &amp;T&amp;R&amp;7Seite &amp;P von &amp;N</oddFooter>
      </headerFooter>
    </customSheetView>
    <customSheetView guid="{3673F8BC-2265-4BBA-98D9-581F23DF403A}" fitToPage="1">
      <selection activeCell="A15" sqref="A15"/>
      <pageMargins left="0.78740157480314965" right="0.39370078740157483" top="0.78740157480314965" bottom="0.59055118110236227" header="0.39370078740157483" footer="0.39370078740157483"/>
      <pageSetup paperSize="9" fitToHeight="0" orientation="portrait" r:id="rId11"/>
      <headerFooter alignWithMargins="0">
        <oddHeader>&amp;R&amp;"Arial,Fett"&amp;11TQ-Group</oddHeader>
        <oddFooter>&amp;L&amp;7&amp;F/&amp;A/&amp;D &amp;T&amp;R&amp;7Seite &amp;P von &amp;N</oddFooter>
      </headerFooter>
    </customSheetView>
    <customSheetView guid="{0A547775-18FB-4253-9E0B-8EC65D1643E4}" fitToPage="1">
      <selection activeCell="A15" sqref="A15"/>
      <pageMargins left="0.78740157480314965" right="0.39370078740157483" top="0.78740157480314965" bottom="0.59055118110236227" header="0.39370078740157483" footer="0.39370078740157483"/>
      <pageSetup paperSize="9" fitToHeight="0" orientation="portrait" r:id="rId12"/>
      <headerFooter alignWithMargins="0">
        <oddHeader>&amp;R&amp;"Arial,Fett"&amp;11TQ-Group</oddHeader>
        <oddFooter>&amp;L&amp;7&amp;F/&amp;A/&amp;D &amp;T&amp;R&amp;7Seite &amp;P von &amp;N</oddFooter>
      </headerFooter>
    </customSheetView>
    <customSheetView guid="{F9295FE4-031E-4664-A531-E7A368A041F2}" fitToPage="1">
      <selection activeCell="A2" sqref="A2"/>
      <pageMargins left="0.78740157480314965" right="0.39370078740157483" top="0.78740157480314965" bottom="0.59055118110236227" header="0.39370078740157483" footer="0.39370078740157483"/>
      <pageSetup paperSize="9" fitToHeight="0" orientation="portrait" r:id="rId13"/>
      <headerFooter alignWithMargins="0">
        <oddHeader>&amp;R&amp;"Arial,Fett"&amp;11TQ-Group</oddHeader>
        <oddFooter>&amp;L&amp;7&amp;F/&amp;A/&amp;D &amp;T&amp;R&amp;7Seite &amp;P von &amp;N</oddFooter>
      </headerFooter>
    </customSheetView>
  </customSheetViews>
  <pageMargins left="0.78740157480314965" right="0.39370078740157483" top="0.78740157480314965" bottom="0.59055118110236227" header="0.39370078740157483" footer="0.39370078740157483"/>
  <pageSetup paperSize="9" fitToHeight="0" orientation="portrait" r:id="rId14"/>
  <headerFooter alignWithMargins="0">
    <oddHeader>&amp;R&amp;"Arial,Fett"&amp;11TQ-Group</oddHeader>
    <oddFooter>&amp;L&amp;7&amp;F/&amp;A/&amp;D &amp;T&amp;R&amp;7Seite &amp;P von &amp;N</oddFooter>
  </headerFooter>
  <drawing r:id="rId15"/>
  <legacyDrawing r:id="rId16"/>
  <oleObjects>
    <mc:AlternateContent xmlns:mc="http://schemas.openxmlformats.org/markup-compatibility/2006">
      <mc:Choice Requires="x14">
        <oleObject progId="Word.Picture.8" shapeId="4097" r:id="rId17">
          <objectPr defaultSize="0" autoPict="0" r:id="rId18">
            <anchor moveWithCells="1" sizeWithCells="1">
              <from>
                <xdr:col>6</xdr:col>
                <xdr:colOff>50800</xdr:colOff>
                <xdr:row>0</xdr:row>
                <xdr:rowOff>0</xdr:rowOff>
              </from>
              <to>
                <xdr:col>7</xdr:col>
                <xdr:colOff>0</xdr:colOff>
                <xdr:row>0</xdr:row>
                <xdr:rowOff>0</xdr:rowOff>
              </to>
            </anchor>
          </objectPr>
        </oleObject>
      </mc:Choice>
      <mc:Fallback>
        <oleObject progId="Word.Picture.8" shapeId="4097" r:id="rId17"/>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12"/>
  <sheetViews>
    <sheetView topLeftCell="C1" zoomScale="232" zoomScaleNormal="100" workbookViewId="0">
      <selection activeCell="D3" sqref="D3"/>
    </sheetView>
  </sheetViews>
  <sheetFormatPr baseColWidth="10" defaultColWidth="12.6640625" defaultRowHeight="13" x14ac:dyDescent="0.15"/>
  <cols>
    <col min="1" max="1" width="25.33203125" style="1" customWidth="1"/>
    <col min="2" max="3" width="12.6640625" style="1"/>
    <col min="4" max="4" width="17.5" style="1" customWidth="1"/>
    <col min="5" max="16384" width="12.6640625" style="1"/>
  </cols>
  <sheetData>
    <row r="1" spans="1:4" x14ac:dyDescent="0.15">
      <c r="A1" s="1" t="s">
        <v>10</v>
      </c>
      <c r="B1" s="1" t="s">
        <v>11</v>
      </c>
      <c r="C1" s="1" t="s">
        <v>12</v>
      </c>
      <c r="D1" s="1" t="s">
        <v>19</v>
      </c>
    </row>
    <row r="2" spans="1:4" x14ac:dyDescent="0.15">
      <c r="A2" s="1" t="s">
        <v>0</v>
      </c>
      <c r="B2" s="1" t="str">
        <f t="shared" ref="B2:B12" si="0">CONCATENATE("0x",DEC2HEX(C2))</f>
        <v>0x0</v>
      </c>
      <c r="C2" s="1">
        <f>0</f>
        <v>0</v>
      </c>
    </row>
    <row r="3" spans="1:4" x14ac:dyDescent="0.15">
      <c r="A3" s="1" t="s">
        <v>1</v>
      </c>
      <c r="B3" s="1" t="str">
        <f t="shared" si="0"/>
        <v>0x1</v>
      </c>
      <c r="C3" s="1">
        <v>1</v>
      </c>
      <c r="D3" s="1" t="s">
        <v>22</v>
      </c>
    </row>
    <row r="4" spans="1:4" x14ac:dyDescent="0.15">
      <c r="A4" s="1" t="s">
        <v>2</v>
      </c>
      <c r="B4" s="1" t="str">
        <f t="shared" si="0"/>
        <v>0x2</v>
      </c>
      <c r="C4" s="1">
        <v>2</v>
      </c>
      <c r="D4" s="1" t="s">
        <v>23</v>
      </c>
    </row>
    <row r="5" spans="1:4" x14ac:dyDescent="0.15">
      <c r="A5" s="1" t="s">
        <v>396</v>
      </c>
      <c r="B5" s="1" t="str">
        <f t="shared" si="0"/>
        <v>0x3</v>
      </c>
      <c r="C5" s="1">
        <v>3</v>
      </c>
      <c r="D5" s="1" t="s">
        <v>24</v>
      </c>
    </row>
    <row r="6" spans="1:4" x14ac:dyDescent="0.15">
      <c r="A6" s="1" t="s">
        <v>3</v>
      </c>
      <c r="B6" s="1" t="str">
        <f t="shared" si="0"/>
        <v>0x4</v>
      </c>
      <c r="C6" s="1">
        <v>4</v>
      </c>
      <c r="D6" s="1" t="s">
        <v>25</v>
      </c>
    </row>
    <row r="7" spans="1:4" x14ac:dyDescent="0.15">
      <c r="A7" s="1" t="s">
        <v>4</v>
      </c>
      <c r="B7" s="1" t="str">
        <f t="shared" si="0"/>
        <v>0x5</v>
      </c>
      <c r="C7" s="1">
        <v>5</v>
      </c>
      <c r="D7" s="1" t="s">
        <v>26</v>
      </c>
    </row>
    <row r="8" spans="1:4" x14ac:dyDescent="0.15">
      <c r="A8" s="1" t="s">
        <v>5</v>
      </c>
      <c r="B8" s="1" t="str">
        <f t="shared" si="0"/>
        <v>0x6</v>
      </c>
      <c r="C8" s="1">
        <v>6</v>
      </c>
      <c r="D8" s="1" t="s">
        <v>27</v>
      </c>
    </row>
    <row r="9" spans="1:4" x14ac:dyDescent="0.15">
      <c r="A9" s="1" t="s">
        <v>6</v>
      </c>
      <c r="B9" s="1" t="str">
        <f t="shared" si="0"/>
        <v>0x7</v>
      </c>
      <c r="C9" s="1">
        <v>7</v>
      </c>
      <c r="D9" s="1" t="s">
        <v>28</v>
      </c>
    </row>
    <row r="10" spans="1:4" x14ac:dyDescent="0.15">
      <c r="A10" s="1" t="s">
        <v>9</v>
      </c>
      <c r="B10" s="1" t="str">
        <f t="shared" si="0"/>
        <v>0x8</v>
      </c>
      <c r="C10" s="1">
        <v>8</v>
      </c>
      <c r="D10" s="1" t="s">
        <v>29</v>
      </c>
    </row>
    <row r="11" spans="1:4" x14ac:dyDescent="0.15">
      <c r="A11" s="1" t="s">
        <v>7</v>
      </c>
      <c r="B11" s="1" t="str">
        <f t="shared" si="0"/>
        <v>0x9</v>
      </c>
      <c r="C11" s="1">
        <v>9</v>
      </c>
      <c r="D11" s="1" t="s">
        <v>30</v>
      </c>
    </row>
    <row r="12" spans="1:4" x14ac:dyDescent="0.15">
      <c r="A12" s="1" t="s">
        <v>8</v>
      </c>
      <c r="B12" s="1" t="str">
        <f t="shared" si="0"/>
        <v>0xA</v>
      </c>
      <c r="C12" s="1">
        <v>10</v>
      </c>
      <c r="D12" s="1" t="s">
        <v>31</v>
      </c>
    </row>
  </sheetData>
  <customSheetViews>
    <customSheetView guid="{AA600BC4-5210-7943-BD39-A4E33E33FB85}" scale="232" fitToPage="1" topLeftCell="C1">
      <selection activeCell="D3" sqref="D3"/>
      <pageMargins left="0.78740157480314965" right="0.39370078740157483" top="0.78740157480314965" bottom="0.59055118110236227" header="0.39370078740157483" footer="0.39370078740157483"/>
      <pageSetup paperSize="9" fitToHeight="0" orientation="portrait" r:id="rId1"/>
      <headerFooter alignWithMargins="0">
        <oddHeader>&amp;R&amp;"Arial,Fett"&amp;11TQ-Group</oddHeader>
        <oddFooter>&amp;L&amp;7&amp;F/&amp;A/&amp;D &amp;T&amp;R&amp;7Seite &amp;P von &amp;N</oddFooter>
      </headerFooter>
    </customSheetView>
    <customSheetView guid="{0475CB1F-557A-4F60-AE48-6DC72D253991}" fitToPage="1">
      <selection activeCell="D12" sqref="D12"/>
      <pageMargins left="0.78740157480314965" right="0.39370078740157483" top="0.78740157480314965" bottom="0.59055118110236227" header="0.39370078740157483" footer="0.39370078740157483"/>
      <pageSetup paperSize="9" fitToHeight="0" orientation="portrait" r:id="rId2"/>
      <headerFooter alignWithMargins="0">
        <oddHeader>&amp;R&amp;"Arial,Fett"&amp;11TQ-Group</oddHeader>
        <oddFooter>&amp;L&amp;7&amp;F/&amp;A/&amp;D &amp;T&amp;R&amp;7Seite &amp;P von &amp;N</oddFooter>
      </headerFooter>
    </customSheetView>
    <customSheetView guid="{719947FF-1308-4A1F-A81E-C07C4C88F40D}" fitToPage="1">
      <selection activeCell="D12" sqref="D12"/>
      <pageMargins left="0.78740157480314965" right="0.39370078740157483" top="0.78740157480314965" bottom="0.59055118110236227" header="0.39370078740157483" footer="0.39370078740157483"/>
      <pageSetup paperSize="9" fitToHeight="0" orientation="portrait" r:id="rId3"/>
      <headerFooter alignWithMargins="0">
        <oddHeader>&amp;R&amp;"Arial,Fett"&amp;11TQ-Group</oddHeader>
        <oddFooter>&amp;L&amp;7&amp;F/&amp;A/&amp;D &amp;T&amp;R&amp;7Seite &amp;P von &amp;N</oddFooter>
      </headerFooter>
    </customSheetView>
    <customSheetView guid="{AEB1640C-33DD-4E8F-830C-88F3D4FA5CF7}" fitToPage="1">
      <selection activeCell="D12" sqref="D12"/>
      <pageMargins left="0.78740157480314965" right="0.39370078740157483" top="0.78740157480314965" bottom="0.59055118110236227" header="0.39370078740157483" footer="0.39370078740157483"/>
      <pageSetup paperSize="9" fitToHeight="0" orientation="portrait" r:id="rId4"/>
      <headerFooter alignWithMargins="0">
        <oddHeader>&amp;R&amp;"Arial,Fett"&amp;11TQ-Group</oddHeader>
        <oddFooter>&amp;L&amp;7&amp;F/&amp;A/&amp;D &amp;T&amp;R&amp;7Seite &amp;P von &amp;N</oddFooter>
      </headerFooter>
    </customSheetView>
    <customSheetView guid="{487B5CF6-BAE6-4776-82BB-0FF41E3FFF5A}" fitToPage="1">
      <selection activeCell="A2" sqref="A2:D12"/>
      <pageMargins left="0.78740157480314965" right="0.39370078740157483" top="0.78740157480314965" bottom="0.59055118110236227" header="0.39370078740157483" footer="0.39370078740157483"/>
      <pageSetup paperSize="9" fitToHeight="0" orientation="portrait" r:id="rId5"/>
      <headerFooter alignWithMargins="0">
        <oddHeader>&amp;R&amp;"Arial,Fett"&amp;11TQ-Group</oddHeader>
        <oddFooter>&amp;L&amp;7&amp;F/&amp;A/&amp;D &amp;T&amp;R&amp;7Seite &amp;P von &amp;N</oddFooter>
      </headerFooter>
    </customSheetView>
    <customSheetView guid="{A3B74C30-E97F-43CE-B2C4-1B2D154E60D5}" fitToPage="1">
      <selection activeCell="A2" sqref="A2:D12"/>
      <pageMargins left="0.78740157480314965" right="0.39370078740157483" top="0.78740157480314965" bottom="0.59055118110236227" header="0.39370078740157483" footer="0.39370078740157483"/>
      <pageSetup paperSize="9" fitToHeight="0" orientation="portrait" r:id="rId6"/>
      <headerFooter alignWithMargins="0">
        <oddHeader>&amp;R&amp;"Arial,Fett"&amp;11TQ-Group</oddHeader>
        <oddFooter>&amp;L&amp;7&amp;F/&amp;A/&amp;D &amp;T&amp;R&amp;7Seite &amp;P von &amp;N</oddFooter>
      </headerFooter>
    </customSheetView>
    <customSheetView guid="{FD7B1E62-AA30-4DB3-A99D-261BB8021DAE}" fitToPage="1">
      <selection activeCell="A2" sqref="A2:D12"/>
      <pageMargins left="0.78740157480314965" right="0.39370078740157483" top="0.78740157480314965" bottom="0.59055118110236227" header="0.39370078740157483" footer="0.39370078740157483"/>
      <pageSetup paperSize="9" fitToHeight="0" orientation="portrait" r:id="rId7"/>
      <headerFooter alignWithMargins="0">
        <oddHeader>&amp;R&amp;"Arial,Fett"&amp;11TQ-Group</oddHeader>
        <oddFooter>&amp;L&amp;7&amp;F/&amp;A/&amp;D &amp;T&amp;R&amp;7Seite &amp;P von &amp;N</oddFooter>
      </headerFooter>
    </customSheetView>
    <customSheetView guid="{FD95CB84-E49A-4749-815C-0408D366E447}" fitToPage="1">
      <selection activeCell="A2" sqref="A2:D12"/>
      <pageMargins left="0.78740157480314965" right="0.39370078740157483" top="0.78740157480314965" bottom="0.59055118110236227" header="0.39370078740157483" footer="0.39370078740157483"/>
      <pageSetup paperSize="9" fitToHeight="0" orientation="portrait" r:id="rId8"/>
      <headerFooter alignWithMargins="0">
        <oddHeader>&amp;R&amp;"Arial,Fett"&amp;11TQ-Group</oddHeader>
        <oddFooter>&amp;L&amp;7&amp;F/&amp;A/&amp;D &amp;T&amp;R&amp;7Seite &amp;P von &amp;N</oddFooter>
      </headerFooter>
    </customSheetView>
    <customSheetView guid="{697D9790-0693-44A8-9720-AE8DB7530E92}" fitToPage="1">
      <selection activeCell="A2" sqref="A2:D12"/>
      <pageMargins left="0.78740157480314965" right="0.39370078740157483" top="0.78740157480314965" bottom="0.59055118110236227" header="0.39370078740157483" footer="0.39370078740157483"/>
      <pageSetup paperSize="9" fitToHeight="0" orientation="portrait" r:id="rId9"/>
      <headerFooter alignWithMargins="0">
        <oddHeader>&amp;R&amp;"Arial,Fett"&amp;11TQ-Group</oddHeader>
        <oddFooter>&amp;L&amp;7&amp;F/&amp;A/&amp;D &amp;T&amp;R&amp;7Seite &amp;P von &amp;N</oddFooter>
      </headerFooter>
    </customSheetView>
    <customSheetView guid="{A0C39AA4-25B0-4AE0-97D0-AB677003498F}" fitToPage="1">
      <selection activeCell="A2" sqref="A2:D12"/>
      <pageMargins left="0.78740157480314965" right="0.39370078740157483" top="0.78740157480314965" bottom="0.59055118110236227" header="0.39370078740157483" footer="0.39370078740157483"/>
      <pageSetup paperSize="9" fitToHeight="0" orientation="portrait" r:id="rId10"/>
      <headerFooter alignWithMargins="0">
        <oddHeader>&amp;R&amp;"Arial,Fett"&amp;11TQ-Group</oddHeader>
        <oddFooter>&amp;L&amp;7&amp;F/&amp;A/&amp;D &amp;T&amp;R&amp;7Seite &amp;P von &amp;N</oddFooter>
      </headerFooter>
    </customSheetView>
    <customSheetView guid="{3673F8BC-2265-4BBA-98D9-581F23DF403A}" fitToPage="1">
      <selection activeCell="D12" sqref="D12"/>
      <pageMargins left="0.78740157480314965" right="0.39370078740157483" top="0.78740157480314965" bottom="0.59055118110236227" header="0.39370078740157483" footer="0.39370078740157483"/>
      <pageSetup paperSize="9" fitToHeight="0" orientation="portrait" r:id="rId11"/>
      <headerFooter alignWithMargins="0">
        <oddHeader>&amp;R&amp;"Arial,Fett"&amp;11TQ-Group</oddHeader>
        <oddFooter>&amp;L&amp;7&amp;F/&amp;A/&amp;D &amp;T&amp;R&amp;7Seite &amp;P von &amp;N</oddFooter>
      </headerFooter>
    </customSheetView>
    <customSheetView guid="{0A547775-18FB-4253-9E0B-8EC65D1643E4}" fitToPage="1">
      <selection activeCell="D12" sqref="D12"/>
      <pageMargins left="0.78740157480314965" right="0.39370078740157483" top="0.78740157480314965" bottom="0.59055118110236227" header="0.39370078740157483" footer="0.39370078740157483"/>
      <pageSetup paperSize="9" fitToHeight="0" orientation="portrait" r:id="rId12"/>
      <headerFooter alignWithMargins="0">
        <oddHeader>&amp;R&amp;"Arial,Fett"&amp;11TQ-Group</oddHeader>
        <oddFooter>&amp;L&amp;7&amp;F/&amp;A/&amp;D &amp;T&amp;R&amp;7Seite &amp;P von &amp;N</oddFooter>
      </headerFooter>
    </customSheetView>
    <customSheetView guid="{F9295FE4-031E-4664-A531-E7A368A041F2}" fitToPage="1">
      <selection activeCell="D12" sqref="D12"/>
      <pageMargins left="0.78740157480314965" right="0.39370078740157483" top="0.78740157480314965" bottom="0.59055118110236227" header="0.39370078740157483" footer="0.39370078740157483"/>
      <pageSetup paperSize="9" fitToHeight="0" orientation="portrait" r:id="rId13"/>
      <headerFooter alignWithMargins="0">
        <oddHeader>&amp;R&amp;"Arial,Fett"&amp;11TQ-Group</oddHeader>
        <oddFooter>&amp;L&amp;7&amp;F/&amp;A/&amp;D &amp;T&amp;R&amp;7Seite &amp;P von &amp;N</oddFooter>
      </headerFooter>
    </customSheetView>
  </customSheetViews>
  <pageMargins left="0.78740157480314965" right="0.39370078740157483" top="0.78740157480314965" bottom="0.59055118110236227" header="0.39370078740157483" footer="0.39370078740157483"/>
  <pageSetup paperSize="9" fitToHeight="0" orientation="portrait" r:id="rId14"/>
  <headerFooter alignWithMargins="0">
    <oddHeader>&amp;R&amp;"Arial,Fett"&amp;11TQ-Group</oddHeader>
    <oddFooter>&amp;L&amp;7&amp;F/&amp;A/&amp;D &amp;T&amp;R&amp;7Seite &amp;P von &amp;N</oddFooter>
  </headerFooter>
  <drawing r:id="rId15"/>
  <legacyDrawing r:id="rId16"/>
  <oleObjects>
    <mc:AlternateContent xmlns:mc="http://schemas.openxmlformats.org/markup-compatibility/2006">
      <mc:Choice Requires="x14">
        <oleObject progId="Word.Picture.8" shapeId="1025" r:id="rId17">
          <objectPr defaultSize="0" autoPict="0" r:id="rId18">
            <anchor moveWithCells="1" sizeWithCells="1">
              <from>
                <xdr:col>6</xdr:col>
                <xdr:colOff>50800</xdr:colOff>
                <xdr:row>0</xdr:row>
                <xdr:rowOff>0</xdr:rowOff>
              </from>
              <to>
                <xdr:col>7</xdr:col>
                <xdr:colOff>0</xdr:colOff>
                <xdr:row>0</xdr:row>
                <xdr:rowOff>0</xdr:rowOff>
              </to>
            </anchor>
          </objectPr>
        </oleObject>
      </mc:Choice>
      <mc:Fallback>
        <oleObject progId="Word.Picture.8" shapeId="1025" r:id="rId17"/>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D14"/>
  <sheetViews>
    <sheetView zoomScale="145" zoomScaleNormal="145" workbookViewId="0">
      <selection activeCell="D14" sqref="D14"/>
    </sheetView>
  </sheetViews>
  <sheetFormatPr baseColWidth="10" defaultColWidth="12.6640625" defaultRowHeight="13" x14ac:dyDescent="0.15"/>
  <cols>
    <col min="1" max="1" width="23.83203125" style="1" customWidth="1"/>
    <col min="2" max="3" width="12.6640625" style="1"/>
    <col min="4" max="4" width="17.5" style="1" customWidth="1"/>
    <col min="5" max="16384" width="12.6640625" style="1"/>
  </cols>
  <sheetData>
    <row r="1" spans="1:4" x14ac:dyDescent="0.15">
      <c r="A1" s="1" t="s">
        <v>10</v>
      </c>
      <c r="B1" s="1" t="s">
        <v>11</v>
      </c>
      <c r="C1" s="1" t="s">
        <v>12</v>
      </c>
      <c r="D1" s="1" t="s">
        <v>19</v>
      </c>
    </row>
    <row r="2" spans="1:4" x14ac:dyDescent="0.15">
      <c r="A2" s="1" t="s">
        <v>13</v>
      </c>
      <c r="B2" s="1" t="str">
        <f>CONCATENATE("0x",DEC2HEX(C2))</f>
        <v>0x0</v>
      </c>
      <c r="C2" s="1">
        <f>0</f>
        <v>0</v>
      </c>
    </row>
    <row r="3" spans="1:4" x14ac:dyDescent="0.15">
      <c r="A3" s="1" t="s">
        <v>54</v>
      </c>
      <c r="B3" s="1" t="str">
        <f t="shared" ref="B3:B10" si="0">CONCATENATE("0x",DEC2HEX(C3))</f>
        <v>0x1</v>
      </c>
      <c r="C3" s="1">
        <v>1</v>
      </c>
      <c r="D3" s="1" t="s">
        <v>20</v>
      </c>
    </row>
    <row r="4" spans="1:4" x14ac:dyDescent="0.15">
      <c r="A4" s="1" t="s">
        <v>14</v>
      </c>
      <c r="B4" s="1" t="str">
        <f t="shared" si="0"/>
        <v>0x2</v>
      </c>
      <c r="C4" s="1">
        <v>2</v>
      </c>
      <c r="D4" s="1" t="s">
        <v>21</v>
      </c>
    </row>
    <row r="5" spans="1:4" x14ac:dyDescent="0.15">
      <c r="A5" s="1" t="s">
        <v>15</v>
      </c>
      <c r="B5" s="1" t="str">
        <f t="shared" si="0"/>
        <v>0x3</v>
      </c>
      <c r="C5" s="1">
        <v>3</v>
      </c>
      <c r="D5" s="1" t="s">
        <v>32</v>
      </c>
    </row>
    <row r="6" spans="1:4" x14ac:dyDescent="0.15">
      <c r="A6" s="1" t="s">
        <v>16</v>
      </c>
      <c r="B6" s="1" t="str">
        <f t="shared" si="0"/>
        <v>0x4</v>
      </c>
      <c r="C6" s="1">
        <v>4</v>
      </c>
      <c r="D6" s="1" t="s">
        <v>33</v>
      </c>
    </row>
    <row r="7" spans="1:4" x14ac:dyDescent="0.15">
      <c r="A7" s="1" t="s">
        <v>55</v>
      </c>
      <c r="B7" s="1" t="str">
        <f t="shared" si="0"/>
        <v>0x5</v>
      </c>
      <c r="C7" s="1">
        <v>5</v>
      </c>
      <c r="D7" s="1" t="s">
        <v>34</v>
      </c>
    </row>
    <row r="8" spans="1:4" x14ac:dyDescent="0.15">
      <c r="A8" s="1" t="s">
        <v>17</v>
      </c>
      <c r="B8" s="1" t="str">
        <f t="shared" si="0"/>
        <v>0x6</v>
      </c>
      <c r="C8" s="1">
        <v>6</v>
      </c>
      <c r="D8" s="1" t="s">
        <v>35</v>
      </c>
    </row>
    <row r="9" spans="1:4" x14ac:dyDescent="0.15">
      <c r="A9" s="1" t="s">
        <v>18</v>
      </c>
      <c r="B9" s="1" t="str">
        <f t="shared" si="0"/>
        <v>0x7</v>
      </c>
      <c r="C9" s="1">
        <v>7</v>
      </c>
      <c r="D9" s="1" t="s">
        <v>36</v>
      </c>
    </row>
    <row r="10" spans="1:4" x14ac:dyDescent="0.15">
      <c r="A10" s="1" t="s">
        <v>56</v>
      </c>
      <c r="B10" s="1" t="str">
        <f t="shared" si="0"/>
        <v>0x8</v>
      </c>
      <c r="C10" s="1">
        <v>8</v>
      </c>
      <c r="D10" s="1" t="s">
        <v>37</v>
      </c>
    </row>
    <row r="11" spans="1:4" x14ac:dyDescent="0.15">
      <c r="A11" s="1" t="s">
        <v>398</v>
      </c>
      <c r="B11" s="1" t="s">
        <v>399</v>
      </c>
      <c r="C11" s="1">
        <v>9</v>
      </c>
      <c r="D11" s="1" t="s">
        <v>400</v>
      </c>
    </row>
    <row r="12" spans="1:4" x14ac:dyDescent="0.15">
      <c r="A12" s="1" t="s">
        <v>397</v>
      </c>
      <c r="B12" s="1" t="s">
        <v>401</v>
      </c>
      <c r="C12" s="1">
        <v>10</v>
      </c>
      <c r="D12" s="1" t="s">
        <v>402</v>
      </c>
    </row>
    <row r="13" spans="1:4" x14ac:dyDescent="0.15">
      <c r="A13" s="5" t="s">
        <v>446</v>
      </c>
      <c r="B13" s="5" t="s">
        <v>447</v>
      </c>
      <c r="C13" s="1">
        <v>11</v>
      </c>
      <c r="D13" s="5" t="s">
        <v>448</v>
      </c>
    </row>
    <row r="14" spans="1:4" x14ac:dyDescent="0.15">
      <c r="A14" s="5" t="s">
        <v>545</v>
      </c>
      <c r="B14" s="5" t="s">
        <v>546</v>
      </c>
      <c r="C14" s="1">
        <v>12</v>
      </c>
      <c r="D14" s="5" t="s">
        <v>547</v>
      </c>
    </row>
  </sheetData>
  <customSheetViews>
    <customSheetView guid="{AA600BC4-5210-7943-BD39-A4E33E33FB85}" scale="145" fitToPage="1">
      <selection activeCell="D14" sqref="D14"/>
      <pageMargins left="0.78740157480314965" right="0.39370078740157483" top="0.78740157480314965" bottom="0.59055118110236227" header="0.39370078740157483" footer="0.39370078740157483"/>
      <pageSetup paperSize="9" fitToHeight="0" orientation="portrait" r:id="rId1"/>
      <headerFooter alignWithMargins="0">
        <oddHeader>&amp;R&amp;"Arial,Fett"&amp;11TQ-Group</oddHeader>
        <oddFooter>&amp;L&amp;7&amp;F/&amp;A/&amp;D &amp;T&amp;R&amp;7Seite &amp;P von &amp;N</oddFooter>
      </headerFooter>
    </customSheetView>
    <customSheetView guid="{0475CB1F-557A-4F60-AE48-6DC72D253991}" scale="145" fitToPage="1">
      <selection activeCell="A4" sqref="A4"/>
      <pageMargins left="0.78740157480314965" right="0.39370078740157483" top="0.78740157480314965" bottom="0.59055118110236227" header="0.39370078740157483" footer="0.39370078740157483"/>
      <pageSetup paperSize="9" fitToHeight="0" orientation="portrait" r:id="rId2"/>
      <headerFooter alignWithMargins="0">
        <oddHeader>&amp;R&amp;"Arial,Fett"&amp;11TQ-Group</oddHeader>
        <oddFooter>&amp;L&amp;7&amp;F/&amp;A/&amp;D &amp;T&amp;R&amp;7Seite &amp;P von &amp;N</oddFooter>
      </headerFooter>
    </customSheetView>
    <customSheetView guid="{719947FF-1308-4A1F-A81E-C07C4C88F40D}" scale="145" fitToPage="1">
      <selection activeCell="A4" sqref="A4"/>
      <pageMargins left="0.78740157480314965" right="0.39370078740157483" top="0.78740157480314965" bottom="0.59055118110236227" header="0.39370078740157483" footer="0.39370078740157483"/>
      <pageSetup paperSize="9" fitToHeight="0" orientation="portrait" r:id="rId3"/>
      <headerFooter alignWithMargins="0">
        <oddHeader>&amp;R&amp;"Arial,Fett"&amp;11TQ-Group</oddHeader>
        <oddFooter>&amp;L&amp;7&amp;F/&amp;A/&amp;D &amp;T&amp;R&amp;7Seite &amp;P von &amp;N</oddFooter>
      </headerFooter>
    </customSheetView>
    <customSheetView guid="{AEB1640C-33DD-4E8F-830C-88F3D4FA5CF7}" fitToPage="1">
      <selection activeCell="D14" sqref="D14"/>
      <pageMargins left="0.78740157480314965" right="0.39370078740157483" top="0.78740157480314965" bottom="0.59055118110236227" header="0.39370078740157483" footer="0.39370078740157483"/>
      <pageSetup paperSize="9" fitToHeight="0" orientation="portrait" r:id="rId4"/>
      <headerFooter alignWithMargins="0">
        <oddHeader>&amp;R&amp;"Arial,Fett"&amp;11TQ-Group</oddHeader>
        <oddFooter>&amp;L&amp;7&amp;F/&amp;A/&amp;D &amp;T&amp;R&amp;7Seite &amp;P von &amp;N</oddFooter>
      </headerFooter>
    </customSheetView>
    <customSheetView guid="{487B5CF6-BAE6-4776-82BB-0FF41E3FFF5A}" fitToPage="1">
      <selection activeCell="A10" sqref="A10"/>
      <pageMargins left="0.78740157480314965" right="0.39370078740157483" top="0.78740157480314965" bottom="0.59055118110236227" header="0.39370078740157483" footer="0.39370078740157483"/>
      <pageSetup paperSize="9" fitToHeight="0" orientation="portrait" r:id="rId5"/>
      <headerFooter alignWithMargins="0">
        <oddHeader>&amp;R&amp;"Arial,Fett"&amp;11TQ-Group</oddHeader>
        <oddFooter>&amp;L&amp;7&amp;F/&amp;A/&amp;D &amp;T&amp;R&amp;7Seite &amp;P von &amp;N</oddFooter>
      </headerFooter>
    </customSheetView>
    <customSheetView guid="{A3B74C30-E97F-43CE-B2C4-1B2D154E60D5}" fitToPage="1">
      <selection activeCell="A10" sqref="A10"/>
      <pageMargins left="0.78740157480314965" right="0.39370078740157483" top="0.78740157480314965" bottom="0.59055118110236227" header="0.39370078740157483" footer="0.39370078740157483"/>
      <pageSetup paperSize="9" fitToHeight="0" orientation="portrait" r:id="rId6"/>
      <headerFooter alignWithMargins="0">
        <oddHeader>&amp;R&amp;"Arial,Fett"&amp;11TQ-Group</oddHeader>
        <oddFooter>&amp;L&amp;7&amp;F/&amp;A/&amp;D &amp;T&amp;R&amp;7Seite &amp;P von &amp;N</oddFooter>
      </headerFooter>
    </customSheetView>
    <customSheetView guid="{FD7B1E62-AA30-4DB3-A99D-261BB8021DAE}" fitToPage="1">
      <selection activeCell="A10" sqref="A10"/>
      <pageMargins left="0.78740157480314965" right="0.39370078740157483" top="0.78740157480314965" bottom="0.59055118110236227" header="0.39370078740157483" footer="0.39370078740157483"/>
      <pageSetup paperSize="9" fitToHeight="0" orientation="portrait" r:id="rId7"/>
      <headerFooter alignWithMargins="0">
        <oddHeader>&amp;R&amp;"Arial,Fett"&amp;11TQ-Group</oddHeader>
        <oddFooter>&amp;L&amp;7&amp;F/&amp;A/&amp;D &amp;T&amp;R&amp;7Seite &amp;P von &amp;N</oddFooter>
      </headerFooter>
    </customSheetView>
    <customSheetView guid="{FD95CB84-E49A-4749-815C-0408D366E447}" fitToPage="1">
      <selection activeCell="A10" sqref="A10"/>
      <pageMargins left="0.78740157480314965" right="0.39370078740157483" top="0.78740157480314965" bottom="0.59055118110236227" header="0.39370078740157483" footer="0.39370078740157483"/>
      <pageSetup paperSize="9" fitToHeight="0" orientation="portrait" r:id="rId8"/>
      <headerFooter alignWithMargins="0">
        <oddHeader>&amp;R&amp;"Arial,Fett"&amp;11TQ-Group</oddHeader>
        <oddFooter>&amp;L&amp;7&amp;F/&amp;A/&amp;D &amp;T&amp;R&amp;7Seite &amp;P von &amp;N</oddFooter>
      </headerFooter>
    </customSheetView>
    <customSheetView guid="{697D9790-0693-44A8-9720-AE8DB7530E92}" fitToPage="1">
      <selection activeCell="A10" sqref="A10"/>
      <pageMargins left="0.78740157480314965" right="0.39370078740157483" top="0.78740157480314965" bottom="0.59055118110236227" header="0.39370078740157483" footer="0.39370078740157483"/>
      <pageSetup paperSize="9" fitToHeight="0" orientation="portrait" r:id="rId9"/>
      <headerFooter alignWithMargins="0">
        <oddHeader>&amp;R&amp;"Arial,Fett"&amp;11TQ-Group</oddHeader>
        <oddFooter>&amp;L&amp;7&amp;F/&amp;A/&amp;D &amp;T&amp;R&amp;7Seite &amp;P von &amp;N</oddFooter>
      </headerFooter>
    </customSheetView>
    <customSheetView guid="{A0C39AA4-25B0-4AE0-97D0-AB677003498F}" fitToPage="1">
      <selection activeCell="A10" sqref="A10"/>
      <pageMargins left="0.78740157480314965" right="0.39370078740157483" top="0.78740157480314965" bottom="0.59055118110236227" header="0.39370078740157483" footer="0.39370078740157483"/>
      <pageSetup paperSize="9" fitToHeight="0" orientation="portrait" r:id="rId10"/>
      <headerFooter alignWithMargins="0">
        <oddHeader>&amp;R&amp;"Arial,Fett"&amp;11TQ-Group</oddHeader>
        <oddFooter>&amp;L&amp;7&amp;F/&amp;A/&amp;D &amp;T&amp;R&amp;7Seite &amp;P von &amp;N</oddFooter>
      </headerFooter>
    </customSheetView>
    <customSheetView guid="{3673F8BC-2265-4BBA-98D9-581F23DF403A}" fitToPage="1">
      <selection activeCell="A4" sqref="A4"/>
      <pageMargins left="0.78740157480314965" right="0.39370078740157483" top="0.78740157480314965" bottom="0.59055118110236227" header="0.39370078740157483" footer="0.39370078740157483"/>
      <pageSetup paperSize="9" fitToHeight="0" orientation="portrait" r:id="rId11"/>
      <headerFooter alignWithMargins="0">
        <oddHeader>&amp;R&amp;"Arial,Fett"&amp;11TQ-Group</oddHeader>
        <oddFooter>&amp;L&amp;7&amp;F/&amp;A/&amp;D &amp;T&amp;R&amp;7Seite &amp;P von &amp;N</oddFooter>
      </headerFooter>
    </customSheetView>
    <customSheetView guid="{0A547775-18FB-4253-9E0B-8EC65D1643E4}" fitToPage="1">
      <selection activeCell="A4" sqref="A4"/>
      <pageMargins left="0.78740157480314965" right="0.39370078740157483" top="0.78740157480314965" bottom="0.59055118110236227" header="0.39370078740157483" footer="0.39370078740157483"/>
      <pageSetup paperSize="9" fitToHeight="0" orientation="portrait" r:id="rId12"/>
      <headerFooter alignWithMargins="0">
        <oddHeader>&amp;R&amp;"Arial,Fett"&amp;11TQ-Group</oddHeader>
        <oddFooter>&amp;L&amp;7&amp;F/&amp;A/&amp;D &amp;T&amp;R&amp;7Seite &amp;P von &amp;N</oddFooter>
      </headerFooter>
    </customSheetView>
    <customSheetView guid="{F9295FE4-031E-4664-A531-E7A368A041F2}" scale="145" fitToPage="1">
      <selection activeCell="A4" sqref="A4"/>
      <pageMargins left="0.78740157480314965" right="0.39370078740157483" top="0.78740157480314965" bottom="0.59055118110236227" header="0.39370078740157483" footer="0.39370078740157483"/>
      <pageSetup paperSize="9" fitToHeight="0" orientation="portrait" r:id="rId13"/>
      <headerFooter alignWithMargins="0">
        <oddHeader>&amp;R&amp;"Arial,Fett"&amp;11TQ-Group</oddHeader>
        <oddFooter>&amp;L&amp;7&amp;F/&amp;A/&amp;D &amp;T&amp;R&amp;7Seite &amp;P von &amp;N</oddFooter>
      </headerFooter>
    </customSheetView>
  </customSheetViews>
  <pageMargins left="0.78740157480314965" right="0.39370078740157483" top="0.78740157480314965" bottom="0.59055118110236227" header="0.39370078740157483" footer="0.39370078740157483"/>
  <pageSetup paperSize="9" fitToHeight="0" orientation="portrait" r:id="rId14"/>
  <headerFooter alignWithMargins="0">
    <oddHeader>&amp;R&amp;"Arial,Fett"&amp;11TQ-Group</oddHeader>
    <oddFooter>&amp;L&amp;7&amp;F/&amp;A/&amp;D &amp;T&amp;R&amp;7Seite &amp;P von &amp;N</oddFooter>
  </headerFooter>
  <drawing r:id="rId15"/>
  <legacyDrawing r:id="rId16"/>
  <oleObjects>
    <mc:AlternateContent xmlns:mc="http://schemas.openxmlformats.org/markup-compatibility/2006">
      <mc:Choice Requires="x14">
        <oleObject progId="Word.Picture.8" shapeId="2049" r:id="rId17">
          <objectPr defaultSize="0" autoPict="0" r:id="rId18">
            <anchor moveWithCells="1" sizeWithCells="1">
              <from>
                <xdr:col>4</xdr:col>
                <xdr:colOff>50800</xdr:colOff>
                <xdr:row>0</xdr:row>
                <xdr:rowOff>0</xdr:rowOff>
              </from>
              <to>
                <xdr:col>5</xdr:col>
                <xdr:colOff>0</xdr:colOff>
                <xdr:row>0</xdr:row>
                <xdr:rowOff>0</xdr:rowOff>
              </to>
            </anchor>
          </objectPr>
        </oleObject>
      </mc:Choice>
      <mc:Fallback>
        <oleObject progId="Word.Picture.8" shapeId="2049" r:id="rId17"/>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
  <sheetViews>
    <sheetView zoomScaleNormal="100" workbookViewId="0">
      <selection activeCell="A7" sqref="A7"/>
    </sheetView>
  </sheetViews>
  <sheetFormatPr baseColWidth="10" defaultColWidth="12.6640625" defaultRowHeight="13" x14ac:dyDescent="0.15"/>
  <cols>
    <col min="1" max="1" width="12.6640625" style="1"/>
    <col min="2" max="2" width="17.1640625" style="1" bestFit="1" customWidth="1"/>
    <col min="3" max="16384" width="12.6640625" style="1"/>
  </cols>
  <sheetData>
    <row r="1" spans="1:2" x14ac:dyDescent="0.15">
      <c r="A1" s="1" t="s">
        <v>428</v>
      </c>
      <c r="B1" s="1" t="s">
        <v>19</v>
      </c>
    </row>
    <row r="2" spans="1:2" x14ac:dyDescent="0.15">
      <c r="A2" s="1" t="s">
        <v>433</v>
      </c>
    </row>
    <row r="3" spans="1:2" x14ac:dyDescent="0.15">
      <c r="A3" s="1" t="s">
        <v>429</v>
      </c>
      <c r="B3" s="1" t="s">
        <v>432</v>
      </c>
    </row>
    <row r="4" spans="1:2" x14ac:dyDescent="0.15">
      <c r="A4" s="1" t="s">
        <v>430</v>
      </c>
      <c r="B4" s="1" t="s">
        <v>434</v>
      </c>
    </row>
    <row r="5" spans="1:2" x14ac:dyDescent="0.15">
      <c r="A5" s="1" t="s">
        <v>431</v>
      </c>
      <c r="B5" s="1" t="s">
        <v>435</v>
      </c>
    </row>
    <row r="6" spans="1:2" x14ac:dyDescent="0.15">
      <c r="A6" s="1" t="s">
        <v>457</v>
      </c>
    </row>
  </sheetData>
  <customSheetViews>
    <customSheetView guid="{AA600BC4-5210-7943-BD39-A4E33E33FB85}" fitToPage="1">
      <selection activeCell="A7" sqref="A7"/>
      <pageMargins left="0.78740157480314965" right="0.39370078740157483" top="0.78740157480314965" bottom="0.59055118110236227" header="0.39370078740157483" footer="0.39370078740157483"/>
      <pageSetup paperSize="9" fitToHeight="0" orientation="portrait" r:id="rId1"/>
      <headerFooter alignWithMargins="0">
        <oddHeader>&amp;R&amp;"Arial,Fett"&amp;11TQ-Group</oddHeader>
        <oddFooter>&amp;L&amp;7&amp;F/&amp;A/&amp;D &amp;T&amp;R&amp;7Seite &amp;P von &amp;N</oddFooter>
      </headerFooter>
    </customSheetView>
    <customSheetView guid="{0475CB1F-557A-4F60-AE48-6DC72D253991}" fitToPage="1">
      <selection activeCell="A7" sqref="A7"/>
      <pageMargins left="0.78740157480314965" right="0.39370078740157483" top="0.78740157480314965" bottom="0.59055118110236227" header="0.39370078740157483" footer="0.39370078740157483"/>
      <pageSetup paperSize="9" fitToHeight="0" orientation="portrait" r:id="rId2"/>
      <headerFooter alignWithMargins="0">
        <oddHeader>&amp;R&amp;"Arial,Fett"&amp;11TQ-Group</oddHeader>
        <oddFooter>&amp;L&amp;7&amp;F/&amp;A/&amp;D &amp;T&amp;R&amp;7Seite &amp;P von &amp;N</oddFooter>
      </headerFooter>
    </customSheetView>
    <customSheetView guid="{719947FF-1308-4A1F-A81E-C07C4C88F40D}" fitToPage="1">
      <selection activeCell="A7" sqref="A7"/>
      <pageMargins left="0.78740157480314965" right="0.39370078740157483" top="0.78740157480314965" bottom="0.59055118110236227" header="0.39370078740157483" footer="0.39370078740157483"/>
      <pageSetup paperSize="9" fitToHeight="0" orientation="portrait" r:id="rId3"/>
      <headerFooter alignWithMargins="0">
        <oddHeader>&amp;R&amp;"Arial,Fett"&amp;11TQ-Group</oddHeader>
        <oddFooter>&amp;L&amp;7&amp;F/&amp;A/&amp;D &amp;T&amp;R&amp;7Seite &amp;P von &amp;N</oddFooter>
      </headerFooter>
    </customSheetView>
    <customSheetView guid="{AEB1640C-33DD-4E8F-830C-88F3D4FA5CF7}" fitToPage="1">
      <selection activeCell="A7" sqref="A7"/>
      <pageMargins left="0.78740157480314965" right="0.39370078740157483" top="0.78740157480314965" bottom="0.59055118110236227" header="0.39370078740157483" footer="0.39370078740157483"/>
      <pageSetup paperSize="9" fitToHeight="0" orientation="portrait" r:id="rId4"/>
      <headerFooter alignWithMargins="0">
        <oddHeader>&amp;R&amp;"Arial,Fett"&amp;11TQ-Group</oddHeader>
        <oddFooter>&amp;L&amp;7&amp;F/&amp;A/&amp;D &amp;T&amp;R&amp;7Seite &amp;P von &amp;N</oddFooter>
      </headerFooter>
    </customSheetView>
    <customSheetView guid="{487B5CF6-BAE6-4776-82BB-0FF41E3FFF5A}" fitToPage="1">
      <selection activeCell="A7" sqref="A7"/>
      <pageMargins left="0.78740157480314965" right="0.39370078740157483" top="0.78740157480314965" bottom="0.59055118110236227" header="0.39370078740157483" footer="0.39370078740157483"/>
      <pageSetup paperSize="9" fitToHeight="0" orientation="portrait" r:id="rId5"/>
      <headerFooter alignWithMargins="0">
        <oddHeader>&amp;R&amp;"Arial,Fett"&amp;11TQ-Group</oddHeader>
        <oddFooter>&amp;L&amp;7&amp;F/&amp;A/&amp;D &amp;T&amp;R&amp;7Seite &amp;P von &amp;N</oddFooter>
      </headerFooter>
    </customSheetView>
    <customSheetView guid="{A3B74C30-E97F-43CE-B2C4-1B2D154E60D5}" fitToPage="1">
      <selection activeCell="A7" sqref="A7"/>
      <pageMargins left="0.78740157480314965" right="0.39370078740157483" top="0.78740157480314965" bottom="0.59055118110236227" header="0.39370078740157483" footer="0.39370078740157483"/>
      <pageSetup paperSize="9" fitToHeight="0" orientation="portrait" r:id="rId6"/>
      <headerFooter alignWithMargins="0">
        <oddHeader>&amp;R&amp;"Arial,Fett"&amp;11TQ-Group</oddHeader>
        <oddFooter>&amp;L&amp;7&amp;F/&amp;A/&amp;D &amp;T&amp;R&amp;7Seite &amp;P von &amp;N</oddFooter>
      </headerFooter>
    </customSheetView>
    <customSheetView guid="{FD7B1E62-AA30-4DB3-A99D-261BB8021DAE}" fitToPage="1">
      <selection activeCell="A7" sqref="A7"/>
      <pageMargins left="0.78740157480314965" right="0.39370078740157483" top="0.78740157480314965" bottom="0.59055118110236227" header="0.39370078740157483" footer="0.39370078740157483"/>
      <pageSetup paperSize="9" fitToHeight="0" orientation="portrait" r:id="rId7"/>
      <headerFooter alignWithMargins="0">
        <oddHeader>&amp;R&amp;"Arial,Fett"&amp;11TQ-Group</oddHeader>
        <oddFooter>&amp;L&amp;7&amp;F/&amp;A/&amp;D &amp;T&amp;R&amp;7Seite &amp;P von &amp;N</oddFooter>
      </headerFooter>
    </customSheetView>
    <customSheetView guid="{FD95CB84-E49A-4749-815C-0408D366E447}" fitToPage="1">
      <selection activeCell="A7" sqref="A7"/>
      <pageMargins left="0.78740157480314965" right="0.39370078740157483" top="0.78740157480314965" bottom="0.59055118110236227" header="0.39370078740157483" footer="0.39370078740157483"/>
      <pageSetup paperSize="9" fitToHeight="0" orientation="portrait" r:id="rId8"/>
      <headerFooter alignWithMargins="0">
        <oddHeader>&amp;R&amp;"Arial,Fett"&amp;11TQ-Group</oddHeader>
        <oddFooter>&amp;L&amp;7&amp;F/&amp;A/&amp;D &amp;T&amp;R&amp;7Seite &amp;P von &amp;N</oddFooter>
      </headerFooter>
    </customSheetView>
    <customSheetView guid="{697D9790-0693-44A8-9720-AE8DB7530E92}" fitToPage="1">
      <selection activeCell="A7" sqref="A7"/>
      <pageMargins left="0.78740157480314965" right="0.39370078740157483" top="0.78740157480314965" bottom="0.59055118110236227" header="0.39370078740157483" footer="0.39370078740157483"/>
      <pageSetup paperSize="9" fitToHeight="0" orientation="portrait" r:id="rId9"/>
      <headerFooter alignWithMargins="0">
        <oddHeader>&amp;R&amp;"Arial,Fett"&amp;11TQ-Group</oddHeader>
        <oddFooter>&amp;L&amp;7&amp;F/&amp;A/&amp;D &amp;T&amp;R&amp;7Seite &amp;P von &amp;N</oddFooter>
      </headerFooter>
    </customSheetView>
    <customSheetView guid="{A0C39AA4-25B0-4AE0-97D0-AB677003498F}" fitToPage="1">
      <selection activeCell="A7" sqref="A7"/>
      <pageMargins left="0.78740157480314965" right="0.39370078740157483" top="0.78740157480314965" bottom="0.59055118110236227" header="0.39370078740157483" footer="0.39370078740157483"/>
      <pageSetup paperSize="9" fitToHeight="0" orientation="portrait" r:id="rId10"/>
      <headerFooter alignWithMargins="0">
        <oddHeader>&amp;R&amp;"Arial,Fett"&amp;11TQ-Group</oddHeader>
        <oddFooter>&amp;L&amp;7&amp;F/&amp;A/&amp;D &amp;T&amp;R&amp;7Seite &amp;P von &amp;N</oddFooter>
      </headerFooter>
    </customSheetView>
    <customSheetView guid="{3673F8BC-2265-4BBA-98D9-581F23DF403A}" fitToPage="1">
      <selection activeCell="A7" sqref="A7"/>
      <pageMargins left="0.78740157480314965" right="0.39370078740157483" top="0.78740157480314965" bottom="0.59055118110236227" header="0.39370078740157483" footer="0.39370078740157483"/>
      <pageSetup paperSize="9" fitToHeight="0" orientation="portrait" r:id="rId11"/>
      <headerFooter alignWithMargins="0">
        <oddHeader>&amp;R&amp;"Arial,Fett"&amp;11TQ-Group</oddHeader>
        <oddFooter>&amp;L&amp;7&amp;F/&amp;A/&amp;D &amp;T&amp;R&amp;7Seite &amp;P von &amp;N</oddFooter>
      </headerFooter>
    </customSheetView>
    <customSheetView guid="{0A547775-18FB-4253-9E0B-8EC65D1643E4}" fitToPage="1">
      <selection activeCell="A7" sqref="A7"/>
      <pageMargins left="0.78740157480314965" right="0.39370078740157483" top="0.78740157480314965" bottom="0.59055118110236227" header="0.39370078740157483" footer="0.39370078740157483"/>
      <pageSetup paperSize="9" fitToHeight="0" orientation="portrait" r:id="rId12"/>
      <headerFooter alignWithMargins="0">
        <oddHeader>&amp;R&amp;"Arial,Fett"&amp;11TQ-Group</oddHeader>
        <oddFooter>&amp;L&amp;7&amp;F/&amp;A/&amp;D &amp;T&amp;R&amp;7Seite &amp;P von &amp;N</oddFooter>
      </headerFooter>
    </customSheetView>
    <customSheetView guid="{F9295FE4-031E-4664-A531-E7A368A041F2}" fitToPage="1">
      <selection activeCell="A7" sqref="A7"/>
      <pageMargins left="0.78740157480314965" right="0.39370078740157483" top="0.78740157480314965" bottom="0.59055118110236227" header="0.39370078740157483" footer="0.39370078740157483"/>
      <pageSetup paperSize="9" fitToHeight="0" orientation="portrait" r:id="rId13"/>
      <headerFooter alignWithMargins="0">
        <oddHeader>&amp;R&amp;"Arial,Fett"&amp;11TQ-Group</oddHeader>
        <oddFooter>&amp;L&amp;7&amp;F/&amp;A/&amp;D &amp;T&amp;R&amp;7Seite &amp;P von &amp;N</oddFooter>
      </headerFooter>
    </customSheetView>
  </customSheetViews>
  <pageMargins left="0.78740157480314965" right="0.39370078740157483" top="0.78740157480314965" bottom="0.59055118110236227" header="0.39370078740157483" footer="0.39370078740157483"/>
  <pageSetup paperSize="9" fitToHeight="0" orientation="portrait" r:id="rId14"/>
  <headerFooter alignWithMargins="0">
    <oddHeader>&amp;R&amp;"Arial,Fett"&amp;11TQ-Group</oddHeader>
    <oddFooter>&amp;L&amp;7&amp;F/&amp;A/&amp;D &amp;T&amp;R&amp;7Seite &amp;P von &amp;N</oddFooter>
  </headerFooter>
  <drawing r:id="rId15"/>
  <legacyDrawing r:id="rId16"/>
  <oleObjects>
    <mc:AlternateContent xmlns:mc="http://schemas.openxmlformats.org/markup-compatibility/2006">
      <mc:Choice Requires="x14">
        <oleObject progId="Word.Picture.8" shapeId="8193" r:id="rId17">
          <objectPr defaultSize="0" autoPict="0" r:id="rId18">
            <anchor moveWithCells="1" sizeWithCells="1">
              <from>
                <xdr:col>6</xdr:col>
                <xdr:colOff>50800</xdr:colOff>
                <xdr:row>0</xdr:row>
                <xdr:rowOff>0</xdr:rowOff>
              </from>
              <to>
                <xdr:col>7</xdr:col>
                <xdr:colOff>0</xdr:colOff>
                <xdr:row>0</xdr:row>
                <xdr:rowOff>0</xdr:rowOff>
              </to>
            </anchor>
          </objectPr>
        </oleObject>
      </mc:Choice>
      <mc:Fallback>
        <oleObject progId="Word.Picture.8" shapeId="8193" r:id="rId17"/>
      </mc:Fallback>
    </mc:AlternateContent>
  </oleObjec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Übersicht</vt:lpstr>
      <vt:lpstr>Node-IDs</vt:lpstr>
      <vt:lpstr>Fehlerkomponenten</vt:lpstr>
      <vt:lpstr>Fehlergruppen</vt:lpstr>
      <vt:lpstr>Error-Level</vt:lpstr>
    </vt:vector>
  </TitlesOfParts>
  <Company>TQ Systems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Burger, Wolfgang</dc:creator>
  <cp:lastModifiedBy>Bader, Simon</cp:lastModifiedBy>
  <dcterms:created xsi:type="dcterms:W3CDTF">2021-03-19T12:46:51Z</dcterms:created>
  <dcterms:modified xsi:type="dcterms:W3CDTF">2024-08-24T09:29:21Z</dcterms:modified>
</cp:coreProperties>
</file>