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sensaputra/Downloads/"/>
    </mc:Choice>
  </mc:AlternateContent>
  <xr:revisionPtr revIDLastSave="0" documentId="13_ncr:1_{BF8FB2C4-8FA3-6B42-8A30-30B28775551E}" xr6:coauthVersionLast="47" xr6:coauthVersionMax="47" xr10:uidLastSave="{00000000-0000-0000-0000-000000000000}"/>
  <bookViews>
    <workbookView xWindow="14560" yWindow="500" windowWidth="14200" windowHeight="16280" xr2:uid="{4AD7B46E-35D7-C042-AE1C-D542EF1B4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F27" i="1"/>
  <c r="B27" i="1"/>
  <c r="D21" i="1"/>
  <c r="E21" i="1"/>
  <c r="F21" i="1"/>
  <c r="C21" i="1"/>
  <c r="E15" i="1"/>
  <c r="E12" i="1"/>
  <c r="E11" i="1"/>
  <c r="D12" i="1"/>
  <c r="D13" i="1"/>
  <c r="E14" i="1" s="1"/>
  <c r="D14" i="1"/>
  <c r="D11" i="1"/>
  <c r="B4" i="1"/>
  <c r="B17" i="1" s="1"/>
  <c r="E4" i="1"/>
  <c r="E3" i="1"/>
  <c r="E2" i="1"/>
  <c r="D25" i="1" l="1"/>
  <c r="F25" i="1"/>
  <c r="C25" i="1"/>
  <c r="F22" i="1"/>
  <c r="D22" i="1"/>
  <c r="D23" i="1" s="1"/>
  <c r="D24" i="1" s="1"/>
  <c r="C22" i="1"/>
  <c r="C28" i="1" s="1"/>
  <c r="E25" i="1"/>
  <c r="E22" i="1"/>
  <c r="E23" i="1" s="1"/>
  <c r="E24" i="1" s="1"/>
  <c r="E13" i="1"/>
  <c r="C23" i="1"/>
  <c r="C24" i="1" s="1"/>
  <c r="D28" i="1" l="1"/>
  <c r="E28" i="1"/>
  <c r="F23" i="1"/>
  <c r="F24" i="1" s="1"/>
  <c r="F28" i="1" l="1"/>
  <c r="B31" i="1" s="1"/>
  <c r="B30" i="1"/>
</calcChain>
</file>

<file path=xl/sharedStrings.xml><?xml version="1.0" encoding="utf-8"?>
<sst xmlns="http://schemas.openxmlformats.org/spreadsheetml/2006/main" count="42" uniqueCount="34">
  <si>
    <t>tent purchase</t>
  </si>
  <si>
    <t>4-years revenue</t>
  </si>
  <si>
    <t>new Seattle Venue</t>
  </si>
  <si>
    <t>Vacant land</t>
  </si>
  <si>
    <t>4-years addl expenses</t>
  </si>
  <si>
    <t>3-years investment (last year following year 0)</t>
  </si>
  <si>
    <t>last-year land sell</t>
  </si>
  <si>
    <t>last-year tent sell</t>
  </si>
  <si>
    <t>tax rate</t>
  </si>
  <si>
    <t>opportunuity CoC</t>
  </si>
  <si>
    <t>land purchase (existing)</t>
  </si>
  <si>
    <t>Cash flows</t>
  </si>
  <si>
    <t>Year</t>
  </si>
  <si>
    <t>Revenue</t>
  </si>
  <si>
    <t>expense</t>
  </si>
  <si>
    <t>depreciation</t>
  </si>
  <si>
    <t>Tax</t>
  </si>
  <si>
    <t>4-years yearly depreciation</t>
  </si>
  <si>
    <t>WCR</t>
  </si>
  <si>
    <t>Earnings in WCR</t>
  </si>
  <si>
    <t>v</t>
  </si>
  <si>
    <t>tent annual depreciation</t>
  </si>
  <si>
    <t>Revenues</t>
  </si>
  <si>
    <t>expenses</t>
  </si>
  <si>
    <t>EBIT</t>
  </si>
  <si>
    <t xml:space="preserve"> depreciation</t>
  </si>
  <si>
    <t>increase in WC</t>
  </si>
  <si>
    <t>Capital Spending</t>
  </si>
  <si>
    <t>FCF</t>
  </si>
  <si>
    <t>NPV</t>
  </si>
  <si>
    <t>&gt;0</t>
  </si>
  <si>
    <t>IRR</t>
  </si>
  <si>
    <t>&gt;CoC</t>
  </si>
  <si>
    <t>reasonable to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</si>
</sst>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0" fontId="0" fillId="0" borderId="1" xfId="1" applyNumberFormat="1" applyFont="1" applyBorder="1"/>
    <xf numFmtId="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BD8E-0447-454E-BC2C-F48F1A46212D}">
  <dimension ref="A1:F32"/>
  <sheetViews>
    <sheetView tabSelected="1" topLeftCell="A4" workbookViewId="0">
      <selection activeCell="D34" sqref="D34"/>
    </sheetView>
  </sheetViews>
  <sheetFormatPr baseColWidth="10" defaultRowHeight="16" x14ac:dyDescent="0.2"/>
  <cols>
    <col min="1" max="1" width="18" bestFit="1" customWidth="1"/>
    <col min="2" max="2" width="14.6640625" style="1" bestFit="1" customWidth="1"/>
    <col min="3" max="3" width="13.1640625" bestFit="1" customWidth="1"/>
    <col min="4" max="4" width="16" bestFit="1" customWidth="1"/>
    <col min="5" max="5" width="17.83203125" style="1" bestFit="1" customWidth="1"/>
    <col min="6" max="6" width="13.1640625" bestFit="1" customWidth="1"/>
  </cols>
  <sheetData>
    <row r="1" spans="1:6" x14ac:dyDescent="0.2">
      <c r="A1" t="s">
        <v>3</v>
      </c>
      <c r="D1" t="s">
        <v>2</v>
      </c>
    </row>
    <row r="2" spans="1:6" x14ac:dyDescent="0.2">
      <c r="A2" t="s">
        <v>10</v>
      </c>
      <c r="B2" s="1">
        <v>-1000000</v>
      </c>
      <c r="C2" t="s">
        <v>20</v>
      </c>
      <c r="D2" t="s">
        <v>1</v>
      </c>
      <c r="E2" s="1">
        <f>800000*4</f>
        <v>3200000</v>
      </c>
      <c r="F2" t="s">
        <v>20</v>
      </c>
    </row>
    <row r="3" spans="1:6" x14ac:dyDescent="0.2">
      <c r="A3" t="s">
        <v>0</v>
      </c>
      <c r="B3" s="1">
        <v>-400000</v>
      </c>
      <c r="C3" t="s">
        <v>20</v>
      </c>
      <c r="D3" t="s">
        <v>4</v>
      </c>
      <c r="E3" s="1">
        <f>-500000*4</f>
        <v>-2000000</v>
      </c>
      <c r="F3" t="s">
        <v>20</v>
      </c>
    </row>
    <row r="4" spans="1:6" x14ac:dyDescent="0.2">
      <c r="A4" t="s">
        <v>17</v>
      </c>
      <c r="B4" s="1">
        <f>(-B3-E6)/4</f>
        <v>50000</v>
      </c>
      <c r="C4" t="s">
        <v>20</v>
      </c>
      <c r="D4" t="s">
        <v>5</v>
      </c>
      <c r="E4" s="1">
        <f>3*0.25*800000</f>
        <v>600000</v>
      </c>
      <c r="F4" t="s">
        <v>20</v>
      </c>
    </row>
    <row r="5" spans="1:6" x14ac:dyDescent="0.2">
      <c r="D5" t="s">
        <v>6</v>
      </c>
      <c r="E5" s="1">
        <v>750000</v>
      </c>
      <c r="F5" t="s">
        <v>20</v>
      </c>
    </row>
    <row r="6" spans="1:6" x14ac:dyDescent="0.2">
      <c r="D6" t="s">
        <v>7</v>
      </c>
      <c r="E6" s="1">
        <v>200000</v>
      </c>
      <c r="F6" t="s">
        <v>20</v>
      </c>
    </row>
    <row r="7" spans="1:6" x14ac:dyDescent="0.2">
      <c r="D7" t="s">
        <v>8</v>
      </c>
      <c r="F7">
        <v>0.4</v>
      </c>
    </row>
    <row r="8" spans="1:6" x14ac:dyDescent="0.2">
      <c r="D8" t="s">
        <v>9</v>
      </c>
      <c r="F8">
        <v>0.16</v>
      </c>
    </row>
    <row r="10" spans="1:6" x14ac:dyDescent="0.2">
      <c r="A10" t="s">
        <v>12</v>
      </c>
      <c r="B10" s="1" t="s">
        <v>13</v>
      </c>
      <c r="C10" t="s">
        <v>14</v>
      </c>
      <c r="D10" t="s">
        <v>18</v>
      </c>
      <c r="E10" s="1" t="s">
        <v>19</v>
      </c>
    </row>
    <row r="11" spans="1:6" x14ac:dyDescent="0.2">
      <c r="A11">
        <v>0</v>
      </c>
      <c r="D11" s="1">
        <f>-0.25*B12</f>
        <v>-200000</v>
      </c>
      <c r="E11" s="1">
        <f>D11</f>
        <v>-200000</v>
      </c>
      <c r="F11" s="1"/>
    </row>
    <row r="12" spans="1:6" x14ac:dyDescent="0.2">
      <c r="A12">
        <v>1</v>
      </c>
      <c r="B12" s="1">
        <v>800000</v>
      </c>
      <c r="C12" s="1">
        <v>-500000</v>
      </c>
      <c r="D12" s="1">
        <f t="shared" ref="D12:D14" si="0">-0.25*B13</f>
        <v>-200000</v>
      </c>
      <c r="E12" s="1">
        <f>D12-D11</f>
        <v>0</v>
      </c>
      <c r="F12" s="1"/>
    </row>
    <row r="13" spans="1:6" x14ac:dyDescent="0.2">
      <c r="A13">
        <v>2</v>
      </c>
      <c r="B13" s="1">
        <v>800000</v>
      </c>
      <c r="C13" s="1">
        <v>-500000</v>
      </c>
      <c r="D13" s="1">
        <f t="shared" si="0"/>
        <v>-200000</v>
      </c>
      <c r="E13" s="1">
        <f t="shared" ref="E13:E14" si="1">D13-D12</f>
        <v>0</v>
      </c>
      <c r="F13" s="1"/>
    </row>
    <row r="14" spans="1:6" x14ac:dyDescent="0.2">
      <c r="A14">
        <v>3</v>
      </c>
      <c r="B14" s="1">
        <v>800000</v>
      </c>
      <c r="C14" s="1">
        <v>-500000</v>
      </c>
      <c r="D14" s="1">
        <f t="shared" si="0"/>
        <v>-200000</v>
      </c>
      <c r="E14" s="1">
        <f t="shared" si="1"/>
        <v>0</v>
      </c>
      <c r="F14" s="1"/>
    </row>
    <row r="15" spans="1:6" x14ac:dyDescent="0.2">
      <c r="A15">
        <v>4</v>
      </c>
      <c r="B15" s="1">
        <v>800000</v>
      </c>
      <c r="C15" s="1">
        <v>-500000</v>
      </c>
      <c r="E15" s="1">
        <f>D15-D14</f>
        <v>200000</v>
      </c>
    </row>
    <row r="17" spans="1:6" x14ac:dyDescent="0.2">
      <c r="A17" t="s">
        <v>21</v>
      </c>
      <c r="B17" s="1">
        <f>B4</f>
        <v>50000</v>
      </c>
    </row>
    <row r="19" spans="1:6" x14ac:dyDescent="0.2">
      <c r="A19" t="s">
        <v>11</v>
      </c>
      <c r="B19" s="3">
        <v>0</v>
      </c>
      <c r="C19">
        <v>1</v>
      </c>
      <c r="D19">
        <v>2</v>
      </c>
      <c r="E19" s="3">
        <v>3</v>
      </c>
      <c r="F19">
        <v>4</v>
      </c>
    </row>
    <row r="20" spans="1:6" x14ac:dyDescent="0.2">
      <c r="A20" t="s">
        <v>22</v>
      </c>
      <c r="B20" s="3"/>
      <c r="C20">
        <v>800000</v>
      </c>
      <c r="D20">
        <v>800000</v>
      </c>
      <c r="E20">
        <v>800000</v>
      </c>
      <c r="F20">
        <v>800000</v>
      </c>
    </row>
    <row r="21" spans="1:6" x14ac:dyDescent="0.2">
      <c r="A21" t="s">
        <v>23</v>
      </c>
      <c r="B21" s="3"/>
      <c r="C21">
        <f>$C$12</f>
        <v>-500000</v>
      </c>
      <c r="D21">
        <f t="shared" ref="D21:F21" si="2">$C$12</f>
        <v>-500000</v>
      </c>
      <c r="E21">
        <f t="shared" si="2"/>
        <v>-500000</v>
      </c>
      <c r="F21">
        <f t="shared" si="2"/>
        <v>-500000</v>
      </c>
    </row>
    <row r="22" spans="1:6" x14ac:dyDescent="0.2">
      <c r="A22" t="s">
        <v>15</v>
      </c>
      <c r="B22" s="3"/>
      <c r="C22">
        <f>-$B$17</f>
        <v>-50000</v>
      </c>
      <c r="D22">
        <f t="shared" ref="D22:E22" si="3">-$B$17</f>
        <v>-50000</v>
      </c>
      <c r="E22">
        <f t="shared" si="3"/>
        <v>-50000</v>
      </c>
      <c r="F22">
        <f>-$B$17</f>
        <v>-50000</v>
      </c>
    </row>
    <row r="23" spans="1:6" x14ac:dyDescent="0.2">
      <c r="A23" t="s">
        <v>24</v>
      </c>
      <c r="B23" s="3"/>
      <c r="C23">
        <f>SUM(C20:C22)</f>
        <v>250000</v>
      </c>
      <c r="D23">
        <f t="shared" ref="D23:F23" si="4">SUM(D20:D22)</f>
        <v>250000</v>
      </c>
      <c r="E23">
        <f t="shared" si="4"/>
        <v>250000</v>
      </c>
      <c r="F23">
        <f t="shared" si="4"/>
        <v>250000</v>
      </c>
    </row>
    <row r="24" spans="1:6" x14ac:dyDescent="0.2">
      <c r="A24" t="s">
        <v>16</v>
      </c>
      <c r="B24" s="3"/>
      <c r="C24">
        <f>-0.4*C23</f>
        <v>-100000</v>
      </c>
      <c r="D24">
        <f t="shared" ref="D24:F24" si="5">-0.4*D23</f>
        <v>-100000</v>
      </c>
      <c r="E24">
        <f t="shared" si="5"/>
        <v>-100000</v>
      </c>
      <c r="F24">
        <f t="shared" si="5"/>
        <v>-100000</v>
      </c>
    </row>
    <row r="25" spans="1:6" x14ac:dyDescent="0.2">
      <c r="A25" t="s">
        <v>25</v>
      </c>
      <c r="B25" s="3"/>
      <c r="C25">
        <f>$B$17</f>
        <v>50000</v>
      </c>
      <c r="D25">
        <f t="shared" ref="D25:F25" si="6">$B$17</f>
        <v>50000</v>
      </c>
      <c r="E25">
        <f t="shared" si="6"/>
        <v>50000</v>
      </c>
      <c r="F25">
        <f t="shared" si="6"/>
        <v>50000</v>
      </c>
    </row>
    <row r="26" spans="1:6" x14ac:dyDescent="0.2">
      <c r="A26" t="s">
        <v>26</v>
      </c>
      <c r="B26">
        <v>-200000</v>
      </c>
      <c r="C26">
        <v>0</v>
      </c>
      <c r="D26">
        <v>0</v>
      </c>
      <c r="E26">
        <v>0</v>
      </c>
      <c r="F26">
        <v>200000</v>
      </c>
    </row>
    <row r="27" spans="1:6" x14ac:dyDescent="0.2">
      <c r="A27" s="4" t="s">
        <v>27</v>
      </c>
      <c r="B27" s="5">
        <f>SUM(B2:B3)</f>
        <v>-1400000</v>
      </c>
      <c r="C27" s="4"/>
      <c r="D27" s="4"/>
      <c r="E27" s="5"/>
      <c r="F27" s="4">
        <f>E5+E6</f>
        <v>950000</v>
      </c>
    </row>
    <row r="28" spans="1:6" x14ac:dyDescent="0.2">
      <c r="A28" t="s">
        <v>28</v>
      </c>
      <c r="B28" s="3">
        <f>SUM(B20:B27)</f>
        <v>-1600000</v>
      </c>
      <c r="C28" s="3">
        <f t="shared" ref="C28:E28" si="7">SUM(C20:C27)</f>
        <v>450000</v>
      </c>
      <c r="D28" s="3">
        <f t="shared" si="7"/>
        <v>450000</v>
      </c>
      <c r="E28" s="3">
        <f t="shared" si="7"/>
        <v>450000</v>
      </c>
      <c r="F28" s="3">
        <f>SUM(F20:F27)</f>
        <v>1600000</v>
      </c>
    </row>
    <row r="29" spans="1:6" x14ac:dyDescent="0.2">
      <c r="B29" s="3"/>
      <c r="E29" s="3"/>
    </row>
    <row r="30" spans="1:6" x14ac:dyDescent="0.2">
      <c r="A30" t="s">
        <v>29</v>
      </c>
      <c r="B30" s="2">
        <f>NPV(F8,C28:F28)+B28</f>
        <v>294316.04977371101</v>
      </c>
      <c r="C30" t="s">
        <v>30</v>
      </c>
      <c r="D30" t="s">
        <v>33</v>
      </c>
      <c r="E30" s="3"/>
    </row>
    <row r="31" spans="1:6" x14ac:dyDescent="0.2">
      <c r="A31" t="s">
        <v>31</v>
      </c>
      <c r="B31" s="6">
        <f>IRR(B28:F28)</f>
        <v>0.2311423023453727</v>
      </c>
      <c r="C31" t="s">
        <v>32</v>
      </c>
      <c r="D31" t="s">
        <v>33</v>
      </c>
      <c r="E31" s="3"/>
    </row>
    <row r="32" spans="1:6" x14ac:dyDescent="0.2">
      <c r="B32" s="3"/>
      <c r="E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hcs8</dc:creator>
  <cp:lastModifiedBy>hcs8</cp:lastModifiedBy>
  <dcterms:created xsi:type="dcterms:W3CDTF">2025-05-19T16:58:57Z</dcterms:created>
  <dcterms:modified xsi:type="dcterms:W3CDTF">2025-08-06T02:11:01Z</dcterms:modified>
</cp:coreProperties>
</file>