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nsae\Maglev\Take-home-Maglev-lab\physical_system\hardware\blueprints\maggyV2.6\"/>
    </mc:Choice>
  </mc:AlternateContent>
  <xr:revisionPtr revIDLastSave="0" documentId="13_ncr:1_{8A4CD3E6-38DA-46C6-82F6-86B38167699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or Sama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H12" i="2"/>
  <c r="H13" i="2"/>
  <c r="H14" i="2"/>
  <c r="H11" i="2"/>
  <c r="H10" i="2"/>
  <c r="H9" i="2"/>
  <c r="H8" i="2"/>
  <c r="H7" i="2"/>
  <c r="H6" i="2"/>
  <c r="H5" i="2"/>
  <c r="H4" i="2"/>
  <c r="D4" i="2"/>
  <c r="H3" i="2"/>
  <c r="D3" i="2"/>
</calcChain>
</file>

<file path=xl/sharedStrings.xml><?xml version="1.0" encoding="utf-8"?>
<sst xmlns="http://schemas.openxmlformats.org/spreadsheetml/2006/main" count="44" uniqueCount="39">
  <si>
    <t>Type</t>
  </si>
  <si>
    <t>Link</t>
  </si>
  <si>
    <t>Part ID</t>
  </si>
  <si>
    <t>Stock</t>
  </si>
  <si>
    <t>Needed</t>
  </si>
  <si>
    <t>Unit price</t>
  </si>
  <si>
    <t>Total price</t>
  </si>
  <si>
    <t>Barrel jack connector</t>
  </si>
  <si>
    <t>https://www.digikey.no/no/products/detail/cui-devices/PJ-036AH-SMT-TR/1530971</t>
  </si>
  <si>
    <t>N/A</t>
  </si>
  <si>
    <t>Hall-effect sensor A0</t>
  </si>
  <si>
    <t>https://no.mouser.com/ProductDetail/Infineon-Technologies/TLE493DW2B6A0HTSA1?qs=qpJ%252B%252B%252Bdg6p1ZWZo3xqeg4Q%3D%3D</t>
  </si>
  <si>
    <t>TLE493DW2B6A0HTSA1</t>
  </si>
  <si>
    <t>Hall-effect sensor A1</t>
  </si>
  <si>
    <t>https://no.mouser.com/ProductDetail/Infineon-Technologies/TLE493DW2B6A1HTSA1?qs=qpJ%252B%252B%252Bdg6p2GsXYBHjVLRg%3D%3D</t>
  </si>
  <si>
    <t>TLE493DW2B6A1HTSA1</t>
  </si>
  <si>
    <t>Hall-effect sensor A2</t>
  </si>
  <si>
    <t>https://no.mouser.com/ProductDetail/Infineon-Technologies/TLE493DW2B6A2HTSA1?qs=qpJ%252B%252B%252Bdg6p3sDlfUVyprJw%3D%3D&amp;gad_source=1&amp;gclid=Cj0KCQiAqsitBhDlARIsAGMR1RgW20Hgk6dwWJqauu1l4UQqWCyrjEE_Bg_0n6zdNbWK7Fxi5Dt431YaArPBEALw_wcB</t>
  </si>
  <si>
    <t>TLE493DW2B6A2HTSA1</t>
  </si>
  <si>
    <t>Female header 24P</t>
  </si>
  <si>
    <t>https://no.mouser.com/ProductDetail/Samtec/SSM-124-L-SV?qs=rU5fayqh%252BE0vrs1Fgp%252Btrw%3D%3D</t>
  </si>
  <si>
    <t>SSM-124-L-SV</t>
  </si>
  <si>
    <t>SUM</t>
  </si>
  <si>
    <t>Anti static pad</t>
  </si>
  <si>
    <t>https://www.digikey.no/no/products/detail/sparkfun-electronics/TOL-14672/8702492?utm_adgroup=&amp;utm_source=google&amp;utm_medium=cpc&amp;utm_campaign=PMax%20Shopping_Product_Zombie%20SKUs&amp;utm_term=&amp;productid=8702492&amp;utm_content=&amp;utm_id=go_cmp-18529570314_adg-_ad-__dev-c_ext-_prd-8702492_sig-CjwKCAiAzc2tBhA6EiwArv-i6RCw_Mj5CQuea0XJye51hU8jwiw033DvECu42breXxWI9Vj5leczpxoC-MoQAvD_BwE&amp;gad_source=1&amp;gclid=CjwKCAiAzc2tBhA6EiwArv-i6RCw_Mj5CQuea0XJye51hU8jwiw033DvECu42breXxWI9Vj5leczpxoC-MoQAvD_BwE</t>
  </si>
  <si>
    <t>Anti static bag</t>
  </si>
  <si>
    <t>https://www.digikey.no/no/products/detail/scs/30068/3430458</t>
  </si>
  <si>
    <t>Teensy 4.1</t>
  </si>
  <si>
    <t>https://www.digikey.no/no/products/detail/sparkfun-electronics/DEV-16996/13158152</t>
  </si>
  <si>
    <t>DEV-16996</t>
  </si>
  <si>
    <t>Power supply</t>
  </si>
  <si>
    <t>https://www.digikey.no/en/products/detail/xp-power/VEL36US120-EU-JA/6220847</t>
  </si>
  <si>
    <t>Solenoids</t>
  </si>
  <si>
    <t>https://www.aliexpress.com/item/4000076659177.html?spm=a2g0o.productlist.main.1.455ew7Phw7PhcV&amp;algo_pvid=489107c2-cb2e-4235-b999-33f5bcec5149&amp;algo_exp_id=489107c2-cb2e-4235-b999-33f5bcec5149-0&amp;pdp_npi=4%40dis%21EUR%216.78%216.24%21%21%217.18%216.61%21%402103249617062671537431660e604c%2110000015610528766%21sea%21NO%210%21AB&amp;curPageLogUid=W7mtjk8XbjMA&amp;utparam-url=scene%3Asearch%7Cquery_from%3A</t>
  </si>
  <si>
    <t>VEL36US120-EU-JA</t>
  </si>
  <si>
    <t>Big magnet</t>
  </si>
  <si>
    <t>Small magnet</t>
  </si>
  <si>
    <t>https://supermagneter.no/diskmagnet-50x5mm-id752</t>
  </si>
  <si>
    <t>https://supermagneter.no/magnet-med-monteringshull-20x4mm-id794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</si>
</sst>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kr&quot;"/>
    <numFmt numFmtId="165" formatCode="#,##0.00\ [$kr-414]"/>
  </numFmts>
  <fonts count="8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0" fontId="5" fillId="0" borderId="0" xfId="0" applyFont="1"/>
    <xf numFmtId="0" fontId="6" fillId="3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0" fontId="7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.mouser.com/ProductDetail/Infineon-Technologies/TLE493DW2B6A2HTSA1?qs=qpJ%252B%252B%252Bdg6p3sDlfUVyprJw%3D%3D&amp;gad_source=1&amp;gclid=Cj0KCQiAqsitBhDlARIsAGMR1RgW20Hgk6dwWJqauu1l4UQqWCyrjEE_Bg_0n6zdNbWK7Fxi5Dt431YaArPBEALw_wcB" TargetMode="External"/><Relationship Id="rId3" Type="http://schemas.openxmlformats.org/officeDocument/2006/relationships/hyperlink" Target="https://www.digikey.no/no/products/detail/scs/30068/3430458" TargetMode="External"/><Relationship Id="rId7" Type="http://schemas.openxmlformats.org/officeDocument/2006/relationships/hyperlink" Target="https://no.mouser.com/ProductDetail/Infineon-Technologies/TLE493DW2B6A1HTSA1?qs=qpJ%252B%252B%252Bdg6p2GsXYBHjVLRg%3D%3D" TargetMode="External"/><Relationship Id="rId12" Type="http://schemas.openxmlformats.org/officeDocument/2006/relationships/hyperlink" Target="https://supermagneter.no/diskmagnet-50x5mm-id752" TargetMode="External"/><Relationship Id="rId2" Type="http://schemas.openxmlformats.org/officeDocument/2006/relationships/hyperlink" Target="https://www.digikey.no/no/products/detail/sparkfun-electronics/TOL-14672/8702492?utm_adgroup=&amp;utm_source=google&amp;utm_medium=cpc&amp;utm_campaign=PMax%20Shopping_Product_Zombie%20SKUs&amp;utm_term=&amp;productid=8702492&amp;utm_content=&amp;utm_id=go_cmp-18529570314_adg-_ad-__dev-c_ext-_prd-8702492_sig-CjwKCAiAzc2tBhA6EiwArv-i6RCw_Mj5CQuea0XJye51hU8jwiw033DvECu42breXxWI9Vj5leczpxoC-MoQAvD_BwE&amp;gad_source=1&amp;gclid=CjwKCAiAzc2tBhA6EiwArv-i6RCw_Mj5CQuea0XJye51hU8jwiw033DvECu42breXxWI9Vj5leczpxoC-MoQAvD_BwE" TargetMode="External"/><Relationship Id="rId1" Type="http://schemas.openxmlformats.org/officeDocument/2006/relationships/hyperlink" Target="https://www.digikey.no/no/products/detail/cui-devices/PJ-036AH-SMT-TR/1530971" TargetMode="External"/><Relationship Id="rId6" Type="http://schemas.openxmlformats.org/officeDocument/2006/relationships/hyperlink" Target="https://no.mouser.com/ProductDetail/Infineon-Technologies/TLE493DW2B6A0HTSA1?qs=qpJ%252B%252B%252Bdg6p1ZWZo3xqeg4Q%3D%3D" TargetMode="External"/><Relationship Id="rId11" Type="http://schemas.openxmlformats.org/officeDocument/2006/relationships/hyperlink" Target="https://supermagneter.no/magnet-med-monteringshull-20x4mm-id794" TargetMode="External"/><Relationship Id="rId5" Type="http://schemas.openxmlformats.org/officeDocument/2006/relationships/hyperlink" Target="https://www.digikey.no/no/products/detail/sparkfun-electronics/DEV-16996/13158152" TargetMode="External"/><Relationship Id="rId10" Type="http://schemas.openxmlformats.org/officeDocument/2006/relationships/hyperlink" Target="https://www.aliexpress.com/item/4000076659177.html?spm=a2g0o.productlist.main.1.455ew7Phw7PhcV&amp;algo_pvid=489107c2-cb2e-4235-b999-33f5bcec5149&amp;algo_exp_id=489107c2-cb2e-4235-b999-33f5bcec5149-0&amp;pdp_npi=4%40dis%21EUR%216.78%216.24%21%21%217.18%216.61%21%402103249617062671537431660e604c%2110000015610528766%21sea%21NO%210%21AB&amp;curPageLogUid=W7mtjk8XbjMA&amp;utparam-url=scene%3Asearch%7Cquery_from%3A" TargetMode="External"/><Relationship Id="rId4" Type="http://schemas.openxmlformats.org/officeDocument/2006/relationships/hyperlink" Target="https://www.digikey.no/en/products/detail/xp-power/VEL36US120-EU-JA/6220847" TargetMode="External"/><Relationship Id="rId9" Type="http://schemas.openxmlformats.org/officeDocument/2006/relationships/hyperlink" Target="https://no.mouser.com/ProductDetail/Samtec/SSM-124-L-SV?qs=rU5fayqh%252BE0vrs1Fgp%252Btr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15"/>
  <sheetViews>
    <sheetView tabSelected="1" workbookViewId="0">
      <selection activeCell="D19" sqref="D19"/>
    </sheetView>
  </sheetViews>
  <sheetFormatPr baseColWidth="10" defaultColWidth="12.5703125" defaultRowHeight="15.75" customHeight="1" x14ac:dyDescent="0.2"/>
  <cols>
    <col min="2" max="2" width="16.5703125" customWidth="1"/>
    <col min="3" max="3" width="18.42578125" customWidth="1"/>
    <col min="4" max="4" width="20" customWidth="1"/>
    <col min="5" max="5" width="7.5703125" bestFit="1" customWidth="1"/>
    <col min="6" max="6" width="8" bestFit="1" customWidth="1"/>
    <col min="7" max="7" width="9.7109375" bestFit="1" customWidth="1"/>
    <col min="8" max="8" width="10.7109375" bestFit="1" customWidth="1"/>
    <col min="9" max="9" width="1.85546875" customWidth="1"/>
    <col min="10" max="11" width="6.42578125" customWidth="1"/>
  </cols>
  <sheetData>
    <row r="2" spans="2:8" ht="12.7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2.75" x14ac:dyDescent="0.2">
      <c r="B3" s="2" t="s">
        <v>7</v>
      </c>
      <c r="C3" s="5" t="s">
        <v>8</v>
      </c>
      <c r="D3" s="2" t="str">
        <f ca="1">IFERROR(__xludf.DUMMYFUNCTION("IMPORTXML(C3, ""/html/body/div[2]/div/main/div/div[1]/div[1]/div[1]/div/div/div[2]/div/table/tbody/tr[3]/td[2]"")"),"PJ-036AH-SMT-TR")</f>
        <v>PJ-036AH-SMT-TR</v>
      </c>
      <c r="E3" s="3">
        <v>42522</v>
      </c>
      <c r="F3" s="3">
        <v>1</v>
      </c>
      <c r="G3" s="4">
        <v>13.01</v>
      </c>
      <c r="H3" s="4">
        <f t="shared" ref="H3:H14" si="0">G3*F3</f>
        <v>13.01</v>
      </c>
    </row>
    <row r="4" spans="2:8" ht="12.75" x14ac:dyDescent="0.2">
      <c r="B4" s="2" t="s">
        <v>23</v>
      </c>
      <c r="C4" s="6" t="s">
        <v>24</v>
      </c>
      <c r="D4" s="7" t="str">
        <f ca="1">IFERROR(__xludf.DUMMYFUNCTION("IMPORTXML(C4, ""/html/body/div[2]/div/main/div/div[1]/div[1]/div[1]/div/div/div[2]/div/table/tbody/tr[3]/td[2]"")"),"TOL-14672")</f>
        <v>TOL-14672</v>
      </c>
      <c r="E4" s="3">
        <v>649</v>
      </c>
      <c r="F4" s="3">
        <v>0</v>
      </c>
      <c r="G4" s="8">
        <v>119</v>
      </c>
      <c r="H4" s="4">
        <f t="shared" si="0"/>
        <v>0</v>
      </c>
    </row>
    <row r="5" spans="2:8" ht="12.75" x14ac:dyDescent="0.2">
      <c r="B5" s="2" t="s">
        <v>25</v>
      </c>
      <c r="C5" s="6" t="s">
        <v>26</v>
      </c>
      <c r="D5" s="7">
        <v>30068</v>
      </c>
      <c r="E5" s="3">
        <v>184246</v>
      </c>
      <c r="F5" s="3">
        <v>0</v>
      </c>
      <c r="G5" s="8">
        <v>2.86</v>
      </c>
      <c r="H5" s="4">
        <f t="shared" si="0"/>
        <v>0</v>
      </c>
    </row>
    <row r="6" spans="2:8" ht="12.75" x14ac:dyDescent="0.2">
      <c r="B6" s="2" t="s">
        <v>30</v>
      </c>
      <c r="C6" s="9" t="s">
        <v>31</v>
      </c>
      <c r="D6" s="2" t="s">
        <v>34</v>
      </c>
      <c r="E6" s="2">
        <v>63</v>
      </c>
      <c r="F6" s="2">
        <v>1</v>
      </c>
      <c r="G6" s="8">
        <v>189</v>
      </c>
      <c r="H6" s="4">
        <f t="shared" si="0"/>
        <v>189</v>
      </c>
    </row>
    <row r="7" spans="2:8" ht="12.75" x14ac:dyDescent="0.2">
      <c r="B7" s="2" t="s">
        <v>27</v>
      </c>
      <c r="C7" s="9" t="s">
        <v>28</v>
      </c>
      <c r="D7" s="7" t="s">
        <v>29</v>
      </c>
      <c r="E7" s="2">
        <v>1478</v>
      </c>
      <c r="F7" s="2">
        <v>1</v>
      </c>
      <c r="G7" s="8">
        <v>396</v>
      </c>
      <c r="H7" s="4">
        <f t="shared" si="0"/>
        <v>396</v>
      </c>
    </row>
    <row r="8" spans="2:8" ht="12.75" x14ac:dyDescent="0.2">
      <c r="B8" s="2" t="s">
        <v>10</v>
      </c>
      <c r="C8" s="5" t="s">
        <v>11</v>
      </c>
      <c r="D8" s="2" t="s">
        <v>12</v>
      </c>
      <c r="E8" s="3">
        <v>4993</v>
      </c>
      <c r="F8" s="3">
        <v>1</v>
      </c>
      <c r="G8" s="4">
        <v>19.64</v>
      </c>
      <c r="H8" s="4">
        <f t="shared" si="0"/>
        <v>19.64</v>
      </c>
    </row>
    <row r="9" spans="2:8" ht="12.75" x14ac:dyDescent="0.2">
      <c r="B9" s="2" t="s">
        <v>13</v>
      </c>
      <c r="C9" s="5" t="s">
        <v>14</v>
      </c>
      <c r="D9" s="2" t="s">
        <v>15</v>
      </c>
      <c r="E9" s="3">
        <v>910</v>
      </c>
      <c r="F9" s="3">
        <v>1</v>
      </c>
      <c r="G9" s="4">
        <v>19.64</v>
      </c>
      <c r="H9" s="4">
        <f t="shared" si="0"/>
        <v>19.64</v>
      </c>
    </row>
    <row r="10" spans="2:8" ht="12.75" x14ac:dyDescent="0.2">
      <c r="B10" s="2" t="s">
        <v>16</v>
      </c>
      <c r="C10" s="5" t="s">
        <v>17</v>
      </c>
      <c r="D10" s="2" t="s">
        <v>18</v>
      </c>
      <c r="E10" s="3">
        <v>1318</v>
      </c>
      <c r="F10" s="3">
        <v>1</v>
      </c>
      <c r="G10" s="4">
        <v>21.83</v>
      </c>
      <c r="H10" s="4">
        <f t="shared" si="0"/>
        <v>21.83</v>
      </c>
    </row>
    <row r="11" spans="2:8" ht="12.75" x14ac:dyDescent="0.2">
      <c r="B11" s="2" t="s">
        <v>19</v>
      </c>
      <c r="C11" s="5" t="s">
        <v>20</v>
      </c>
      <c r="D11" s="2" t="s">
        <v>21</v>
      </c>
      <c r="E11" s="3">
        <v>140</v>
      </c>
      <c r="F11" s="3">
        <v>2</v>
      </c>
      <c r="G11" s="4">
        <v>40.19</v>
      </c>
      <c r="H11" s="4">
        <f t="shared" si="0"/>
        <v>80.38</v>
      </c>
    </row>
    <row r="12" spans="2:8" ht="12.75" x14ac:dyDescent="0.2">
      <c r="B12" s="2" t="s">
        <v>32</v>
      </c>
      <c r="C12" s="5" t="s">
        <v>33</v>
      </c>
      <c r="D12" s="2" t="s">
        <v>9</v>
      </c>
      <c r="E12" s="3" t="s">
        <v>9</v>
      </c>
      <c r="F12" s="3">
        <v>4</v>
      </c>
      <c r="G12" s="4">
        <v>14</v>
      </c>
      <c r="H12" s="4">
        <f t="shared" si="0"/>
        <v>56</v>
      </c>
    </row>
    <row r="13" spans="2:8" ht="15.75" customHeight="1" x14ac:dyDescent="0.2">
      <c r="B13" s="2" t="s">
        <v>35</v>
      </c>
      <c r="C13" s="13" t="s">
        <v>37</v>
      </c>
      <c r="D13" s="2" t="s">
        <v>9</v>
      </c>
      <c r="E13" t="s">
        <v>9</v>
      </c>
      <c r="F13" s="3">
        <v>1</v>
      </c>
      <c r="G13" s="4">
        <v>299</v>
      </c>
      <c r="H13" s="4">
        <f t="shared" si="0"/>
        <v>299</v>
      </c>
    </row>
    <row r="14" spans="2:8" ht="15.75" customHeight="1" x14ac:dyDescent="0.2">
      <c r="B14" s="2" t="s">
        <v>36</v>
      </c>
      <c r="C14" s="13" t="s">
        <v>38</v>
      </c>
      <c r="D14" s="2" t="s">
        <v>9</v>
      </c>
      <c r="E14" t="s">
        <v>9</v>
      </c>
      <c r="F14" s="3">
        <v>12</v>
      </c>
      <c r="G14" s="4">
        <v>49</v>
      </c>
      <c r="H14" s="4">
        <f t="shared" si="0"/>
        <v>588</v>
      </c>
    </row>
    <row r="15" spans="2:8" ht="15.75" customHeight="1" x14ac:dyDescent="0.2">
      <c r="B15" s="10" t="s">
        <v>22</v>
      </c>
      <c r="C15" s="11"/>
      <c r="D15" s="11"/>
      <c r="E15" s="11"/>
      <c r="F15" s="11"/>
      <c r="G15" s="11"/>
      <c r="H15" s="12">
        <f>SUM(H3:H14)</f>
        <v>1682.5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display="https://www.aliexpress.com/item/4000076659177.html?spm=a2g0o.productlist.main.1.455ew7Phw7PhcV&amp;algo_pvid=489107c2-cb2e-4235-b999-33f5bcec5149&amp;algo_exp_id=489107c2-cb2e-4235-b999-33f5bcec5149-0&amp;pdp_npi=4%40dis%21EUR%216.78%216.24%21%21%217.18%216.61%21%402103249617062671537431660e604c%2110000015610528766%21sea%21NO%210%21AB&amp;curPageLogUid=W7mtjk8XbjMA&amp;utparam-url=scene%3Asearch%7Cquery_from%3A" xr:uid="{B1651697-F259-43EA-B41F-4B6B30D06863}"/>
    <hyperlink ref="C14" r:id="rId11" xr:uid="{DADFE9A5-884C-4D52-8EB0-543873162C14}"/>
    <hyperlink ref="C13" r:id="rId12" xr:uid="{A8FD68FB-89CE-4A53-8576-D1B4E500E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 Samad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Alvar Engmark</cp:lastModifiedBy>
  <dcterms:modified xsi:type="dcterms:W3CDTF">2024-05-13T20:27:32Z</dcterms:modified>
</cp:coreProperties>
</file>