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hae\Documents\_Code\KeyWordSpotting_on_MAX78000\Presentation\"/>
    </mc:Choice>
  </mc:AlternateContent>
  <xr:revisionPtr revIDLastSave="0" documentId="8_{9E2388D0-09ED-477C-ACF5-3B4EFC3763CD}" xr6:coauthVersionLast="47" xr6:coauthVersionMax="47" xr10:uidLastSave="{00000000-0000-0000-0000-000000000000}"/>
  <bookViews>
    <workbookView xWindow="-98" yWindow="-98" windowWidth="19396" windowHeight="10276" xr2:uid="{CD8A5DF7-0DE5-4BD3-88B0-F01A0326667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G3" i="1"/>
  <c r="G4" i="1"/>
  <c r="G5" i="1"/>
  <c r="G6" i="1"/>
  <c r="G7" i="1"/>
  <c r="G8" i="1"/>
  <c r="G2" i="1"/>
  <c r="P3" i="1"/>
  <c r="P4" i="1"/>
  <c r="P5" i="1"/>
  <c r="P6" i="1"/>
  <c r="P7" i="1"/>
  <c r="P8" i="1"/>
  <c r="P2" i="1"/>
</calcChain>
</file>

<file path=xl/sharedStrings.xml><?xml version="1.0" encoding="utf-8"?>
<sst xmlns="http://schemas.openxmlformats.org/spreadsheetml/2006/main" count="30" uniqueCount="28">
  <si>
    <t>Layers / Channels</t>
  </si>
  <si>
    <t>KWS20net v2</t>
  </si>
  <si>
    <t>6 / 160</t>
  </si>
  <si>
    <t>4 / 160</t>
  </si>
  <si>
    <t>6 / 80</t>
  </si>
  <si>
    <t>Accuracy</t>
  </si>
  <si>
    <t>TP rate</t>
  </si>
  <si>
    <t>FP rate</t>
  </si>
  <si>
    <t>TP rate of "left"</t>
  </si>
  <si>
    <t>TP rate of "right"</t>
  </si>
  <si>
    <t>FP rate of "left"</t>
  </si>
  <si>
    <t>FP rate of "right"</t>
  </si>
  <si>
    <t>Flash [KB]</t>
  </si>
  <si>
    <t>RAM [KB]</t>
  </si>
  <si>
    <t>Ops [M]</t>
  </si>
  <si>
    <t>Inference time [us]</t>
  </si>
  <si>
    <t>CNN for max</t>
  </si>
  <si>
    <t>4 / 64</t>
  </si>
  <si>
    <t>CNN 32</t>
  </si>
  <si>
    <t>4 / 32</t>
  </si>
  <si>
    <t>CNN smaller linear layer</t>
  </si>
  <si>
    <t>KWS20net with less Depth</t>
  </si>
  <si>
    <t>KWS20net with less Width</t>
  </si>
  <si>
    <t>KWS20net Smaller</t>
  </si>
  <si>
    <t>Mean TPR per run-time</t>
  </si>
  <si>
    <t>8 / 192</t>
  </si>
  <si>
    <t>Ops/Cycle</t>
  </si>
  <si>
    <t>Mean TP rate per network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</si>
</sst>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164" fontId="0" fillId="2" borderId="0" xfId="0" applyNumberFormat="1" applyFill="1"/>
    <xf numFmtId="49" fontId="0" fillId="4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 rate against Speed of </a:t>
            </a:r>
            <a:r>
              <a:rPr lang="en-US" sz="1400" b="0" i="0" u="none" strike="noStrike" baseline="0">
                <a:effectLst/>
              </a:rPr>
              <a:t>KWS networks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3212907210129"/>
          <c:y val="0.17287143529668461"/>
          <c:w val="0.8424219325525486"/>
          <c:h val="0.75639028975980782"/>
        </c:manualLayout>
      </c:layout>
      <c:bubbleChart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KWS20net v2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3C7F8A-5715-4483-B068-08235F96B276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FA6F424A-AAE7-4A76-AEC7-ED344C13151A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EE1-4958-9B43-2D947835F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Tabelle1!$F$2</c:f>
              <c:numCache>
                <c:formatCode>General</c:formatCode>
                <c:ptCount val="1"/>
                <c:pt idx="0">
                  <c:v>929</c:v>
                </c:pt>
              </c:numCache>
            </c:numRef>
          </c:xVal>
          <c:yVal>
            <c:numRef>
              <c:f>Tabelle1!$L$2</c:f>
              <c:numCache>
                <c:formatCode>General</c:formatCode>
                <c:ptCount val="1"/>
                <c:pt idx="0">
                  <c:v>0.53800000000000003</c:v>
                </c:pt>
              </c:numCache>
            </c:numRef>
          </c:yVal>
          <c:bubbleSize>
            <c:numRef>
              <c:f>Tabelle1!$C$2</c:f>
              <c:numCache>
                <c:formatCode>General</c:formatCode>
                <c:ptCount val="1"/>
                <c:pt idx="0">
                  <c:v>360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EE1-4958-9B43-2D947835F02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KWS20net Smaller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DE28FA-B294-4DA1-9AAD-FCBAA9DEC6E6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6E4840E8-1F4F-402A-BFAC-8FB8D4DE276E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EE1-4958-9B43-2D947835F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Tabelle1!$F$3</c:f>
              <c:numCache>
                <c:formatCode>General</c:formatCode>
                <c:ptCount val="1"/>
                <c:pt idx="0">
                  <c:v>601</c:v>
                </c:pt>
              </c:numCache>
            </c:numRef>
          </c:xVal>
          <c:yVal>
            <c:numRef>
              <c:f>Tabelle1!$L$3</c:f>
              <c:numCache>
                <c:formatCode>General</c:formatCode>
                <c:ptCount val="1"/>
                <c:pt idx="0">
                  <c:v>0.501</c:v>
                </c:pt>
              </c:numCache>
            </c:numRef>
          </c:yVal>
          <c:bubbleSize>
            <c:numRef>
              <c:f>Tabelle1!$C$3</c:f>
              <c:numCache>
                <c:formatCode>General</c:formatCode>
                <c:ptCount val="1"/>
                <c:pt idx="0">
                  <c:v>155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EE1-4958-9B43-2D947835F02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KWS20net with less Depth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DC9132-0FE2-4FA0-B8D3-629FB9C36EA4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F5333BCA-124C-4A34-B814-8427281681B4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EE1-4958-9B43-2D947835F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Tabelle1!$F$4</c:f>
              <c:numCache>
                <c:formatCode>General</c:formatCode>
                <c:ptCount val="1"/>
                <c:pt idx="0">
                  <c:v>285</c:v>
                </c:pt>
              </c:numCache>
            </c:numRef>
          </c:xVal>
          <c:yVal>
            <c:numRef>
              <c:f>Tabelle1!$L$4</c:f>
              <c:numCache>
                <c:formatCode>General</c:formatCode>
                <c:ptCount val="1"/>
                <c:pt idx="0">
                  <c:v>0.46700000000000003</c:v>
                </c:pt>
              </c:numCache>
            </c:numRef>
          </c:yVal>
          <c:bubbleSize>
            <c:numRef>
              <c:f>Tabelle1!$C$4</c:f>
              <c:numCache>
                <c:formatCode>General</c:formatCode>
                <c:ptCount val="1"/>
                <c:pt idx="0">
                  <c:v>152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EE1-4958-9B43-2D947835F02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KWS20net with less Width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BE7D215-4F94-4B38-8A4F-708D87A07413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35374BC6-AF6C-4029-B9A2-E74658C8F81B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EE1-4958-9B43-2D947835F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Tabelle1!$F$5</c:f>
              <c:numCache>
                <c:formatCode>General</c:formatCode>
                <c:ptCount val="1"/>
                <c:pt idx="0">
                  <c:v>259</c:v>
                </c:pt>
              </c:numCache>
            </c:numRef>
          </c:xVal>
          <c:yVal>
            <c:numRef>
              <c:f>Tabelle1!$L$5</c:f>
              <c:numCache>
                <c:formatCode>General</c:formatCode>
                <c:ptCount val="1"/>
                <c:pt idx="0">
                  <c:v>0.32900000000000001</c:v>
                </c:pt>
              </c:numCache>
            </c:numRef>
          </c:yVal>
          <c:bubbleSize>
            <c:numRef>
              <c:f>Tabelle1!$C$5</c:f>
              <c:numCache>
                <c:formatCode>General</c:formatCode>
                <c:ptCount val="1"/>
                <c:pt idx="0">
                  <c:v>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EE1-4958-9B43-2D947835F02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CNN for max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5043560731379163E-4"/>
                  <c:y val="-7.6975925021812441E-2"/>
                </c:manualLayout>
              </c:layout>
              <c:tx>
                <c:rich>
                  <a:bodyPr/>
                  <a:lstStyle/>
                  <a:p>
                    <a:fld id="{C37EA8A0-2788-4BA1-9824-CE6EF0C0DA87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7297F626-2B14-482F-9DC2-83D3283649B8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AD-44BE-AD74-3841A4A28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Tabelle1!$F$6</c:f>
              <c:numCache>
                <c:formatCode>General</c:formatCode>
                <c:ptCount val="1"/>
                <c:pt idx="0">
                  <c:v>1333</c:v>
                </c:pt>
              </c:numCache>
            </c:numRef>
          </c:xVal>
          <c:yVal>
            <c:numRef>
              <c:f>Tabelle1!$L$6</c:f>
              <c:numCache>
                <c:formatCode>General</c:formatCode>
                <c:ptCount val="1"/>
                <c:pt idx="0">
                  <c:v>0.32800000000000001</c:v>
                </c:pt>
              </c:numCache>
            </c:numRef>
          </c:yVal>
          <c:bubbleSize>
            <c:numRef>
              <c:f>Tabelle1!$C$6</c:f>
              <c:numCache>
                <c:formatCode>General</c:formatCode>
                <c:ptCount val="1"/>
                <c:pt idx="0">
                  <c:v>53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FAD-44BE-AD74-3841A4A289D3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CNN 32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73E68D-30CC-433A-9C9A-8728230AFD0E}" type="SERIESNAME">
                      <a:rPr lang="en-US"/>
                      <a:pPr/>
                      <a:t>[DATENREIHENNAME]</a:t>
                    </a:fld>
                    <a:endParaRPr lang="en-US" baseline="0"/>
                  </a:p>
                  <a:p>
                    <a:fld id="{4E09BA87-C8DC-4DB0-BEEE-DF4B28B89324}" type="BUBBLESIZE">
                      <a:rPr lang="en-US"/>
                      <a:pPr/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AD-44BE-AD74-3841A4A28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Tabelle1!$F$8</c:f>
              <c:numCache>
                <c:formatCode>General</c:formatCode>
                <c:ptCount val="1"/>
                <c:pt idx="0">
                  <c:v>814</c:v>
                </c:pt>
              </c:numCache>
            </c:numRef>
          </c:xVal>
          <c:yVal>
            <c:numRef>
              <c:f>Tabelle1!$L$8</c:f>
              <c:numCache>
                <c:formatCode>General</c:formatCode>
                <c:ptCount val="1"/>
                <c:pt idx="0">
                  <c:v>0.02</c:v>
                </c:pt>
              </c:numCache>
            </c:numRef>
          </c:yVal>
          <c:bubbleSize>
            <c:numRef>
              <c:f>Tabelle1!$C$8</c:f>
              <c:numCache>
                <c:formatCode>General</c:formatCode>
                <c:ptCount val="1"/>
                <c:pt idx="0">
                  <c:v>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FAD-44BE-AD74-3841A4A289D3}"/>
            </c:ext>
          </c:extLst>
        </c:ser>
        <c:ser>
          <c:idx val="6"/>
          <c:order val="6"/>
          <c:tx>
            <c:strRef>
              <c:f>Tabelle1!$A$7</c:f>
              <c:strCache>
                <c:ptCount val="1"/>
                <c:pt idx="0">
                  <c:v>CNN smaller linear layer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379959857959099E-2"/>
                  <c:y val="0.11931268378380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F7A09E-579B-46D1-99B8-B7C1073C5C39}" type="SERIESNAME">
                      <a:rPr lang="en-US"/>
                      <a:pPr>
                        <a:defRPr/>
                      </a:pPr>
                      <a:t>[DATENREIHENNAME]</a:t>
                    </a:fld>
                    <a:endParaRPr lang="en-US" baseline="0"/>
                  </a:p>
                  <a:p>
                    <a:pPr>
                      <a:defRPr/>
                    </a:pPr>
                    <a:fld id="{106BB313-09EA-4228-8B6D-12D0987FCE21}" type="BUBBLESIZE">
                      <a:rPr lang="en-US"/>
                      <a:pPr>
                        <a:defRPr/>
                      </a:pPr>
                      <a:t>[BLASENGRÖSSE]</a:t>
                    </a:fld>
                    <a:r>
                      <a:rPr lang="en-US"/>
                      <a:t> KB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420168067226889"/>
                      <c:h val="0.122872971843479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AD-44BE-AD74-3841A4A28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Tabelle1!$F$7</c:f>
              <c:numCache>
                <c:formatCode>General</c:formatCode>
                <c:ptCount val="1"/>
                <c:pt idx="0">
                  <c:v>1328</c:v>
                </c:pt>
              </c:numCache>
            </c:numRef>
          </c:xVal>
          <c:yVal>
            <c:numRef>
              <c:f>Tabelle1!$L$7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yVal>
          <c:bubbleSize>
            <c:numRef>
              <c:f>Tabelle1!$C$7</c:f>
              <c:numCache>
                <c:formatCode>General</c:formatCode>
                <c:ptCount val="1"/>
                <c:pt idx="0">
                  <c:v>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FAD-44BE-AD74-3841A4A289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22678816"/>
        <c:axId val="1222679648"/>
      </c:bubbleChart>
      <c:valAx>
        <c:axId val="12226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</a:t>
                </a:r>
                <a:r>
                  <a:rPr lang="en-US" baseline="0"/>
                  <a:t> 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9648"/>
        <c:crosses val="autoZero"/>
        <c:crossBetween val="midCat"/>
      </c:valAx>
      <c:valAx>
        <c:axId val="1222679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r>
                  <a:rPr lang="en-US" baseline="0"/>
                  <a:t> of word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RAM [KB]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Tabelle1!$F$2:$F$8</c:f>
              <c:numCache>
                <c:formatCode>General</c:formatCode>
                <c:ptCount val="7"/>
                <c:pt idx="0">
                  <c:v>929</c:v>
                </c:pt>
                <c:pt idx="1">
                  <c:v>601</c:v>
                </c:pt>
                <c:pt idx="2">
                  <c:v>285</c:v>
                </c:pt>
                <c:pt idx="3">
                  <c:v>259</c:v>
                </c:pt>
                <c:pt idx="4">
                  <c:v>1333</c:v>
                </c:pt>
                <c:pt idx="5">
                  <c:v>1328</c:v>
                </c:pt>
                <c:pt idx="6">
                  <c:v>814</c:v>
                </c:pt>
              </c:numCache>
            </c:numRef>
          </c:xVal>
          <c:yVal>
            <c:numRef>
              <c:f>Tabelle1!$D$2:$D$8</c:f>
              <c:numCache>
                <c:formatCode>General</c:formatCode>
                <c:ptCount val="7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31.3</c:v>
                </c:pt>
                <c:pt idx="5">
                  <c:v>31.3</c:v>
                </c:pt>
                <c:pt idx="6">
                  <c:v>15.65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E-4C36-B5DF-78D7EAD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56175"/>
        <c:axId val="825355343"/>
      </c:scatterChart>
      <c:scatterChart>
        <c:scatterStyle val="lineMarker"/>
        <c:varyColors val="0"/>
        <c:ser>
          <c:idx val="1"/>
          <c:order val="1"/>
          <c:tx>
            <c:strRef>
              <c:f>Tabelle1!$E$1</c:f>
              <c:strCache>
                <c:ptCount val="1"/>
                <c:pt idx="0">
                  <c:v>Ops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Tabelle1!$F$2:$F$8</c:f>
              <c:numCache>
                <c:formatCode>General</c:formatCode>
                <c:ptCount val="7"/>
                <c:pt idx="0">
                  <c:v>929</c:v>
                </c:pt>
                <c:pt idx="1">
                  <c:v>601</c:v>
                </c:pt>
                <c:pt idx="2">
                  <c:v>285</c:v>
                </c:pt>
                <c:pt idx="3">
                  <c:v>259</c:v>
                </c:pt>
                <c:pt idx="4">
                  <c:v>1333</c:v>
                </c:pt>
                <c:pt idx="5">
                  <c:v>1328</c:v>
                </c:pt>
                <c:pt idx="6">
                  <c:v>814</c:v>
                </c:pt>
              </c:numCache>
            </c:numRef>
          </c:xVal>
          <c:yVal>
            <c:numRef>
              <c:f>Tabelle1!$E$2:$E$8</c:f>
              <c:numCache>
                <c:formatCode>General</c:formatCode>
                <c:ptCount val="7"/>
                <c:pt idx="0">
                  <c:v>5.9</c:v>
                </c:pt>
                <c:pt idx="1">
                  <c:v>3.2</c:v>
                </c:pt>
                <c:pt idx="2">
                  <c:v>2.2999999999999998</c:v>
                </c:pt>
                <c:pt idx="3">
                  <c:v>1</c:v>
                </c:pt>
                <c:pt idx="4">
                  <c:v>5</c:v>
                </c:pt>
                <c:pt idx="5">
                  <c:v>4.7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E-4C36-B5DF-78D7EAD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89471"/>
        <c:axId val="1044875855"/>
      </c:scatterChart>
      <c:valAx>
        <c:axId val="8253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</a:t>
                </a:r>
                <a:r>
                  <a:rPr lang="en-US" baseline="0"/>
                  <a:t> time [us]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55343"/>
        <c:crosses val="autoZero"/>
        <c:crossBetween val="midCat"/>
      </c:valAx>
      <c:valAx>
        <c:axId val="8253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56175"/>
        <c:crosses val="autoZero"/>
        <c:crossBetween val="midCat"/>
      </c:valAx>
      <c:valAx>
        <c:axId val="1044875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89471"/>
        <c:crosses val="max"/>
        <c:crossBetween val="midCat"/>
      </c:valAx>
      <c:valAx>
        <c:axId val="107408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8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Tabelle1!$Q$1</c:f>
              <c:strCache>
                <c:ptCount val="1"/>
                <c:pt idx="0">
                  <c:v>Mean TP rate per network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KWS20net v2</c:v>
                </c:pt>
                <c:pt idx="1">
                  <c:v>KWS20net Smaller</c:v>
                </c:pt>
                <c:pt idx="2">
                  <c:v>KWS20net with less Depth</c:v>
                </c:pt>
                <c:pt idx="3">
                  <c:v>KWS20net with less Width</c:v>
                </c:pt>
                <c:pt idx="4">
                  <c:v>CNN for max</c:v>
                </c:pt>
                <c:pt idx="5">
                  <c:v>CNN smaller linear layer</c:v>
                </c:pt>
                <c:pt idx="6">
                  <c:v>CNN 32</c:v>
                </c:pt>
              </c:strCache>
            </c:strRef>
          </c:cat>
          <c:val>
            <c:numRef>
              <c:f>Tabelle1!$Q$2:$Q$8</c:f>
              <c:numCache>
                <c:formatCode>General</c:formatCode>
                <c:ptCount val="7"/>
                <c:pt idx="0">
                  <c:v>1.3569444444444445E-3</c:v>
                </c:pt>
                <c:pt idx="1">
                  <c:v>2.9999999999999996E-3</c:v>
                </c:pt>
                <c:pt idx="2">
                  <c:v>2.9276315789473683E-3</c:v>
                </c:pt>
                <c:pt idx="3">
                  <c:v>6.6630434782608697E-3</c:v>
                </c:pt>
                <c:pt idx="4">
                  <c:v>7.7264150943396224E-3</c:v>
                </c:pt>
                <c:pt idx="5">
                  <c:v>9.6666666666666672E-3</c:v>
                </c:pt>
                <c:pt idx="6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B-4C5A-A850-8372D0D6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16672"/>
        <c:axId val="252919168"/>
      </c:barChart>
      <c:catAx>
        <c:axId val="2529166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9168"/>
        <c:crosses val="autoZero"/>
        <c:auto val="1"/>
        <c:lblAlgn val="ctr"/>
        <c:lblOffset val="100"/>
        <c:noMultiLvlLbl val="0"/>
      </c:catAx>
      <c:valAx>
        <c:axId val="252919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595992</xdr:colOff>
      <xdr:row>9</xdr:row>
      <xdr:rowOff>92527</xdr:rowOff>
    </xdr:from>
    <xdr:to>
      <xdr:col>17</xdr:col>
      <xdr:colOff>167367</xdr:colOff>
      <xdr:row>27</xdr:row>
      <xdr:rowOff>159204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1593D0-A2DB-B0BF-BC84-42E4256F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568095</xdr:colOff>
      <xdr:row>28</xdr:row>
      <xdr:rowOff>26534</xdr:rowOff>
    </xdr:from>
    <xdr:to>
      <xdr:col>16</xdr:col>
      <xdr:colOff>670149</xdr:colOff>
      <xdr:row>43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85AB45-0603-E054-7529-35328631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350382</xdr:colOff>
      <xdr:row>11</xdr:row>
      <xdr:rowOff>6122</xdr:rowOff>
    </xdr:from>
    <xdr:to>
      <xdr:col>9</xdr:col>
      <xdr:colOff>248328</xdr:colOff>
      <xdr:row>25</xdr:row>
      <xdr:rowOff>177572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A03EEA-E449-0E96-D49C-97F335A4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D79B-BED8-41D5-8707-29D1374A7E78}">
  <dimension ref="A1:Q8"/>
  <sheetViews>
    <sheetView tabSelected="1" zoomScale="70" zoomScaleNormal="70" workbookViewId="0">
      <selection activeCell="A13" sqref="A13"/>
    </sheetView>
  </sheetViews>
  <sheetFormatPr baseColWidth="10" defaultRowHeight="14.25" x14ac:dyDescent="0.45"/>
  <cols>
    <col min="7" max="7" width="12.1328125" bestFit="1" customWidth="1"/>
  </cols>
  <sheetData>
    <row r="1" spans="1:17" x14ac:dyDescent="0.45">
      <c r="B1" s="7" t="s">
        <v>0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26</v>
      </c>
      <c r="H1" s="1" t="s">
        <v>5</v>
      </c>
      <c r="I1" s="1" t="s">
        <v>6</v>
      </c>
      <c r="J1" s="1" t="s">
        <v>7</v>
      </c>
      <c r="K1" s="3" t="s">
        <v>5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24</v>
      </c>
      <c r="Q1" s="3" t="s">
        <v>27</v>
      </c>
    </row>
    <row r="2" spans="1:17" x14ac:dyDescent="0.45">
      <c r="A2" t="s">
        <v>1</v>
      </c>
      <c r="B2" s="7" t="s">
        <v>25</v>
      </c>
      <c r="C2" s="7">
        <v>360</v>
      </c>
      <c r="D2" s="7">
        <v>8.1999999999999993</v>
      </c>
      <c r="E2" s="7">
        <v>5.9</v>
      </c>
      <c r="F2" s="7">
        <v>929</v>
      </c>
      <c r="G2" s="7">
        <f>E2*1000000/(F2*50)</f>
        <v>127.01829924650161</v>
      </c>
      <c r="H2" s="2">
        <v>0.82</v>
      </c>
      <c r="I2" s="1">
        <v>0.79400000000000004</v>
      </c>
      <c r="J2" s="1">
        <v>0.152</v>
      </c>
      <c r="K2" s="4">
        <v>0.92</v>
      </c>
      <c r="L2" s="3">
        <v>0.53800000000000003</v>
      </c>
      <c r="M2" s="3">
        <v>0.439</v>
      </c>
      <c r="N2" s="3">
        <v>1.4E-2</v>
      </c>
      <c r="O2" s="3">
        <v>0.02</v>
      </c>
      <c r="P2">
        <f t="shared" ref="P2:P8" si="0">AVERAGE(M2,L2)*1000/F2</f>
        <v>0.5258342303552207</v>
      </c>
      <c r="Q2">
        <f>AVERAGE(M2,L2)/C2</f>
        <v>1.3569444444444445E-3</v>
      </c>
    </row>
    <row r="3" spans="1:17" x14ac:dyDescent="0.45">
      <c r="A3" t="s">
        <v>23</v>
      </c>
      <c r="B3" s="7" t="s">
        <v>2</v>
      </c>
      <c r="C3" s="7">
        <v>155</v>
      </c>
      <c r="D3" s="7">
        <v>8.1999999999999993</v>
      </c>
      <c r="E3" s="7">
        <v>3.2</v>
      </c>
      <c r="F3" s="7">
        <v>601</v>
      </c>
      <c r="G3" s="7">
        <f t="shared" ref="G3:G8" si="1">E3*1000000/(F3*50)</f>
        <v>106.48918469217971</v>
      </c>
      <c r="H3" s="2">
        <v>0.81</v>
      </c>
      <c r="I3" s="1">
        <v>0.77900000000000003</v>
      </c>
      <c r="J3" s="1">
        <v>0.16600000000000001</v>
      </c>
      <c r="K3" s="4">
        <v>0.92</v>
      </c>
      <c r="L3" s="3">
        <v>0.501</v>
      </c>
      <c r="M3" s="3">
        <v>0.42899999999999999</v>
      </c>
      <c r="N3" s="3">
        <v>1.4E-2</v>
      </c>
      <c r="O3" s="3">
        <v>1.6E-2</v>
      </c>
      <c r="P3">
        <f t="shared" si="0"/>
        <v>0.773710482529118</v>
      </c>
      <c r="Q3">
        <f t="shared" ref="Q3:Q8" si="2">AVERAGE(M3,L3)/C3</f>
        <v>2.9999999999999996E-3</v>
      </c>
    </row>
    <row r="4" spans="1:17" x14ac:dyDescent="0.45">
      <c r="A4" t="s">
        <v>21</v>
      </c>
      <c r="B4" s="7" t="s">
        <v>3</v>
      </c>
      <c r="C4" s="7">
        <v>152</v>
      </c>
      <c r="D4" s="7">
        <v>8.1999999999999993</v>
      </c>
      <c r="E4" s="7">
        <v>2.2999999999999998</v>
      </c>
      <c r="F4" s="7">
        <v>285</v>
      </c>
      <c r="G4" s="7">
        <f t="shared" si="1"/>
        <v>161.40350877192984</v>
      </c>
      <c r="H4" s="2">
        <v>0.81</v>
      </c>
      <c r="I4" s="1">
        <v>0.78400000000000003</v>
      </c>
      <c r="J4" s="1">
        <v>0.156</v>
      </c>
      <c r="K4" s="4">
        <v>0.92</v>
      </c>
      <c r="L4" s="3">
        <v>0.46700000000000003</v>
      </c>
      <c r="M4" s="3">
        <v>0.42299999999999999</v>
      </c>
      <c r="N4" s="3">
        <v>1.2E-2</v>
      </c>
      <c r="O4" s="3">
        <v>1.7000000000000001E-2</v>
      </c>
      <c r="P4">
        <f t="shared" si="0"/>
        <v>1.5614035087719298</v>
      </c>
      <c r="Q4">
        <f t="shared" si="2"/>
        <v>2.9276315789473683E-3</v>
      </c>
    </row>
    <row r="5" spans="1:17" x14ac:dyDescent="0.45">
      <c r="A5" t="s">
        <v>22</v>
      </c>
      <c r="B5" s="6" t="s">
        <v>4</v>
      </c>
      <c r="C5" s="7">
        <v>46</v>
      </c>
      <c r="D5" s="7">
        <v>8.1999999999999993</v>
      </c>
      <c r="E5" s="7">
        <v>1</v>
      </c>
      <c r="F5" s="7">
        <v>259</v>
      </c>
      <c r="G5" s="7">
        <f t="shared" si="1"/>
        <v>77.220077220077215</v>
      </c>
      <c r="H5" s="2">
        <v>0.78</v>
      </c>
      <c r="I5" s="1">
        <v>0.72799999999999998</v>
      </c>
      <c r="J5" s="1">
        <v>0.214</v>
      </c>
      <c r="K5" s="4">
        <v>0.91</v>
      </c>
      <c r="L5" s="3">
        <v>0.32900000000000001</v>
      </c>
      <c r="M5" s="3">
        <v>0.28399999999999997</v>
      </c>
      <c r="N5" s="3">
        <v>1.2E-2</v>
      </c>
      <c r="O5" s="3">
        <v>1.2E-2</v>
      </c>
      <c r="P5">
        <f t="shared" si="0"/>
        <v>1.1833976833976834</v>
      </c>
      <c r="Q5">
        <f t="shared" si="2"/>
        <v>6.6630434782608697E-3</v>
      </c>
    </row>
    <row r="6" spans="1:17" x14ac:dyDescent="0.45">
      <c r="A6" t="s">
        <v>16</v>
      </c>
      <c r="B6" s="6" t="s">
        <v>17</v>
      </c>
      <c r="C6" s="7">
        <v>53</v>
      </c>
      <c r="D6" s="7">
        <v>31.3</v>
      </c>
      <c r="E6" s="7">
        <v>5</v>
      </c>
      <c r="F6" s="7">
        <v>1333</v>
      </c>
      <c r="G6" s="7">
        <f t="shared" si="1"/>
        <v>75.018754688672175</v>
      </c>
      <c r="H6" s="2">
        <v>0.86</v>
      </c>
      <c r="I6" s="1">
        <v>0.88100000000000001</v>
      </c>
      <c r="J6" s="5">
        <v>0.16</v>
      </c>
      <c r="K6" s="4">
        <v>0.93</v>
      </c>
      <c r="L6" s="3">
        <v>0.32800000000000001</v>
      </c>
      <c r="M6" s="3">
        <v>0.49099999999999999</v>
      </c>
      <c r="N6" s="3">
        <v>5.0000000000000001E-3</v>
      </c>
      <c r="O6" s="3">
        <v>1.2E-2</v>
      </c>
      <c r="P6">
        <f t="shared" si="0"/>
        <v>0.30720180045011253</v>
      </c>
      <c r="Q6">
        <f t="shared" si="2"/>
        <v>7.7264150943396224E-3</v>
      </c>
    </row>
    <row r="7" spans="1:17" x14ac:dyDescent="0.45">
      <c r="A7" t="s">
        <v>20</v>
      </c>
      <c r="B7" s="6" t="s">
        <v>17</v>
      </c>
      <c r="C7" s="7">
        <v>39</v>
      </c>
      <c r="D7" s="7">
        <v>31.3</v>
      </c>
      <c r="E7" s="7">
        <v>4.7</v>
      </c>
      <c r="F7" s="7">
        <v>1328</v>
      </c>
      <c r="G7" s="7">
        <f t="shared" si="1"/>
        <v>70.783132530120483</v>
      </c>
      <c r="H7" s="2">
        <v>0.84</v>
      </c>
      <c r="I7" s="1">
        <v>0.77900000000000003</v>
      </c>
      <c r="J7" s="1">
        <v>8.5000000000000006E-2</v>
      </c>
      <c r="K7" s="4">
        <v>0.92</v>
      </c>
      <c r="L7" s="3">
        <v>0.28000000000000003</v>
      </c>
      <c r="M7" s="3">
        <v>0.47399999999999998</v>
      </c>
      <c r="N7" s="3">
        <v>2E-3</v>
      </c>
      <c r="O7" s="3">
        <v>1.7000000000000001E-2</v>
      </c>
      <c r="P7">
        <f t="shared" si="0"/>
        <v>0.28388554216867468</v>
      </c>
      <c r="Q7">
        <f t="shared" si="2"/>
        <v>9.6666666666666672E-3</v>
      </c>
    </row>
    <row r="8" spans="1:17" x14ac:dyDescent="0.45">
      <c r="A8" t="s">
        <v>18</v>
      </c>
      <c r="B8" s="6" t="s">
        <v>19</v>
      </c>
      <c r="C8" s="7">
        <v>14</v>
      </c>
      <c r="D8" s="7">
        <v>15.65</v>
      </c>
      <c r="E8" s="7">
        <v>1.4</v>
      </c>
      <c r="F8" s="7">
        <v>814</v>
      </c>
      <c r="G8" s="7">
        <f t="shared" si="1"/>
        <v>34.398034398034397</v>
      </c>
      <c r="H8" s="2">
        <v>0.78</v>
      </c>
      <c r="I8" s="1">
        <v>0.70099999999999996</v>
      </c>
      <c r="J8" s="1">
        <v>0.157</v>
      </c>
      <c r="K8" s="4">
        <v>0.89</v>
      </c>
      <c r="L8" s="3">
        <v>0.02</v>
      </c>
      <c r="M8" s="3">
        <v>0.30199999999999999</v>
      </c>
      <c r="N8" s="3">
        <v>0</v>
      </c>
      <c r="O8" s="3">
        <v>1.2999999999999999E-2</v>
      </c>
      <c r="P8">
        <f t="shared" si="0"/>
        <v>0.19778869778869779</v>
      </c>
      <c r="Q8">
        <f t="shared" si="2"/>
        <v>1.15E-2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Hänsel</dc:creator>
  <cp:lastModifiedBy>Philipp Hänsel</cp:lastModifiedBy>
  <dcterms:created xsi:type="dcterms:W3CDTF">2023-01-08T11:39:31Z</dcterms:created>
  <dcterms:modified xsi:type="dcterms:W3CDTF">2023-01-11T14:55:11Z</dcterms:modified>
</cp:coreProperties>
</file>