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wieland\Desktop\GitHub\steel_supply_chain_impacts\output\"/>
    </mc:Choice>
  </mc:AlternateContent>
  <xr:revisionPtr revIDLastSave="0" documentId="13_ncr:1_{50305B74-93B5-44C7-B3A2-63F516DB0713}" xr6:coauthVersionLast="47" xr6:coauthVersionMax="47" xr10:uidLastSave="{00000000-0000-0000-0000-000000000000}"/>
  <bookViews>
    <workbookView xWindow="-28920" yWindow="-105" windowWidth="29040" windowHeight="15720" tabRatio="950" firstSheet="13" activeTab="31" xr2:uid="{00000000-000D-0000-FFFF-FFFF00000000}"/>
  </bookViews>
  <sheets>
    <sheet name="PIVOT_1_1" sheetId="14" r:id="rId1"/>
    <sheet name="1_1_clean" sheetId="17" r:id="rId2"/>
    <sheet name="1_1" sheetId="1" r:id="rId3"/>
    <sheet name="PIVOT_1_2" sheetId="15" r:id="rId4"/>
    <sheet name="1_2" sheetId="2" r:id="rId5"/>
    <sheet name="1_2_clean" sheetId="16" r:id="rId6"/>
    <sheet name="1_3" sheetId="3" r:id="rId7"/>
    <sheet name="PIVOT_2_1" sheetId="18" r:id="rId8"/>
    <sheet name="2_1_clean" sheetId="19" r:id="rId9"/>
    <sheet name="2_1" sheetId="4" r:id="rId10"/>
    <sheet name="PIVOT_2_2_1" sheetId="22" r:id="rId11"/>
    <sheet name="2_2_1_clean" sheetId="23" r:id="rId12"/>
    <sheet name="2_2_1" sheetId="5" r:id="rId13"/>
    <sheet name="2_2_2" sheetId="6" r:id="rId14"/>
    <sheet name="2_3_clean" sheetId="25" r:id="rId15"/>
    <sheet name="PIVOT_2_3" sheetId="24" r:id="rId16"/>
    <sheet name="2_3" sheetId="7" r:id="rId17"/>
    <sheet name="PIVOT_3_1" sheetId="26" r:id="rId18"/>
    <sheet name="3_1_clean" sheetId="27" r:id="rId19"/>
    <sheet name="3_1" sheetId="8" r:id="rId20"/>
    <sheet name="PIVOT_3_2" sheetId="28" r:id="rId21"/>
    <sheet name="3_2_clean" sheetId="29" r:id="rId22"/>
    <sheet name="3_2" sheetId="9" r:id="rId23"/>
    <sheet name="PIVOT_3_3" sheetId="20" r:id="rId24"/>
    <sheet name="3_3" sheetId="10" r:id="rId25"/>
    <sheet name="3_3_clean" sheetId="21" r:id="rId26"/>
    <sheet name="4_1" sheetId="11" r:id="rId27"/>
    <sheet name="PIVOT_4_2" sheetId="30" r:id="rId28"/>
    <sheet name="4_2_clean" sheetId="31" r:id="rId29"/>
    <sheet name="4_2" sheetId="12" r:id="rId30"/>
    <sheet name="PIVOT_5" sheetId="32" r:id="rId31"/>
    <sheet name="5_clean" sheetId="33" r:id="rId32"/>
    <sheet name="5" sheetId="13" r:id="rId33"/>
  </sheets>
  <calcPr calcId="191029"/>
  <pivotCaches>
    <pivotCache cacheId="0" r:id="rId34"/>
    <pivotCache cacheId="1" r:id="rId35"/>
    <pivotCache cacheId="2" r:id="rId36"/>
    <pivotCache cacheId="3" r:id="rId37"/>
    <pivotCache cacheId="4" r:id="rId38"/>
    <pivotCache cacheId="5" r:id="rId39"/>
    <pivotCache cacheId="6" r:id="rId40"/>
    <pivotCache cacheId="7" r:id="rId41"/>
    <pivotCache cacheId="8" r:id="rId42"/>
    <pivotCache cacheId="13" r:id="rId4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33" l="1"/>
  <c r="S17" i="33"/>
  <c r="T17" i="33"/>
  <c r="U17" i="33"/>
  <c r="R18" i="33"/>
  <c r="S18" i="33"/>
  <c r="T18" i="33"/>
  <c r="U18" i="33"/>
  <c r="R19" i="33"/>
  <c r="S19" i="33"/>
  <c r="T19" i="33"/>
  <c r="U19" i="33"/>
  <c r="R20" i="33"/>
  <c r="S20" i="33"/>
  <c r="T20" i="33"/>
  <c r="U20" i="33"/>
  <c r="R21" i="33"/>
  <c r="S21" i="33"/>
  <c r="T21" i="33"/>
  <c r="U21" i="33"/>
  <c r="R22" i="33"/>
  <c r="S22" i="33"/>
  <c r="T22" i="33"/>
  <c r="U22" i="33"/>
  <c r="R23" i="33"/>
  <c r="S23" i="33"/>
  <c r="T23" i="33"/>
  <c r="U23" i="33"/>
  <c r="R24" i="33"/>
  <c r="S24" i="33"/>
  <c r="T24" i="33"/>
  <c r="U24" i="33"/>
  <c r="R25" i="33"/>
  <c r="S25" i="33"/>
  <c r="T25" i="33"/>
  <c r="U25" i="33"/>
  <c r="R26" i="33"/>
  <c r="S26" i="33"/>
  <c r="T26" i="33"/>
  <c r="U26" i="33"/>
  <c r="R27" i="33"/>
  <c r="S27" i="33"/>
  <c r="T27" i="33"/>
  <c r="U27" i="33"/>
  <c r="S16" i="33"/>
  <c r="T16" i="33"/>
  <c r="U16" i="33"/>
  <c r="R16" i="33"/>
  <c r="J17" i="33"/>
  <c r="K17" i="33"/>
  <c r="L17" i="33"/>
  <c r="M17" i="33"/>
  <c r="J18" i="33"/>
  <c r="K18" i="33"/>
  <c r="L18" i="33"/>
  <c r="M18" i="33"/>
  <c r="J19" i="33"/>
  <c r="K19" i="33"/>
  <c r="L19" i="33"/>
  <c r="M19" i="33"/>
  <c r="J20" i="33"/>
  <c r="K20" i="33"/>
  <c r="L20" i="33"/>
  <c r="M20" i="33"/>
  <c r="J21" i="33"/>
  <c r="K21" i="33"/>
  <c r="L21" i="33"/>
  <c r="M21" i="33"/>
  <c r="J22" i="33"/>
  <c r="K22" i="33"/>
  <c r="L22" i="33"/>
  <c r="M22" i="33"/>
  <c r="J23" i="33"/>
  <c r="K23" i="33"/>
  <c r="L23" i="33"/>
  <c r="M23" i="33"/>
  <c r="J24" i="33"/>
  <c r="K24" i="33"/>
  <c r="L24" i="33"/>
  <c r="M24" i="33"/>
  <c r="J25" i="33"/>
  <c r="K25" i="33"/>
  <c r="L25" i="33"/>
  <c r="M25" i="33"/>
  <c r="J26" i="33"/>
  <c r="K26" i="33"/>
  <c r="L26" i="33"/>
  <c r="M26" i="33"/>
  <c r="J27" i="33"/>
  <c r="K27" i="33"/>
  <c r="L27" i="33"/>
  <c r="M27" i="33"/>
  <c r="K16" i="33"/>
  <c r="L16" i="33"/>
  <c r="M16" i="33"/>
  <c r="J16" i="33"/>
  <c r="B17" i="33"/>
  <c r="C17" i="33"/>
  <c r="D17" i="33"/>
  <c r="E17" i="33"/>
  <c r="B18" i="33"/>
  <c r="C18" i="33"/>
  <c r="D18" i="33"/>
  <c r="E18" i="33"/>
  <c r="B19" i="33"/>
  <c r="C19" i="33"/>
  <c r="D19" i="33"/>
  <c r="E19" i="33"/>
  <c r="B20" i="33"/>
  <c r="C20" i="33"/>
  <c r="D20" i="33"/>
  <c r="E20" i="33"/>
  <c r="B21" i="33"/>
  <c r="C21" i="33"/>
  <c r="D21" i="33"/>
  <c r="E21" i="33"/>
  <c r="B22" i="33"/>
  <c r="C22" i="33"/>
  <c r="D22" i="33"/>
  <c r="E22" i="33"/>
  <c r="B23" i="33"/>
  <c r="C23" i="33"/>
  <c r="D23" i="33"/>
  <c r="E23" i="33"/>
  <c r="B24" i="33"/>
  <c r="C24" i="33"/>
  <c r="D24" i="33"/>
  <c r="E24" i="33"/>
  <c r="B25" i="33"/>
  <c r="C25" i="33"/>
  <c r="D25" i="33"/>
  <c r="E25" i="33"/>
  <c r="B26" i="33"/>
  <c r="C26" i="33"/>
  <c r="D26" i="33"/>
  <c r="E26" i="33"/>
  <c r="B27" i="33"/>
  <c r="C27" i="33"/>
  <c r="D27" i="33"/>
  <c r="E27" i="33"/>
  <c r="C16" i="33"/>
  <c r="D16" i="33"/>
  <c r="E16" i="33"/>
  <c r="B16" i="33"/>
  <c r="G13" i="11"/>
  <c r="G11" i="11"/>
  <c r="G10" i="11"/>
  <c r="S3" i="23"/>
  <c r="S4" i="23"/>
  <c r="S5" i="23"/>
  <c r="S6" i="23"/>
  <c r="S7" i="23"/>
  <c r="S8" i="23"/>
  <c r="S9" i="23"/>
  <c r="S10" i="23"/>
  <c r="S11" i="23"/>
  <c r="S12" i="23"/>
  <c r="S13" i="23"/>
  <c r="S14" i="23"/>
  <c r="S2" i="23"/>
  <c r="R3" i="23"/>
  <c r="R4" i="23"/>
  <c r="R5" i="23"/>
  <c r="R6" i="23"/>
  <c r="R7" i="23"/>
  <c r="R8" i="23"/>
  <c r="R9" i="23"/>
  <c r="R10" i="23"/>
  <c r="R11" i="23"/>
  <c r="R12" i="23"/>
  <c r="R13" i="23"/>
  <c r="R14" i="23"/>
  <c r="R2" i="23"/>
  <c r="Q14" i="23"/>
  <c r="P14" i="23"/>
  <c r="Q3" i="23"/>
  <c r="Q4" i="23"/>
  <c r="Q5" i="23"/>
  <c r="Q6" i="23"/>
  <c r="Q7" i="23"/>
  <c r="Q8" i="23"/>
  <c r="Q9" i="23"/>
  <c r="Q10" i="23"/>
  <c r="Q11" i="23"/>
  <c r="Q12" i="23"/>
  <c r="Q13" i="23"/>
  <c r="Q2" i="23"/>
  <c r="P13" i="23"/>
  <c r="P12" i="23"/>
  <c r="P11" i="23"/>
  <c r="P10" i="23"/>
  <c r="P9" i="23"/>
  <c r="P8" i="23"/>
  <c r="P7" i="23"/>
  <c r="P6" i="23"/>
  <c r="P5" i="23"/>
  <c r="P4" i="23"/>
  <c r="P3" i="23"/>
  <c r="P2" i="23"/>
  <c r="S3" i="29"/>
  <c r="S4" i="29"/>
  <c r="S5" i="29"/>
  <c r="S6" i="29"/>
  <c r="S7" i="29"/>
  <c r="S8" i="29"/>
  <c r="S2" i="29"/>
  <c r="R3" i="29"/>
  <c r="R4" i="29"/>
  <c r="R5" i="29"/>
  <c r="R6" i="29"/>
  <c r="R7" i="29"/>
  <c r="R8" i="29"/>
  <c r="R2" i="29"/>
  <c r="Q8" i="29"/>
  <c r="P8" i="29"/>
  <c r="P3" i="29"/>
  <c r="P4" i="29"/>
  <c r="P5" i="29"/>
  <c r="P6" i="29"/>
  <c r="P7" i="29"/>
  <c r="P2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B13" i="29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20" i="27"/>
  <c r="B21" i="27"/>
  <c r="C21" i="27"/>
  <c r="D21" i="27"/>
  <c r="E21" i="27"/>
  <c r="F21" i="27"/>
  <c r="G21" i="27"/>
  <c r="H21" i="27"/>
  <c r="B22" i="27"/>
  <c r="C22" i="27"/>
  <c r="D22" i="27"/>
  <c r="E22" i="27"/>
  <c r="F22" i="27"/>
  <c r="G22" i="27"/>
  <c r="H22" i="27"/>
  <c r="B23" i="27"/>
  <c r="C23" i="27"/>
  <c r="D23" i="27"/>
  <c r="E23" i="27"/>
  <c r="F23" i="27"/>
  <c r="G23" i="27"/>
  <c r="H23" i="27"/>
  <c r="B24" i="27"/>
  <c r="C24" i="27"/>
  <c r="D24" i="27"/>
  <c r="E24" i="27"/>
  <c r="F24" i="27"/>
  <c r="G24" i="27"/>
  <c r="H24" i="27"/>
  <c r="B25" i="27"/>
  <c r="C25" i="27"/>
  <c r="D25" i="27"/>
  <c r="E25" i="27"/>
  <c r="F25" i="27"/>
  <c r="G25" i="27"/>
  <c r="H25" i="27"/>
  <c r="B26" i="27"/>
  <c r="C26" i="27"/>
  <c r="D26" i="27"/>
  <c r="E26" i="27"/>
  <c r="F26" i="27"/>
  <c r="G26" i="27"/>
  <c r="H26" i="27"/>
  <c r="B27" i="27"/>
  <c r="C27" i="27"/>
  <c r="D27" i="27"/>
  <c r="E27" i="27"/>
  <c r="F27" i="27"/>
  <c r="G27" i="27"/>
  <c r="H27" i="27"/>
  <c r="B28" i="27"/>
  <c r="C28" i="27"/>
  <c r="D28" i="27"/>
  <c r="E28" i="27"/>
  <c r="F28" i="27"/>
  <c r="G28" i="27"/>
  <c r="H28" i="27"/>
  <c r="B29" i="27"/>
  <c r="C29" i="27"/>
  <c r="D29" i="27"/>
  <c r="E29" i="27"/>
  <c r="F29" i="27"/>
  <c r="G29" i="27"/>
  <c r="H29" i="27"/>
  <c r="B30" i="27"/>
  <c r="C30" i="27"/>
  <c r="D30" i="27"/>
  <c r="E30" i="27"/>
  <c r="F30" i="27"/>
  <c r="G30" i="27"/>
  <c r="H30" i="27"/>
  <c r="B31" i="27"/>
  <c r="C31" i="27"/>
  <c r="D31" i="27"/>
  <c r="E31" i="27"/>
  <c r="F31" i="27"/>
  <c r="G31" i="27"/>
  <c r="H31" i="27"/>
  <c r="B32" i="27"/>
  <c r="C32" i="27"/>
  <c r="D32" i="27"/>
  <c r="E32" i="27"/>
  <c r="F32" i="27"/>
  <c r="G32" i="27"/>
  <c r="H32" i="27"/>
  <c r="B33" i="27"/>
  <c r="C33" i="27"/>
  <c r="D33" i="27"/>
  <c r="E33" i="27"/>
  <c r="F33" i="27"/>
  <c r="G33" i="27"/>
  <c r="H33" i="27"/>
  <c r="C20" i="27"/>
  <c r="D20" i="27"/>
  <c r="E20" i="27"/>
  <c r="F20" i="27"/>
  <c r="G20" i="27"/>
  <c r="H20" i="27"/>
  <c r="B20" i="27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C19" i="25"/>
  <c r="D19" i="25"/>
  <c r="E19" i="25"/>
  <c r="F19" i="25"/>
  <c r="B19" i="25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B17" i="23"/>
  <c r="L19" i="19"/>
  <c r="B19" i="19"/>
  <c r="C19" i="19"/>
  <c r="D19" i="19"/>
  <c r="E19" i="19"/>
  <c r="F19" i="19"/>
  <c r="B20" i="19"/>
  <c r="C20" i="19"/>
  <c r="D20" i="19"/>
  <c r="E20" i="19"/>
  <c r="F20" i="19"/>
  <c r="B21" i="19"/>
  <c r="C21" i="19"/>
  <c r="D21" i="19"/>
  <c r="E21" i="19"/>
  <c r="F21" i="19"/>
  <c r="B22" i="19"/>
  <c r="C22" i="19"/>
  <c r="D22" i="19"/>
  <c r="E22" i="19"/>
  <c r="F22" i="19"/>
  <c r="B23" i="19"/>
  <c r="C23" i="19"/>
  <c r="D23" i="19"/>
  <c r="E23" i="19"/>
  <c r="F23" i="19"/>
  <c r="B24" i="19"/>
  <c r="C24" i="19"/>
  <c r="D24" i="19"/>
  <c r="E24" i="19"/>
  <c r="F24" i="19"/>
  <c r="B25" i="19"/>
  <c r="C25" i="19"/>
  <c r="D25" i="19"/>
  <c r="E25" i="19"/>
  <c r="F25" i="19"/>
  <c r="B26" i="19"/>
  <c r="C26" i="19"/>
  <c r="D26" i="19"/>
  <c r="E26" i="19"/>
  <c r="F26" i="19"/>
  <c r="B27" i="19"/>
  <c r="C27" i="19"/>
  <c r="D27" i="19"/>
  <c r="E27" i="19"/>
  <c r="F27" i="19"/>
  <c r="B28" i="19"/>
  <c r="C28" i="19"/>
  <c r="D28" i="19"/>
  <c r="E28" i="19"/>
  <c r="F28" i="19"/>
  <c r="B29" i="19"/>
  <c r="C29" i="19"/>
  <c r="D29" i="19"/>
  <c r="E29" i="19"/>
  <c r="F29" i="19"/>
  <c r="B30" i="19"/>
  <c r="C30" i="19"/>
  <c r="D30" i="19"/>
  <c r="E30" i="19"/>
  <c r="F30" i="19"/>
  <c r="C18" i="19"/>
  <c r="D18" i="19"/>
  <c r="E18" i="19"/>
  <c r="F18" i="19"/>
  <c r="B18" i="19"/>
  <c r="C15" i="19"/>
  <c r="D15" i="19"/>
  <c r="E15" i="19"/>
  <c r="F15" i="19"/>
  <c r="B15" i="19"/>
  <c r="C15" i="21"/>
  <c r="D15" i="21"/>
  <c r="E15" i="21"/>
  <c r="F15" i="21"/>
  <c r="B15" i="21"/>
  <c r="L18" i="19"/>
  <c r="Q5" i="16"/>
  <c r="Q3" i="17"/>
  <c r="Q4" i="17"/>
  <c r="Q5" i="17"/>
  <c r="Q6" i="17"/>
  <c r="Q7" i="17"/>
  <c r="Q8" i="17"/>
  <c r="Q2" i="17"/>
  <c r="C21" i="17"/>
  <c r="D21" i="17"/>
  <c r="E21" i="17"/>
  <c r="F21" i="17"/>
  <c r="G21" i="17"/>
  <c r="H21" i="17"/>
  <c r="I21" i="17"/>
  <c r="J21" i="17"/>
  <c r="K21" i="17"/>
  <c r="L21" i="17"/>
  <c r="M21" i="17"/>
  <c r="C22" i="17"/>
  <c r="D22" i="17"/>
  <c r="E22" i="17"/>
  <c r="F22" i="17"/>
  <c r="G22" i="17"/>
  <c r="H22" i="17"/>
  <c r="I22" i="17"/>
  <c r="J22" i="17"/>
  <c r="K22" i="17"/>
  <c r="L22" i="17"/>
  <c r="M22" i="17"/>
  <c r="C23" i="17"/>
  <c r="D23" i="17"/>
  <c r="E23" i="17"/>
  <c r="F23" i="17"/>
  <c r="G23" i="17"/>
  <c r="H23" i="17"/>
  <c r="I23" i="17"/>
  <c r="J23" i="17"/>
  <c r="K23" i="17"/>
  <c r="L23" i="17"/>
  <c r="M23" i="17"/>
  <c r="C24" i="17"/>
  <c r="D24" i="17"/>
  <c r="E24" i="17"/>
  <c r="F24" i="17"/>
  <c r="G24" i="17"/>
  <c r="H24" i="17"/>
  <c r="I24" i="17"/>
  <c r="J24" i="17"/>
  <c r="K24" i="17"/>
  <c r="L24" i="17"/>
  <c r="M24" i="17"/>
  <c r="C25" i="17"/>
  <c r="D25" i="17"/>
  <c r="E25" i="17"/>
  <c r="F25" i="17"/>
  <c r="G25" i="17"/>
  <c r="H25" i="17"/>
  <c r="I25" i="17"/>
  <c r="J25" i="17"/>
  <c r="K25" i="17"/>
  <c r="L25" i="17"/>
  <c r="M25" i="17"/>
  <c r="C26" i="17"/>
  <c r="D26" i="17"/>
  <c r="E26" i="17"/>
  <c r="F26" i="17"/>
  <c r="G26" i="17"/>
  <c r="H26" i="17"/>
  <c r="I26" i="17"/>
  <c r="J26" i="17"/>
  <c r="K26" i="17"/>
  <c r="L26" i="17"/>
  <c r="M26" i="17"/>
  <c r="C27" i="17"/>
  <c r="D27" i="17"/>
  <c r="E27" i="17"/>
  <c r="F27" i="17"/>
  <c r="G27" i="17"/>
  <c r="H27" i="17"/>
  <c r="I27" i="17"/>
  <c r="J27" i="17"/>
  <c r="K27" i="17"/>
  <c r="L27" i="17"/>
  <c r="M27" i="17"/>
  <c r="B22" i="17"/>
  <c r="B23" i="17"/>
  <c r="B24" i="17"/>
  <c r="B25" i="17"/>
  <c r="B26" i="17"/>
  <c r="B27" i="17"/>
  <c r="B21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B12" i="17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B8" i="16"/>
</calcChain>
</file>

<file path=xl/sharedStrings.xml><?xml version="1.0" encoding="utf-8"?>
<sst xmlns="http://schemas.openxmlformats.org/spreadsheetml/2006/main" count="2974" uniqueCount="102">
  <si>
    <t>stressor_group</t>
  </si>
  <si>
    <t>source_region_group</t>
  </si>
  <si>
    <t>value</t>
  </si>
  <si>
    <t>Deserts &amp; Xeric Shrublands</t>
  </si>
  <si>
    <t>Africa</t>
  </si>
  <si>
    <t>Asia and Pacific (nec)</t>
  </si>
  <si>
    <t>Australia</t>
  </si>
  <si>
    <t>Brazil</t>
  </si>
  <si>
    <t>Canada</t>
  </si>
  <si>
    <t>China</t>
  </si>
  <si>
    <t>Europe</t>
  </si>
  <si>
    <t>India</t>
  </si>
  <si>
    <t>Middle East</t>
  </si>
  <si>
    <t>Russia</t>
  </si>
  <si>
    <t>South America (nec)</t>
  </si>
  <si>
    <t>United States</t>
  </si>
  <si>
    <t>Mediterranean Forests &amp; Woodlands</t>
  </si>
  <si>
    <t>Montane Grasslands &amp; Shrublands</t>
  </si>
  <si>
    <t>Taiga &amp; Tundra</t>
  </si>
  <si>
    <t>Temperate Forests &amp; Grasslands</t>
  </si>
  <si>
    <t>Tropical/subtropical Forests &amp; Grasslands</t>
  </si>
  <si>
    <t>Japan</t>
  </si>
  <si>
    <t>stressor</t>
  </si>
  <si>
    <t>RMC</t>
  </si>
  <si>
    <t>eHANPP</t>
  </si>
  <si>
    <t>eLand</t>
  </si>
  <si>
    <t>Steel_production</t>
  </si>
  <si>
    <t>m2_per_t</t>
  </si>
  <si>
    <t>gC_per_m2</t>
  </si>
  <si>
    <t>Global Average</t>
  </si>
  <si>
    <t>Region</t>
  </si>
  <si>
    <t>Indicator</t>
  </si>
  <si>
    <t>Value</t>
  </si>
  <si>
    <t>DE</t>
  </si>
  <si>
    <t>DMC</t>
  </si>
  <si>
    <t>GAS</t>
  </si>
  <si>
    <t>Stocks</t>
  </si>
  <si>
    <t>destination_region_group</t>
  </si>
  <si>
    <t>Import Share</t>
  </si>
  <si>
    <t>end_use</t>
  </si>
  <si>
    <t>Other products</t>
  </si>
  <si>
    <t>Stationary machinery</t>
  </si>
  <si>
    <t>Transport machinery</t>
  </si>
  <si>
    <t>Construction materials</t>
  </si>
  <si>
    <t>source</t>
  </si>
  <si>
    <t>share_value</t>
  </si>
  <si>
    <t>Domestic</t>
  </si>
  <si>
    <t>Import</t>
  </si>
  <si>
    <t>Steel_GAS</t>
  </si>
  <si>
    <t>POP</t>
  </si>
  <si>
    <t>Population</t>
  </si>
  <si>
    <t>Steel_per_cap</t>
  </si>
  <si>
    <t>RMC_per_GAS</t>
  </si>
  <si>
    <t>RMC_per_cap</t>
  </si>
  <si>
    <t>eLand_per_cap</t>
  </si>
  <si>
    <t>eHANPP_per_cap</t>
  </si>
  <si>
    <t>Global
Average</t>
  </si>
  <si>
    <t>effect</t>
  </si>
  <si>
    <t>other_region</t>
  </si>
  <si>
    <t>GAS_per_head</t>
  </si>
  <si>
    <t>Land_per_RMC</t>
  </si>
  <si>
    <t>HANPP_per_Land</t>
  </si>
  <si>
    <t>TOTAL_delta</t>
  </si>
  <si>
    <t>Summe von value</t>
  </si>
  <si>
    <t>Zeilenbeschriftungen</t>
  </si>
  <si>
    <t>Gesamtergebnis</t>
  </si>
  <si>
    <t>Spaltenbeschriftungen</t>
  </si>
  <si>
    <t>TOTAL</t>
  </si>
  <si>
    <t>Sum</t>
  </si>
  <si>
    <t>TOTAL [t/y]</t>
  </si>
  <si>
    <t>TOTAL [%]</t>
  </si>
  <si>
    <t>HANPP</t>
  </si>
  <si>
    <t>Land</t>
  </si>
  <si>
    <t>Extraction</t>
  </si>
  <si>
    <t>TOTAL [Mt/y]</t>
  </si>
  <si>
    <t>Extraction by biome [%]</t>
  </si>
  <si>
    <t>Extraction by region [%]</t>
  </si>
  <si>
    <t>Extraction by biome and region [%]</t>
  </si>
  <si>
    <t>Summe von Value</t>
  </si>
  <si>
    <t>TOTAL [Gt/y]</t>
  </si>
  <si>
    <t>(Alle)</t>
  </si>
  <si>
    <t>Material Footprint</t>
  </si>
  <si>
    <t>SUM</t>
  </si>
  <si>
    <t>eHANPP-Rank</t>
  </si>
  <si>
    <t>eLand-Rank</t>
  </si>
  <si>
    <t>RMC-Rank</t>
  </si>
  <si>
    <t>Steel_GAS-Rank</t>
  </si>
  <si>
    <t>POP-Rank</t>
  </si>
  <si>
    <t>RME in trade</t>
  </si>
  <si>
    <t>Trade/DE</t>
  </si>
  <si>
    <t>RME/Total.RME</t>
  </si>
  <si>
    <t>Own-use</t>
  </si>
  <si>
    <t>Trade</t>
  </si>
  <si>
    <t>Trade-Share</t>
  </si>
  <si>
    <t>Region-share in trade</t>
  </si>
  <si>
    <t>China IDA [%]</t>
  </si>
  <si>
    <t>China IDA [abs(%)]</t>
  </si>
  <si>
    <t>Largest effect</t>
  </si>
  <si>
    <t>Europe IDA [%]</t>
  </si>
  <si>
    <t>Europe IDA [abs(%)]</t>
  </si>
  <si>
    <t>India [%]</t>
  </si>
  <si>
    <t>India [abs(%)]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</si>
</sst>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  <numFmt numFmtId="166" formatCode="_-* #,##0.000_-;\-* #,##0.000_-;_-* &quot;-&quot;??_-;_-@_-"/>
    <numFmt numFmtId="167" formatCode="0.0%"/>
    <numFmt numFmtId="168" formatCode="_-* #,##0.0000_-;\-* #,##0.0000_-;_-* &quot;-&quot;??_-;_-@_-"/>
    <numFmt numFmtId="169" formatCode="_-* #,##0.00000_-;\-* #,##0.00000_-;_-* &quot;-&quot;??_-;_-@_-"/>
    <numFmt numFmtId="170" formatCode="_-* #,##0.000000_-;\-* #,##0.00000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164" fontId="2" fillId="2" borderId="2" xfId="1" applyNumberFormat="1" applyFont="1" applyFill="1" applyBorder="1"/>
    <xf numFmtId="165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0" fontId="2" fillId="2" borderId="0" xfId="0" applyFont="1" applyFill="1" applyBorder="1"/>
    <xf numFmtId="164" fontId="2" fillId="2" borderId="2" xfId="0" applyNumberFormat="1" applyFont="1" applyFill="1" applyBorder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2" fillId="2" borderId="3" xfId="0" applyFont="1" applyFill="1" applyBorder="1"/>
    <xf numFmtId="0" fontId="2" fillId="2" borderId="4" xfId="0" applyFont="1" applyFill="1" applyBorder="1"/>
    <xf numFmtId="165" fontId="0" fillId="0" borderId="5" xfId="0" applyNumberFormat="1" applyBorder="1"/>
    <xf numFmtId="164" fontId="0" fillId="0" borderId="6" xfId="1" applyNumberFormat="1" applyFont="1" applyBorder="1"/>
    <xf numFmtId="165" fontId="0" fillId="0" borderId="7" xfId="0" applyNumberFormat="1" applyBorder="1"/>
    <xf numFmtId="165" fontId="0" fillId="0" borderId="8" xfId="0" applyNumberFormat="1" applyBorder="1"/>
    <xf numFmtId="43" fontId="0" fillId="0" borderId="0" xfId="1" applyNumberFormat="1" applyFont="1"/>
    <xf numFmtId="43" fontId="2" fillId="2" borderId="2" xfId="1" applyNumberFormat="1" applyFont="1" applyFill="1" applyBorder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170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7">
    <dxf>
      <numFmt numFmtId="170" formatCode="_-* #,##0.000000_-;\-* #,##0.0000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42" Type="http://schemas.openxmlformats.org/officeDocument/2006/relationships/pivotCacheDefinition" Target="pivotCache/pivotCacheDefinition9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pivotCacheDefinition" Target="pivotCache/pivotCacheDefinition7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Relationship Id="rId43" Type="http://schemas.openxmlformats.org/officeDocument/2006/relationships/pivotCacheDefinition" Target="pivotCache/pivotCacheDefinition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5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[Figure_data_for_SI_HPW.xlsx]PIVOT_1_1!PivotTable1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PIVOT_1_1!$B$3:$B$4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PIVOT_1_1!$B$5:$B$11</c:f>
              <c:numCache>
                <c:formatCode>General</c:formatCode>
                <c:ptCount val="6"/>
                <c:pt idx="0">
                  <c:v>27.3880072574465</c:v>
                </c:pt>
                <c:pt idx="1">
                  <c:v>0.364175681924432</c:v>
                </c:pt>
                <c:pt idx="2">
                  <c:v>0.79204968257090702</c:v>
                </c:pt>
                <c:pt idx="3">
                  <c:v>0</c:v>
                </c:pt>
                <c:pt idx="4">
                  <c:v>0</c:v>
                </c:pt>
                <c:pt idx="5">
                  <c:v>6.6791873687207399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F93-AFE8-64B39E1A6296}"/>
            </c:ext>
          </c:extLst>
        </c:ser>
        <c:ser>
          <c:idx val="1"/>
          <c:order val="1"/>
          <c:tx>
            <c:strRef>
              <c:f>PIVOT_1_1!$C$3:$C$4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PIVOT_1_1!$C$5:$C$11</c:f>
              <c:numCache>
                <c:formatCode>General</c:formatCode>
                <c:ptCount val="6"/>
                <c:pt idx="0">
                  <c:v>1.2208735092830401</c:v>
                </c:pt>
                <c:pt idx="1">
                  <c:v>9.1009858392509793E-15</c:v>
                </c:pt>
                <c:pt idx="2">
                  <c:v>9.1009858392509793E-15</c:v>
                </c:pt>
                <c:pt idx="3">
                  <c:v>1.8201971678502E-14</c:v>
                </c:pt>
                <c:pt idx="4">
                  <c:v>52.269571894812103</c:v>
                </c:pt>
                <c:pt idx="5">
                  <c:v>8.9774503788231304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9-4F93-AFE8-64B39E1A6296}"/>
            </c:ext>
          </c:extLst>
        </c:ser>
        <c:ser>
          <c:idx val="2"/>
          <c:order val="2"/>
          <c:tx>
            <c:strRef>
              <c:f>PIVOT_1_1!$D$3:$D$4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PIVOT_1_1!$D$5:$D$11</c:f>
              <c:numCache>
                <c:formatCode>General</c:formatCode>
                <c:ptCount val="6"/>
                <c:pt idx="0">
                  <c:v>702.67071549797595</c:v>
                </c:pt>
                <c:pt idx="1">
                  <c:v>24.017914398000698</c:v>
                </c:pt>
                <c:pt idx="2">
                  <c:v>0</c:v>
                </c:pt>
                <c:pt idx="3">
                  <c:v>0</c:v>
                </c:pt>
                <c:pt idx="4">
                  <c:v>3.0173349208409102</c:v>
                </c:pt>
                <c:pt idx="5">
                  <c:v>8.1348351472373004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9-4F93-AFE8-64B39E1A6296}"/>
            </c:ext>
          </c:extLst>
        </c:ser>
        <c:ser>
          <c:idx val="3"/>
          <c:order val="3"/>
          <c:tx>
            <c:strRef>
              <c:f>PIVOT_1_1!$E$3:$E$4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PIVOT_1_1!$E$5:$E$11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341.20229990289897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9-4F93-AFE8-64B39E1A6296}"/>
            </c:ext>
          </c:extLst>
        </c:ser>
        <c:ser>
          <c:idx val="4"/>
          <c:order val="4"/>
          <c:tx>
            <c:strRef>
              <c:f>PIVOT_1_1!$F$3:$F$4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PIVOT_1_1!$F$5:$F$11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43.434249995398801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9-4F93-AFE8-64B39E1A6296}"/>
            </c:ext>
          </c:extLst>
        </c:ser>
        <c:ser>
          <c:idx val="5"/>
          <c:order val="5"/>
          <c:tx>
            <c:strRef>
              <c:f>PIVOT_1_1!$G$3:$G$4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PIVOT_1_1!$G$5:$G$11</c:f>
              <c:numCache>
                <c:formatCode>General</c:formatCode>
                <c:ptCount val="6"/>
                <c:pt idx="0">
                  <c:v>73.524146332586596</c:v>
                </c:pt>
                <c:pt idx="1">
                  <c:v>0</c:v>
                </c:pt>
                <c:pt idx="2">
                  <c:v>63.8252488203102</c:v>
                </c:pt>
                <c:pt idx="3">
                  <c:v>0</c:v>
                </c:pt>
                <c:pt idx="4">
                  <c:v>1101.6321522532301</c:v>
                </c:pt>
                <c:pt idx="5">
                  <c:v>260.46845254578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9-4F93-AFE8-64B39E1A6296}"/>
            </c:ext>
          </c:extLst>
        </c:ser>
        <c:ser>
          <c:idx val="6"/>
          <c:order val="6"/>
          <c:tx>
            <c:strRef>
              <c:f>PIVOT_1_1!$H$3:$H$4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PIVOT_1_1!$H$5:$H$11</c:f>
              <c:numCache>
                <c:formatCode>General</c:formatCode>
                <c:ptCount val="6"/>
                <c:pt idx="0">
                  <c:v>0.23365529924527401</c:v>
                </c:pt>
                <c:pt idx="1">
                  <c:v>0.23365529924527401</c:v>
                </c:pt>
                <c:pt idx="2">
                  <c:v>0.23365529924527401</c:v>
                </c:pt>
                <c:pt idx="3">
                  <c:v>37.1686517986628</c:v>
                </c:pt>
                <c:pt idx="4">
                  <c:v>83.456502811848793</c:v>
                </c:pt>
                <c:pt idx="5">
                  <c:v>0.93462119698109702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9-4F93-AFE8-64B39E1A6296}"/>
            </c:ext>
          </c:extLst>
        </c:ser>
        <c:ser>
          <c:idx val="7"/>
          <c:order val="7"/>
          <c:tx>
            <c:strRef>
              <c:f>PIVOT_1_1!$I$3:$I$4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PIVOT_1_1!$I$5:$I$11</c:f>
              <c:numCache>
                <c:formatCode>General</c:formatCode>
                <c:ptCount val="6"/>
                <c:pt idx="0">
                  <c:v>23.4187948859275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107.59770496272399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E9-4F93-AFE8-64B39E1A6296}"/>
            </c:ext>
          </c:extLst>
        </c:ser>
        <c:ser>
          <c:idx val="8"/>
          <c:order val="8"/>
          <c:tx>
            <c:strRef>
              <c:f>PIVOT_1_1!$J$3:$J$4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PIVOT_1_1!$J$5:$J$11</c:f>
              <c:numCache>
                <c:formatCode>General</c:formatCode>
                <c:ptCount val="6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E9-4F93-AFE8-64B39E1A6296}"/>
            </c:ext>
          </c:extLst>
        </c:ser>
        <c:ser>
          <c:idx val="9"/>
          <c:order val="9"/>
          <c:tx>
            <c:strRef>
              <c:f>PIVOT_1_1!$K$3:$K$4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PIVOT_1_1!$K$5:$K$11</c:f>
              <c:numCache>
                <c:formatCode>General</c:formatCode>
                <c:ptCount val="6"/>
                <c:pt idx="0">
                  <c:v>26.721207507711298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1.09329248569132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E9-4F93-AFE8-64B39E1A6296}"/>
            </c:ext>
          </c:extLst>
        </c:ser>
        <c:ser>
          <c:idx val="10"/>
          <c:order val="10"/>
          <c:tx>
            <c:strRef>
              <c:f>PIVOT_1_1!$L$3:$L$4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PIVOT_1_1!$L$5:$L$11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43.374337111168202</c:v>
                </c:pt>
                <c:pt idx="4">
                  <c:v>59.383661769758397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9-4F93-AFE8-64B39E1A6296}"/>
            </c:ext>
          </c:extLst>
        </c:ser>
        <c:ser>
          <c:idx val="11"/>
          <c:order val="11"/>
          <c:tx>
            <c:strRef>
              <c:f>PIVOT_1_1!$M$3:$M$4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PIVOT_1_1!$M$5:$M$11</c:f>
              <c:numCache>
                <c:formatCode>General</c:formatCode>
                <c:ptCount val="6"/>
                <c:pt idx="0">
                  <c:v>11.147991017021001</c:v>
                </c:pt>
                <c:pt idx="1">
                  <c:v>7.8252430056118403</c:v>
                </c:pt>
                <c:pt idx="2">
                  <c:v>0</c:v>
                </c:pt>
                <c:pt idx="3">
                  <c:v>0</c:v>
                </c:pt>
                <c:pt idx="4">
                  <c:v>0.206302946801871</c:v>
                </c:pt>
                <c:pt idx="5">
                  <c:v>34.850703025123003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9-4F93-AFE8-64B39E1A6296}"/>
            </c:ext>
          </c:extLst>
        </c:ser>
        <c:ser>
          <c:idx val="12"/>
          <c:order val="12"/>
          <c:tx>
            <c:strRef>
              <c:f>PIVOT_1_1!$N$3:$N$4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PIVOT_1_1!$A$5:$A$11</c:f>
              <c:strCache>
                <c:ptCount val="6"/>
                <c:pt idx="0">
                  <c:v>Deserts &amp; Xeric Shrublands</c:v>
                </c:pt>
                <c:pt idx="1">
                  <c:v>Mediterranean Forests &amp; Woodlands</c:v>
                </c:pt>
                <c:pt idx="2">
                  <c:v>Montane Grasslands &amp; Shrublands</c:v>
                </c:pt>
                <c:pt idx="3">
                  <c:v>Taiga &amp; Tundra</c:v>
                </c:pt>
                <c:pt idx="4">
                  <c:v>Temperate Forests &amp; Grasslands</c:v>
                </c:pt>
                <c:pt idx="5">
                  <c:v>Tropical/subtropical Forests &amp; Grasslands</c:v>
                </c:pt>
              </c:strCache>
            </c:strRef>
          </c:cat>
          <c:val>
            <c:numRef>
              <c:f>PIVOT_1_1!$N$5:$N$11</c:f>
              <c:numCache>
                <c:formatCode>General</c:formatCode>
                <c:ptCount val="6"/>
                <c:pt idx="0">
                  <c:v>2.1231426577737098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54.632787338796803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9-4F93-AFE8-64B39E1A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018047"/>
        <c:axId val="1881014719"/>
      </c:barChart>
      <c:catAx>
        <c:axId val="18810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014719"/>
        <c:crosses val="autoZero"/>
        <c:auto val="1"/>
        <c:lblAlgn val="ctr"/>
        <c:lblOffset val="100"/>
        <c:noMultiLvlLbl val="0"/>
      </c:catAx>
      <c:valAx>
        <c:axId val="18810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0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[Figure_data_for_SI_HPW.xlsx]PIVOT_1_2!PivotTable2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PIVOT_1_2!$B$3:$B$4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PIVOT_1_2!$B$5:$B$9</c:f>
              <c:numCache>
                <c:formatCode>General</c:formatCode>
                <c:ptCount val="4"/>
                <c:pt idx="0">
                  <c:v>15585.9875541569</c:v>
                </c:pt>
                <c:pt idx="1">
                  <c:v>43.8225435187871</c:v>
                </c:pt>
                <c:pt idx="2">
                  <c:v>35223419.990669303</c:v>
                </c:pt>
                <c:pt idx="3">
                  <c:v>10479183.188389201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8-4218-A2BC-F2D6F3A634BB}"/>
            </c:ext>
          </c:extLst>
        </c:ser>
        <c:ser>
          <c:idx val="1"/>
          <c:order val="1"/>
          <c:tx>
            <c:strRef>
              <c:f>PIVOT_1_2!$C$3:$C$4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PIVOT_1_2!$C$5:$C$9</c:f>
              <c:numCache>
                <c:formatCode>General</c:formatCode>
                <c:ptCount val="4"/>
                <c:pt idx="0">
                  <c:v>274479.129596752</c:v>
                </c:pt>
                <c:pt idx="1">
                  <c:v>502.673951086258</c:v>
                </c:pt>
                <c:pt idx="2">
                  <c:v>62467896.901832096</c:v>
                </c:pt>
                <c:pt idx="3">
                  <c:v>138868534.73280501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8-4218-A2BC-F2D6F3A634BB}"/>
            </c:ext>
          </c:extLst>
        </c:ser>
        <c:ser>
          <c:idx val="2"/>
          <c:order val="2"/>
          <c:tx>
            <c:strRef>
              <c:f>PIVOT_1_2!$D$3:$D$4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PIVOT_1_2!$D$5:$D$9</c:f>
              <c:numCache>
                <c:formatCode>General</c:formatCode>
                <c:ptCount val="4"/>
                <c:pt idx="0">
                  <c:v>313377.11085666798</c:v>
                </c:pt>
                <c:pt idx="1">
                  <c:v>1042.4323666246401</c:v>
                </c:pt>
                <c:pt idx="2">
                  <c:v>737840799.96407998</c:v>
                </c:pt>
                <c:pt idx="3">
                  <c:v>4855000.0514764702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8-4218-A2BC-F2D6F3A634BB}"/>
            </c:ext>
          </c:extLst>
        </c:ser>
        <c:ser>
          <c:idx val="3"/>
          <c:order val="3"/>
          <c:tx>
            <c:strRef>
              <c:f>PIVOT_1_2!$E$3:$E$4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PIVOT_1_2!$E$5:$E$9</c:f>
              <c:numCache>
                <c:formatCode>General</c:formatCode>
                <c:ptCount val="4"/>
                <c:pt idx="0">
                  <c:v>548984.46099454595</c:v>
                </c:pt>
                <c:pt idx="1">
                  <c:v>571.12400071943603</c:v>
                </c:pt>
                <c:pt idx="2">
                  <c:v>341202299.90291601</c:v>
                </c:pt>
                <c:pt idx="3">
                  <c:v>33827380.678799897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8-4218-A2BC-F2D6F3A634BB}"/>
            </c:ext>
          </c:extLst>
        </c:ser>
        <c:ser>
          <c:idx val="4"/>
          <c:order val="4"/>
          <c:tx>
            <c:strRef>
              <c:f>PIVOT_1_2!$F$3:$F$4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PIVOT_1_2!$F$5:$F$9</c:f>
              <c:numCache>
                <c:formatCode>General</c:formatCode>
                <c:ptCount val="4"/>
                <c:pt idx="0">
                  <c:v>77706.777908506498</c:v>
                </c:pt>
                <c:pt idx="1">
                  <c:v>200.822724800511</c:v>
                </c:pt>
                <c:pt idx="2">
                  <c:v>43434249.995513797</c:v>
                </c:pt>
                <c:pt idx="3">
                  <c:v>12564209.993073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B8-4218-A2BC-F2D6F3A634BB}"/>
            </c:ext>
          </c:extLst>
        </c:ser>
        <c:ser>
          <c:idx val="5"/>
          <c:order val="5"/>
          <c:tx>
            <c:strRef>
              <c:f>PIVOT_1_2!$G$3:$G$4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PIVOT_1_2!$G$5:$G$9</c:f>
              <c:numCache>
                <c:formatCode>General</c:formatCode>
                <c:ptCount val="4"/>
                <c:pt idx="0">
                  <c:v>1300536.5275129101</c:v>
                </c:pt>
                <c:pt idx="1">
                  <c:v>2311.4789023477401</c:v>
                </c:pt>
                <c:pt idx="2">
                  <c:v>1499449999.95192</c:v>
                </c:pt>
                <c:pt idx="3">
                  <c:v>822941380.22711396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8-4218-A2BC-F2D6F3A634BB}"/>
            </c:ext>
          </c:extLst>
        </c:ser>
        <c:ser>
          <c:idx val="6"/>
          <c:order val="6"/>
          <c:tx>
            <c:strRef>
              <c:f>PIVOT_1_2!$H$3:$H$4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PIVOT_1_2!$H$5:$H$9</c:f>
              <c:numCache>
                <c:formatCode>General</c:formatCode>
                <c:ptCount val="4"/>
                <c:pt idx="0">
                  <c:v>149992.479633093</c:v>
                </c:pt>
                <c:pt idx="1">
                  <c:v>322.66477888678298</c:v>
                </c:pt>
                <c:pt idx="2">
                  <c:v>122260742.181968</c:v>
                </c:pt>
                <c:pt idx="3">
                  <c:v>210745102.153308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B8-4218-A2BC-F2D6F3A634BB}"/>
            </c:ext>
          </c:extLst>
        </c:ser>
        <c:ser>
          <c:idx val="7"/>
          <c:order val="7"/>
          <c:tx>
            <c:strRef>
              <c:f>PIVOT_1_2!$I$3:$I$4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PIVOT_1_2!$I$5:$I$9</c:f>
              <c:numCache>
                <c:formatCode>General</c:formatCode>
                <c:ptCount val="4"/>
                <c:pt idx="0">
                  <c:v>114974.361323602</c:v>
                </c:pt>
                <c:pt idx="1">
                  <c:v>160.00182970194999</c:v>
                </c:pt>
                <c:pt idx="2">
                  <c:v>131016499.848662</c:v>
                </c:pt>
                <c:pt idx="3">
                  <c:v>85779844.000008807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B8-4218-A2BC-F2D6F3A634BB}"/>
            </c:ext>
          </c:extLst>
        </c:ser>
        <c:ser>
          <c:idx val="8"/>
          <c:order val="8"/>
          <c:tx>
            <c:strRef>
              <c:f>PIVOT_1_2!$J$3:$J$4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PIVOT_1_2!$J$5:$J$9</c:f>
              <c:numCache>
                <c:formatCode>General</c:formatCode>
                <c:ptCount val="4"/>
                <c:pt idx="3">
                  <c:v>114523770.097872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B8-4218-A2BC-F2D6F3A634BB}"/>
            </c:ext>
          </c:extLst>
        </c:ser>
        <c:ser>
          <c:idx val="9"/>
          <c:order val="9"/>
          <c:tx>
            <c:strRef>
              <c:f>PIVOT_1_2!$K$3:$K$4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PIVOT_1_2!$K$5:$K$9</c:f>
              <c:numCache>
                <c:formatCode>General</c:formatCode>
                <c:ptCount val="4"/>
                <c:pt idx="0">
                  <c:v>9762.5667948630198</c:v>
                </c:pt>
                <c:pt idx="1">
                  <c:v>58.989461562156897</c:v>
                </c:pt>
                <c:pt idx="2">
                  <c:v>27814499.993409701</c:v>
                </c:pt>
                <c:pt idx="3">
                  <c:v>19161830.715780899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B8-4218-A2BC-F2D6F3A634BB}"/>
            </c:ext>
          </c:extLst>
        </c:ser>
        <c:ser>
          <c:idx val="10"/>
          <c:order val="10"/>
          <c:tx>
            <c:strRef>
              <c:f>PIVOT_1_2!$L$3:$L$4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PIVOT_1_2!$L$5:$L$9</c:f>
              <c:numCache>
                <c:formatCode>General</c:formatCode>
                <c:ptCount val="4"/>
                <c:pt idx="0">
                  <c:v>113301.431282192</c:v>
                </c:pt>
                <c:pt idx="1">
                  <c:v>196.81816133197401</c:v>
                </c:pt>
                <c:pt idx="2">
                  <c:v>102757998.88404199</c:v>
                </c:pt>
                <c:pt idx="3">
                  <c:v>73905540.000008896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B8-4218-A2BC-F2D6F3A634BB}"/>
            </c:ext>
          </c:extLst>
        </c:ser>
        <c:ser>
          <c:idx val="11"/>
          <c:order val="11"/>
          <c:tx>
            <c:strRef>
              <c:f>PIVOT_1_2!$M$3:$M$4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PIVOT_1_2!$M$5:$M$9</c:f>
              <c:numCache>
                <c:formatCode>General</c:formatCode>
                <c:ptCount val="4"/>
                <c:pt idx="0">
                  <c:v>16741.402889109799</c:v>
                </c:pt>
                <c:pt idx="1">
                  <c:v>106.27504644366</c:v>
                </c:pt>
                <c:pt idx="2">
                  <c:v>54030239.994576</c:v>
                </c:pt>
                <c:pt idx="3">
                  <c:v>31117913.655060802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B8-4218-A2BC-F2D6F3A634BB}"/>
            </c:ext>
          </c:extLst>
        </c:ser>
        <c:ser>
          <c:idx val="12"/>
          <c:order val="12"/>
          <c:tx>
            <c:strRef>
              <c:f>PIVOT_1_2!$N$3:$N$4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PIVOT_1_2!$A$5:$A$9</c:f>
              <c:strCache>
                <c:ptCount val="4"/>
                <c:pt idx="0">
                  <c:v>eHANPP</c:v>
                </c:pt>
                <c:pt idx="1">
                  <c:v>eLand</c:v>
                </c:pt>
                <c:pt idx="2">
                  <c:v>RMC</c:v>
                </c:pt>
                <c:pt idx="3">
                  <c:v>Steel_production</c:v>
                </c:pt>
              </c:strCache>
            </c:strRef>
          </c:cat>
          <c:val>
            <c:numRef>
              <c:f>PIVOT_1_2!$N$5:$N$9</c:f>
              <c:numCache>
                <c:formatCode>General</c:formatCode>
                <c:ptCount val="4"/>
                <c:pt idx="0">
                  <c:v>43788.583897087497</c:v>
                </c:pt>
                <c:pt idx="1">
                  <c:v>75.692879021502193</c:v>
                </c:pt>
                <c:pt idx="2">
                  <c:v>56755929.996588401</c:v>
                </c:pt>
                <c:pt idx="3">
                  <c:v>88090595.280259907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8-4218-A2BC-F2D6F3A6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080687"/>
        <c:axId val="1928078191"/>
      </c:barChart>
      <c:catAx>
        <c:axId val="19280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78191"/>
        <c:crosses val="autoZero"/>
        <c:auto val="1"/>
        <c:lblAlgn val="ctr"/>
        <c:lblOffset val="100"/>
        <c:noMultiLvlLbl val="0"/>
      </c:catAx>
      <c:valAx>
        <c:axId val="1928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[Figure_data_for_SI_HPW.xlsx]PIVOT_2_2_1!PivotTable5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PIVOT_2_2_1!$B$3:$B$4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PIVOT_2_2_1!$B$5:$B$17</c:f>
              <c:numCache>
                <c:formatCode>_-* #,##0_-;\-* #,##0_-;_-* "-"??_-;_-@_-</c:formatCode>
                <c:ptCount val="12"/>
                <c:pt idx="0">
                  <c:v>14081497.561122701</c:v>
                </c:pt>
                <c:pt idx="1">
                  <c:v>2177892.3863284602</c:v>
                </c:pt>
                <c:pt idx="2">
                  <c:v>7041056.6922848597</c:v>
                </c:pt>
                <c:pt idx="3">
                  <c:v>6610728.2760083098</c:v>
                </c:pt>
                <c:pt idx="4">
                  <c:v>482797.36462968698</c:v>
                </c:pt>
                <c:pt idx="5">
                  <c:v>14008860.664579101</c:v>
                </c:pt>
                <c:pt idx="6">
                  <c:v>2992752.5325919399</c:v>
                </c:pt>
                <c:pt idx="7">
                  <c:v>3623879.53026644</c:v>
                </c:pt>
                <c:pt idx="8">
                  <c:v>601024.94817042898</c:v>
                </c:pt>
                <c:pt idx="9">
                  <c:v>4005739.6322057298</c:v>
                </c:pt>
                <c:pt idx="10">
                  <c:v>613292.207350799</c:v>
                </c:pt>
                <c:pt idx="11">
                  <c:v>395460.67958640598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C-48A7-8246-E0D636C5C0E0}"/>
            </c:ext>
          </c:extLst>
        </c:ser>
        <c:ser>
          <c:idx val="1"/>
          <c:order val="1"/>
          <c:tx>
            <c:strRef>
              <c:f>PIVOT_2_2_1!$C$3:$C$4</c:f>
              <c:strCache>
                <c:ptCount val="1"/>
                <c:pt idx="0">
                  <c:v>Asia and Pacific (nec)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PIVOT_2_2_1!$C$5:$C$17</c:f>
              <c:numCache>
                <c:formatCode>_-* #,##0_-;\-* #,##0_-;_-* "-"??_-;_-@_-</c:formatCode>
                <c:ptCount val="12"/>
                <c:pt idx="0">
                  <c:v>1702500.5983068801</c:v>
                </c:pt>
                <c:pt idx="1">
                  <c:v>8537815.9828885607</c:v>
                </c:pt>
                <c:pt idx="2">
                  <c:v>81534580.910989597</c:v>
                </c:pt>
                <c:pt idx="3">
                  <c:v>27899266.585341699</c:v>
                </c:pt>
                <c:pt idx="4">
                  <c:v>1287685.25198066</c:v>
                </c:pt>
                <c:pt idx="5">
                  <c:v>62587869.961492598</c:v>
                </c:pt>
                <c:pt idx="6">
                  <c:v>5736096.2969244402</c:v>
                </c:pt>
                <c:pt idx="7">
                  <c:v>10437130.9352686</c:v>
                </c:pt>
                <c:pt idx="8">
                  <c:v>1785602.2511722699</c:v>
                </c:pt>
                <c:pt idx="9">
                  <c:v>11964796.488585999</c:v>
                </c:pt>
                <c:pt idx="10">
                  <c:v>2229226.7733371798</c:v>
                </c:pt>
                <c:pt idx="11">
                  <c:v>1249616.87200677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8C-48A7-8246-E0D636C5C0E0}"/>
            </c:ext>
          </c:extLst>
        </c:ser>
        <c:ser>
          <c:idx val="2"/>
          <c:order val="2"/>
          <c:tx>
            <c:strRef>
              <c:f>PIVOT_2_2_1!$D$3:$D$4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PIVOT_2_2_1!$D$5:$D$17</c:f>
              <c:numCache>
                <c:formatCode>_-* #,##0_-;\-* #,##0_-;_-* "-"??_-;_-@_-</c:formatCode>
                <c:ptCount val="12"/>
                <c:pt idx="0">
                  <c:v>167364.22373408399</c:v>
                </c:pt>
                <c:pt idx="1">
                  <c:v>631393.33910306694</c:v>
                </c:pt>
                <c:pt idx="2">
                  <c:v>7167458.8120629396</c:v>
                </c:pt>
                <c:pt idx="3">
                  <c:v>2626233.6938759601</c:v>
                </c:pt>
                <c:pt idx="4">
                  <c:v>309496.84521579201</c:v>
                </c:pt>
                <c:pt idx="5">
                  <c:v>6669454.0922986995</c:v>
                </c:pt>
                <c:pt idx="6">
                  <c:v>659870.60183115501</c:v>
                </c:pt>
                <c:pt idx="7">
                  <c:v>1535649.6764189</c:v>
                </c:pt>
                <c:pt idx="8">
                  <c:v>180099.69263053301</c:v>
                </c:pt>
                <c:pt idx="9">
                  <c:v>568259.42100351094</c:v>
                </c:pt>
                <c:pt idx="10">
                  <c:v>314045.68477045902</c:v>
                </c:pt>
                <c:pt idx="11">
                  <c:v>321381.96903421101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8C-48A7-8246-E0D636C5C0E0}"/>
            </c:ext>
          </c:extLst>
        </c:ser>
        <c:ser>
          <c:idx val="3"/>
          <c:order val="3"/>
          <c:tx>
            <c:strRef>
              <c:f>PIVOT_2_2_1!$E$3:$E$4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PIVOT_2_2_1!$E$5:$E$17</c:f>
              <c:numCache>
                <c:formatCode>_-* #,##0_-;\-* #,##0_-;_-* "-"??_-;_-@_-</c:formatCode>
                <c:ptCount val="12"/>
                <c:pt idx="0">
                  <c:v>104356.57099419</c:v>
                </c:pt>
                <c:pt idx="1">
                  <c:v>202918.841961959</c:v>
                </c:pt>
                <c:pt idx="2">
                  <c:v>2904115.71760249</c:v>
                </c:pt>
                <c:pt idx="3">
                  <c:v>17694575.5686641</c:v>
                </c:pt>
                <c:pt idx="4">
                  <c:v>210561.467343211</c:v>
                </c:pt>
                <c:pt idx="5">
                  <c:v>5527534.4283420499</c:v>
                </c:pt>
                <c:pt idx="6">
                  <c:v>577645.15990275994</c:v>
                </c:pt>
                <c:pt idx="7">
                  <c:v>460857.374138774</c:v>
                </c:pt>
                <c:pt idx="8">
                  <c:v>157373.12450372701</c:v>
                </c:pt>
                <c:pt idx="9">
                  <c:v>315663.538604539</c:v>
                </c:pt>
                <c:pt idx="10">
                  <c:v>292370.02597673901</c:v>
                </c:pt>
                <c:pt idx="11">
                  <c:v>291914.45146435901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8C-48A7-8246-E0D636C5C0E0}"/>
            </c:ext>
          </c:extLst>
        </c:ser>
        <c:ser>
          <c:idx val="4"/>
          <c:order val="4"/>
          <c:tx>
            <c:strRef>
              <c:f>PIVOT_2_2_1!$F$3:$F$4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PIVOT_2_2_1!$F$5:$F$17</c:f>
              <c:numCache>
                <c:formatCode>_-* #,##0_-;\-* #,##0_-;_-* "-"??_-;_-@_-</c:formatCode>
                <c:ptCount val="12"/>
                <c:pt idx="0">
                  <c:v>171010.90560641899</c:v>
                </c:pt>
                <c:pt idx="1">
                  <c:v>300427.92480661802</c:v>
                </c:pt>
                <c:pt idx="2">
                  <c:v>4332353.7188378498</c:v>
                </c:pt>
                <c:pt idx="3">
                  <c:v>3316309.8866293202</c:v>
                </c:pt>
                <c:pt idx="4">
                  <c:v>5662014.2674360499</c:v>
                </c:pt>
                <c:pt idx="5">
                  <c:v>7939506.7841444602</c:v>
                </c:pt>
                <c:pt idx="6">
                  <c:v>626941.20549143804</c:v>
                </c:pt>
                <c:pt idx="7">
                  <c:v>752286.41147718695</c:v>
                </c:pt>
                <c:pt idx="8">
                  <c:v>104626.758559193</c:v>
                </c:pt>
                <c:pt idx="9">
                  <c:v>460639.53624162998</c:v>
                </c:pt>
                <c:pt idx="10">
                  <c:v>1157009.0063835899</c:v>
                </c:pt>
                <c:pt idx="11">
                  <c:v>7293112.00379638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C-48A7-8246-E0D636C5C0E0}"/>
            </c:ext>
          </c:extLst>
        </c:ser>
        <c:ser>
          <c:idx val="5"/>
          <c:order val="5"/>
          <c:tx>
            <c:strRef>
              <c:f>PIVOT_2_2_1!$G$3:$G$4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PIVOT_2_2_1!$G$5:$G$17</c:f>
              <c:numCache>
                <c:formatCode>_-* #,##0_-;\-* #,##0_-;_-* "-"??_-;_-@_-</c:formatCode>
                <c:ptCount val="12"/>
                <c:pt idx="0">
                  <c:v>2684137.5540342201</c:v>
                </c:pt>
                <c:pt idx="1">
                  <c:v>11899966.9677302</c:v>
                </c:pt>
                <c:pt idx="2">
                  <c:v>406495972.245767</c:v>
                </c:pt>
                <c:pt idx="3">
                  <c:v>92191549.892848</c:v>
                </c:pt>
                <c:pt idx="4">
                  <c:v>4193507.4514644602</c:v>
                </c:pt>
                <c:pt idx="5">
                  <c:v>1170737657.03986</c:v>
                </c:pt>
                <c:pt idx="6">
                  <c:v>5764186.1531482302</c:v>
                </c:pt>
                <c:pt idx="7">
                  <c:v>26573686.9452153</c:v>
                </c:pt>
                <c:pt idx="8">
                  <c:v>5758896.4383430798</c:v>
                </c:pt>
                <c:pt idx="9">
                  <c:v>7315635.9701289702</c:v>
                </c:pt>
                <c:pt idx="10">
                  <c:v>13531230.802583801</c:v>
                </c:pt>
                <c:pt idx="11">
                  <c:v>1163248.5323924299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8C-48A7-8246-E0D636C5C0E0}"/>
            </c:ext>
          </c:extLst>
        </c:ser>
        <c:ser>
          <c:idx val="6"/>
          <c:order val="6"/>
          <c:tx>
            <c:strRef>
              <c:f>PIVOT_2_2_1!$H$3:$H$4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PIVOT_2_2_1!$H$5:$H$17</c:f>
              <c:numCache>
                <c:formatCode>_-* #,##0_-;\-* #,##0_-;_-* "-"??_-;_-@_-</c:formatCode>
                <c:ptCount val="12"/>
                <c:pt idx="0">
                  <c:v>11432907.288360801</c:v>
                </c:pt>
                <c:pt idx="1">
                  <c:v>15113452.493925299</c:v>
                </c:pt>
                <c:pt idx="2">
                  <c:v>53368400.069355801</c:v>
                </c:pt>
                <c:pt idx="3">
                  <c:v>95965600.814593896</c:v>
                </c:pt>
                <c:pt idx="4">
                  <c:v>9603081.8729009796</c:v>
                </c:pt>
                <c:pt idx="5">
                  <c:v>76714176.228148907</c:v>
                </c:pt>
                <c:pt idx="6">
                  <c:v>77906850.810528904</c:v>
                </c:pt>
                <c:pt idx="7">
                  <c:v>13537938.3566896</c:v>
                </c:pt>
                <c:pt idx="8">
                  <c:v>3948590.0662539098</c:v>
                </c:pt>
                <c:pt idx="9">
                  <c:v>35380733.745402902</c:v>
                </c:pt>
                <c:pt idx="10">
                  <c:v>5656839.2551164096</c:v>
                </c:pt>
                <c:pt idx="11">
                  <c:v>4537145.8347602002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8C-48A7-8246-E0D636C5C0E0}"/>
            </c:ext>
          </c:extLst>
        </c:ser>
        <c:ser>
          <c:idx val="7"/>
          <c:order val="7"/>
          <c:tx>
            <c:strRef>
              <c:f>PIVOT_2_2_1!$I$3:$I$4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PIVOT_2_2_1!$I$5:$I$17</c:f>
              <c:numCache>
                <c:formatCode>_-* #,##0_-;\-* #,##0_-;_-* "-"??_-;_-@_-</c:formatCode>
                <c:ptCount val="12"/>
                <c:pt idx="0">
                  <c:v>618823.23366161506</c:v>
                </c:pt>
                <c:pt idx="1">
                  <c:v>909037.41154924803</c:v>
                </c:pt>
                <c:pt idx="2">
                  <c:v>6364050.6468209</c:v>
                </c:pt>
                <c:pt idx="3">
                  <c:v>3316973.37692776</c:v>
                </c:pt>
                <c:pt idx="4">
                  <c:v>301611.45062258502</c:v>
                </c:pt>
                <c:pt idx="5">
                  <c:v>8729516.6806451399</c:v>
                </c:pt>
                <c:pt idx="6">
                  <c:v>1561585.8843860601</c:v>
                </c:pt>
                <c:pt idx="7">
                  <c:v>47899337.938842498</c:v>
                </c:pt>
                <c:pt idx="8">
                  <c:v>750166.14905322203</c:v>
                </c:pt>
                <c:pt idx="9">
                  <c:v>1375505.70445646</c:v>
                </c:pt>
                <c:pt idx="10">
                  <c:v>316778.25645433401</c:v>
                </c:pt>
                <c:pt idx="11">
                  <c:v>360942.005274066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8C-48A7-8246-E0D636C5C0E0}"/>
            </c:ext>
          </c:extLst>
        </c:ser>
        <c:ser>
          <c:idx val="8"/>
          <c:order val="8"/>
          <c:tx>
            <c:strRef>
              <c:f>PIVOT_2_2_1!$J$3:$J$4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PIVOT_2_2_1!$J$5:$J$17</c:f>
              <c:numCache>
                <c:formatCode>_-* #,##0_-;\-* #,##0_-;_-* "-"??_-;_-@_-</c:formatCode>
                <c:ptCount val="12"/>
                <c:pt idx="0">
                  <c:v>370664.14316676802</c:v>
                </c:pt>
                <c:pt idx="1">
                  <c:v>2502743.8892263798</c:v>
                </c:pt>
                <c:pt idx="2">
                  <c:v>97012616.763234302</c:v>
                </c:pt>
                <c:pt idx="3">
                  <c:v>17491829.354385301</c:v>
                </c:pt>
                <c:pt idx="4">
                  <c:v>529142.09333846497</c:v>
                </c:pt>
                <c:pt idx="5">
                  <c:v>23585032.745355401</c:v>
                </c:pt>
                <c:pt idx="6">
                  <c:v>1081163.3555870999</c:v>
                </c:pt>
                <c:pt idx="7">
                  <c:v>3337421.8441025</c:v>
                </c:pt>
                <c:pt idx="8">
                  <c:v>508393.55382560898</c:v>
                </c:pt>
                <c:pt idx="9">
                  <c:v>1668857.8799598401</c:v>
                </c:pt>
                <c:pt idx="10">
                  <c:v>1281598.09749513</c:v>
                </c:pt>
                <c:pt idx="11">
                  <c:v>347512.89026839199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8C-48A7-8246-E0D636C5C0E0}"/>
            </c:ext>
          </c:extLst>
        </c:ser>
        <c:ser>
          <c:idx val="9"/>
          <c:order val="9"/>
          <c:tx>
            <c:strRef>
              <c:f>PIVOT_2_2_1!$K$3:$K$4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PIVOT_2_2_1!$K$5:$K$17</c:f>
              <c:numCache>
                <c:formatCode>_-* #,##0_-;\-* #,##0_-;_-* "-"??_-;_-@_-</c:formatCode>
                <c:ptCount val="12"/>
                <c:pt idx="0">
                  <c:v>1336980.33208532</c:v>
                </c:pt>
                <c:pt idx="1">
                  <c:v>7125992.8659228599</c:v>
                </c:pt>
                <c:pt idx="2">
                  <c:v>18161863.659368299</c:v>
                </c:pt>
                <c:pt idx="3">
                  <c:v>24999675.229670301</c:v>
                </c:pt>
                <c:pt idx="4">
                  <c:v>1308414.1744969999</c:v>
                </c:pt>
                <c:pt idx="5">
                  <c:v>29025556.970084399</c:v>
                </c:pt>
                <c:pt idx="6">
                  <c:v>13510350.5990998</c:v>
                </c:pt>
                <c:pt idx="7">
                  <c:v>12164947.2256897</c:v>
                </c:pt>
                <c:pt idx="8">
                  <c:v>12707352.6147903</c:v>
                </c:pt>
                <c:pt idx="9">
                  <c:v>13122146.028259801</c:v>
                </c:pt>
                <c:pt idx="10">
                  <c:v>1121973.56422313</c:v>
                </c:pt>
                <c:pt idx="11">
                  <c:v>1072251.08969153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8C-48A7-8246-E0D636C5C0E0}"/>
            </c:ext>
          </c:extLst>
        </c:ser>
        <c:ser>
          <c:idx val="10"/>
          <c:order val="10"/>
          <c:tx>
            <c:strRef>
              <c:f>PIVOT_2_2_1!$L$3:$L$4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PIVOT_2_2_1!$L$5:$L$17</c:f>
              <c:numCache>
                <c:formatCode>_-* #,##0_-;\-* #,##0_-;_-* "-"??_-;_-@_-</c:formatCode>
                <c:ptCount val="12"/>
                <c:pt idx="0">
                  <c:v>388338.139124276</c:v>
                </c:pt>
                <c:pt idx="1">
                  <c:v>8802121.5535656698</c:v>
                </c:pt>
                <c:pt idx="2">
                  <c:v>4997982.3368719397</c:v>
                </c:pt>
                <c:pt idx="3">
                  <c:v>3682307.93750712</c:v>
                </c:pt>
                <c:pt idx="4">
                  <c:v>271101.78447441902</c:v>
                </c:pt>
                <c:pt idx="5">
                  <c:v>9334629.95037001</c:v>
                </c:pt>
                <c:pt idx="6">
                  <c:v>4162889.0200474001</c:v>
                </c:pt>
                <c:pt idx="7">
                  <c:v>743920.17189954896</c:v>
                </c:pt>
                <c:pt idx="8">
                  <c:v>154856.86912857601</c:v>
                </c:pt>
                <c:pt idx="9">
                  <c:v>19400002.330912799</c:v>
                </c:pt>
                <c:pt idx="10">
                  <c:v>241122.97102167801</c:v>
                </c:pt>
                <c:pt idx="11">
                  <c:v>189670.76092641699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8C-48A7-8246-E0D636C5C0E0}"/>
            </c:ext>
          </c:extLst>
        </c:ser>
        <c:ser>
          <c:idx val="11"/>
          <c:order val="11"/>
          <c:tx>
            <c:strRef>
              <c:f>PIVOT_2_2_1!$M$3:$M$4</c:f>
              <c:strCache>
                <c:ptCount val="1"/>
                <c:pt idx="0">
                  <c:v>South America (nec)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PIVOT_2_2_1!$M$5:$M$17</c:f>
              <c:numCache>
                <c:formatCode>_-* #,##0_-;\-* #,##0_-;_-* "-"??_-;_-@_-</c:formatCode>
                <c:ptCount val="12"/>
                <c:pt idx="0">
                  <c:v>536671.34044189099</c:v>
                </c:pt>
                <c:pt idx="1">
                  <c:v>1677628.19994221</c:v>
                </c:pt>
                <c:pt idx="2">
                  <c:v>11286867.9736798</c:v>
                </c:pt>
                <c:pt idx="3">
                  <c:v>15003019.2927294</c:v>
                </c:pt>
                <c:pt idx="4">
                  <c:v>2079640.4549250701</c:v>
                </c:pt>
                <c:pt idx="5">
                  <c:v>18706643.972036902</c:v>
                </c:pt>
                <c:pt idx="6">
                  <c:v>2580256.97014086</c:v>
                </c:pt>
                <c:pt idx="7">
                  <c:v>2916477.6531144502</c:v>
                </c:pt>
                <c:pt idx="8">
                  <c:v>262147.71657208097</c:v>
                </c:pt>
                <c:pt idx="9">
                  <c:v>3127530.2359897699</c:v>
                </c:pt>
                <c:pt idx="10">
                  <c:v>15898858.3114873</c:v>
                </c:pt>
                <c:pt idx="11">
                  <c:v>3494265.4069047798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8C-48A7-8246-E0D636C5C0E0}"/>
            </c:ext>
          </c:extLst>
        </c:ser>
        <c:ser>
          <c:idx val="12"/>
          <c:order val="12"/>
          <c:tx>
            <c:strRef>
              <c:f>PIVOT_2_2_1!$N$3:$N$4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PIVOT_2_2_1!$A$5:$A$17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PIVOT_2_2_1!$N$5:$N$17</c:f>
              <c:numCache>
                <c:formatCode>_-* #,##0_-;\-* #,##0_-;_-* "-"??_-;_-@_-</c:formatCode>
                <c:ptCount val="12"/>
                <c:pt idx="0">
                  <c:v>1628168.10003012</c:v>
                </c:pt>
                <c:pt idx="1">
                  <c:v>2586505.0448816302</c:v>
                </c:pt>
                <c:pt idx="2">
                  <c:v>37173480.4172047</c:v>
                </c:pt>
                <c:pt idx="3">
                  <c:v>30404229.993735202</c:v>
                </c:pt>
                <c:pt idx="4">
                  <c:v>17195195.5166854</c:v>
                </c:pt>
                <c:pt idx="5">
                  <c:v>65883560.434559099</c:v>
                </c:pt>
                <c:pt idx="6">
                  <c:v>5100153.5922880201</c:v>
                </c:pt>
                <c:pt idx="7">
                  <c:v>7032965.7855380196</c:v>
                </c:pt>
                <c:pt idx="8">
                  <c:v>895369.81040675205</c:v>
                </c:pt>
                <c:pt idx="9">
                  <c:v>4052488.3722898299</c:v>
                </c:pt>
                <c:pt idx="10">
                  <c:v>11375895.038375501</c:v>
                </c:pt>
                <c:pt idx="11">
                  <c:v>36039407.5004825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8C-48A7-8246-E0D636C5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876447"/>
        <c:axId val="1578211423"/>
      </c:barChart>
      <c:catAx>
        <c:axId val="20168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11423"/>
        <c:crosses val="autoZero"/>
        <c:auto val="1"/>
        <c:lblAlgn val="ctr"/>
        <c:lblOffset val="100"/>
        <c:noMultiLvlLbl val="0"/>
      </c:catAx>
      <c:valAx>
        <c:axId val="1578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[Figure_data_for_SI_HPW.xlsx]PIVOT_3_1!PivotTable2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PIVOT_3_1!$B$3:$B$4</c:f>
              <c:strCache>
                <c:ptCount val="1"/>
                <c:pt idx="0">
                  <c:v>Deserts &amp; Xeric Shrublands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PIVOT_3_1!$B$5:$B$18</c:f>
              <c:numCache>
                <c:formatCode>_-* #,##0_-;\-* #,##0_-;_-* "-"??_-;_-@_-</c:formatCode>
                <c:ptCount val="13"/>
                <c:pt idx="0">
                  <c:v>19753717.82968</c:v>
                </c:pt>
                <c:pt idx="1">
                  <c:v>86279309.598176897</c:v>
                </c:pt>
                <c:pt idx="2">
                  <c:v>7819919.6846246403</c:v>
                </c:pt>
                <c:pt idx="3">
                  <c:v>3425804.86457972</c:v>
                </c:pt>
                <c:pt idx="4">
                  <c:v>5390545.9961896297</c:v>
                </c:pt>
                <c:pt idx="5">
                  <c:v>459751803.72403097</c:v>
                </c:pt>
                <c:pt idx="6">
                  <c:v>71353204.809597194</c:v>
                </c:pt>
                <c:pt idx="7">
                  <c:v>16351063.899289999</c:v>
                </c:pt>
                <c:pt idx="8">
                  <c:v>95211026.957143798</c:v>
                </c:pt>
                <c:pt idx="9">
                  <c:v>34562720.720465302</c:v>
                </c:pt>
                <c:pt idx="10">
                  <c:v>6041030.5805505803</c:v>
                </c:pt>
                <c:pt idx="11">
                  <c:v>16837501.466449302</c:v>
                </c:pt>
                <c:pt idx="12">
                  <c:v>45670883.834192999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4471-8854-3A5E0714B39E}"/>
            </c:ext>
          </c:extLst>
        </c:ser>
        <c:ser>
          <c:idx val="1"/>
          <c:order val="1"/>
          <c:tx>
            <c:strRef>
              <c:f>PIVOT_3_1!$C$3:$C$4</c:f>
              <c:strCache>
                <c:ptCount val="1"/>
                <c:pt idx="0">
                  <c:v>Mediterranean Forests &amp; Woodlands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PIVOT_3_1!$C$5:$C$18</c:f>
              <c:numCache>
                <c:formatCode>_-* #,##0_-;\-* #,##0_-;_-* "-"??_-;_-@_-</c:formatCode>
                <c:ptCount val="13"/>
                <c:pt idx="0">
                  <c:v>490894.3814591</c:v>
                </c:pt>
                <c:pt idx="1">
                  <c:v>3126240.7668634802</c:v>
                </c:pt>
                <c:pt idx="2">
                  <c:v>288932.86009398202</c:v>
                </c:pt>
                <c:pt idx="3">
                  <c:v>143226.949571206</c:v>
                </c:pt>
                <c:pt idx="4">
                  <c:v>341540.770974566</c:v>
                </c:pt>
                <c:pt idx="5">
                  <c:v>15775776.2532499</c:v>
                </c:pt>
                <c:pt idx="6">
                  <c:v>3130022.3656374398</c:v>
                </c:pt>
                <c:pt idx="7">
                  <c:v>267474.64489642298</c:v>
                </c:pt>
                <c:pt idx="8">
                  <c:v>3467525.9258912299</c:v>
                </c:pt>
                <c:pt idx="9">
                  <c:v>814133.638275365</c:v>
                </c:pt>
                <c:pt idx="10">
                  <c:v>215457.93539372101</c:v>
                </c:pt>
                <c:pt idx="11">
                  <c:v>1228474.02557391</c:v>
                </c:pt>
                <c:pt idx="12">
                  <c:v>3151287.8669019402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2-4471-8854-3A5E0714B39E}"/>
            </c:ext>
          </c:extLst>
        </c:ser>
        <c:ser>
          <c:idx val="2"/>
          <c:order val="2"/>
          <c:tx>
            <c:strRef>
              <c:f>PIVOT_3_1!$D$3:$D$4</c:f>
              <c:strCache>
                <c:ptCount val="1"/>
                <c:pt idx="0">
                  <c:v>Montane Grasslands &amp; Shrublands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PIVOT_3_1!$D$5:$D$18</c:f>
              <c:numCache>
                <c:formatCode>_-* #,##0_-;\-* #,##0_-;_-* "-"??_-;_-@_-</c:formatCode>
                <c:ptCount val="13"/>
                <c:pt idx="0">
                  <c:v>921243.47573751502</c:v>
                </c:pt>
                <c:pt idx="1">
                  <c:v>2726622.2909955299</c:v>
                </c:pt>
                <c:pt idx="2">
                  <c:v>290309.727376497</c:v>
                </c:pt>
                <c:pt idx="3">
                  <c:v>238467.91250166099</c:v>
                </c:pt>
                <c:pt idx="4">
                  <c:v>342898.191684791</c:v>
                </c:pt>
                <c:pt idx="5">
                  <c:v>49908702.455201</c:v>
                </c:pt>
                <c:pt idx="6">
                  <c:v>3659591.00082125</c:v>
                </c:pt>
                <c:pt idx="7">
                  <c:v>388786.683319078</c:v>
                </c:pt>
                <c:pt idx="8">
                  <c:v>1021235.90753174</c:v>
                </c:pt>
                <c:pt idx="9">
                  <c:v>1280878.98806071</c:v>
                </c:pt>
                <c:pt idx="10">
                  <c:v>410340.78563588101</c:v>
                </c:pt>
                <c:pt idx="11">
                  <c:v>812411.14555754</c:v>
                </c:pt>
                <c:pt idx="12">
                  <c:v>2849465.2377032102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2-4471-8854-3A5E0714B39E}"/>
            </c:ext>
          </c:extLst>
        </c:ser>
        <c:ser>
          <c:idx val="3"/>
          <c:order val="3"/>
          <c:tx>
            <c:strRef>
              <c:f>PIVOT_3_1!$E$3:$E$4</c:f>
              <c:strCache>
                <c:ptCount val="1"/>
                <c:pt idx="0">
                  <c:v>Taiga &amp; Tundra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PIVOT_3_1!$E$5:$E$18</c:f>
              <c:numCache>
                <c:formatCode>_-* #,##0_-;\-* #,##0_-;_-* "-"??_-;_-@_-</c:formatCode>
                <c:ptCount val="13"/>
                <c:pt idx="0">
                  <c:v>3370832.9145877501</c:v>
                </c:pt>
                <c:pt idx="1">
                  <c:v>8280009.2695866497</c:v>
                </c:pt>
                <c:pt idx="2">
                  <c:v>792527.837226787</c:v>
                </c:pt>
                <c:pt idx="3">
                  <c:v>540353.69697935297</c:v>
                </c:pt>
                <c:pt idx="4">
                  <c:v>6083661.1572531499</c:v>
                </c:pt>
                <c:pt idx="5">
                  <c:v>8313547.2612653999</c:v>
                </c:pt>
                <c:pt idx="6">
                  <c:v>44677259.248290099</c:v>
                </c:pt>
                <c:pt idx="7">
                  <c:v>1319691.67696529</c:v>
                </c:pt>
                <c:pt idx="8">
                  <c:v>1652527.4045072</c:v>
                </c:pt>
                <c:pt idx="9">
                  <c:v>15270760.7447116</c:v>
                </c:pt>
                <c:pt idx="10">
                  <c:v>9134258.4586555604</c:v>
                </c:pt>
                <c:pt idx="11">
                  <c:v>3912988.1348316502</c:v>
                </c:pt>
                <c:pt idx="12">
                  <c:v>20628821.1003692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2-4471-8854-3A5E0714B39E}"/>
            </c:ext>
          </c:extLst>
        </c:ser>
        <c:ser>
          <c:idx val="4"/>
          <c:order val="4"/>
          <c:tx>
            <c:strRef>
              <c:f>PIVOT_3_1!$F$3:$F$4</c:f>
              <c:strCache>
                <c:ptCount val="1"/>
                <c:pt idx="0">
                  <c:v>Temperate Forests &amp; Grasslands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PIVOT_3_1!$F$5:$F$18</c:f>
              <c:numCache>
                <c:formatCode>_-* #,##0_-;\-* #,##0_-;_-* "-"??_-;_-@_-</c:formatCode>
                <c:ptCount val="13"/>
                <c:pt idx="0">
                  <c:v>16665980.827213399</c:v>
                </c:pt>
                <c:pt idx="1">
                  <c:v>65485558.836709499</c:v>
                </c:pt>
                <c:pt idx="2">
                  <c:v>6488505.6855530702</c:v>
                </c:pt>
                <c:pt idx="3">
                  <c:v>5087532.0699281702</c:v>
                </c:pt>
                <c:pt idx="4">
                  <c:v>13789208.467289301</c:v>
                </c:pt>
                <c:pt idx="5">
                  <c:v>880761370.70629299</c:v>
                </c:pt>
                <c:pt idx="6">
                  <c:v>151398131.64307499</c:v>
                </c:pt>
                <c:pt idx="7">
                  <c:v>9490518.9228807501</c:v>
                </c:pt>
                <c:pt idx="8">
                  <c:v>21759935.6368527</c:v>
                </c:pt>
                <c:pt idx="9">
                  <c:v>41695385.490768403</c:v>
                </c:pt>
                <c:pt idx="10">
                  <c:v>29446709.945745699</c:v>
                </c:pt>
                <c:pt idx="11">
                  <c:v>22469758.817476701</c:v>
                </c:pt>
                <c:pt idx="12">
                  <c:v>91153009.371996298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2-4471-8854-3A5E0714B39E}"/>
            </c:ext>
          </c:extLst>
        </c:ser>
        <c:ser>
          <c:idx val="5"/>
          <c:order val="5"/>
          <c:tx>
            <c:strRef>
              <c:f>PIVOT_3_1!$G$3:$G$4</c:f>
              <c:strCache>
                <c:ptCount val="1"/>
                <c:pt idx="0">
                  <c:v>Tropical/subtropical Forests &amp; Grasslands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PIVOT_3_1!$A$5:$A$18</c:f>
              <c:strCache>
                <c:ptCount val="13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India</c:v>
                </c:pt>
                <c:pt idx="8">
                  <c:v>Japan</c:v>
                </c:pt>
                <c:pt idx="9">
                  <c:v>Middle East</c:v>
                </c:pt>
                <c:pt idx="10">
                  <c:v>Russia</c:v>
                </c:pt>
                <c:pt idx="11">
                  <c:v>South America (nec)</c:v>
                </c:pt>
                <c:pt idx="12">
                  <c:v>United States</c:v>
                </c:pt>
              </c:strCache>
            </c:strRef>
          </c:cat>
          <c:val>
            <c:numRef>
              <c:f>PIVOT_3_1!$G$5:$G$18</c:f>
              <c:numCache>
                <c:formatCode>_-* #,##0_-;\-* #,##0_-;_-* "-"??_-;_-@_-</c:formatCode>
                <c:ptCount val="13"/>
                <c:pt idx="0">
                  <c:v>15432313.0103184</c:v>
                </c:pt>
                <c:pt idx="1">
                  <c:v>51054448.064330399</c:v>
                </c:pt>
                <c:pt idx="2">
                  <c:v>5470512.2465298604</c:v>
                </c:pt>
                <c:pt idx="3">
                  <c:v>19304500.7668438</c:v>
                </c:pt>
                <c:pt idx="4">
                  <c:v>6168383.8182523698</c:v>
                </c:pt>
                <c:pt idx="5">
                  <c:v>333798475.55361003</c:v>
                </c:pt>
                <c:pt idx="6">
                  <c:v>128947506.66469499</c:v>
                </c:pt>
                <c:pt idx="7">
                  <c:v>44686792.873936102</c:v>
                </c:pt>
                <c:pt idx="8">
                  <c:v>26604724.740621101</c:v>
                </c:pt>
                <c:pt idx="9">
                  <c:v>42033624.683988199</c:v>
                </c:pt>
                <c:pt idx="10">
                  <c:v>7121146.0779424403</c:v>
                </c:pt>
                <c:pt idx="11">
                  <c:v>32308873.8965277</c:v>
                </c:pt>
                <c:pt idx="12">
                  <c:v>55913952.130694002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2-4471-8854-3A5E0714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081183"/>
        <c:axId val="1652092831"/>
      </c:barChart>
      <c:catAx>
        <c:axId val="16520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092831"/>
        <c:crosses val="autoZero"/>
        <c:auto val="1"/>
        <c:lblAlgn val="ctr"/>
        <c:lblOffset val="100"/>
        <c:noMultiLvlLbl val="0"/>
      </c:catAx>
      <c:valAx>
        <c:axId val="16520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0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[Figure_data_for_SI_HPW.xlsx]PIVOT_5!PivotTable1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PIVOT_5!$B$3:$B$4</c:f>
              <c:strCache>
                <c:ptCount val="1"/>
                <c:pt idx="0">
                  <c:v>GAS_per_head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PIVOT_5!$A$5:$A$17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Japan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PIVOT_5!$B$5:$B$17</c:f>
              <c:numCache>
                <c:formatCode>General</c:formatCode>
                <c:ptCount val="12"/>
                <c:pt idx="0">
                  <c:v>-3.0561319317776399E-2</c:v>
                </c:pt>
                <c:pt idx="1">
                  <c:v>2.03822132735871</c:v>
                </c:pt>
                <c:pt idx="2">
                  <c:v>15.4632779629176</c:v>
                </c:pt>
                <c:pt idx="3">
                  <c:v>2.5191311512840602</c:v>
                </c:pt>
                <c:pt idx="4">
                  <c:v>16.660312733215399</c:v>
                </c:pt>
                <c:pt idx="5">
                  <c:v>17.016582304532999</c:v>
                </c:pt>
                <c:pt idx="6">
                  <c:v>13.9117742948584</c:v>
                </c:pt>
                <c:pt idx="7">
                  <c:v>17.838961248541899</c:v>
                </c:pt>
                <c:pt idx="8">
                  <c:v>8.3029341677982895</c:v>
                </c:pt>
                <c:pt idx="9">
                  <c:v>7.9982019373273197</c:v>
                </c:pt>
                <c:pt idx="10">
                  <c:v>2.7172568186403199</c:v>
                </c:pt>
                <c:pt idx="11">
                  <c:v>12.0951603201287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EBE-9371-703579CFEAF7}"/>
            </c:ext>
          </c:extLst>
        </c:ser>
        <c:ser>
          <c:idx val="1"/>
          <c:order val="1"/>
          <c:tx>
            <c:strRef>
              <c:f>PIVOT_5!$C$3:$C$4</c:f>
              <c:strCache>
                <c:ptCount val="1"/>
                <c:pt idx="0">
                  <c:v>HANPP_per_Land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PIVOT_5!$A$5:$A$17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Japan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PIVOT_5!$C$5:$C$17</c:f>
              <c:numCache>
                <c:formatCode>General</c:formatCode>
                <c:ptCount val="12"/>
                <c:pt idx="0">
                  <c:v>-0.180543999578689</c:v>
                </c:pt>
                <c:pt idx="1">
                  <c:v>-0.34941299910309898</c:v>
                </c:pt>
                <c:pt idx="2">
                  <c:v>-1.04935449945125</c:v>
                </c:pt>
                <c:pt idx="3">
                  <c:v>0.39566955327613901</c:v>
                </c:pt>
                <c:pt idx="4">
                  <c:v>-1.5202934734868701</c:v>
                </c:pt>
                <c:pt idx="5">
                  <c:v>-1.20481871378939</c:v>
                </c:pt>
                <c:pt idx="6">
                  <c:v>-0.52151483746902805</c:v>
                </c:pt>
                <c:pt idx="7">
                  <c:v>-1.85016531006635</c:v>
                </c:pt>
                <c:pt idx="8">
                  <c:v>-0.64500611594590596</c:v>
                </c:pt>
                <c:pt idx="9">
                  <c:v>-0.56225598764207396</c:v>
                </c:pt>
                <c:pt idx="10">
                  <c:v>-0.34381568298543602</c:v>
                </c:pt>
                <c:pt idx="11">
                  <c:v>-0.91662652733799299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6-4EBE-9371-703579CFEAF7}"/>
            </c:ext>
          </c:extLst>
        </c:ser>
        <c:ser>
          <c:idx val="2"/>
          <c:order val="2"/>
          <c:tx>
            <c:strRef>
              <c:f>PIVOT_5!$D$3:$D$4</c:f>
              <c:strCache>
                <c:ptCount val="1"/>
                <c:pt idx="0">
                  <c:v>Land_per_RMC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PIVOT_5!$A$5:$A$17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Japan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PIVOT_5!$D$5:$D$17</c:f>
              <c:numCache>
                <c:formatCode>General</c:formatCode>
                <c:ptCount val="12"/>
                <c:pt idx="0">
                  <c:v>0.238610050241779</c:v>
                </c:pt>
                <c:pt idx="1">
                  <c:v>0.40758580877311001</c:v>
                </c:pt>
                <c:pt idx="2">
                  <c:v>1.1004039784336599</c:v>
                </c:pt>
                <c:pt idx="3">
                  <c:v>0.31975247623620701</c:v>
                </c:pt>
                <c:pt idx="4">
                  <c:v>2.2882166664385601</c:v>
                </c:pt>
                <c:pt idx="5">
                  <c:v>0.48167246191986801</c:v>
                </c:pt>
                <c:pt idx="6">
                  <c:v>1.9516478498672301</c:v>
                </c:pt>
                <c:pt idx="7">
                  <c:v>0.53097760465328403</c:v>
                </c:pt>
                <c:pt idx="8">
                  <c:v>1.6747931430923799</c:v>
                </c:pt>
                <c:pt idx="9">
                  <c:v>2.98543207697504</c:v>
                </c:pt>
                <c:pt idx="10">
                  <c:v>0.43024842442114403</c:v>
                </c:pt>
                <c:pt idx="11">
                  <c:v>1.1786811073112899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6-4EBE-9371-703579CFEAF7}"/>
            </c:ext>
          </c:extLst>
        </c:ser>
        <c:ser>
          <c:idx val="3"/>
          <c:order val="3"/>
          <c:tx>
            <c:strRef>
              <c:f>PIVOT_5!$E$3:$E$4</c:f>
              <c:strCache>
                <c:ptCount val="1"/>
                <c:pt idx="0">
                  <c:v>RMC_per_GAS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PIVOT_5!$A$5:$A$17</c:f>
              <c:strCache>
                <c:ptCount val="12"/>
                <c:pt idx="0">
                  <c:v>Africa</c:v>
                </c:pt>
                <c:pt idx="1">
                  <c:v>Asia and Pacific (nec)</c:v>
                </c:pt>
                <c:pt idx="2">
                  <c:v>Australia</c:v>
                </c:pt>
                <c:pt idx="3">
                  <c:v>Brazil</c:v>
                </c:pt>
                <c:pt idx="4">
                  <c:v>Canada</c:v>
                </c:pt>
                <c:pt idx="5">
                  <c:v>China</c:v>
                </c:pt>
                <c:pt idx="6">
                  <c:v>Europe</c:v>
                </c:pt>
                <c:pt idx="7">
                  <c:v>Japan</c:v>
                </c:pt>
                <c:pt idx="8">
                  <c:v>Middle East</c:v>
                </c:pt>
                <c:pt idx="9">
                  <c:v>Russia</c:v>
                </c:pt>
                <c:pt idx="10">
                  <c:v>South America (nec)</c:v>
                </c:pt>
                <c:pt idx="11">
                  <c:v>United States</c:v>
                </c:pt>
              </c:strCache>
            </c:strRef>
          </c:cat>
          <c:val>
            <c:numRef>
              <c:f>PIVOT_5!$E$5:$E$17</c:f>
              <c:numCache>
                <c:formatCode>General</c:formatCode>
                <c:ptCount val="12"/>
                <c:pt idx="0">
                  <c:v>-1.9371515723907599E-2</c:v>
                </c:pt>
                <c:pt idx="1">
                  <c:v>-0.15623030542483901</c:v>
                </c:pt>
                <c:pt idx="2">
                  <c:v>-0.278006255053938</c:v>
                </c:pt>
                <c:pt idx="3">
                  <c:v>-0.68051405716916202</c:v>
                </c:pt>
                <c:pt idx="4">
                  <c:v>-6.6659454447946798E-2</c:v>
                </c:pt>
                <c:pt idx="5">
                  <c:v>3.1717865410985202</c:v>
                </c:pt>
                <c:pt idx="6">
                  <c:v>-0.59873344314930399</c:v>
                </c:pt>
                <c:pt idx="7">
                  <c:v>-0.931902746831754</c:v>
                </c:pt>
                <c:pt idx="8">
                  <c:v>7.2495526231970905E-2</c:v>
                </c:pt>
                <c:pt idx="9">
                  <c:v>2.8105245739189301E-2</c:v>
                </c:pt>
                <c:pt idx="10">
                  <c:v>-0.35078419755326101</c:v>
                </c:pt>
                <c:pt idx="11">
                  <c:v>-0.358295408029216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6-4EBE-9371-703579CF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031104"/>
        <c:axId val="2085033600"/>
      </c:barChart>
      <c:catAx>
        <c:axId val="20850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033600"/>
        <c:crosses val="autoZero"/>
        <c:auto val="1"/>
        <c:lblAlgn val="ctr"/>
        <c:lblOffset val="100"/>
        <c:noMultiLvlLbl val="0"/>
      </c:catAx>
      <c:valAx>
        <c:axId val="2085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0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14</xdr:row>
      <xdr:rowOff>9524</xdr:rowOff>
    </xdr:from>
    <xdr:to>
      <xdr:col>7</xdr:col>
      <xdr:colOff>571500</xdr:colOff>
      <xdr:row>36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AA7195-773A-4D5E-BC23-C83BDC3B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1289237</xdr:colOff>
      <xdr:row>27</xdr:row>
      <xdr:rowOff>154082</xdr:rowOff>
    </xdr:from>
    <xdr:to>
      <xdr:col>13</xdr:col>
      <xdr:colOff>423022</xdr:colOff>
      <xdr:row>55</xdr:row>
      <xdr:rowOff>30256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84679B-8A8C-4E67-BD97-528705C0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1352549</xdr:colOff>
      <xdr:row>20</xdr:row>
      <xdr:rowOff>128587</xdr:rowOff>
    </xdr:from>
    <xdr:to>
      <xdr:col>13</xdr:col>
      <xdr:colOff>114300</xdr:colOff>
      <xdr:row>47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631096-3802-4B6F-B51B-138977DD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21</xdr:row>
      <xdr:rowOff>180976</xdr:rowOff>
    </xdr:from>
    <xdr:to>
      <xdr:col>9</xdr:col>
      <xdr:colOff>504825</xdr:colOff>
      <xdr:row>49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07B689-F3FC-42ED-9EDF-38816C67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18</xdr:row>
      <xdr:rowOff>142875</xdr:rowOff>
    </xdr:from>
    <xdr:to>
      <xdr:col>11</xdr:col>
      <xdr:colOff>333375</xdr:colOff>
      <xdr:row>43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BEF6C5-A328-49B8-987D-A38D5BA8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466217939815" createdVersion="7" refreshedVersion="7" minRefreshableVersion="3" recordCount="73" xr:uid="{13657C1A-0EBB-4111-B9E9-BA957781B509}">
  <cacheSource type="worksheet">
    <worksheetSource ref="A1:C74" sheet="1_1"/>
  </cacheSource>
  <cacheFields count="3">
    <cacheField name="stressor_group" numFmtId="0">
      <sharedItems count="6">
        <s v="Deserts &amp; Xeric Shrublands"/>
        <s v="Mediterranean Forests &amp; Woodlands"/>
        <s v="Montane Grasslands &amp; Shrublands"/>
        <s v="Taiga &amp; Tundra"/>
        <s v="Temperate Forests &amp; Grasslands"/>
        <s v="Tropical/subtropical Forests &amp; Grasslands"/>
      </sharedItems>
    </cacheField>
    <cacheField name="source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  <s v="Japan"/>
      </sharedItems>
    </cacheField>
    <cacheField name="value" numFmtId="0">
      <sharedItems containsSemiMixedTypes="0" containsString="0" containsNumber="1" minValue="0" maxValue="1101.6321522532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5.62836909722" createdVersion="7" refreshedVersion="7" minRefreshableVersion="3" recordCount="180" xr:uid="{EC9C43DA-0C1B-4A22-9946-10550BDBCC16}">
  <cacheSource type="worksheet">
    <worksheetSource ref="A1:D181" sheet="5"/>
  </cacheSource>
  <cacheFields count="4">
    <cacheField name="effect" numFmtId="0">
      <sharedItems count="5">
        <s v="GAS_per_head"/>
        <s v="RMC_per_GAS"/>
        <s v="Land_per_RMC"/>
        <s v="HANPP_per_Land"/>
        <s v="TOTAL_delta"/>
      </sharedItems>
    </cacheField>
    <cacheField name="other_region" numFmtId="0">
      <sharedItems count="13">
        <s v="Canada"/>
        <s v="Japan"/>
        <s v="Australia"/>
        <s v="Europe"/>
        <s v="United States"/>
        <s v="Russia"/>
        <s v="Middle East"/>
        <s v="Brazil"/>
        <s v="South America (nec)"/>
        <s v="Asia and Pacific (nec)"/>
        <s v="Africa"/>
        <s v="India"/>
        <s v="China"/>
      </sharedItems>
    </cacheField>
    <cacheField name="value" numFmtId="0">
      <sharedItems containsSemiMixedTypes="0" containsString="0" containsNumber="1" minValue="-1.85016531006635" maxValue="19.465222593762"/>
    </cacheField>
    <cacheField name="destination_region_group" numFmtId="0">
      <sharedItems count="3">
        <s v="China"/>
        <s v="Europe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469289583336" createdVersion="7" refreshedVersion="7" minRefreshableVersion="3" recordCount="49" xr:uid="{82F5FF1E-C647-4937-8159-A907582A5600}">
  <cacheSource type="worksheet">
    <worksheetSource ref="A1:C50" sheet="1_2"/>
  </cacheSource>
  <cacheFields count="3">
    <cacheField name="stressor" numFmtId="0">
      <sharedItems count="4">
        <s v="RMC"/>
        <s v="eHANPP"/>
        <s v="eLand"/>
        <s v="Steel_production"/>
      </sharedItems>
    </cacheField>
    <cacheField name="source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  <s v="Japan"/>
      </sharedItems>
    </cacheField>
    <cacheField name="value" numFmtId="0">
      <sharedItems containsSemiMixedTypes="0" containsString="0" containsNumber="1" minValue="43.8225435187871" maxValue="1499449999.95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673425231478" createdVersion="7" refreshedVersion="7" minRefreshableVersion="3" recordCount="65" xr:uid="{0270F6E4-F9BE-4B68-A66E-45A7829A3C3D}">
  <cacheSource type="worksheet">
    <worksheetSource ref="A1:C66" sheet="2_1"/>
  </cacheSource>
  <cacheFields count="3">
    <cacheField name="Region" numFmtId="0">
      <sharedItems count="13">
        <s v="Europe"/>
        <s v="United States"/>
        <s v="Japan"/>
        <s v="China"/>
        <s v="Canada"/>
        <s v="Asia and Pacific (nec)"/>
        <s v="Brazil"/>
        <s v="India"/>
        <s v="South America (nec)"/>
        <s v="Russia"/>
        <s v="Australia"/>
        <s v="Africa"/>
        <s v="Middle East"/>
      </sharedItems>
    </cacheField>
    <cacheField name="Indicator" numFmtId="0">
      <sharedItems count="5">
        <s v="DE"/>
        <s v="DMC"/>
        <s v="RMC"/>
        <s v="GAS"/>
        <s v="Stocks"/>
      </sharedItems>
    </cacheField>
    <cacheField name="Value" numFmtId="0">
      <sharedItems containsSemiMixedTypes="0" containsString="0" containsNumber="1" minValue="1.34737505E-14" maxValue="6.539922098469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687218402774" createdVersion="7" refreshedVersion="7" minRefreshableVersion="3" recordCount="117" xr:uid="{84C22B9D-9149-4EC8-BA20-F31DE49208DA}">
  <cacheSource type="worksheet">
    <worksheetSource ref="A1:E118" sheet="3_3"/>
  </cacheSource>
  <cacheFields count="5">
    <cacheField name="stressor" numFmtId="0">
      <sharedItems count="5">
        <s v="RMC"/>
        <s v="Steel_GAS"/>
        <s v="eHANPP"/>
        <s v="eLand"/>
        <s v="POP"/>
      </sharedItems>
    </cacheField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source" numFmtId="0">
      <sharedItems count="3">
        <s v="Domestic"/>
        <s v="Import"/>
        <s v="Population"/>
      </sharedItems>
    </cacheField>
    <cacheField name="value" numFmtId="0">
      <sharedItems containsSemiMixedTypes="0" containsString="0" containsNumber="1" minValue="0" maxValue="1364270000"/>
    </cacheField>
    <cacheField name="share_value" numFmtId="0">
      <sharedItems containsSemiMixedTypes="0" containsString="0" containsNumber="1" minValue="0" maxValue="0.3947314064526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2.759427777775" createdVersion="7" refreshedVersion="7" minRefreshableVersion="3" recordCount="156" xr:uid="{7A275C1A-34AA-4B2C-929B-48A65013C40B}">
  <cacheSource type="worksheet">
    <worksheetSource ref="A1:C157" sheet="2_2_1"/>
  </cacheSource>
  <cacheFields count="3">
    <cacheField name="source_region_group" numFmtId="0">
      <sharedItems count="12">
        <s v="Africa"/>
        <s v="Asia and Pacific (nec)"/>
        <s v="Australia"/>
        <s v="Brazil"/>
        <s v="Canada"/>
        <s v="China"/>
        <s v="Europe"/>
        <s v="India"/>
        <s v="Middle East"/>
        <s v="Russia"/>
        <s v="South America (nec)"/>
        <s v="United States"/>
      </sharedItems>
    </cacheField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value" numFmtId="0">
      <sharedItems containsSemiMixedTypes="0" containsString="0" containsNumber="1" minValue="104356.57099419" maxValue="1170737657.03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3.561951851851" createdVersion="7" refreshedVersion="7" minRefreshableVersion="3" recordCount="52" xr:uid="{AB12E9A0-4EE7-48AC-B0AC-2CD940FB9D9E}">
  <cacheSource type="worksheet">
    <worksheetSource ref="A1:C53" sheet="2_3"/>
  </cacheSource>
  <cacheFields count="3"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end_use" numFmtId="0">
      <sharedItems count="4">
        <s v="Other products"/>
        <s v="Stationary machinery"/>
        <s v="Transport machinery"/>
        <s v="Construction materials"/>
      </sharedItems>
    </cacheField>
    <cacheField name="value" numFmtId="0">
      <sharedItems containsSemiMixedTypes="0" containsString="0" containsNumber="1" minValue="2223078.9156216802" maxValue="1281176457.6623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3.652351157405" createdVersion="7" refreshedVersion="7" minRefreshableVersion="3" recordCount="78" xr:uid="{3E2176B6-B553-4162-B671-CB2279BD1942}">
  <cacheSource type="worksheet">
    <worksheetSource ref="A1:C79" sheet="3_1"/>
  </cacheSource>
  <cacheFields count="3">
    <cacheField name="Indicator" numFmtId="0">
      <sharedItems count="6">
        <s v="Deserts &amp; Xeric Shrublands"/>
        <s v="Mediterranean Forests &amp; Woodlands"/>
        <s v="Montane Grasslands &amp; Shrublands"/>
        <s v="Taiga &amp; Tundra"/>
        <s v="Temperate Forests &amp; Grasslands"/>
        <s v="Tropical/subtropical Forests &amp; Grasslands"/>
      </sharedItems>
    </cacheField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value" numFmtId="0">
      <sharedItems containsSemiMixedTypes="0" containsString="0" containsNumber="1" minValue="143226.949571206" maxValue="880761370.70629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3.754950000002" createdVersion="7" refreshedVersion="7" minRefreshableVersion="3" recordCount="78" xr:uid="{A50039B6-E873-42B1-B05C-AC63AE9212E5}">
  <cacheSource type="worksheet">
    <worksheetSource ref="A1:C79" sheet="3_2"/>
  </cacheSource>
  <cacheFields count="3">
    <cacheField name="destination_region_group" numFmtId="0">
      <sharedItems count="13">
        <s v="Africa"/>
        <s v="Asia and Pacific (nec)"/>
        <s v="Australia"/>
        <s v="Brazil"/>
        <s v="Canada"/>
        <s v="China"/>
        <s v="Europe"/>
        <s v="India"/>
        <s v="Japan"/>
        <s v="Middle East"/>
        <s v="Russia"/>
        <s v="South America (nec)"/>
        <s v="United States"/>
      </sharedItems>
    </cacheField>
    <cacheField name="stressor_group" numFmtId="0">
      <sharedItems count="6">
        <s v="Deserts &amp; Xeric Shrublands"/>
        <s v="Mediterranean Forests &amp; Woodlands"/>
        <s v="Montane Grasslands &amp; Shrublands"/>
        <s v="Taiga &amp; Tundra"/>
        <s v="Temperate Forests &amp; Grasslands"/>
        <s v="Tropical/subtropical Forests &amp; Grasslands"/>
      </sharedItems>
    </cacheField>
    <cacheField name="value" numFmtId="0">
      <sharedItems containsSemiMixedTypes="0" containsString="0" containsNumber="1" minValue="55620.454209986201" maxValue="402345763.63197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484.640411921297" createdVersion="7" refreshedVersion="7" minRefreshableVersion="3" recordCount="56" xr:uid="{154ABD3D-9620-4871-BFFD-8AA4140C4F33}">
  <cacheSource type="worksheet">
    <worksheetSource ref="A1:C57" sheet="4_2"/>
  </cacheSource>
  <cacheFields count="3">
    <cacheField name="destination_region_group" numFmtId="0">
      <sharedItems count="14">
        <s v="China"/>
        <s v="Canada"/>
        <s v="Japan"/>
        <s v="Australia"/>
        <s v="Europe"/>
        <s v="United States"/>
        <s v="Russia"/>
        <s v="Middle East"/>
        <s v="Brazil"/>
        <s v="South America (nec)"/>
        <s v="Asia and Pacific (nec)"/>
        <s v="Africa"/>
        <s v="India"/>
        <s v="Global_x000a_Average"/>
      </sharedItems>
    </cacheField>
    <cacheField name="stressor" numFmtId="0">
      <sharedItems count="4">
        <s v="Steel_per_cap"/>
        <s v="RMC_per_cap"/>
        <s v="eLand_per_cap"/>
        <s v="eHANPP_per_cap"/>
      </sharedItems>
    </cacheField>
    <cacheField name="value" numFmtId="0">
      <sharedItems containsSemiMixedTypes="0" containsString="0" containsNumber="1" minValue="2.7077724743123401E-2" maxValue="2.0101231167899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27.3880072574465"/>
  </r>
  <r>
    <x v="0"/>
    <x v="1"/>
    <n v="1.2208735092830401"/>
  </r>
  <r>
    <x v="0"/>
    <x v="2"/>
    <n v="702.67071549797595"/>
  </r>
  <r>
    <x v="0"/>
    <x v="3"/>
    <n v="0"/>
  </r>
  <r>
    <x v="0"/>
    <x v="4"/>
    <n v="0"/>
  </r>
  <r>
    <x v="0"/>
    <x v="5"/>
    <n v="73.524146332586596"/>
  </r>
  <r>
    <x v="0"/>
    <x v="6"/>
    <n v="0.23365529924527401"/>
  </r>
  <r>
    <x v="0"/>
    <x v="7"/>
    <n v="23.4187948859275"/>
  </r>
  <r>
    <x v="0"/>
    <x v="8"/>
    <n v="26.721207507711298"/>
  </r>
  <r>
    <x v="0"/>
    <x v="9"/>
    <n v="0"/>
  </r>
  <r>
    <x v="0"/>
    <x v="10"/>
    <n v="11.147991017021001"/>
  </r>
  <r>
    <x v="0"/>
    <x v="11"/>
    <n v="2.1231426577737098"/>
  </r>
  <r>
    <x v="1"/>
    <x v="0"/>
    <n v="0.364175681924432"/>
  </r>
  <r>
    <x v="1"/>
    <x v="1"/>
    <n v="9.1009858392509793E-15"/>
  </r>
  <r>
    <x v="1"/>
    <x v="2"/>
    <n v="24.017914398000698"/>
  </r>
  <r>
    <x v="1"/>
    <x v="3"/>
    <n v="0"/>
  </r>
  <r>
    <x v="1"/>
    <x v="4"/>
    <n v="0"/>
  </r>
  <r>
    <x v="1"/>
    <x v="5"/>
    <n v="0"/>
  </r>
  <r>
    <x v="1"/>
    <x v="6"/>
    <n v="0.23365529924527401"/>
  </r>
  <r>
    <x v="1"/>
    <x v="7"/>
    <n v="0"/>
  </r>
  <r>
    <x v="1"/>
    <x v="8"/>
    <n v="0"/>
  </r>
  <r>
    <x v="1"/>
    <x v="9"/>
    <n v="0"/>
  </r>
  <r>
    <x v="1"/>
    <x v="10"/>
    <n v="7.8252430056118403"/>
  </r>
  <r>
    <x v="1"/>
    <x v="11"/>
    <n v="0"/>
  </r>
  <r>
    <x v="2"/>
    <x v="0"/>
    <n v="0.79204968257090702"/>
  </r>
  <r>
    <x v="2"/>
    <x v="1"/>
    <n v="9.1009858392509793E-15"/>
  </r>
  <r>
    <x v="2"/>
    <x v="2"/>
    <n v="0"/>
  </r>
  <r>
    <x v="2"/>
    <x v="3"/>
    <n v="0"/>
  </r>
  <r>
    <x v="2"/>
    <x v="4"/>
    <n v="0"/>
  </r>
  <r>
    <x v="2"/>
    <x v="5"/>
    <n v="63.8252488203102"/>
  </r>
  <r>
    <x v="2"/>
    <x v="6"/>
    <n v="0.23365529924527401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3"/>
    <x v="0"/>
    <n v="0"/>
  </r>
  <r>
    <x v="3"/>
    <x v="1"/>
    <n v="1.8201971678502E-14"/>
  </r>
  <r>
    <x v="3"/>
    <x v="2"/>
    <n v="0"/>
  </r>
  <r>
    <x v="3"/>
    <x v="3"/>
    <n v="0"/>
  </r>
  <r>
    <x v="3"/>
    <x v="4"/>
    <n v="43.434249995398801"/>
  </r>
  <r>
    <x v="3"/>
    <x v="5"/>
    <n v="0"/>
  </r>
  <r>
    <x v="3"/>
    <x v="6"/>
    <n v="37.1686517986628"/>
  </r>
  <r>
    <x v="3"/>
    <x v="7"/>
    <n v="0"/>
  </r>
  <r>
    <x v="3"/>
    <x v="8"/>
    <n v="0"/>
  </r>
  <r>
    <x v="3"/>
    <x v="9"/>
    <n v="43.374337111168202"/>
  </r>
  <r>
    <x v="3"/>
    <x v="10"/>
    <n v="0"/>
  </r>
  <r>
    <x v="3"/>
    <x v="11"/>
    <n v="0"/>
  </r>
  <r>
    <x v="4"/>
    <x v="0"/>
    <n v="0"/>
  </r>
  <r>
    <x v="4"/>
    <x v="1"/>
    <n v="52.269571894812103"/>
  </r>
  <r>
    <x v="4"/>
    <x v="2"/>
    <n v="3.0173349208409102"/>
  </r>
  <r>
    <x v="4"/>
    <x v="3"/>
    <n v="0"/>
  </r>
  <r>
    <x v="4"/>
    <x v="4"/>
    <n v="0"/>
  </r>
  <r>
    <x v="4"/>
    <x v="5"/>
    <n v="1101.6321522532301"/>
  </r>
  <r>
    <x v="4"/>
    <x v="6"/>
    <n v="83.456502811848793"/>
  </r>
  <r>
    <x v="4"/>
    <x v="7"/>
    <n v="0"/>
  </r>
  <r>
    <x v="4"/>
    <x v="8"/>
    <n v="1.09329248569132"/>
  </r>
  <r>
    <x v="4"/>
    <x v="9"/>
    <n v="59.383661769758397"/>
  </r>
  <r>
    <x v="4"/>
    <x v="10"/>
    <n v="0.206302946801871"/>
  </r>
  <r>
    <x v="4"/>
    <x v="11"/>
    <n v="54.632787338796803"/>
  </r>
  <r>
    <x v="5"/>
    <x v="0"/>
    <n v="6.6791873687207399"/>
  </r>
  <r>
    <x v="5"/>
    <x v="1"/>
    <n v="8.9774503788231304"/>
  </r>
  <r>
    <x v="5"/>
    <x v="2"/>
    <n v="8.1348351472373004"/>
  </r>
  <r>
    <x v="5"/>
    <x v="3"/>
    <n v="341.20229990289897"/>
  </r>
  <r>
    <x v="5"/>
    <x v="4"/>
    <n v="0"/>
  </r>
  <r>
    <x v="5"/>
    <x v="5"/>
    <n v="260.46845254578"/>
  </r>
  <r>
    <x v="5"/>
    <x v="6"/>
    <n v="0.93462119698109702"/>
  </r>
  <r>
    <x v="5"/>
    <x v="7"/>
    <n v="107.59770496272399"/>
  </r>
  <r>
    <x v="5"/>
    <x v="8"/>
    <n v="0"/>
  </r>
  <r>
    <x v="5"/>
    <x v="9"/>
    <n v="0"/>
  </r>
  <r>
    <x v="5"/>
    <x v="10"/>
    <n v="34.850703025123003"/>
  </r>
  <r>
    <x v="5"/>
    <x v="11"/>
    <n v="0"/>
  </r>
  <r>
    <x v="0"/>
    <x v="12"/>
    <n v="1E-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n v="0.14568196718733001"/>
    <x v="0"/>
  </r>
  <r>
    <x v="0"/>
    <x v="1"/>
    <n v="0.51889159057442402"/>
    <x v="0"/>
  </r>
  <r>
    <x v="0"/>
    <x v="2"/>
    <n v="0.169420547522555"/>
    <x v="0"/>
  </r>
  <r>
    <x v="0"/>
    <x v="3"/>
    <n v="-3.3439683283247999E-2"/>
    <x v="0"/>
  </r>
  <r>
    <x v="0"/>
    <x v="4"/>
    <n v="-4.3041928841778897E-2"/>
    <x v="0"/>
  </r>
  <r>
    <x v="0"/>
    <x v="5"/>
    <n v="-0.58629821471072696"/>
    <x v="0"/>
  </r>
  <r>
    <x v="0"/>
    <x v="6"/>
    <n v="-0.41509598974804002"/>
    <x v="0"/>
  </r>
  <r>
    <x v="0"/>
    <x v="7"/>
    <n v="-0.65527256650365395"/>
    <x v="0"/>
  </r>
  <r>
    <x v="0"/>
    <x v="8"/>
    <n v="-0.59149962619988805"/>
    <x v="0"/>
  </r>
  <r>
    <x v="0"/>
    <x v="9"/>
    <n v="-0.66467793138954501"/>
    <x v="0"/>
  </r>
  <r>
    <x v="0"/>
    <x v="10"/>
    <n v="-0.84298865271297496"/>
    <x v="0"/>
  </r>
  <r>
    <x v="0"/>
    <x v="11"/>
    <n v="-0.831487770366095"/>
    <x v="0"/>
  </r>
  <r>
    <x v="1"/>
    <x v="0"/>
    <n v="-0.47674174121214402"/>
    <x v="0"/>
  </r>
  <r>
    <x v="1"/>
    <x v="1"/>
    <n v="-0.59511369586662599"/>
    <x v="0"/>
  </r>
  <r>
    <x v="1"/>
    <x v="2"/>
    <n v="-0.48450975259748102"/>
    <x v="0"/>
  </r>
  <r>
    <x v="1"/>
    <x v="3"/>
    <n v="-0.53112594826249104"/>
    <x v="0"/>
  </r>
  <r>
    <x v="1"/>
    <x v="4"/>
    <n v="-0.45696292147829198"/>
    <x v="0"/>
  </r>
  <r>
    <x v="1"/>
    <x v="5"/>
    <n v="-0.368138750188718"/>
    <x v="0"/>
  </r>
  <r>
    <x v="1"/>
    <x v="6"/>
    <n v="-0.34434479034051602"/>
    <x v="0"/>
  </r>
  <r>
    <x v="1"/>
    <x v="7"/>
    <n v="-0.39166630122179302"/>
    <x v="0"/>
  </r>
  <r>
    <x v="1"/>
    <x v="8"/>
    <n v="-0.31256650770432498"/>
    <x v="0"/>
  </r>
  <r>
    <x v="1"/>
    <x v="9"/>
    <n v="-0.25542361305143302"/>
    <x v="0"/>
  </r>
  <r>
    <x v="1"/>
    <x v="10"/>
    <n v="-0.16142895818547601"/>
    <x v="0"/>
  </r>
  <r>
    <x v="1"/>
    <x v="11"/>
    <n v="-0.15498421903631299"/>
    <x v="0"/>
  </r>
  <r>
    <x v="2"/>
    <x v="0"/>
    <n v="0.29270518129781098"/>
    <x v="0"/>
  </r>
  <r>
    <x v="2"/>
    <x v="1"/>
    <n v="1.8917587093139201E-2"/>
    <x v="0"/>
  </r>
  <r>
    <x v="2"/>
    <x v="2"/>
    <n v="0.113018055602628"/>
    <x v="0"/>
  </r>
  <r>
    <x v="2"/>
    <x v="3"/>
    <n v="0.255244076596498"/>
    <x v="0"/>
  </r>
  <r>
    <x v="2"/>
    <x v="4"/>
    <n v="0.142482339908299"/>
    <x v="0"/>
  </r>
  <r>
    <x v="2"/>
    <x v="5"/>
    <n v="0.47167143701675701"/>
    <x v="0"/>
  </r>
  <r>
    <x v="2"/>
    <x v="6"/>
    <n v="0.248825793720727"/>
    <x v="0"/>
  </r>
  <r>
    <x v="2"/>
    <x v="7"/>
    <n v="3.9677214846132298E-2"/>
    <x v="0"/>
  </r>
  <r>
    <x v="2"/>
    <x v="8"/>
    <n v="6.6643804198204898E-2"/>
    <x v="0"/>
  </r>
  <r>
    <x v="2"/>
    <x v="9"/>
    <n v="6.7024500125386896E-2"/>
    <x v="0"/>
  </r>
  <r>
    <x v="2"/>
    <x v="10"/>
    <n v="5.1457344832771201E-2"/>
    <x v="0"/>
  </r>
  <r>
    <x v="2"/>
    <x v="11"/>
    <n v="-2.35361457571776E-2"/>
    <x v="0"/>
  </r>
  <r>
    <x v="3"/>
    <x v="0"/>
    <n v="-6.4436672425622704E-2"/>
    <x v="0"/>
  </r>
  <r>
    <x v="3"/>
    <x v="1"/>
    <n v="-0.13215600585342299"/>
    <x v="0"/>
  </r>
  <r>
    <x v="3"/>
    <x v="2"/>
    <n v="-4.56727762230838E-3"/>
    <x v="0"/>
  </r>
  <r>
    <x v="3"/>
    <x v="3"/>
    <n v="7.8586281583874096E-2"/>
    <x v="0"/>
  </r>
  <r>
    <x v="3"/>
    <x v="4"/>
    <n v="-7.3063140724058499E-3"/>
    <x v="0"/>
  </r>
  <r>
    <x v="3"/>
    <x v="5"/>
    <n v="4.2226008702934602E-2"/>
    <x v="0"/>
  </r>
  <r>
    <x v="3"/>
    <x v="6"/>
    <n v="1.90490712405889E-2"/>
    <x v="0"/>
  </r>
  <r>
    <x v="3"/>
    <x v="7"/>
    <n v="0.18092402607581001"/>
    <x v="0"/>
  </r>
  <r>
    <x v="3"/>
    <x v="8"/>
    <n v="6.1429652477507203E-3"/>
    <x v="0"/>
  </r>
  <r>
    <x v="3"/>
    <x v="9"/>
    <n v="-3.2566057029500902E-3"/>
    <x v="0"/>
  </r>
  <r>
    <x v="3"/>
    <x v="10"/>
    <n v="2.2210650138766398E-3"/>
    <x v="0"/>
  </r>
  <r>
    <x v="3"/>
    <x v="11"/>
    <n v="5.8871517681739302E-2"/>
    <x v="0"/>
  </r>
  <r>
    <x v="4"/>
    <x v="0"/>
    <n v="-0.102791265152626"/>
    <x v="0"/>
  </r>
  <r>
    <x v="4"/>
    <x v="1"/>
    <n v="-0.18946052405248501"/>
    <x v="0"/>
  </r>
  <r>
    <x v="4"/>
    <x v="2"/>
    <n v="-0.206638427094606"/>
    <x v="0"/>
  </r>
  <r>
    <x v="4"/>
    <x v="3"/>
    <n v="-0.23073527336536701"/>
    <x v="0"/>
  </r>
  <r>
    <x v="4"/>
    <x v="4"/>
    <n v="-0.36482882448417697"/>
    <x v="0"/>
  </r>
  <r>
    <x v="4"/>
    <x v="5"/>
    <n v="-0.44053951917975298"/>
    <x v="0"/>
  </r>
  <r>
    <x v="4"/>
    <x v="6"/>
    <n v="-0.49156591512723902"/>
    <x v="0"/>
  </r>
  <r>
    <x v="4"/>
    <x v="7"/>
    <n v="-0.82633762680350498"/>
    <x v="0"/>
  </r>
  <r>
    <x v="4"/>
    <x v="8"/>
    <n v="-0.83127936445825701"/>
    <x v="0"/>
  </r>
  <r>
    <x v="4"/>
    <x v="9"/>
    <n v="-0.856333650018541"/>
    <x v="0"/>
  </r>
  <r>
    <x v="4"/>
    <x v="10"/>
    <n v="-0.95073920105180298"/>
    <x v="0"/>
  </r>
  <r>
    <x v="4"/>
    <x v="11"/>
    <n v="-0.95113661747784695"/>
    <x v="0"/>
  </r>
  <r>
    <x v="0"/>
    <x v="12"/>
    <n v="4.3469669315970502E-2"/>
    <x v="1"/>
  </r>
  <r>
    <x v="0"/>
    <x v="0"/>
    <n v="0.20727936436299399"/>
    <x v="1"/>
  </r>
  <r>
    <x v="0"/>
    <x v="1"/>
    <n v="0.62962351775832304"/>
    <x v="1"/>
  </r>
  <r>
    <x v="0"/>
    <x v="2"/>
    <n v="0.231351486012808"/>
    <x v="1"/>
  </r>
  <r>
    <x v="0"/>
    <x v="4"/>
    <n v="-1.4132000511577999E-2"/>
    <x v="1"/>
  </r>
  <r>
    <x v="0"/>
    <x v="5"/>
    <n v="-0.62939550227399899"/>
    <x v="1"/>
  </r>
  <r>
    <x v="0"/>
    <x v="6"/>
    <n v="-0.436564698430218"/>
    <x v="1"/>
  </r>
  <r>
    <x v="0"/>
    <x v="7"/>
    <n v="-0.702402951991701"/>
    <x v="1"/>
  </r>
  <r>
    <x v="0"/>
    <x v="8"/>
    <n v="-0.63197209505671104"/>
    <x v="1"/>
  </r>
  <r>
    <x v="0"/>
    <x v="9"/>
    <n v="-0.711488060442238"/>
    <x v="1"/>
  </r>
  <r>
    <x v="0"/>
    <x v="10"/>
    <n v="-0.89615171076269995"/>
    <x v="1"/>
  </r>
  <r>
    <x v="0"/>
    <x v="11"/>
    <n v="-0.883670244319394"/>
    <x v="1"/>
  </r>
  <r>
    <x v="1"/>
    <x v="12"/>
    <n v="0.690433253824146"/>
    <x v="1"/>
  </r>
  <r>
    <x v="1"/>
    <x v="0"/>
    <n v="0.10893117595959"/>
    <x v="1"/>
  </r>
  <r>
    <x v="1"/>
    <x v="1"/>
    <n v="-5.7461567568730103E-2"/>
    <x v="1"/>
  </r>
  <r>
    <x v="1"/>
    <x v="2"/>
    <n v="6.2034952821136899E-2"/>
    <x v="1"/>
  </r>
  <r>
    <x v="1"/>
    <x v="4"/>
    <n v="3.2172157940368797E-2"/>
    <x v="1"/>
  </r>
  <r>
    <x v="1"/>
    <x v="5"/>
    <n v="0.101481988625719"/>
    <x v="1"/>
  </r>
  <r>
    <x v="1"/>
    <x v="6"/>
    <n v="0.106439681587505"/>
    <x v="1"/>
  </r>
  <r>
    <x v="1"/>
    <x v="7"/>
    <n v="-0.117535629626966"/>
    <x v="1"/>
  </r>
  <r>
    <x v="1"/>
    <x v="8"/>
    <n v="-3.3588487685424599E-2"/>
    <x v="1"/>
  </r>
  <r>
    <x v="1"/>
    <x v="9"/>
    <n v="1.2163913569773701E-2"/>
    <x v="1"/>
  </r>
  <r>
    <x v="1"/>
    <x v="10"/>
    <n v="3.1551872018664599E-2"/>
    <x v="1"/>
  </r>
  <r>
    <x v="1"/>
    <x v="11"/>
    <n v="3.8031304762145397E-2"/>
    <x v="1"/>
  </r>
  <r>
    <x v="2"/>
    <x v="12"/>
    <n v="-0.33180265227178202"/>
    <x v="1"/>
  </r>
  <r>
    <x v="2"/>
    <x v="0"/>
    <n v="2.0196427992300099E-2"/>
    <x v="1"/>
  </r>
  <r>
    <x v="2"/>
    <x v="1"/>
    <n v="-0.27636921124724101"/>
    <x v="1"/>
  </r>
  <r>
    <x v="2"/>
    <x v="2"/>
    <n v="-0.16613002224479601"/>
    <x v="1"/>
  </r>
  <r>
    <x v="2"/>
    <x v="4"/>
    <n v="-0.102773803164244"/>
    <x v="1"/>
  </r>
  <r>
    <x v="2"/>
    <x v="5"/>
    <n v="0.28401990329288002"/>
    <x v="1"/>
  </r>
  <r>
    <x v="2"/>
    <x v="6"/>
    <n v="4.2752075087974802E-2"/>
    <x v="1"/>
  </r>
  <r>
    <x v="2"/>
    <x v="7"/>
    <n v="-0.107229765054234"/>
    <x v="1"/>
  </r>
  <r>
    <x v="2"/>
    <x v="8"/>
    <n v="-7.5906738141052296E-2"/>
    <x v="1"/>
  </r>
  <r>
    <x v="2"/>
    <x v="9"/>
    <n v="-6.7039676449512697E-2"/>
    <x v="1"/>
  </r>
  <r>
    <x v="2"/>
    <x v="10"/>
    <n v="-4.3332262018967498E-2"/>
    <x v="1"/>
  </r>
  <r>
    <x v="2"/>
    <x v="11"/>
    <n v="-0.12396787755211"/>
    <x v="1"/>
  </r>
  <r>
    <x v="3"/>
    <x v="12"/>
    <n v="-0.102157656347604"/>
    <x v="1"/>
  </r>
  <r>
    <x v="3"/>
    <x v="0"/>
    <n v="-0.17008709976655101"/>
    <x v="1"/>
  </r>
  <r>
    <x v="3"/>
    <x v="1"/>
    <n v="-0.242137933406876"/>
    <x v="1"/>
  </r>
  <r>
    <x v="3"/>
    <x v="2"/>
    <n v="-9.5931899246231495E-2"/>
    <x v="1"/>
  </r>
  <r>
    <x v="3"/>
    <x v="4"/>
    <n v="-8.9580275696301503E-2"/>
    <x v="1"/>
  </r>
  <r>
    <x v="3"/>
    <x v="5"/>
    <n v="-2.8839869486103498E-2"/>
    <x v="1"/>
  </r>
  <r>
    <x v="3"/>
    <x v="6"/>
    <n v="-5.1691924644309703E-2"/>
    <x v="1"/>
  </r>
  <r>
    <x v="3"/>
    <x v="7"/>
    <n v="0.15291946612982699"/>
    <x v="1"/>
  </r>
  <r>
    <x v="3"/>
    <x v="8"/>
    <n v="-3.9205535027079498E-2"/>
    <x v="1"/>
  </r>
  <r>
    <x v="3"/>
    <x v="9"/>
    <n v="-4.6878166064474397E-2"/>
    <x v="1"/>
  </r>
  <r>
    <x v="3"/>
    <x v="10"/>
    <n v="-2.8031687458897801E-2"/>
    <x v="1"/>
  </r>
  <r>
    <x v="3"/>
    <x v="11"/>
    <n v="3.3126410339533001E-2"/>
    <x v="1"/>
  </r>
  <r>
    <x v="4"/>
    <x v="12"/>
    <n v="0.29994261452073101"/>
    <x v="1"/>
  </r>
  <r>
    <x v="4"/>
    <x v="0"/>
    <n v="0.166319868548333"/>
    <x v="1"/>
  </r>
  <r>
    <x v="4"/>
    <x v="1"/>
    <n v="5.3654805535476503E-2"/>
    <x v="1"/>
  </r>
  <r>
    <x v="4"/>
    <x v="2"/>
    <n v="3.13245173429176E-2"/>
    <x v="1"/>
  </r>
  <r>
    <x v="4"/>
    <x v="4"/>
    <n v="-0.174313921431755"/>
    <x v="1"/>
  </r>
  <r>
    <x v="4"/>
    <x v="5"/>
    <n v="-0.27273347984150298"/>
    <x v="1"/>
  </r>
  <r>
    <x v="4"/>
    <x v="6"/>
    <n v="-0.33906486639904798"/>
    <x v="1"/>
  </r>
  <r>
    <x v="4"/>
    <x v="7"/>
    <n v="-0.77424888054307295"/>
    <x v="1"/>
  </r>
  <r>
    <x v="4"/>
    <x v="8"/>
    <n v="-0.78067285591026703"/>
    <x v="1"/>
  </r>
  <r>
    <x v="4"/>
    <x v="9"/>
    <n v="-0.81324198938645098"/>
    <x v="1"/>
  </r>
  <r>
    <x v="4"/>
    <x v="10"/>
    <n v="-0.93596378822190096"/>
    <x v="1"/>
  </r>
  <r>
    <x v="4"/>
    <x v="11"/>
    <n v="-0.93648040676982602"/>
    <x v="1"/>
  </r>
  <r>
    <x v="0"/>
    <x v="12"/>
    <n v="17.016582304532999"/>
    <x v="2"/>
  </r>
  <r>
    <x v="0"/>
    <x v="0"/>
    <n v="16.660312733215399"/>
    <x v="2"/>
  </r>
  <r>
    <x v="0"/>
    <x v="1"/>
    <n v="17.838961248541899"/>
    <x v="2"/>
  </r>
  <r>
    <x v="0"/>
    <x v="2"/>
    <n v="15.4632779629176"/>
    <x v="2"/>
  </r>
  <r>
    <x v="0"/>
    <x v="3"/>
    <n v="13.9117742948584"/>
    <x v="2"/>
  </r>
  <r>
    <x v="0"/>
    <x v="4"/>
    <n v="12.0951603201287"/>
    <x v="2"/>
  </r>
  <r>
    <x v="0"/>
    <x v="5"/>
    <n v="7.9982019373273197"/>
    <x v="2"/>
  </r>
  <r>
    <x v="0"/>
    <x v="6"/>
    <n v="8.3029341677982895"/>
    <x v="2"/>
  </r>
  <r>
    <x v="0"/>
    <x v="7"/>
    <n v="2.5191311512840602"/>
    <x v="2"/>
  </r>
  <r>
    <x v="0"/>
    <x v="8"/>
    <n v="2.7172568186403199"/>
    <x v="2"/>
  </r>
  <r>
    <x v="0"/>
    <x v="9"/>
    <n v="2.03822132735871"/>
    <x v="2"/>
  </r>
  <r>
    <x v="0"/>
    <x v="10"/>
    <n v="-3.0561319317776399E-2"/>
    <x v="2"/>
  </r>
  <r>
    <x v="1"/>
    <x v="12"/>
    <n v="3.1717865410985202"/>
    <x v="2"/>
  </r>
  <r>
    <x v="1"/>
    <x v="0"/>
    <n v="-6.6659454447946798E-2"/>
    <x v="2"/>
  </r>
  <r>
    <x v="1"/>
    <x v="1"/>
    <n v="-0.931902746831754"/>
    <x v="2"/>
  </r>
  <r>
    <x v="1"/>
    <x v="2"/>
    <n v="-0.278006255053938"/>
    <x v="2"/>
  </r>
  <r>
    <x v="1"/>
    <x v="3"/>
    <n v="-0.59873344314930399"/>
    <x v="2"/>
  </r>
  <r>
    <x v="1"/>
    <x v="4"/>
    <n v="-0.358295408029216"/>
    <x v="2"/>
  </r>
  <r>
    <x v="1"/>
    <x v="5"/>
    <n v="2.8105245739189301E-2"/>
    <x v="2"/>
  </r>
  <r>
    <x v="1"/>
    <x v="6"/>
    <n v="7.2495526231970905E-2"/>
    <x v="2"/>
  </r>
  <r>
    <x v="1"/>
    <x v="7"/>
    <n v="-0.68051405716916202"/>
    <x v="2"/>
  </r>
  <r>
    <x v="1"/>
    <x v="8"/>
    <n v="-0.35078419755326101"/>
    <x v="2"/>
  </r>
  <r>
    <x v="1"/>
    <x v="9"/>
    <n v="-0.15623030542483901"/>
    <x v="2"/>
  </r>
  <r>
    <x v="1"/>
    <x v="10"/>
    <n v="-1.9371515723907599E-2"/>
    <x v="2"/>
  </r>
  <r>
    <x v="2"/>
    <x v="12"/>
    <n v="0.48167246191986801"/>
    <x v="2"/>
  </r>
  <r>
    <x v="2"/>
    <x v="0"/>
    <n v="2.2882166664385601"/>
    <x v="2"/>
  </r>
  <r>
    <x v="2"/>
    <x v="1"/>
    <n v="0.53097760465328403"/>
    <x v="2"/>
  </r>
  <r>
    <x v="2"/>
    <x v="2"/>
    <n v="1.1004039784336599"/>
    <x v="2"/>
  </r>
  <r>
    <x v="2"/>
    <x v="3"/>
    <n v="1.9516478498672301"/>
    <x v="2"/>
  </r>
  <r>
    <x v="2"/>
    <x v="4"/>
    <n v="1.1786811073112899"/>
    <x v="2"/>
  </r>
  <r>
    <x v="2"/>
    <x v="5"/>
    <n v="2.98543207697504"/>
    <x v="2"/>
  </r>
  <r>
    <x v="2"/>
    <x v="6"/>
    <n v="1.6747931430923799"/>
    <x v="2"/>
  </r>
  <r>
    <x v="2"/>
    <x v="7"/>
    <n v="0.31975247623620701"/>
    <x v="2"/>
  </r>
  <r>
    <x v="2"/>
    <x v="8"/>
    <n v="0.43024842442114403"/>
    <x v="2"/>
  </r>
  <r>
    <x v="2"/>
    <x v="9"/>
    <n v="0.40758580877311001"/>
    <x v="2"/>
  </r>
  <r>
    <x v="2"/>
    <x v="10"/>
    <n v="0.238610050241779"/>
    <x v="2"/>
  </r>
  <r>
    <x v="3"/>
    <x v="12"/>
    <n v="-1.20481871378939"/>
    <x v="2"/>
  </r>
  <r>
    <x v="3"/>
    <x v="0"/>
    <n v="-1.5202934734868701"/>
    <x v="2"/>
  </r>
  <r>
    <x v="3"/>
    <x v="1"/>
    <n v="-1.85016531006635"/>
    <x v="2"/>
  </r>
  <r>
    <x v="3"/>
    <x v="2"/>
    <n v="-1.04935449945125"/>
    <x v="2"/>
  </r>
  <r>
    <x v="3"/>
    <x v="3"/>
    <n v="-0.52151483746902805"/>
    <x v="2"/>
  </r>
  <r>
    <x v="3"/>
    <x v="4"/>
    <n v="-0.91662652733799299"/>
    <x v="2"/>
  </r>
  <r>
    <x v="3"/>
    <x v="5"/>
    <n v="-0.56225598764207396"/>
    <x v="2"/>
  </r>
  <r>
    <x v="3"/>
    <x v="6"/>
    <n v="-0.64500611594590596"/>
    <x v="2"/>
  </r>
  <r>
    <x v="3"/>
    <x v="7"/>
    <n v="0.39566955327613901"/>
    <x v="2"/>
  </r>
  <r>
    <x v="3"/>
    <x v="8"/>
    <n v="-0.34381568298543602"/>
    <x v="2"/>
  </r>
  <r>
    <x v="3"/>
    <x v="9"/>
    <n v="-0.34941299910309898"/>
    <x v="2"/>
  </r>
  <r>
    <x v="3"/>
    <x v="10"/>
    <n v="-0.180543999578689"/>
    <x v="2"/>
  </r>
  <r>
    <x v="4"/>
    <x v="12"/>
    <n v="19.465222593762"/>
    <x v="2"/>
  </r>
  <r>
    <x v="4"/>
    <x v="0"/>
    <n v="17.361576471719101"/>
    <x v="2"/>
  </r>
  <r>
    <x v="4"/>
    <x v="1"/>
    <n v="15.5878707962971"/>
    <x v="2"/>
  </r>
  <r>
    <x v="4"/>
    <x v="2"/>
    <n v="15.236321186846"/>
    <x v="2"/>
  </r>
  <r>
    <x v="4"/>
    <x v="3"/>
    <n v="14.7431738641073"/>
    <x v="2"/>
  </r>
  <r>
    <x v="4"/>
    <x v="4"/>
    <n v="11.998919492072799"/>
    <x v="2"/>
  </r>
  <r>
    <x v="4"/>
    <x v="5"/>
    <n v="10.449483272399499"/>
    <x v="2"/>
  </r>
  <r>
    <x v="4"/>
    <x v="6"/>
    <n v="9.4052167211767408"/>
    <x v="2"/>
  </r>
  <r>
    <x v="4"/>
    <x v="7"/>
    <n v="2.5540391236272502"/>
    <x v="2"/>
  </r>
  <r>
    <x v="4"/>
    <x v="8"/>
    <n v="2.4529053625227699"/>
    <x v="2"/>
  </r>
  <r>
    <x v="4"/>
    <x v="9"/>
    <n v="1.9401638316038801"/>
    <x v="2"/>
  </r>
  <r>
    <x v="4"/>
    <x v="10"/>
    <n v="8.1332156214053708E-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5223419.990669303"/>
  </r>
  <r>
    <x v="0"/>
    <x v="1"/>
    <n v="62467896.901832096"/>
  </r>
  <r>
    <x v="0"/>
    <x v="2"/>
    <n v="737840799.96407998"/>
  </r>
  <r>
    <x v="0"/>
    <x v="3"/>
    <n v="341202299.90291601"/>
  </r>
  <r>
    <x v="0"/>
    <x v="4"/>
    <n v="43434249.995513797"/>
  </r>
  <r>
    <x v="0"/>
    <x v="5"/>
    <n v="1499449999.95192"/>
  </r>
  <r>
    <x v="0"/>
    <x v="6"/>
    <n v="122260742.181968"/>
  </r>
  <r>
    <x v="0"/>
    <x v="7"/>
    <n v="131016499.848662"/>
  </r>
  <r>
    <x v="0"/>
    <x v="8"/>
    <n v="27814499.993409701"/>
  </r>
  <r>
    <x v="0"/>
    <x v="9"/>
    <n v="102757998.88404199"/>
  </r>
  <r>
    <x v="0"/>
    <x v="10"/>
    <n v="54030239.994576"/>
  </r>
  <r>
    <x v="0"/>
    <x v="11"/>
    <n v="56755929.996588401"/>
  </r>
  <r>
    <x v="1"/>
    <x v="0"/>
    <n v="15585.9875541569"/>
  </r>
  <r>
    <x v="1"/>
    <x v="1"/>
    <n v="274479.129596752"/>
  </r>
  <r>
    <x v="1"/>
    <x v="2"/>
    <n v="313377.11085666798"/>
  </r>
  <r>
    <x v="1"/>
    <x v="3"/>
    <n v="548984.46099454595"/>
  </r>
  <r>
    <x v="1"/>
    <x v="4"/>
    <n v="77706.777908506498"/>
  </r>
  <r>
    <x v="1"/>
    <x v="5"/>
    <n v="1300536.5275129101"/>
  </r>
  <r>
    <x v="1"/>
    <x v="6"/>
    <n v="149992.479633093"/>
  </r>
  <r>
    <x v="1"/>
    <x v="7"/>
    <n v="114974.361323602"/>
  </r>
  <r>
    <x v="1"/>
    <x v="8"/>
    <n v="9762.5667948630198"/>
  </r>
  <r>
    <x v="1"/>
    <x v="9"/>
    <n v="113301.431282192"/>
  </r>
  <r>
    <x v="1"/>
    <x v="10"/>
    <n v="16741.402889109799"/>
  </r>
  <r>
    <x v="1"/>
    <x v="11"/>
    <n v="43788.583897087497"/>
  </r>
  <r>
    <x v="2"/>
    <x v="0"/>
    <n v="43.8225435187871"/>
  </r>
  <r>
    <x v="2"/>
    <x v="1"/>
    <n v="502.673951086258"/>
  </r>
  <r>
    <x v="2"/>
    <x v="2"/>
    <n v="1042.4323666246401"/>
  </r>
  <r>
    <x v="2"/>
    <x v="3"/>
    <n v="571.12400071943603"/>
  </r>
  <r>
    <x v="2"/>
    <x v="4"/>
    <n v="200.822724800511"/>
  </r>
  <r>
    <x v="2"/>
    <x v="5"/>
    <n v="2311.4789023477401"/>
  </r>
  <r>
    <x v="2"/>
    <x v="6"/>
    <n v="322.66477888678298"/>
  </r>
  <r>
    <x v="2"/>
    <x v="7"/>
    <n v="160.00182970194999"/>
  </r>
  <r>
    <x v="2"/>
    <x v="8"/>
    <n v="58.989461562156897"/>
  </r>
  <r>
    <x v="2"/>
    <x v="9"/>
    <n v="196.81816133197401"/>
  </r>
  <r>
    <x v="2"/>
    <x v="10"/>
    <n v="106.27504644366"/>
  </r>
  <r>
    <x v="2"/>
    <x v="11"/>
    <n v="75.692879021502193"/>
  </r>
  <r>
    <x v="3"/>
    <x v="6"/>
    <n v="210745102.153308"/>
  </r>
  <r>
    <x v="3"/>
    <x v="11"/>
    <n v="88090595.280259907"/>
  </r>
  <r>
    <x v="3"/>
    <x v="12"/>
    <n v="114523770.097872"/>
  </r>
  <r>
    <x v="3"/>
    <x v="5"/>
    <n v="822941380.22711396"/>
  </r>
  <r>
    <x v="3"/>
    <x v="4"/>
    <n v="12564209.993073"/>
  </r>
  <r>
    <x v="3"/>
    <x v="1"/>
    <n v="138868534.73280501"/>
  </r>
  <r>
    <x v="3"/>
    <x v="3"/>
    <n v="33827380.678799897"/>
  </r>
  <r>
    <x v="3"/>
    <x v="7"/>
    <n v="85779844.000008807"/>
  </r>
  <r>
    <x v="3"/>
    <x v="10"/>
    <n v="31117913.655060802"/>
  </r>
  <r>
    <x v="3"/>
    <x v="9"/>
    <n v="73905540.000008896"/>
  </r>
  <r>
    <x v="3"/>
    <x v="2"/>
    <n v="4855000.0514764702"/>
  </r>
  <r>
    <x v="3"/>
    <x v="0"/>
    <n v="10479183.188389201"/>
  </r>
  <r>
    <x v="3"/>
    <x v="8"/>
    <n v="19161830.7157808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0.122260742277131"/>
  </r>
  <r>
    <x v="0"/>
    <x v="1"/>
    <n v="0.28016786268126997"/>
  </r>
  <r>
    <x v="0"/>
    <x v="2"/>
    <n v="0.40316571683603802"/>
  </r>
  <r>
    <x v="0"/>
    <x v="3"/>
    <n v="0.22487090745598201"/>
  </r>
  <r>
    <x v="0"/>
    <x v="4"/>
    <n v="6.5399220984692104"/>
  </r>
  <r>
    <x v="1"/>
    <x v="0"/>
    <n v="5.6755930000017801E-2"/>
  </r>
  <r>
    <x v="1"/>
    <x v="1"/>
    <n v="0.110087441593418"/>
  </r>
  <r>
    <x v="1"/>
    <x v="2"/>
    <n v="0.21936741960647799"/>
  </r>
  <r>
    <x v="1"/>
    <x v="3"/>
    <n v="0.118105140692354"/>
  </r>
  <r>
    <x v="1"/>
    <x v="4"/>
    <n v="4.5202747996361303"/>
  </r>
  <r>
    <x v="2"/>
    <x v="0"/>
    <n v="1.34737505E-14"/>
  </r>
  <r>
    <x v="2"/>
    <x v="1"/>
    <n v="0.121993408591397"/>
  </r>
  <r>
    <x v="2"/>
    <x v="2"/>
    <n v="0.14971697660995401"/>
  </r>
  <r>
    <x v="2"/>
    <x v="3"/>
    <n v="8.8313990044299795E-2"/>
  </r>
  <r>
    <x v="2"/>
    <x v="4"/>
    <n v="1.68317371950641"/>
  </r>
  <r>
    <x v="3"/>
    <x v="0"/>
    <n v="1.4994500000000099"/>
  </r>
  <r>
    <x v="3"/>
    <x v="1"/>
    <n v="2.0768810530400601"/>
  </r>
  <r>
    <x v="3"/>
    <x v="2"/>
    <n v="1.7483096759935199"/>
  </r>
  <r>
    <x v="3"/>
    <x v="3"/>
    <n v="0.53312338517688795"/>
  </r>
  <r>
    <x v="3"/>
    <x v="4"/>
    <n v="6.3151636434952003"/>
  </r>
  <r>
    <x v="4"/>
    <x v="0"/>
    <n v="4.3434250000114999E-2"/>
  </r>
  <r>
    <x v="4"/>
    <x v="1"/>
    <n v="3.4582450274862502E-2"/>
  </r>
  <r>
    <x v="4"/>
    <x v="2"/>
    <n v="3.2116238409410199E-2"/>
  </r>
  <r>
    <x v="4"/>
    <x v="3"/>
    <n v="1.6196162446125401E-2"/>
  </r>
  <r>
    <x v="4"/>
    <x v="4"/>
    <n v="0.55609684138188298"/>
  </r>
  <r>
    <x v="5"/>
    <x v="0"/>
    <n v="6.24678974222449E-2"/>
  </r>
  <r>
    <x v="5"/>
    <x v="1"/>
    <n v="0.182657338499221"/>
  </r>
  <r>
    <x v="5"/>
    <x v="2"/>
    <n v="0.21695218890829601"/>
  </r>
  <r>
    <x v="5"/>
    <x v="3"/>
    <n v="0.11800869579105"/>
  </r>
  <r>
    <x v="5"/>
    <x v="4"/>
    <n v="2.7845220003773599"/>
  </r>
  <r>
    <x v="6"/>
    <x v="0"/>
    <n v="0.341202300000017"/>
  </r>
  <r>
    <x v="6"/>
    <x v="1"/>
    <n v="3.0262998257877701E-2"/>
  </r>
  <r>
    <x v="6"/>
    <x v="2"/>
    <n v="2.8739886269498999E-2"/>
  </r>
  <r>
    <x v="6"/>
    <x v="3"/>
    <n v="2.0093592188368401E-2"/>
  </r>
  <r>
    <x v="6"/>
    <x v="4"/>
    <n v="0.50760863421360303"/>
  </r>
  <r>
    <x v="7"/>
    <x v="0"/>
    <n v="0.13101650000001"/>
  </r>
  <r>
    <x v="7"/>
    <x v="1"/>
    <n v="9.6642086214637199E-2"/>
  </r>
  <r>
    <x v="7"/>
    <x v="2"/>
    <n v="7.2504328738693904E-2"/>
  </r>
  <r>
    <x v="7"/>
    <x v="3"/>
    <n v="3.6157519397385998E-2"/>
  </r>
  <r>
    <x v="7"/>
    <x v="4"/>
    <n v="0.87023064451709098"/>
  </r>
  <r>
    <x v="8"/>
    <x v="0"/>
    <n v="5.4030240000018298E-2"/>
  </r>
  <r>
    <x v="8"/>
    <x v="1"/>
    <n v="7.6340742938735204E-2"/>
  </r>
  <r>
    <x v="8"/>
    <x v="2"/>
    <n v="7.7570007527964696E-2"/>
  </r>
  <r>
    <x v="8"/>
    <x v="3"/>
    <n v="4.6184159416268002E-2"/>
  </r>
  <r>
    <x v="8"/>
    <x v="4"/>
    <n v="1.1261531523641"/>
  </r>
  <r>
    <x v="9"/>
    <x v="0"/>
    <n v="0.102758000003115"/>
  </r>
  <r>
    <x v="9"/>
    <x v="1"/>
    <n v="4.5823240415834597E-2"/>
  </r>
  <r>
    <x v="9"/>
    <x v="2"/>
    <n v="5.2368943825850001E-2"/>
  </r>
  <r>
    <x v="9"/>
    <x v="3"/>
    <n v="2.59454235278537E-2"/>
  </r>
  <r>
    <x v="9"/>
    <x v="4"/>
    <n v="1.69320443986826"/>
  </r>
  <r>
    <x v="10"/>
    <x v="0"/>
    <n v="0.73784080000002605"/>
  </r>
  <r>
    <x v="10"/>
    <x v="1"/>
    <n v="1.5878806847837899E-2"/>
  </r>
  <r>
    <x v="10"/>
    <x v="2"/>
    <n v="2.1150708051979401E-2"/>
  </r>
  <r>
    <x v="10"/>
    <x v="3"/>
    <n v="1.1098045587647201E-2"/>
  </r>
  <r>
    <x v="10"/>
    <x v="4"/>
    <n v="0.259391040355889"/>
  </r>
  <r>
    <x v="11"/>
    <x v="0"/>
    <n v="3.5223420000006798E-2"/>
  </r>
  <r>
    <x v="11"/>
    <x v="1"/>
    <n v="4.2555097416720901E-2"/>
  </r>
  <r>
    <x v="11"/>
    <x v="2"/>
    <n v="5.6634982475124898E-2"/>
  </r>
  <r>
    <x v="11"/>
    <x v="3"/>
    <n v="2.8793759762405301E-2"/>
  </r>
  <r>
    <x v="11"/>
    <x v="4"/>
    <n v="0.77338025821319401"/>
  </r>
  <r>
    <x v="12"/>
    <x v="0"/>
    <n v="2.7814500000007E-2"/>
  </r>
  <r>
    <x v="12"/>
    <x v="1"/>
    <n v="0.100382052930858"/>
  </r>
  <r>
    <x v="12"/>
    <x v="2"/>
    <n v="0.135657504353383"/>
  </r>
  <r>
    <x v="12"/>
    <x v="3"/>
    <n v="6.6441209649746105E-2"/>
  </r>
  <r>
    <x v="12"/>
    <x v="4"/>
    <n v="1.14002825091583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14081497.561122701"/>
    <n v="4.3809527904942304E-3"/>
  </r>
  <r>
    <x v="0"/>
    <x v="0"/>
    <x v="1"/>
    <n v="42553484.914002202"/>
    <n v="1.3238990218906E-2"/>
  </r>
  <r>
    <x v="0"/>
    <x v="1"/>
    <x v="0"/>
    <n v="8537815.9828885607"/>
    <n v="2.65623514776079E-3"/>
  </r>
  <r>
    <x v="0"/>
    <x v="1"/>
    <x v="1"/>
    <n v="208414372.92540801"/>
    <n v="6.4840655241634307E-2"/>
  </r>
  <r>
    <x v="0"/>
    <x v="2"/>
    <x v="0"/>
    <n v="7167458.8120629396"/>
    <n v="2.2298976758091402E-3"/>
  </r>
  <r>
    <x v="0"/>
    <x v="2"/>
    <x v="1"/>
    <n v="13983249.2399165"/>
    <n v="4.3503863500228704E-3"/>
  </r>
  <r>
    <x v="0"/>
    <x v="3"/>
    <x v="0"/>
    <n v="17694575.5686641"/>
    <n v="5.5050323928735401E-3"/>
  </r>
  <r>
    <x v="0"/>
    <x v="3"/>
    <x v="1"/>
    <n v="11045310.7008349"/>
    <n v="3.4363521725341499E-3"/>
  </r>
  <r>
    <x v="0"/>
    <x v="4"/>
    <x v="0"/>
    <n v="5662014.2674360499"/>
    <n v="1.7615326137772299E-3"/>
  </r>
  <r>
    <x v="0"/>
    <x v="4"/>
    <x v="1"/>
    <n v="26454224.1419742"/>
    <n v="8.2302827928694908E-3"/>
  </r>
  <r>
    <x v="0"/>
    <x v="5"/>
    <x v="0"/>
    <n v="1170737657.03986"/>
    <n v="0.36423302161453702"/>
  </r>
  <r>
    <x v="0"/>
    <x v="5"/>
    <x v="1"/>
    <n v="577572018.95365596"/>
    <n v="0.17969081322233099"/>
  </r>
  <r>
    <x v="0"/>
    <x v="6"/>
    <x v="0"/>
    <n v="77906850.810528904"/>
    <n v="2.4237921710778099E-2"/>
  </r>
  <r>
    <x v="0"/>
    <x v="6"/>
    <x v="1"/>
    <n v="325258866.025509"/>
    <n v="0.101192627457575"/>
  </r>
  <r>
    <x v="0"/>
    <x v="7"/>
    <x v="0"/>
    <n v="47899337.938842498"/>
    <n v="1.4902160604377299E-2"/>
  </r>
  <r>
    <x v="0"/>
    <x v="7"/>
    <x v="1"/>
    <n v="24604990.799851499"/>
    <n v="7.6549601799668302E-3"/>
  </r>
  <r>
    <x v="0"/>
    <x v="8"/>
    <x v="0"/>
    <n v="9.25855005365149E-6"/>
    <n v="2.8804656974453998E-15"/>
  </r>
  <r>
    <x v="0"/>
    <x v="8"/>
    <x v="1"/>
    <n v="149716976.609945"/>
    <n v="4.65790661551913E-2"/>
  </r>
  <r>
    <x v="0"/>
    <x v="9"/>
    <x v="0"/>
    <n v="12707352.6147903"/>
    <n v="3.9534368880806197E-3"/>
  </r>
  <r>
    <x v="0"/>
    <x v="9"/>
    <x v="1"/>
    <n v="122950151.738592"/>
    <n v="3.8251528859969602E-2"/>
  </r>
  <r>
    <x v="0"/>
    <x v="10"/>
    <x v="0"/>
    <n v="19400002.330912799"/>
    <n v="6.0356147475291097E-3"/>
  </r>
  <r>
    <x v="0"/>
    <x v="10"/>
    <x v="1"/>
    <n v="32968941.4949371"/>
    <n v="1.0257103380868699E-2"/>
  </r>
  <r>
    <x v="0"/>
    <x v="11"/>
    <x v="0"/>
    <n v="15898858.3114873"/>
    <n v="4.9463593899049503E-3"/>
  </r>
  <r>
    <x v="0"/>
    <x v="11"/>
    <x v="1"/>
    <n v="61671149.216477402"/>
    <n v="1.9186765617802099E-2"/>
  </r>
  <r>
    <x v="0"/>
    <x v="12"/>
    <x v="0"/>
    <n v="36039407.5004825"/>
    <n v="1.12123687251066E-2"/>
  </r>
  <r>
    <x v="0"/>
    <x v="12"/>
    <x v="1"/>
    <n v="183328012.105995"/>
    <n v="5.70359340492963E-2"/>
  </r>
  <r>
    <x v="1"/>
    <x v="0"/>
    <x v="0"/>
    <n v="22592281.671370398"/>
    <n v="1.6944228310396599E-2"/>
  </r>
  <r>
    <x v="1"/>
    <x v="0"/>
    <x v="1"/>
    <n v="6201478.0910348902"/>
    <n v="4.6511132503087201E-3"/>
  </r>
  <r>
    <x v="1"/>
    <x v="1"/>
    <x v="0"/>
    <n v="102124634.637367"/>
    <n v="7.6593553080751095E-2"/>
  </r>
  <r>
    <x v="1"/>
    <x v="1"/>
    <x v="1"/>
    <n v="15884061.153682999"/>
    <n v="1.19130578575148E-2"/>
  </r>
  <r>
    <x v="1"/>
    <x v="2"/>
    <x v="0"/>
    <n v="7070726.15714077"/>
    <n v="5.3030499561587197E-3"/>
  </r>
  <r>
    <x v="1"/>
    <x v="2"/>
    <x v="1"/>
    <n v="4027319.4305064701"/>
    <n v="3.0204926134518601E-3"/>
  </r>
  <r>
    <x v="1"/>
    <x v="3"/>
    <x v="0"/>
    <n v="17288464.095890298"/>
    <n v="1.29663611244755E-2"/>
  </r>
  <r>
    <x v="1"/>
    <x v="3"/>
    <x v="1"/>
    <n v="2805128.0924781198"/>
    <n v="2.1038481871925702E-3"/>
  </r>
  <r>
    <x v="1"/>
    <x v="4"/>
    <x v="0"/>
    <n v="10554072.735127101"/>
    <n v="7.9155625195282808E-3"/>
  </r>
  <r>
    <x v="1"/>
    <x v="4"/>
    <x v="1"/>
    <n v="5642089.7109983303"/>
    <n v="4.2315715429505898E-3"/>
  </r>
  <r>
    <x v="1"/>
    <x v="5"/>
    <x v="0"/>
    <n v="526308012.12956703"/>
    <n v="0.39473140645264498"/>
  </r>
  <r>
    <x v="1"/>
    <x v="5"/>
    <x v="1"/>
    <n v="6815373.0473215701"/>
    <n v="5.1115349310061602E-3"/>
  </r>
  <r>
    <x v="1"/>
    <x v="6"/>
    <x v="0"/>
    <n v="194693133.802221"/>
    <n v="0.14601999734236301"/>
  </r>
  <r>
    <x v="1"/>
    <x v="6"/>
    <x v="1"/>
    <n v="30177773.653760701"/>
    <n v="2.2633353024133801E-2"/>
  </r>
  <r>
    <x v="1"/>
    <x v="7"/>
    <x v="0"/>
    <n v="32994139.576903101"/>
    <n v="2.4745629592808901E-2"/>
  </r>
  <r>
    <x v="1"/>
    <x v="7"/>
    <x v="1"/>
    <n v="3163379.8204828901"/>
    <n v="2.37253725367139E-3"/>
  </r>
  <r>
    <x v="1"/>
    <x v="8"/>
    <x v="0"/>
    <n v="81577642.695178106"/>
    <n v="6.1183293611406599E-2"/>
  </r>
  <r>
    <x v="1"/>
    <x v="8"/>
    <x v="1"/>
    <n v="6736347.3491216497"/>
    <n v="5.0522655976928798E-3"/>
  </r>
  <r>
    <x v="1"/>
    <x v="9"/>
    <x v="0"/>
    <n v="55992156.234845899"/>
    <n v="4.1994159449459299E-2"/>
  </r>
  <r>
    <x v="1"/>
    <x v="9"/>
    <x v="1"/>
    <n v="10449053.4149002"/>
    <n v="7.8367979500699493E-3"/>
  </r>
  <r>
    <x v="1"/>
    <x v="10"/>
    <x v="0"/>
    <n v="19440751.648260701"/>
    <n v="1.4580578413701599E-2"/>
  </r>
  <r>
    <x v="1"/>
    <x v="10"/>
    <x v="1"/>
    <n v="6504671.8795929896"/>
    <n v="4.8785088206345197E-3"/>
  </r>
  <r>
    <x v="1"/>
    <x v="11"/>
    <x v="0"/>
    <n v="37060110.265554197"/>
    <n v="2.7795110679050401E-2"/>
  </r>
  <r>
    <x v="1"/>
    <x v="11"/>
    <x v="1"/>
    <n v="9124049.1507137902"/>
    <n v="6.8430437515697301E-3"/>
  </r>
  <r>
    <x v="1"/>
    <x v="12"/>
    <x v="0"/>
    <n v="82086791.5139357"/>
    <n v="6.1565155609875299E-2"/>
  </r>
  <r>
    <x v="1"/>
    <x v="12"/>
    <x v="1"/>
    <n v="36018349.178417899"/>
    <n v="2.70137890771826E-2"/>
  </r>
  <r>
    <x v="2"/>
    <x v="0"/>
    <x v="0"/>
    <n v="6230.9124380781896"/>
    <n v="2.0914500466831798E-3"/>
  </r>
  <r>
    <x v="2"/>
    <x v="0"/>
    <x v="1"/>
    <n v="48884.632610481101"/>
    <n v="1.6408474388193199E-2"/>
  </r>
  <r>
    <x v="2"/>
    <x v="1"/>
    <x v="0"/>
    <n v="37297.331639174699"/>
    <n v="1.2519114459257101E-2"/>
  </r>
  <r>
    <x v="2"/>
    <x v="1"/>
    <x v="1"/>
    <n v="168519.55315665601"/>
    <n v="5.6564785786850702E-2"/>
  </r>
  <r>
    <x v="2"/>
    <x v="2"/>
    <x v="0"/>
    <n v="3044.17637898781"/>
    <n v="1.0217994383996799E-3"/>
  </r>
  <r>
    <x v="2"/>
    <x v="2"/>
    <x v="1"/>
    <n v="16564.7688269264"/>
    <n v="5.5600823925326497E-3"/>
  </r>
  <r>
    <x v="2"/>
    <x v="3"/>
    <x v="0"/>
    <n v="28470.051444107899"/>
    <n v="9.5561751209935208E-3"/>
  </r>
  <r>
    <x v="2"/>
    <x v="3"/>
    <x v="1"/>
    <n v="9185.0303330734805"/>
    <n v="3.0830207148309502E-3"/>
  </r>
  <r>
    <x v="2"/>
    <x v="4"/>
    <x v="0"/>
    <n v="10129.7221717839"/>
    <n v="3.40011324498719E-3"/>
  </r>
  <r>
    <x v="2"/>
    <x v="4"/>
    <x v="1"/>
    <n v="23421.047242563902"/>
    <n v="7.8614409744357395E-3"/>
  </r>
  <r>
    <x v="2"/>
    <x v="5"/>
    <x v="0"/>
    <n v="1015430.38258298"/>
    <n v="0.34083642518842699"/>
  </r>
  <r>
    <x v="2"/>
    <x v="5"/>
    <x v="1"/>
    <n v="420015.34434774"/>
    <n v="0.140981135631986"/>
  </r>
  <r>
    <x v="2"/>
    <x v="6"/>
    <x v="0"/>
    <n v="91697.058044498393"/>
    <n v="3.0778769278777901E-2"/>
  </r>
  <r>
    <x v="2"/>
    <x v="6"/>
    <x v="1"/>
    <n v="392117.33240646397"/>
    <n v="0.13161696963594699"/>
  </r>
  <r>
    <x v="2"/>
    <x v="7"/>
    <x v="0"/>
    <n v="42034.368142203697"/>
    <n v="1.41091344304663E-2"/>
  </r>
  <r>
    <x v="2"/>
    <x v="7"/>
    <x v="1"/>
    <n v="24560.000355184598"/>
    <n v="8.2437386819116509E-3"/>
  </r>
  <r>
    <x v="2"/>
    <x v="8"/>
    <x v="0"/>
    <n v="0"/>
    <n v="0"/>
  </r>
  <r>
    <x v="2"/>
    <x v="8"/>
    <x v="1"/>
    <n v="108421.351082277"/>
    <n v="3.63923971065176E-2"/>
  </r>
  <r>
    <x v="2"/>
    <x v="9"/>
    <x v="0"/>
    <n v="4460.1333375451404"/>
    <n v="1.4970754555971701E-3"/>
  </r>
  <r>
    <x v="2"/>
    <x v="9"/>
    <x v="1"/>
    <n v="156566.34073835099"/>
    <n v="5.2552605079976798E-2"/>
  </r>
  <r>
    <x v="2"/>
    <x v="10"/>
    <x v="0"/>
    <n v="21390.5297388246"/>
    <n v="7.1798833421964896E-3"/>
  </r>
  <r>
    <x v="2"/>
    <x v="10"/>
    <x v="1"/>
    <n v="63268.608770375897"/>
    <n v="2.1236558221831601E-2"/>
  </r>
  <r>
    <x v="2"/>
    <x v="11"/>
    <x v="0"/>
    <n v="6031.1882065093596"/>
    <n v="2.0244111887968599E-3"/>
  </r>
  <r>
    <x v="2"/>
    <x v="11"/>
    <x v="1"/>
    <n v="68395.955664777095"/>
    <n v="2.2957588650075501E-2"/>
  </r>
  <r>
    <x v="2"/>
    <x v="12"/>
    <x v="0"/>
    <n v="27805.281651292298"/>
    <n v="9.33304041511622E-3"/>
  </r>
  <r>
    <x v="2"/>
    <x v="12"/>
    <x v="1"/>
    <n v="185289.71893263099"/>
    <n v="6.2193811125211197E-2"/>
  </r>
  <r>
    <x v="3"/>
    <x v="0"/>
    <x v="0"/>
    <n v="17.519225556330401"/>
    <n v="3.1324624628928902E-3"/>
  </r>
  <r>
    <x v="3"/>
    <x v="0"/>
    <x v="1"/>
    <n v="87.038423646576405"/>
    <n v="1.5562594021386499E-2"/>
  </r>
  <r>
    <x v="3"/>
    <x v="1"/>
    <x v="0"/>
    <n v="68.305364737866896"/>
    <n v="1.22130964275565E-2"/>
  </r>
  <r>
    <x v="3"/>
    <x v="1"/>
    <x v="1"/>
    <n v="327.810064425446"/>
    <n v="5.8612906059660998E-2"/>
  </r>
  <r>
    <x v="3"/>
    <x v="2"/>
    <x v="0"/>
    <n v="10.1262915421493"/>
    <n v="1.8105953395086401E-3"/>
  </r>
  <r>
    <x v="3"/>
    <x v="2"/>
    <x v="1"/>
    <n v="27.527820215635401"/>
    <n v="4.9220134322423602E-3"/>
  </r>
  <r>
    <x v="3"/>
    <x v="3"/>
    <x v="0"/>
    <n v="29.618196573342701"/>
    <n v="5.2957757000311103E-3"/>
  </r>
  <r>
    <x v="3"/>
    <x v="3"/>
    <x v="1"/>
    <n v="19.4156275790363"/>
    <n v="3.4715418435184598E-3"/>
  </r>
  <r>
    <x v="3"/>
    <x v="4"/>
    <x v="0"/>
    <n v="26.178905660005501"/>
    <n v="4.6808255899159802E-3"/>
  </r>
  <r>
    <x v="3"/>
    <x v="4"/>
    <x v="1"/>
    <n v="42.428075569062599"/>
    <n v="7.5862002955289004E-3"/>
  </r>
  <r>
    <x v="3"/>
    <x v="5"/>
    <x v="0"/>
    <n v="1804.7520054142799"/>
    <n v="0.322692227097225"/>
  </r>
  <r>
    <x v="3"/>
    <x v="5"/>
    <x v="1"/>
    <n v="937.59865912870896"/>
    <n v="0.167643974645793"/>
  </r>
  <r>
    <x v="3"/>
    <x v="6"/>
    <x v="0"/>
    <n v="194.930675280282"/>
    <n v="3.4853882166110198E-2"/>
  </r>
  <r>
    <x v="3"/>
    <x v="6"/>
    <x v="1"/>
    <n v="650.37440477446501"/>
    <n v="0.116287869188725"/>
  </r>
  <r>
    <x v="3"/>
    <x v="7"/>
    <x v="0"/>
    <n v="58.496309400566602"/>
    <n v="1.04592233729665E-2"/>
  </r>
  <r>
    <x v="3"/>
    <x v="7"/>
    <x v="1"/>
    <n v="47.0461201350507"/>
    <n v="8.4119132363441994E-3"/>
  </r>
  <r>
    <x v="3"/>
    <x v="8"/>
    <x v="0"/>
    <n v="0"/>
    <n v="0"/>
  </r>
  <r>
    <x v="3"/>
    <x v="8"/>
    <x v="1"/>
    <n v="239.819532038397"/>
    <n v="4.2880073640433697E-2"/>
  </r>
  <r>
    <x v="3"/>
    <x v="9"/>
    <x v="0"/>
    <n v="26.949968139081498"/>
    <n v="4.8186926585534898E-3"/>
  </r>
  <r>
    <x v="3"/>
    <x v="9"/>
    <x v="1"/>
    <n v="272.72436931769198"/>
    <n v="4.8763505376247199E-2"/>
  </r>
  <r>
    <x v="3"/>
    <x v="10"/>
    <x v="0"/>
    <n v="37.157913059603899"/>
    <n v="6.6438877383245797E-3"/>
  </r>
  <r>
    <x v="3"/>
    <x v="10"/>
    <x v="1"/>
    <n v="115.82170920687"/>
    <n v="2.0709086444036202E-2"/>
  </r>
  <r>
    <x v="3"/>
    <x v="11"/>
    <x v="0"/>
    <n v="25.438470820537599"/>
    <n v="4.5484347868297503E-3"/>
  </r>
  <r>
    <x v="3"/>
    <x v="11"/>
    <x v="1"/>
    <n v="114.893463899518"/>
    <n v="2.0543114861999799E-2"/>
  </r>
  <r>
    <x v="3"/>
    <x v="12"/>
    <x v="0"/>
    <n v="48.0641672527357"/>
    <n v="8.5939415098743692E-3"/>
  </r>
  <r>
    <x v="3"/>
    <x v="12"/>
    <x v="1"/>
    <n v="362.760882672153"/>
    <n v="6.4862162104294796E-2"/>
  </r>
  <r>
    <x v="4"/>
    <x v="6"/>
    <x v="2"/>
    <n v="597745775"/>
    <n v="8.2363308451721198E-2"/>
  </r>
  <r>
    <x v="4"/>
    <x v="12"/>
    <x v="2"/>
    <n v="318857056"/>
    <n v="4.3935270065833198E-2"/>
  </r>
  <r>
    <x v="4"/>
    <x v="8"/>
    <x v="2"/>
    <n v="127131800"/>
    <n v="1.7517473306143502E-2"/>
  </r>
  <r>
    <x v="4"/>
    <x v="5"/>
    <x v="2"/>
    <n v="1364270000"/>
    <n v="0.18798257640788801"/>
  </r>
  <r>
    <x v="4"/>
    <x v="4"/>
    <x v="2"/>
    <n v="35540419"/>
    <n v="4.8971094653080796E-3"/>
  </r>
  <r>
    <x v="4"/>
    <x v="1"/>
    <x v="2"/>
    <n v="1361568498"/>
    <n v="0.18761033681738801"/>
  </r>
  <r>
    <x v="4"/>
    <x v="3"/>
    <x v="2"/>
    <n v="206077898"/>
    <n v="2.8395445334693199E-2"/>
  </r>
  <r>
    <x v="4"/>
    <x v="7"/>
    <x v="2"/>
    <n v="1295291543"/>
    <n v="0.178478044267255"/>
  </r>
  <r>
    <x v="4"/>
    <x v="11"/>
    <x v="2"/>
    <n v="419253506"/>
    <n v="5.7768883157967202E-2"/>
  </r>
  <r>
    <x v="4"/>
    <x v="10"/>
    <x v="2"/>
    <n v="143819569"/>
    <n v="1.98168787105866E-2"/>
  </r>
  <r>
    <x v="4"/>
    <x v="2"/>
    <x v="2"/>
    <n v="23490736"/>
    <n v="3.23678529543091E-3"/>
  </r>
  <r>
    <x v="4"/>
    <x v="0"/>
    <x v="2"/>
    <n v="1063374417"/>
    <n v="0.14652221524617301"/>
  </r>
  <r>
    <x v="4"/>
    <x v="9"/>
    <x v="2"/>
    <n v="301006711"/>
    <n v="4.1475673473611897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14081497.561122701"/>
  </r>
  <r>
    <x v="0"/>
    <x v="1"/>
    <n v="1702500.5983068801"/>
  </r>
  <r>
    <x v="0"/>
    <x v="2"/>
    <n v="167364.22373408399"/>
  </r>
  <r>
    <x v="0"/>
    <x v="3"/>
    <n v="104356.57099419"/>
  </r>
  <r>
    <x v="0"/>
    <x v="4"/>
    <n v="171010.90560641899"/>
  </r>
  <r>
    <x v="0"/>
    <x v="5"/>
    <n v="2684137.5540342201"/>
  </r>
  <r>
    <x v="0"/>
    <x v="6"/>
    <n v="11432907.288360801"/>
  </r>
  <r>
    <x v="0"/>
    <x v="7"/>
    <n v="618823.23366161506"/>
  </r>
  <r>
    <x v="0"/>
    <x v="8"/>
    <n v="370664.14316676802"/>
  </r>
  <r>
    <x v="0"/>
    <x v="9"/>
    <n v="1336980.33208532"/>
  </r>
  <r>
    <x v="0"/>
    <x v="10"/>
    <n v="388338.139124276"/>
  </r>
  <r>
    <x v="0"/>
    <x v="11"/>
    <n v="536671.34044189099"/>
  </r>
  <r>
    <x v="0"/>
    <x v="12"/>
    <n v="1628168.10003012"/>
  </r>
  <r>
    <x v="1"/>
    <x v="0"/>
    <n v="2177892.3863284602"/>
  </r>
  <r>
    <x v="1"/>
    <x v="1"/>
    <n v="8537815.9828885607"/>
  </r>
  <r>
    <x v="1"/>
    <x v="2"/>
    <n v="631393.33910306694"/>
  </r>
  <r>
    <x v="1"/>
    <x v="3"/>
    <n v="202918.841961959"/>
  </r>
  <r>
    <x v="1"/>
    <x v="4"/>
    <n v="300427.92480661802"/>
  </r>
  <r>
    <x v="1"/>
    <x v="5"/>
    <n v="11899966.9677302"/>
  </r>
  <r>
    <x v="1"/>
    <x v="6"/>
    <n v="15113452.493925299"/>
  </r>
  <r>
    <x v="1"/>
    <x v="7"/>
    <n v="909037.41154924803"/>
  </r>
  <r>
    <x v="1"/>
    <x v="8"/>
    <n v="2502743.8892263798"/>
  </r>
  <r>
    <x v="1"/>
    <x v="9"/>
    <n v="7125992.8659228599"/>
  </r>
  <r>
    <x v="1"/>
    <x v="10"/>
    <n v="8802121.5535656698"/>
  </r>
  <r>
    <x v="1"/>
    <x v="11"/>
    <n v="1677628.19994221"/>
  </r>
  <r>
    <x v="1"/>
    <x v="12"/>
    <n v="2586505.0448816302"/>
  </r>
  <r>
    <x v="2"/>
    <x v="0"/>
    <n v="7041056.6922848597"/>
  </r>
  <r>
    <x v="2"/>
    <x v="1"/>
    <n v="81534580.910989597"/>
  </r>
  <r>
    <x v="2"/>
    <x v="2"/>
    <n v="7167458.8120629396"/>
  </r>
  <r>
    <x v="2"/>
    <x v="3"/>
    <n v="2904115.71760249"/>
  </r>
  <r>
    <x v="2"/>
    <x v="4"/>
    <n v="4332353.7188378498"/>
  </r>
  <r>
    <x v="2"/>
    <x v="5"/>
    <n v="406495972.245767"/>
  </r>
  <r>
    <x v="2"/>
    <x v="6"/>
    <n v="53368400.069355801"/>
  </r>
  <r>
    <x v="2"/>
    <x v="7"/>
    <n v="6364050.6468209"/>
  </r>
  <r>
    <x v="2"/>
    <x v="8"/>
    <n v="97012616.763234302"/>
  </r>
  <r>
    <x v="2"/>
    <x v="9"/>
    <n v="18161863.659368299"/>
  </r>
  <r>
    <x v="2"/>
    <x v="10"/>
    <n v="4997982.3368719397"/>
  </r>
  <r>
    <x v="2"/>
    <x v="11"/>
    <n v="11286867.9736798"/>
  </r>
  <r>
    <x v="2"/>
    <x v="12"/>
    <n v="37173480.4172047"/>
  </r>
  <r>
    <x v="3"/>
    <x v="0"/>
    <n v="6610728.2760083098"/>
  </r>
  <r>
    <x v="3"/>
    <x v="1"/>
    <n v="27899266.585341699"/>
  </r>
  <r>
    <x v="3"/>
    <x v="2"/>
    <n v="2626233.6938759601"/>
  </r>
  <r>
    <x v="3"/>
    <x v="3"/>
    <n v="17694575.5686641"/>
  </r>
  <r>
    <x v="3"/>
    <x v="4"/>
    <n v="3316309.8866293202"/>
  </r>
  <r>
    <x v="3"/>
    <x v="5"/>
    <n v="92191549.892848"/>
  </r>
  <r>
    <x v="3"/>
    <x v="6"/>
    <n v="95965600.814593896"/>
  </r>
  <r>
    <x v="3"/>
    <x v="7"/>
    <n v="3316973.37692776"/>
  </r>
  <r>
    <x v="3"/>
    <x v="8"/>
    <n v="17491829.354385301"/>
  </r>
  <r>
    <x v="3"/>
    <x v="9"/>
    <n v="24999675.229670301"/>
  </r>
  <r>
    <x v="3"/>
    <x v="10"/>
    <n v="3682307.93750712"/>
  </r>
  <r>
    <x v="3"/>
    <x v="11"/>
    <n v="15003019.2927294"/>
  </r>
  <r>
    <x v="3"/>
    <x v="12"/>
    <n v="30404229.993735202"/>
  </r>
  <r>
    <x v="4"/>
    <x v="0"/>
    <n v="482797.36462968698"/>
  </r>
  <r>
    <x v="4"/>
    <x v="1"/>
    <n v="1287685.25198066"/>
  </r>
  <r>
    <x v="4"/>
    <x v="2"/>
    <n v="309496.84521579201"/>
  </r>
  <r>
    <x v="4"/>
    <x v="3"/>
    <n v="210561.467343211"/>
  </r>
  <r>
    <x v="4"/>
    <x v="4"/>
    <n v="5662014.2674360499"/>
  </r>
  <r>
    <x v="4"/>
    <x v="5"/>
    <n v="4193507.4514644602"/>
  </r>
  <r>
    <x v="4"/>
    <x v="6"/>
    <n v="9603081.8729009796"/>
  </r>
  <r>
    <x v="4"/>
    <x v="7"/>
    <n v="301611.45062258502"/>
  </r>
  <r>
    <x v="4"/>
    <x v="8"/>
    <n v="529142.09333846497"/>
  </r>
  <r>
    <x v="4"/>
    <x v="9"/>
    <n v="1308414.1744969999"/>
  </r>
  <r>
    <x v="4"/>
    <x v="10"/>
    <n v="271101.78447441902"/>
  </r>
  <r>
    <x v="4"/>
    <x v="11"/>
    <n v="2079640.4549250701"/>
  </r>
  <r>
    <x v="4"/>
    <x v="12"/>
    <n v="17195195.5166854"/>
  </r>
  <r>
    <x v="5"/>
    <x v="0"/>
    <n v="14008860.664579101"/>
  </r>
  <r>
    <x v="5"/>
    <x v="1"/>
    <n v="62587869.961492598"/>
  </r>
  <r>
    <x v="5"/>
    <x v="2"/>
    <n v="6669454.0922986995"/>
  </r>
  <r>
    <x v="5"/>
    <x v="3"/>
    <n v="5527534.4283420499"/>
  </r>
  <r>
    <x v="5"/>
    <x v="4"/>
    <n v="7939506.7841444602"/>
  </r>
  <r>
    <x v="5"/>
    <x v="5"/>
    <n v="1170737657.03986"/>
  </r>
  <r>
    <x v="5"/>
    <x v="6"/>
    <n v="76714176.228148907"/>
  </r>
  <r>
    <x v="5"/>
    <x v="7"/>
    <n v="8729516.6806451399"/>
  </r>
  <r>
    <x v="5"/>
    <x v="8"/>
    <n v="23585032.745355401"/>
  </r>
  <r>
    <x v="5"/>
    <x v="9"/>
    <n v="29025556.970084399"/>
  </r>
  <r>
    <x v="5"/>
    <x v="10"/>
    <n v="9334629.95037001"/>
  </r>
  <r>
    <x v="5"/>
    <x v="11"/>
    <n v="18706643.972036902"/>
  </r>
  <r>
    <x v="5"/>
    <x v="12"/>
    <n v="65883560.434559099"/>
  </r>
  <r>
    <x v="6"/>
    <x v="0"/>
    <n v="2992752.5325919399"/>
  </r>
  <r>
    <x v="6"/>
    <x v="1"/>
    <n v="5736096.2969244402"/>
  </r>
  <r>
    <x v="6"/>
    <x v="2"/>
    <n v="659870.60183115501"/>
  </r>
  <r>
    <x v="6"/>
    <x v="3"/>
    <n v="577645.15990275994"/>
  </r>
  <r>
    <x v="6"/>
    <x v="4"/>
    <n v="626941.20549143804"/>
  </r>
  <r>
    <x v="6"/>
    <x v="5"/>
    <n v="5764186.1531482302"/>
  </r>
  <r>
    <x v="6"/>
    <x v="6"/>
    <n v="77906850.810528904"/>
  </r>
  <r>
    <x v="6"/>
    <x v="7"/>
    <n v="1561585.8843860601"/>
  </r>
  <r>
    <x v="6"/>
    <x v="8"/>
    <n v="1081163.3555870999"/>
  </r>
  <r>
    <x v="6"/>
    <x v="9"/>
    <n v="13510350.5990998"/>
  </r>
  <r>
    <x v="6"/>
    <x v="10"/>
    <n v="4162889.0200474001"/>
  </r>
  <r>
    <x v="6"/>
    <x v="11"/>
    <n v="2580256.97014086"/>
  </r>
  <r>
    <x v="6"/>
    <x v="12"/>
    <n v="5100153.5922880201"/>
  </r>
  <r>
    <x v="7"/>
    <x v="0"/>
    <n v="3623879.53026644"/>
  </r>
  <r>
    <x v="7"/>
    <x v="1"/>
    <n v="10437130.9352686"/>
  </r>
  <r>
    <x v="7"/>
    <x v="2"/>
    <n v="1535649.6764189"/>
  </r>
  <r>
    <x v="7"/>
    <x v="3"/>
    <n v="460857.374138774"/>
  </r>
  <r>
    <x v="7"/>
    <x v="4"/>
    <n v="752286.41147718695"/>
  </r>
  <r>
    <x v="7"/>
    <x v="5"/>
    <n v="26573686.9452153"/>
  </r>
  <r>
    <x v="7"/>
    <x v="6"/>
    <n v="13537938.3566896"/>
  </r>
  <r>
    <x v="7"/>
    <x v="7"/>
    <n v="47899337.938842498"/>
  </r>
  <r>
    <x v="7"/>
    <x v="8"/>
    <n v="3337421.8441025"/>
  </r>
  <r>
    <x v="7"/>
    <x v="9"/>
    <n v="12164947.2256897"/>
  </r>
  <r>
    <x v="7"/>
    <x v="10"/>
    <n v="743920.17189954896"/>
  </r>
  <r>
    <x v="7"/>
    <x v="11"/>
    <n v="2916477.6531144502"/>
  </r>
  <r>
    <x v="7"/>
    <x v="12"/>
    <n v="7032965.7855380196"/>
  </r>
  <r>
    <x v="8"/>
    <x v="0"/>
    <n v="601024.94817042898"/>
  </r>
  <r>
    <x v="8"/>
    <x v="1"/>
    <n v="1785602.2511722699"/>
  </r>
  <r>
    <x v="8"/>
    <x v="2"/>
    <n v="180099.69263053301"/>
  </r>
  <r>
    <x v="8"/>
    <x v="3"/>
    <n v="157373.12450372701"/>
  </r>
  <r>
    <x v="8"/>
    <x v="4"/>
    <n v="104626.758559193"/>
  </r>
  <r>
    <x v="8"/>
    <x v="5"/>
    <n v="5758896.4383430798"/>
  </r>
  <r>
    <x v="8"/>
    <x v="6"/>
    <n v="3948590.0662539098"/>
  </r>
  <r>
    <x v="8"/>
    <x v="7"/>
    <n v="750166.14905322203"/>
  </r>
  <r>
    <x v="8"/>
    <x v="8"/>
    <n v="508393.55382560898"/>
  </r>
  <r>
    <x v="8"/>
    <x v="9"/>
    <n v="12707352.6147903"/>
  </r>
  <r>
    <x v="8"/>
    <x v="10"/>
    <n v="154856.86912857601"/>
  </r>
  <r>
    <x v="8"/>
    <x v="11"/>
    <n v="262147.71657208097"/>
  </r>
  <r>
    <x v="8"/>
    <x v="12"/>
    <n v="895369.81040675205"/>
  </r>
  <r>
    <x v="9"/>
    <x v="0"/>
    <n v="4005739.6322057298"/>
  </r>
  <r>
    <x v="9"/>
    <x v="1"/>
    <n v="11964796.488585999"/>
  </r>
  <r>
    <x v="9"/>
    <x v="2"/>
    <n v="568259.42100351094"/>
  </r>
  <r>
    <x v="9"/>
    <x v="3"/>
    <n v="315663.538604539"/>
  </r>
  <r>
    <x v="9"/>
    <x v="4"/>
    <n v="460639.53624162998"/>
  </r>
  <r>
    <x v="9"/>
    <x v="5"/>
    <n v="7315635.9701289702"/>
  </r>
  <r>
    <x v="9"/>
    <x v="6"/>
    <n v="35380733.745402902"/>
  </r>
  <r>
    <x v="9"/>
    <x v="7"/>
    <n v="1375505.70445646"/>
  </r>
  <r>
    <x v="9"/>
    <x v="8"/>
    <n v="1668857.8799598401"/>
  </r>
  <r>
    <x v="9"/>
    <x v="9"/>
    <n v="13122146.028259801"/>
  </r>
  <r>
    <x v="9"/>
    <x v="10"/>
    <n v="19400002.330912799"/>
  </r>
  <r>
    <x v="9"/>
    <x v="11"/>
    <n v="3127530.2359897699"/>
  </r>
  <r>
    <x v="9"/>
    <x v="12"/>
    <n v="4052488.3722898299"/>
  </r>
  <r>
    <x v="10"/>
    <x v="0"/>
    <n v="613292.207350799"/>
  </r>
  <r>
    <x v="10"/>
    <x v="1"/>
    <n v="2229226.7733371798"/>
  </r>
  <r>
    <x v="10"/>
    <x v="2"/>
    <n v="314045.68477045902"/>
  </r>
  <r>
    <x v="10"/>
    <x v="3"/>
    <n v="292370.02597673901"/>
  </r>
  <r>
    <x v="10"/>
    <x v="4"/>
    <n v="1157009.0063835899"/>
  </r>
  <r>
    <x v="10"/>
    <x v="5"/>
    <n v="13531230.802583801"/>
  </r>
  <r>
    <x v="10"/>
    <x v="6"/>
    <n v="5656839.2551164096"/>
  </r>
  <r>
    <x v="10"/>
    <x v="7"/>
    <n v="316778.25645433401"/>
  </r>
  <r>
    <x v="10"/>
    <x v="8"/>
    <n v="1281598.09749513"/>
  </r>
  <r>
    <x v="10"/>
    <x v="9"/>
    <n v="1121973.56422313"/>
  </r>
  <r>
    <x v="10"/>
    <x v="10"/>
    <n v="241122.97102167801"/>
  </r>
  <r>
    <x v="10"/>
    <x v="11"/>
    <n v="15898858.3114873"/>
  </r>
  <r>
    <x v="10"/>
    <x v="12"/>
    <n v="11375895.038375501"/>
  </r>
  <r>
    <x v="11"/>
    <x v="0"/>
    <n v="395460.67958640598"/>
  </r>
  <r>
    <x v="11"/>
    <x v="1"/>
    <n v="1249616.87200677"/>
  </r>
  <r>
    <x v="11"/>
    <x v="2"/>
    <n v="321381.96903421101"/>
  </r>
  <r>
    <x v="11"/>
    <x v="3"/>
    <n v="291914.45146435901"/>
  </r>
  <r>
    <x v="11"/>
    <x v="4"/>
    <n v="7293112.00379638"/>
  </r>
  <r>
    <x v="11"/>
    <x v="5"/>
    <n v="1163248.5323924299"/>
  </r>
  <r>
    <x v="11"/>
    <x v="6"/>
    <n v="4537145.8347602002"/>
  </r>
  <r>
    <x v="11"/>
    <x v="7"/>
    <n v="360942.005274066"/>
  </r>
  <r>
    <x v="11"/>
    <x v="8"/>
    <n v="347512.89026839199"/>
  </r>
  <r>
    <x v="11"/>
    <x v="9"/>
    <n v="1072251.08969153"/>
  </r>
  <r>
    <x v="11"/>
    <x v="10"/>
    <n v="189670.76092641699"/>
  </r>
  <r>
    <x v="11"/>
    <x v="11"/>
    <n v="3494265.4069047798"/>
  </r>
  <r>
    <x v="11"/>
    <x v="12"/>
    <n v="36039407.50048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5082847.4646479301"/>
  </r>
  <r>
    <x v="0"/>
    <x v="1"/>
    <n v="11943755.3660636"/>
  </r>
  <r>
    <x v="0"/>
    <x v="2"/>
    <n v="13294673.644768501"/>
  </r>
  <r>
    <x v="0"/>
    <x v="3"/>
    <n v="26313705.999644902"/>
  </r>
  <r>
    <x v="1"/>
    <x v="0"/>
    <n v="16950319.707476199"/>
  </r>
  <r>
    <x v="1"/>
    <x v="1"/>
    <n v="44218590.550510697"/>
  </r>
  <r>
    <x v="1"/>
    <x v="2"/>
    <n v="36071219.790408097"/>
  </r>
  <r>
    <x v="1"/>
    <x v="3"/>
    <n v="119712058.859901"/>
  </r>
  <r>
    <x v="2"/>
    <x v="0"/>
    <n v="2223078.9156216802"/>
  </r>
  <r>
    <x v="2"/>
    <x v="1"/>
    <n v="6421041.6440737499"/>
  </r>
  <r>
    <x v="2"/>
    <x v="2"/>
    <n v="5704090.1297933403"/>
  </r>
  <r>
    <x v="2"/>
    <x v="3"/>
    <n v="6802497.3624906503"/>
  </r>
  <r>
    <x v="3"/>
    <x v="0"/>
    <n v="3427928.24809324"/>
  </r>
  <r>
    <x v="3"/>
    <x v="1"/>
    <n v="7426190.3428075695"/>
  </r>
  <r>
    <x v="3"/>
    <x v="2"/>
    <n v="4961547.8260685997"/>
  </r>
  <r>
    <x v="3"/>
    <x v="3"/>
    <n v="12924219.8525296"/>
  </r>
  <r>
    <x v="4"/>
    <x v="0"/>
    <n v="2701603.4507166799"/>
  </r>
  <r>
    <x v="4"/>
    <x v="1"/>
    <n v="7060598.0058997301"/>
  </r>
  <r>
    <x v="4"/>
    <x v="2"/>
    <n v="6736526.0945153702"/>
  </r>
  <r>
    <x v="4"/>
    <x v="3"/>
    <n v="15617510.8582785"/>
  </r>
  <r>
    <x v="5"/>
    <x v="0"/>
    <n v="52409621.667844698"/>
  </r>
  <r>
    <x v="5"/>
    <x v="1"/>
    <n v="198295757.741494"/>
  </r>
  <r>
    <x v="5"/>
    <x v="2"/>
    <n v="216427838.92183599"/>
  </r>
  <r>
    <x v="5"/>
    <x v="3"/>
    <n v="1281176457.6623399"/>
  </r>
  <r>
    <x v="6"/>
    <x v="0"/>
    <n v="42284195.501662597"/>
  </r>
  <r>
    <x v="6"/>
    <x v="1"/>
    <n v="87482674.003934294"/>
  </r>
  <r>
    <x v="6"/>
    <x v="2"/>
    <n v="107190678.435947"/>
  </r>
  <r>
    <x v="6"/>
    <x v="3"/>
    <n v="166208168.89449501"/>
  </r>
  <r>
    <x v="7"/>
    <x v="0"/>
    <n v="6613885.1960116997"/>
  </r>
  <r>
    <x v="7"/>
    <x v="1"/>
    <n v="15833647.447713001"/>
  </r>
  <r>
    <x v="7"/>
    <x v="2"/>
    <n v="24428791.999042299"/>
  </r>
  <r>
    <x v="7"/>
    <x v="3"/>
    <n v="25628004.095926899"/>
  </r>
  <r>
    <x v="8"/>
    <x v="0"/>
    <n v="7836307.0236720704"/>
  </r>
  <r>
    <x v="8"/>
    <x v="1"/>
    <n v="36421329.091126703"/>
  </r>
  <r>
    <x v="8"/>
    <x v="2"/>
    <n v="22566204.408425901"/>
  </r>
  <r>
    <x v="8"/>
    <x v="3"/>
    <n v="82893136.086729795"/>
  </r>
  <r>
    <x v="9"/>
    <x v="0"/>
    <n v="10054567.1106936"/>
  </r>
  <r>
    <x v="9"/>
    <x v="1"/>
    <n v="23862850.171727099"/>
  </r>
  <r>
    <x v="9"/>
    <x v="2"/>
    <n v="20760868.952583201"/>
  </r>
  <r>
    <x v="9"/>
    <x v="3"/>
    <n v="80979218.118378803"/>
  </r>
  <r>
    <x v="10"/>
    <x v="0"/>
    <n v="8896613.8399892393"/>
  </r>
  <r>
    <x v="10"/>
    <x v="1"/>
    <n v="15122023.075434599"/>
  </r>
  <r>
    <x v="10"/>
    <x v="2"/>
    <n v="7398279.4604801796"/>
  </r>
  <r>
    <x v="10"/>
    <x v="3"/>
    <n v="20952027.449945901"/>
  </r>
  <r>
    <x v="11"/>
    <x v="0"/>
    <n v="6632519.6868457003"/>
  </r>
  <r>
    <x v="11"/>
    <x v="1"/>
    <n v="15902355.064529199"/>
  </r>
  <r>
    <x v="11"/>
    <x v="2"/>
    <n v="18174279.9264175"/>
  </r>
  <r>
    <x v="11"/>
    <x v="3"/>
    <n v="36860852.850172304"/>
  </r>
  <r>
    <x v="12"/>
    <x v="0"/>
    <n v="26229347.903166901"/>
  </r>
  <r>
    <x v="12"/>
    <x v="1"/>
    <n v="65199237.859898202"/>
  </r>
  <r>
    <x v="12"/>
    <x v="2"/>
    <n v="57263049.515527599"/>
  </r>
  <r>
    <x v="12"/>
    <x v="3"/>
    <n v="70675784.3278850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19753717.82968"/>
  </r>
  <r>
    <x v="0"/>
    <x v="1"/>
    <n v="86279309.598176897"/>
  </r>
  <r>
    <x v="0"/>
    <x v="2"/>
    <n v="7819919.6846246403"/>
  </r>
  <r>
    <x v="0"/>
    <x v="3"/>
    <n v="3425804.86457972"/>
  </r>
  <r>
    <x v="0"/>
    <x v="4"/>
    <n v="5390545.9961896297"/>
  </r>
  <r>
    <x v="0"/>
    <x v="5"/>
    <n v="459751803.72403097"/>
  </r>
  <r>
    <x v="0"/>
    <x v="6"/>
    <n v="71353204.809597194"/>
  </r>
  <r>
    <x v="0"/>
    <x v="7"/>
    <n v="16351063.899289999"/>
  </r>
  <r>
    <x v="0"/>
    <x v="8"/>
    <n v="95211026.957143798"/>
  </r>
  <r>
    <x v="0"/>
    <x v="9"/>
    <n v="34562720.720465302"/>
  </r>
  <r>
    <x v="0"/>
    <x v="10"/>
    <n v="6041030.5805505803"/>
  </r>
  <r>
    <x v="0"/>
    <x v="11"/>
    <n v="16837501.466449302"/>
  </r>
  <r>
    <x v="0"/>
    <x v="12"/>
    <n v="45670883.834192999"/>
  </r>
  <r>
    <x v="1"/>
    <x v="0"/>
    <n v="490894.3814591"/>
  </r>
  <r>
    <x v="1"/>
    <x v="1"/>
    <n v="3126240.7668634802"/>
  </r>
  <r>
    <x v="1"/>
    <x v="2"/>
    <n v="288932.86009398202"/>
  </r>
  <r>
    <x v="1"/>
    <x v="3"/>
    <n v="143226.949571206"/>
  </r>
  <r>
    <x v="1"/>
    <x v="4"/>
    <n v="341540.770974566"/>
  </r>
  <r>
    <x v="1"/>
    <x v="5"/>
    <n v="15775776.2532499"/>
  </r>
  <r>
    <x v="1"/>
    <x v="6"/>
    <n v="3130022.3656374398"/>
  </r>
  <r>
    <x v="1"/>
    <x v="7"/>
    <n v="267474.64489642298"/>
  </r>
  <r>
    <x v="1"/>
    <x v="8"/>
    <n v="3467525.9258912299"/>
  </r>
  <r>
    <x v="1"/>
    <x v="9"/>
    <n v="814133.638275365"/>
  </r>
  <r>
    <x v="1"/>
    <x v="10"/>
    <n v="215457.93539372101"/>
  </r>
  <r>
    <x v="1"/>
    <x v="11"/>
    <n v="1228474.02557391"/>
  </r>
  <r>
    <x v="1"/>
    <x v="12"/>
    <n v="3151287.8669019402"/>
  </r>
  <r>
    <x v="2"/>
    <x v="0"/>
    <n v="921243.47573751502"/>
  </r>
  <r>
    <x v="2"/>
    <x v="1"/>
    <n v="2726622.2909955299"/>
  </r>
  <r>
    <x v="2"/>
    <x v="2"/>
    <n v="290309.727376497"/>
  </r>
  <r>
    <x v="2"/>
    <x v="3"/>
    <n v="238467.91250166099"/>
  </r>
  <r>
    <x v="2"/>
    <x v="4"/>
    <n v="342898.191684791"/>
  </r>
  <r>
    <x v="2"/>
    <x v="5"/>
    <n v="49908702.455201"/>
  </r>
  <r>
    <x v="2"/>
    <x v="6"/>
    <n v="3659591.00082125"/>
  </r>
  <r>
    <x v="2"/>
    <x v="7"/>
    <n v="388786.683319078"/>
  </r>
  <r>
    <x v="2"/>
    <x v="8"/>
    <n v="1021235.90753174"/>
  </r>
  <r>
    <x v="2"/>
    <x v="9"/>
    <n v="1280878.98806071"/>
  </r>
  <r>
    <x v="2"/>
    <x v="10"/>
    <n v="410340.78563588101"/>
  </r>
  <r>
    <x v="2"/>
    <x v="11"/>
    <n v="812411.14555754"/>
  </r>
  <r>
    <x v="2"/>
    <x v="12"/>
    <n v="2849465.2377032102"/>
  </r>
  <r>
    <x v="3"/>
    <x v="0"/>
    <n v="3370832.9145877501"/>
  </r>
  <r>
    <x v="3"/>
    <x v="1"/>
    <n v="8280009.2695866497"/>
  </r>
  <r>
    <x v="3"/>
    <x v="2"/>
    <n v="792527.837226787"/>
  </r>
  <r>
    <x v="3"/>
    <x v="3"/>
    <n v="540353.69697935297"/>
  </r>
  <r>
    <x v="3"/>
    <x v="4"/>
    <n v="6083661.1572531499"/>
  </r>
  <r>
    <x v="3"/>
    <x v="5"/>
    <n v="8313547.2612653999"/>
  </r>
  <r>
    <x v="3"/>
    <x v="6"/>
    <n v="44677259.248290099"/>
  </r>
  <r>
    <x v="3"/>
    <x v="7"/>
    <n v="1319691.67696529"/>
  </r>
  <r>
    <x v="3"/>
    <x v="8"/>
    <n v="1652527.4045072"/>
  </r>
  <r>
    <x v="3"/>
    <x v="9"/>
    <n v="15270760.7447116"/>
  </r>
  <r>
    <x v="3"/>
    <x v="10"/>
    <n v="9134258.4586555604"/>
  </r>
  <r>
    <x v="3"/>
    <x v="11"/>
    <n v="3912988.1348316502"/>
  </r>
  <r>
    <x v="3"/>
    <x v="12"/>
    <n v="20628821.1003692"/>
  </r>
  <r>
    <x v="4"/>
    <x v="0"/>
    <n v="16665980.827213399"/>
  </r>
  <r>
    <x v="4"/>
    <x v="1"/>
    <n v="65485558.836709499"/>
  </r>
  <r>
    <x v="4"/>
    <x v="2"/>
    <n v="6488505.6855530702"/>
  </r>
  <r>
    <x v="4"/>
    <x v="3"/>
    <n v="5087532.0699281702"/>
  </r>
  <r>
    <x v="4"/>
    <x v="4"/>
    <n v="13789208.467289301"/>
  </r>
  <r>
    <x v="4"/>
    <x v="5"/>
    <n v="880761370.70629299"/>
  </r>
  <r>
    <x v="4"/>
    <x v="6"/>
    <n v="151398131.64307499"/>
  </r>
  <r>
    <x v="4"/>
    <x v="7"/>
    <n v="9490518.9228807501"/>
  </r>
  <r>
    <x v="4"/>
    <x v="8"/>
    <n v="21759935.6368527"/>
  </r>
  <r>
    <x v="4"/>
    <x v="9"/>
    <n v="41695385.490768403"/>
  </r>
  <r>
    <x v="4"/>
    <x v="10"/>
    <n v="29446709.945745699"/>
  </r>
  <r>
    <x v="4"/>
    <x v="11"/>
    <n v="22469758.817476701"/>
  </r>
  <r>
    <x v="4"/>
    <x v="12"/>
    <n v="91153009.371996298"/>
  </r>
  <r>
    <x v="5"/>
    <x v="0"/>
    <n v="15432313.0103184"/>
  </r>
  <r>
    <x v="5"/>
    <x v="1"/>
    <n v="51054448.064330399"/>
  </r>
  <r>
    <x v="5"/>
    <x v="2"/>
    <n v="5470512.2465298604"/>
  </r>
  <r>
    <x v="5"/>
    <x v="3"/>
    <n v="19304500.7668438"/>
  </r>
  <r>
    <x v="5"/>
    <x v="4"/>
    <n v="6168383.8182523698"/>
  </r>
  <r>
    <x v="5"/>
    <x v="5"/>
    <n v="333798475.55361003"/>
  </r>
  <r>
    <x v="5"/>
    <x v="6"/>
    <n v="128947506.66469499"/>
  </r>
  <r>
    <x v="5"/>
    <x v="7"/>
    <n v="44686792.873936102"/>
  </r>
  <r>
    <x v="5"/>
    <x v="8"/>
    <n v="26604724.740621101"/>
  </r>
  <r>
    <x v="5"/>
    <x v="9"/>
    <n v="42033624.683988199"/>
  </r>
  <r>
    <x v="5"/>
    <x v="10"/>
    <n v="7121146.0779424403"/>
  </r>
  <r>
    <x v="5"/>
    <x v="11"/>
    <n v="32308873.8965277"/>
  </r>
  <r>
    <x v="5"/>
    <x v="12"/>
    <n v="55913952.1306940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8804634.5918273907"/>
  </r>
  <r>
    <x v="0"/>
    <x v="1"/>
    <n v="345305.48128425301"/>
  </r>
  <r>
    <x v="0"/>
    <x v="2"/>
    <n v="604600.58085783198"/>
  </r>
  <r>
    <x v="0"/>
    <x v="3"/>
    <n v="3370832.9145877501"/>
  </r>
  <r>
    <x v="0"/>
    <x v="4"/>
    <n v="16665980.827213399"/>
  </r>
  <r>
    <x v="0"/>
    <x v="5"/>
    <n v="12762130.4821078"/>
  </r>
  <r>
    <x v="1"/>
    <x v="0"/>
    <n v="86113412.3795719"/>
  </r>
  <r>
    <x v="1"/>
    <x v="1"/>
    <n v="3126240.7668634802"/>
  </r>
  <r>
    <x v="1"/>
    <x v="2"/>
    <n v="2726622.2909955299"/>
  </r>
  <r>
    <x v="1"/>
    <x v="3"/>
    <n v="8280009.2695866497"/>
  </r>
  <r>
    <x v="1"/>
    <x v="4"/>
    <n v="58139466.285107203"/>
  </r>
  <r>
    <x v="1"/>
    <x v="5"/>
    <n v="50028621.912048303"/>
  </r>
  <r>
    <x v="2"/>
    <x v="0"/>
    <n v="994106.566117223"/>
  </r>
  <r>
    <x v="2"/>
    <x v="1"/>
    <n v="55620.454209986201"/>
  </r>
  <r>
    <x v="2"/>
    <x v="2"/>
    <n v="290309.727376497"/>
  </r>
  <r>
    <x v="2"/>
    <x v="3"/>
    <n v="792527.837226787"/>
  </r>
  <r>
    <x v="2"/>
    <x v="4"/>
    <n v="6459194.9944550199"/>
  </r>
  <r>
    <x v="2"/>
    <x v="5"/>
    <n v="5391489.6499704598"/>
  </r>
  <r>
    <x v="3"/>
    <x v="0"/>
    <n v="3425804.86457972"/>
  </r>
  <r>
    <x v="3"/>
    <x v="1"/>
    <n v="143226.949571206"/>
  </r>
  <r>
    <x v="3"/>
    <x v="2"/>
    <n v="238467.91250166099"/>
  </r>
  <r>
    <x v="3"/>
    <x v="3"/>
    <n v="540353.69697935297"/>
  </r>
  <r>
    <x v="3"/>
    <x v="4"/>
    <n v="5087532.0699281702"/>
  </r>
  <r>
    <x v="3"/>
    <x v="5"/>
    <n v="1609925.1981922199"/>
  </r>
  <r>
    <x v="4"/>
    <x v="0"/>
    <n v="5390545.9961896297"/>
  </r>
  <r>
    <x v="4"/>
    <x v="1"/>
    <n v="341540.770974566"/>
  </r>
  <r>
    <x v="4"/>
    <x v="2"/>
    <n v="342898.191684791"/>
  </r>
  <r>
    <x v="4"/>
    <x v="3"/>
    <n v="421646.88983321498"/>
  </r>
  <r>
    <x v="4"/>
    <x v="4"/>
    <n v="13789208.467289301"/>
  </r>
  <r>
    <x v="4"/>
    <x v="5"/>
    <n v="6168383.8182523698"/>
  </r>
  <r>
    <x v="5"/>
    <x v="0"/>
    <n v="402345763.63197798"/>
  </r>
  <r>
    <x v="5"/>
    <x v="1"/>
    <n v="15775776.2532499"/>
  </r>
  <r>
    <x v="5"/>
    <x v="2"/>
    <n v="75348.7146479527"/>
  </r>
  <r>
    <x v="5"/>
    <x v="3"/>
    <n v="8313547.2612653999"/>
  </r>
  <r>
    <x v="5"/>
    <x v="4"/>
    <n v="20631159.702201501"/>
  </r>
  <r>
    <x v="5"/>
    <x v="5"/>
    <n v="130430423.350453"/>
  </r>
  <r>
    <x v="6"/>
    <x v="0"/>
    <n v="71216097.546818301"/>
  </r>
  <r>
    <x v="6"/>
    <x v="1"/>
    <n v="2992915.1028585201"/>
  </r>
  <r>
    <x v="6"/>
    <x v="2"/>
    <n v="3522483.7380423299"/>
  </r>
  <r>
    <x v="6"/>
    <x v="3"/>
    <n v="24537353.553976599"/>
  </r>
  <r>
    <x v="6"/>
    <x v="4"/>
    <n v="94590937.710003003"/>
  </r>
  <r>
    <x v="6"/>
    <x v="5"/>
    <n v="128399077.61357901"/>
  </r>
  <r>
    <x v="7"/>
    <x v="0"/>
    <n v="7789205.1131280502"/>
  </r>
  <r>
    <x v="7"/>
    <x v="1"/>
    <n v="267474.64489642298"/>
  </r>
  <r>
    <x v="7"/>
    <x v="2"/>
    <n v="388786.683319078"/>
  </r>
  <r>
    <x v="7"/>
    <x v="3"/>
    <n v="1319691.67696529"/>
  </r>
  <r>
    <x v="7"/>
    <x v="4"/>
    <n v="9490518.9228807501"/>
  </r>
  <r>
    <x v="7"/>
    <x v="5"/>
    <n v="5349313.72126042"/>
  </r>
  <r>
    <x v="8"/>
    <x v="0"/>
    <n v="95211026.957143798"/>
  </r>
  <r>
    <x v="8"/>
    <x v="1"/>
    <n v="3467525.9258912299"/>
  </r>
  <r>
    <x v="8"/>
    <x v="2"/>
    <n v="1021235.90753174"/>
  </r>
  <r>
    <x v="8"/>
    <x v="3"/>
    <n v="1652527.4045072"/>
  </r>
  <r>
    <x v="8"/>
    <x v="4"/>
    <n v="21759935.6368527"/>
  </r>
  <r>
    <x v="8"/>
    <x v="5"/>
    <n v="26604724.740621101"/>
  </r>
  <r>
    <x v="9"/>
    <x v="0"/>
    <n v="22354850.502633199"/>
  </r>
  <r>
    <x v="9"/>
    <x v="1"/>
    <n v="814133.638275365"/>
  </r>
  <r>
    <x v="9"/>
    <x v="2"/>
    <n v="1280878.98806071"/>
  </r>
  <r>
    <x v="9"/>
    <x v="3"/>
    <n v="15270760.7447116"/>
  </r>
  <r>
    <x v="9"/>
    <x v="4"/>
    <n v="41195903.093814597"/>
  </r>
  <r>
    <x v="9"/>
    <x v="5"/>
    <n v="42033624.683988199"/>
  </r>
  <r>
    <x v="10"/>
    <x v="0"/>
    <n v="6041030.5805505803"/>
  </r>
  <r>
    <x v="10"/>
    <x v="1"/>
    <n v="215457.93539372101"/>
  </r>
  <r>
    <x v="10"/>
    <x v="2"/>
    <n v="410340.78563588101"/>
  </r>
  <r>
    <x v="10"/>
    <x v="3"/>
    <n v="945482.40014805296"/>
  </r>
  <r>
    <x v="10"/>
    <x v="4"/>
    <n v="18235483.673390899"/>
  </r>
  <r>
    <x v="10"/>
    <x v="5"/>
    <n v="7121146.0779424403"/>
  </r>
  <r>
    <x v="11"/>
    <x v="0"/>
    <n v="13024994.979190901"/>
  </r>
  <r>
    <x v="11"/>
    <x v="1"/>
    <n v="377035.054771255"/>
  </r>
  <r>
    <x v="11"/>
    <x v="2"/>
    <n v="812411.14555754"/>
  </r>
  <r>
    <x v="11"/>
    <x v="3"/>
    <n v="3912988.1348316502"/>
  </r>
  <r>
    <x v="11"/>
    <x v="4"/>
    <n v="22447311.671928301"/>
  </r>
  <r>
    <x v="11"/>
    <x v="5"/>
    <n v="21096408.188660599"/>
  </r>
  <r>
    <x v="12"/>
    <x v="0"/>
    <n v="44322710.992522404"/>
  </r>
  <r>
    <x v="12"/>
    <x v="1"/>
    <n v="3151287.8669019402"/>
  </r>
  <r>
    <x v="12"/>
    <x v="2"/>
    <n v="2849465.2377032102"/>
  </r>
  <r>
    <x v="12"/>
    <x v="3"/>
    <n v="20628821.1003692"/>
  </r>
  <r>
    <x v="12"/>
    <x v="4"/>
    <n v="56461774.713196598"/>
  </r>
  <r>
    <x v="12"/>
    <x v="5"/>
    <n v="55913952.1306940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0.39077556874877301"/>
  </r>
  <r>
    <x v="0"/>
    <x v="1"/>
    <n v="1.2814982928551599"/>
  </r>
  <r>
    <x v="0"/>
    <x v="2"/>
    <n v="2.0101231167899201"/>
  </r>
  <r>
    <x v="0"/>
    <x v="3"/>
    <n v="1.0521712908227201"/>
  </r>
  <r>
    <x v="1"/>
    <x v="0"/>
    <n v="0.45571107212116502"/>
  </r>
  <r>
    <x v="1"/>
    <x v="1"/>
    <n v="0.90365390485154995"/>
  </r>
  <r>
    <x v="1"/>
    <x v="2"/>
    <n v="1.93039314559201"/>
  </r>
  <r>
    <x v="1"/>
    <x v="3"/>
    <n v="0.94401727268178304"/>
  </r>
  <r>
    <x v="2"/>
    <x v="0"/>
    <n v="0.69466482850317401"/>
  </r>
  <r>
    <x v="2"/>
    <x v="1"/>
    <n v="1.1776516702347799"/>
  </r>
  <r>
    <x v="2"/>
    <x v="2"/>
    <n v="1.8863850904210999"/>
  </r>
  <r>
    <x v="2"/>
    <x v="3"/>
    <n v="0.85282636667046996"/>
  </r>
  <r>
    <x v="3"/>
    <x v="0"/>
    <n v="0.47244350230862298"/>
  </r>
  <r>
    <x v="3"/>
    <x v="1"/>
    <n v="0.900385073161583"/>
  </r>
  <r>
    <x v="3"/>
    <x v="2"/>
    <n v="1.60293452524369"/>
  </r>
  <r>
    <x v="3"/>
    <x v="3"/>
    <n v="0.83475227025301402"/>
  </r>
  <r>
    <x v="4"/>
    <x v="0"/>
    <n v="0.376198238215873"/>
  </r>
  <r>
    <x v="4"/>
    <x v="1"/>
    <n v="0.674476899206922"/>
  </r>
  <r>
    <x v="4"/>
    <x v="2"/>
    <n v="1.4141548387435201"/>
  </r>
  <r>
    <x v="4"/>
    <x v="3"/>
    <n v="0.80939826040755003"/>
  </r>
  <r>
    <x v="5"/>
    <x v="0"/>
    <n v="0.37040152780044999"/>
  </r>
  <r>
    <x v="5"/>
    <x v="1"/>
    <n v="0.68798044602932595"/>
  </r>
  <r>
    <x v="5"/>
    <x v="2"/>
    <n v="1.2884301670428999"/>
  </r>
  <r>
    <x v="5"/>
    <x v="3"/>
    <n v="0.66830887563586905"/>
  </r>
  <r>
    <x v="6"/>
    <x v="0"/>
    <n v="0.18040259547609799"/>
  </r>
  <r>
    <x v="6"/>
    <x v="1"/>
    <n v="0.36412947271348001"/>
  </r>
  <r>
    <x v="6"/>
    <x v="2"/>
    <n v="1.06369128575593"/>
  </r>
  <r>
    <x v="6"/>
    <x v="3"/>
    <n v="0.58864825626894002"/>
  </r>
  <r>
    <x v="7"/>
    <x v="0"/>
    <n v="0.22072999445433"/>
  </r>
  <r>
    <x v="7"/>
    <x v="1"/>
    <n v="0.45067933503111401"/>
  </r>
  <r>
    <x v="7"/>
    <x v="2"/>
    <n v="0.99557360851258203"/>
  </r>
  <r>
    <x v="7"/>
    <x v="3"/>
    <n v="0.534959747378842"/>
  </r>
  <r>
    <x v="8"/>
    <x v="0"/>
    <n v="9.7504838623540202E-2"/>
  </r>
  <r>
    <x v="8"/>
    <x v="1"/>
    <n v="0.13946127434538799"/>
  </r>
  <r>
    <x v="8"/>
    <x v="2"/>
    <n v="0.237938297256793"/>
  </r>
  <r>
    <x v="8"/>
    <x v="3"/>
    <n v="0.18272256337349399"/>
  </r>
  <r>
    <x v="9"/>
    <x v="0"/>
    <n v="0.110158075616112"/>
  </r>
  <r>
    <x v="9"/>
    <x v="1"/>
    <n v="0.18501934132416001"/>
  </r>
  <r>
    <x v="9"/>
    <x v="2"/>
    <n v="0.33471857172747299"/>
  </r>
  <r>
    <x v="9"/>
    <x v="3"/>
    <n v="0.177523008886386"/>
  </r>
  <r>
    <x v="10"/>
    <x v="0"/>
    <n v="8.6671141381717207E-2"/>
  </r>
  <r>
    <x v="10"/>
    <x v="1"/>
    <n v="0.159339900436134"/>
  </r>
  <r>
    <x v="10"/>
    <x v="2"/>
    <n v="0.290925818087863"/>
  </r>
  <r>
    <x v="10"/>
    <x v="3"/>
    <n v="0.15116160890778099"/>
  </r>
  <r>
    <x v="11"/>
    <x v="0"/>
    <n v="2.7077724743123401E-2"/>
  </r>
  <r>
    <x v="11"/>
    <x v="1"/>
    <n v="5.3259681227712803E-2"/>
  </r>
  <r>
    <x v="11"/>
    <x v="2"/>
    <n v="9.8326278619609603E-2"/>
  </r>
  <r>
    <x v="11"/>
    <x v="3"/>
    <n v="5.1830798416282797E-2"/>
  </r>
  <r>
    <x v="12"/>
    <x v="0"/>
    <n v="2.79145799976755E-2"/>
  </r>
  <r>
    <x v="12"/>
    <x v="1"/>
    <n v="5.5975296936447198E-2"/>
  </r>
  <r>
    <x v="12"/>
    <x v="2"/>
    <n v="8.1481601656390498E-2"/>
  </r>
  <r>
    <x v="12"/>
    <x v="3"/>
    <n v="5.1412648262298098E-2"/>
  </r>
  <r>
    <x v="13"/>
    <x v="0"/>
    <n v="0.18371963240478401"/>
  </r>
  <r>
    <x v="13"/>
    <x v="1"/>
    <n v="0.44289169792582"/>
  </r>
  <r>
    <x v="13"/>
    <x v="2"/>
    <n v="0.77063068369824705"/>
  </r>
  <r>
    <x v="13"/>
    <x v="3"/>
    <n v="0.4105078065948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A7E8-8031-4346-BFAE-29C92FF25ACE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12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/>
  </dataFields>
  <chartFormats count="1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6515D-14A6-4606-8726-79036C18C2C9}" name="PivotTable1" cacheId="1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">
  <location ref="A3:F17" firstHeaderRow="1" firstDataRow="2" firstDataCol="1" rowPageCount="1" colPageCount="1"/>
  <pivotFields count="4">
    <pivotField axis="axisCol" showAll="0">
      <items count="6">
        <item x="0"/>
        <item x="3"/>
        <item x="2"/>
        <item x="1"/>
        <item h="1" x="4"/>
        <item t="default"/>
      </items>
    </pivotField>
    <pivotField axis="axisRow" showAll="0">
      <items count="14">
        <item x="10"/>
        <item x="9"/>
        <item x="2"/>
        <item x="7"/>
        <item x="0"/>
        <item x="12"/>
        <item x="3"/>
        <item x="11"/>
        <item x="1"/>
        <item x="6"/>
        <item x="5"/>
        <item x="8"/>
        <item x="4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item="2" hier="-1"/>
  </pageFields>
  <dataFields count="1">
    <dataField name="Summe von value" fld="2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 selected="0">
              <x v="0"/>
              <x v="1"/>
              <x v="2"/>
              <x v="3"/>
            </reference>
            <reference field="1" count="12">
              <x v="0"/>
              <x v="1"/>
              <x v="2"/>
              <x v="3"/>
              <x v="4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1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F34D1-62FD-42A4-8B95-11F50F55E5A7}" name="PivotTable2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9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12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426B-3A17-4856-BF58-C46B4E6CED7B}" name="PivotTable3" cacheId="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8" firstHeaderRow="1" firstDataRow="2" firstDataCol="1"/>
  <pivotFields count="3">
    <pivotField axis="axisRow" showAll="0">
      <items count="14">
        <item x="11"/>
        <item x="5"/>
        <item x="10"/>
        <item x="6"/>
        <item x="4"/>
        <item x="3"/>
        <item x="0"/>
        <item x="7"/>
        <item x="2"/>
        <item x="12"/>
        <item x="9"/>
        <item x="8"/>
        <item x="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C3A07-BA33-4E7A-82AE-5AEE9DD7045B}" name="PivotTable5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O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 numFmtId="164"/>
  </dataFields>
  <formats count="2">
    <format dxfId="6">
      <pivotArea collapsedLevelsAreSubtotals="1" fieldPosition="0">
        <references count="2">
          <reference field="0" count="0" selected="0"/>
          <reference field="1" count="0"/>
        </references>
      </pivotArea>
    </format>
    <format dxfId="5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2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ECB5E-6E64-4E3B-9866-18702E77747A}" name="PivotTable1" cacheId="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8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value" fld="2" baseField="0" baseItem="0" numFmtId="164"/>
  </dataFields>
  <formats count="1">
    <format dxfId="4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02421-F5D0-4E13-9F34-33BF82D1FEAD}" name="PivotTable2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">
  <location ref="A3:H18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value" fld="2" baseField="0" baseItem="0" numFmtId="164"/>
  </dataFields>
  <formats count="1">
    <format dxfId="3">
      <pivotArea outline="0" collapsedLevelsAreSubtotals="1" fieldPosition="0"/>
    </format>
  </formats>
  <chartFormats count="1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C9CC-3405-4290-9CDC-3809AC73C8BC}" name="PivotTable4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O11" firstHeaderRow="1" firstDataRow="2" firstDataCol="1"/>
  <pivotFields count="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C0038-D919-42CC-A675-662F1842A3D8}" name="PivotTable4" cacheId="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4:G19" firstHeaderRow="1" firstDataRow="2" firstDataCol="1" rowPageCount="1" colPageCount="1"/>
  <pivotFields count="5"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me von value" fld="3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1958-BEA9-4F09-8B4B-59FB114B4101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9" firstHeaderRow="1" firstDataRow="2" firstDataCol="1"/>
  <pivotFields count="3">
    <pivotField axis="axisRow" showAll="0">
      <items count="15">
        <item x="11"/>
        <item x="10"/>
        <item x="3"/>
        <item x="8"/>
        <item x="1"/>
        <item x="0"/>
        <item x="4"/>
        <item x="13"/>
        <item x="12"/>
        <item x="2"/>
        <item x="7"/>
        <item x="6"/>
        <item x="9"/>
        <item x="5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value" fld="2" baseField="0" baseItem="0" numFmtId="166"/>
  </dataFields>
  <formats count="2">
    <format dxfId="1">
      <pivotArea outline="0" collapsedLevelsAreSubtotals="1" fieldPosition="0"/>
    </format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" selected="0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CC5E-0D87-4D88-B03B-F88187EE1E41}">
  <sheetPr>
    <tabColor theme="9" tint="0.79998168889431442"/>
  </sheetPr>
  <dimension ref="A3:O11"/>
  <sheetViews>
    <sheetView workbookViewId="0">
      <selection activeCell="A4" sqref="A4:O11"/>
    </sheetView>
  </sheetViews>
  <sheetFormatPr baseColWidth="10" defaultRowHeight="15" x14ac:dyDescent="0.25"/>
  <cols>
    <col min="1" max="1" width="38" bestFit="1" customWidth="1"/>
    <col min="2" max="2" width="23.7109375" bestFit="1" customWidth="1"/>
    <col min="3" max="3" width="19.7109375" bestFit="1" customWidth="1"/>
    <col min="4" max="5" width="12" bestFit="1" customWidth="1"/>
    <col min="6" max="6" width="9" bestFit="1" customWidth="1"/>
    <col min="7" max="9" width="12" bestFit="1" customWidth="1"/>
    <col min="10" max="10" width="6" bestFit="1" customWidth="1"/>
    <col min="11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3</v>
      </c>
      <c r="B5" s="1">
        <v>27.3880072574465</v>
      </c>
      <c r="C5" s="1">
        <v>1.2208735092830401</v>
      </c>
      <c r="D5" s="1">
        <v>702.67071549797595</v>
      </c>
      <c r="E5" s="1">
        <v>0</v>
      </c>
      <c r="F5" s="1">
        <v>0</v>
      </c>
      <c r="G5" s="1">
        <v>73.524146332586596</v>
      </c>
      <c r="H5" s="1">
        <v>0.23365529924527401</v>
      </c>
      <c r="I5" s="1">
        <v>23.4187948859275</v>
      </c>
      <c r="J5" s="1">
        <v>1E-3</v>
      </c>
      <c r="K5" s="1">
        <v>26.721207507711298</v>
      </c>
      <c r="L5" s="1">
        <v>0</v>
      </c>
      <c r="M5" s="1">
        <v>11.147991017021001</v>
      </c>
      <c r="N5" s="1">
        <v>2.1231426577737098</v>
      </c>
      <c r="O5" s="1">
        <v>868.44953396497067</v>
      </c>
    </row>
    <row r="6" spans="1:15" x14ac:dyDescent="0.25">
      <c r="A6" s="4" t="s">
        <v>16</v>
      </c>
      <c r="B6" s="1">
        <v>0.364175681924432</v>
      </c>
      <c r="C6" s="1">
        <v>9.1009858392509793E-15</v>
      </c>
      <c r="D6" s="1">
        <v>24.017914398000698</v>
      </c>
      <c r="E6" s="1">
        <v>0</v>
      </c>
      <c r="F6" s="1">
        <v>0</v>
      </c>
      <c r="G6" s="1">
        <v>0</v>
      </c>
      <c r="H6" s="1">
        <v>0.23365529924527401</v>
      </c>
      <c r="I6" s="1">
        <v>0</v>
      </c>
      <c r="J6" s="1"/>
      <c r="K6" s="1">
        <v>0</v>
      </c>
      <c r="L6" s="1">
        <v>0</v>
      </c>
      <c r="M6" s="1">
        <v>7.8252430056118403</v>
      </c>
      <c r="N6" s="1">
        <v>0</v>
      </c>
      <c r="O6" s="1">
        <v>32.440988384782251</v>
      </c>
    </row>
    <row r="7" spans="1:15" x14ac:dyDescent="0.25">
      <c r="A7" s="4" t="s">
        <v>17</v>
      </c>
      <c r="B7" s="1">
        <v>0.79204968257090702</v>
      </c>
      <c r="C7" s="1">
        <v>9.1009858392509793E-15</v>
      </c>
      <c r="D7" s="1">
        <v>0</v>
      </c>
      <c r="E7" s="1">
        <v>0</v>
      </c>
      <c r="F7" s="1">
        <v>0</v>
      </c>
      <c r="G7" s="1">
        <v>63.8252488203102</v>
      </c>
      <c r="H7" s="1">
        <v>0.23365529924527401</v>
      </c>
      <c r="I7" s="1">
        <v>0</v>
      </c>
      <c r="J7" s="1"/>
      <c r="K7" s="1">
        <v>0</v>
      </c>
      <c r="L7" s="1">
        <v>0</v>
      </c>
      <c r="M7" s="1">
        <v>0</v>
      </c>
      <c r="N7" s="1">
        <v>0</v>
      </c>
      <c r="O7" s="1">
        <v>64.850953802126384</v>
      </c>
    </row>
    <row r="8" spans="1:15" x14ac:dyDescent="0.25">
      <c r="A8" s="4" t="s">
        <v>18</v>
      </c>
      <c r="B8" s="1">
        <v>0</v>
      </c>
      <c r="C8" s="1">
        <v>1.8201971678502E-14</v>
      </c>
      <c r="D8" s="1">
        <v>0</v>
      </c>
      <c r="E8" s="1">
        <v>0</v>
      </c>
      <c r="F8" s="1">
        <v>43.434249995398801</v>
      </c>
      <c r="G8" s="1">
        <v>0</v>
      </c>
      <c r="H8" s="1">
        <v>37.1686517986628</v>
      </c>
      <c r="I8" s="1">
        <v>0</v>
      </c>
      <c r="J8" s="1"/>
      <c r="K8" s="1">
        <v>0</v>
      </c>
      <c r="L8" s="1">
        <v>43.374337111168202</v>
      </c>
      <c r="M8" s="1">
        <v>0</v>
      </c>
      <c r="N8" s="1">
        <v>0</v>
      </c>
      <c r="O8" s="1">
        <v>123.97723890522983</v>
      </c>
    </row>
    <row r="9" spans="1:15" x14ac:dyDescent="0.25">
      <c r="A9" s="4" t="s">
        <v>19</v>
      </c>
      <c r="B9" s="1">
        <v>0</v>
      </c>
      <c r="C9" s="1">
        <v>52.269571894812103</v>
      </c>
      <c r="D9" s="1">
        <v>3.0173349208409102</v>
      </c>
      <c r="E9" s="1">
        <v>0</v>
      </c>
      <c r="F9" s="1">
        <v>0</v>
      </c>
      <c r="G9" s="1">
        <v>1101.6321522532301</v>
      </c>
      <c r="H9" s="1">
        <v>83.456502811848793</v>
      </c>
      <c r="I9" s="1">
        <v>0</v>
      </c>
      <c r="J9" s="1"/>
      <c r="K9" s="1">
        <v>1.09329248569132</v>
      </c>
      <c r="L9" s="1">
        <v>59.383661769758397</v>
      </c>
      <c r="M9" s="1">
        <v>0.206302946801871</v>
      </c>
      <c r="N9" s="1">
        <v>54.632787338796803</v>
      </c>
      <c r="O9" s="1">
        <v>1355.6916064217803</v>
      </c>
    </row>
    <row r="10" spans="1:15" x14ac:dyDescent="0.25">
      <c r="A10" s="4" t="s">
        <v>20</v>
      </c>
      <c r="B10" s="1">
        <v>6.6791873687207399</v>
      </c>
      <c r="C10" s="1">
        <v>8.9774503788231304</v>
      </c>
      <c r="D10" s="1">
        <v>8.1348351472373004</v>
      </c>
      <c r="E10" s="1">
        <v>341.20229990289897</v>
      </c>
      <c r="F10" s="1">
        <v>0</v>
      </c>
      <c r="G10" s="1">
        <v>260.46845254578</v>
      </c>
      <c r="H10" s="1">
        <v>0.93462119698109702</v>
      </c>
      <c r="I10" s="1">
        <v>107.59770496272399</v>
      </c>
      <c r="J10" s="1"/>
      <c r="K10" s="1">
        <v>0</v>
      </c>
      <c r="L10" s="1">
        <v>0</v>
      </c>
      <c r="M10" s="1">
        <v>34.850703025123003</v>
      </c>
      <c r="N10" s="1">
        <v>0</v>
      </c>
      <c r="O10" s="1">
        <v>768.84525452828836</v>
      </c>
    </row>
    <row r="11" spans="1:15" x14ac:dyDescent="0.25">
      <c r="A11" s="4" t="s">
        <v>65</v>
      </c>
      <c r="B11" s="1">
        <v>35.223419990662578</v>
      </c>
      <c r="C11" s="1">
        <v>62.467895782918305</v>
      </c>
      <c r="D11" s="1">
        <v>737.84079996405478</v>
      </c>
      <c r="E11" s="1">
        <v>341.20229990289897</v>
      </c>
      <c r="F11" s="1">
        <v>43.434249995398801</v>
      </c>
      <c r="G11" s="1">
        <v>1499.4499999519066</v>
      </c>
      <c r="H11" s="1">
        <v>122.26074170522851</v>
      </c>
      <c r="I11" s="1">
        <v>131.01649984865151</v>
      </c>
      <c r="J11" s="1">
        <v>1E-3</v>
      </c>
      <c r="K11" s="1">
        <v>27.81449999340262</v>
      </c>
      <c r="L11" s="1">
        <v>102.75799888092661</v>
      </c>
      <c r="M11" s="1">
        <v>54.030239994557718</v>
      </c>
      <c r="N11" s="1">
        <v>56.755929996570515</v>
      </c>
      <c r="O11" s="1">
        <v>3214.2555760071778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C66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t="s">
        <v>10</v>
      </c>
      <c r="B2" t="s">
        <v>33</v>
      </c>
      <c r="C2">
        <v>0.122260742277131</v>
      </c>
    </row>
    <row r="3" spans="1:3" x14ac:dyDescent="0.25">
      <c r="A3" t="s">
        <v>10</v>
      </c>
      <c r="B3" t="s">
        <v>34</v>
      </c>
      <c r="C3">
        <v>0.28016786268126997</v>
      </c>
    </row>
    <row r="4" spans="1:3" x14ac:dyDescent="0.25">
      <c r="A4" t="s">
        <v>10</v>
      </c>
      <c r="B4" t="s">
        <v>23</v>
      </c>
      <c r="C4">
        <v>0.40316571683603802</v>
      </c>
    </row>
    <row r="5" spans="1:3" x14ac:dyDescent="0.25">
      <c r="A5" t="s">
        <v>10</v>
      </c>
      <c r="B5" t="s">
        <v>35</v>
      </c>
      <c r="C5">
        <v>0.22487090745598201</v>
      </c>
    </row>
    <row r="6" spans="1:3" x14ac:dyDescent="0.25">
      <c r="A6" t="s">
        <v>10</v>
      </c>
      <c r="B6" t="s">
        <v>36</v>
      </c>
      <c r="C6">
        <v>6.5399220984692104</v>
      </c>
    </row>
    <row r="7" spans="1:3" x14ac:dyDescent="0.25">
      <c r="A7" t="s">
        <v>15</v>
      </c>
      <c r="B7" t="s">
        <v>33</v>
      </c>
      <c r="C7">
        <v>5.6755930000017801E-2</v>
      </c>
    </row>
    <row r="8" spans="1:3" x14ac:dyDescent="0.25">
      <c r="A8" t="s">
        <v>15</v>
      </c>
      <c r="B8" t="s">
        <v>34</v>
      </c>
      <c r="C8">
        <v>0.110087441593418</v>
      </c>
    </row>
    <row r="9" spans="1:3" x14ac:dyDescent="0.25">
      <c r="A9" t="s">
        <v>15</v>
      </c>
      <c r="B9" t="s">
        <v>23</v>
      </c>
      <c r="C9">
        <v>0.21936741960647799</v>
      </c>
    </row>
    <row r="10" spans="1:3" x14ac:dyDescent="0.25">
      <c r="A10" t="s">
        <v>15</v>
      </c>
      <c r="B10" t="s">
        <v>35</v>
      </c>
      <c r="C10">
        <v>0.118105140692354</v>
      </c>
    </row>
    <row r="11" spans="1:3" x14ac:dyDescent="0.25">
      <c r="A11" t="s">
        <v>15</v>
      </c>
      <c r="B11" t="s">
        <v>36</v>
      </c>
      <c r="C11">
        <v>4.5202747996361303</v>
      </c>
    </row>
    <row r="12" spans="1:3" x14ac:dyDescent="0.25">
      <c r="A12" t="s">
        <v>21</v>
      </c>
      <c r="B12" t="s">
        <v>33</v>
      </c>
      <c r="C12">
        <v>1.34737505E-14</v>
      </c>
    </row>
    <row r="13" spans="1:3" x14ac:dyDescent="0.25">
      <c r="A13" t="s">
        <v>21</v>
      </c>
      <c r="B13" t="s">
        <v>34</v>
      </c>
      <c r="C13">
        <v>0.121993408591397</v>
      </c>
    </row>
    <row r="14" spans="1:3" x14ac:dyDescent="0.25">
      <c r="A14" t="s">
        <v>21</v>
      </c>
      <c r="B14" t="s">
        <v>23</v>
      </c>
      <c r="C14">
        <v>0.14971697660995401</v>
      </c>
    </row>
    <row r="15" spans="1:3" x14ac:dyDescent="0.25">
      <c r="A15" t="s">
        <v>21</v>
      </c>
      <c r="B15" t="s">
        <v>35</v>
      </c>
      <c r="C15">
        <v>8.8313990044299795E-2</v>
      </c>
    </row>
    <row r="16" spans="1:3" x14ac:dyDescent="0.25">
      <c r="A16" t="s">
        <v>21</v>
      </c>
      <c r="B16" t="s">
        <v>36</v>
      </c>
      <c r="C16">
        <v>1.68317371950641</v>
      </c>
    </row>
    <row r="17" spans="1:3" x14ac:dyDescent="0.25">
      <c r="A17" t="s">
        <v>9</v>
      </c>
      <c r="B17" t="s">
        <v>33</v>
      </c>
      <c r="C17">
        <v>1.4994500000000099</v>
      </c>
    </row>
    <row r="18" spans="1:3" x14ac:dyDescent="0.25">
      <c r="A18" t="s">
        <v>9</v>
      </c>
      <c r="B18" t="s">
        <v>34</v>
      </c>
      <c r="C18">
        <v>2.0768810530400601</v>
      </c>
    </row>
    <row r="19" spans="1:3" x14ac:dyDescent="0.25">
      <c r="A19" t="s">
        <v>9</v>
      </c>
      <c r="B19" t="s">
        <v>23</v>
      </c>
      <c r="C19">
        <v>1.7483096759935199</v>
      </c>
    </row>
    <row r="20" spans="1:3" x14ac:dyDescent="0.25">
      <c r="A20" t="s">
        <v>9</v>
      </c>
      <c r="B20" t="s">
        <v>35</v>
      </c>
      <c r="C20">
        <v>0.53312338517688795</v>
      </c>
    </row>
    <row r="21" spans="1:3" x14ac:dyDescent="0.25">
      <c r="A21" t="s">
        <v>9</v>
      </c>
      <c r="B21" t="s">
        <v>36</v>
      </c>
      <c r="C21">
        <v>6.3151636434952003</v>
      </c>
    </row>
    <row r="22" spans="1:3" x14ac:dyDescent="0.25">
      <c r="A22" t="s">
        <v>8</v>
      </c>
      <c r="B22" t="s">
        <v>33</v>
      </c>
      <c r="C22">
        <v>4.3434250000114999E-2</v>
      </c>
    </row>
    <row r="23" spans="1:3" x14ac:dyDescent="0.25">
      <c r="A23" t="s">
        <v>8</v>
      </c>
      <c r="B23" t="s">
        <v>34</v>
      </c>
      <c r="C23">
        <v>3.4582450274862502E-2</v>
      </c>
    </row>
    <row r="24" spans="1:3" x14ac:dyDescent="0.25">
      <c r="A24" t="s">
        <v>8</v>
      </c>
      <c r="B24" t="s">
        <v>23</v>
      </c>
      <c r="C24">
        <v>3.2116238409410199E-2</v>
      </c>
    </row>
    <row r="25" spans="1:3" x14ac:dyDescent="0.25">
      <c r="A25" t="s">
        <v>8</v>
      </c>
      <c r="B25" t="s">
        <v>35</v>
      </c>
      <c r="C25">
        <v>1.6196162446125401E-2</v>
      </c>
    </row>
    <row r="26" spans="1:3" x14ac:dyDescent="0.25">
      <c r="A26" t="s">
        <v>8</v>
      </c>
      <c r="B26" t="s">
        <v>36</v>
      </c>
      <c r="C26">
        <v>0.55609684138188298</v>
      </c>
    </row>
    <row r="27" spans="1:3" x14ac:dyDescent="0.25">
      <c r="A27" t="s">
        <v>5</v>
      </c>
      <c r="B27" t="s">
        <v>33</v>
      </c>
      <c r="C27">
        <v>6.24678974222449E-2</v>
      </c>
    </row>
    <row r="28" spans="1:3" x14ac:dyDescent="0.25">
      <c r="A28" t="s">
        <v>5</v>
      </c>
      <c r="B28" t="s">
        <v>34</v>
      </c>
      <c r="C28">
        <v>0.182657338499221</v>
      </c>
    </row>
    <row r="29" spans="1:3" x14ac:dyDescent="0.25">
      <c r="A29" t="s">
        <v>5</v>
      </c>
      <c r="B29" t="s">
        <v>23</v>
      </c>
      <c r="C29">
        <v>0.21695218890829601</v>
      </c>
    </row>
    <row r="30" spans="1:3" x14ac:dyDescent="0.25">
      <c r="A30" t="s">
        <v>5</v>
      </c>
      <c r="B30" t="s">
        <v>35</v>
      </c>
      <c r="C30">
        <v>0.11800869579105</v>
      </c>
    </row>
    <row r="31" spans="1:3" x14ac:dyDescent="0.25">
      <c r="A31" t="s">
        <v>5</v>
      </c>
      <c r="B31" t="s">
        <v>36</v>
      </c>
      <c r="C31">
        <v>2.7845220003773599</v>
      </c>
    </row>
    <row r="32" spans="1:3" x14ac:dyDescent="0.25">
      <c r="A32" t="s">
        <v>7</v>
      </c>
      <c r="B32" t="s">
        <v>33</v>
      </c>
      <c r="C32">
        <v>0.341202300000017</v>
      </c>
    </row>
    <row r="33" spans="1:3" x14ac:dyDescent="0.25">
      <c r="A33" t="s">
        <v>7</v>
      </c>
      <c r="B33" t="s">
        <v>34</v>
      </c>
      <c r="C33">
        <v>3.0262998257877701E-2</v>
      </c>
    </row>
    <row r="34" spans="1:3" x14ac:dyDescent="0.25">
      <c r="A34" t="s">
        <v>7</v>
      </c>
      <c r="B34" t="s">
        <v>23</v>
      </c>
      <c r="C34">
        <v>2.8739886269498999E-2</v>
      </c>
    </row>
    <row r="35" spans="1:3" x14ac:dyDescent="0.25">
      <c r="A35" t="s">
        <v>7</v>
      </c>
      <c r="B35" t="s">
        <v>35</v>
      </c>
      <c r="C35">
        <v>2.0093592188368401E-2</v>
      </c>
    </row>
    <row r="36" spans="1:3" x14ac:dyDescent="0.25">
      <c r="A36" t="s">
        <v>7</v>
      </c>
      <c r="B36" t="s">
        <v>36</v>
      </c>
      <c r="C36">
        <v>0.50760863421360303</v>
      </c>
    </row>
    <row r="37" spans="1:3" x14ac:dyDescent="0.25">
      <c r="A37" t="s">
        <v>11</v>
      </c>
      <c r="B37" t="s">
        <v>33</v>
      </c>
      <c r="C37">
        <v>0.13101650000001</v>
      </c>
    </row>
    <row r="38" spans="1:3" x14ac:dyDescent="0.25">
      <c r="A38" t="s">
        <v>11</v>
      </c>
      <c r="B38" t="s">
        <v>34</v>
      </c>
      <c r="C38">
        <v>9.6642086214637199E-2</v>
      </c>
    </row>
    <row r="39" spans="1:3" x14ac:dyDescent="0.25">
      <c r="A39" t="s">
        <v>11</v>
      </c>
      <c r="B39" t="s">
        <v>23</v>
      </c>
      <c r="C39">
        <v>7.2504328738693904E-2</v>
      </c>
    </row>
    <row r="40" spans="1:3" x14ac:dyDescent="0.25">
      <c r="A40" t="s">
        <v>11</v>
      </c>
      <c r="B40" t="s">
        <v>35</v>
      </c>
      <c r="C40">
        <v>3.6157519397385998E-2</v>
      </c>
    </row>
    <row r="41" spans="1:3" x14ac:dyDescent="0.25">
      <c r="A41" t="s">
        <v>11</v>
      </c>
      <c r="B41" t="s">
        <v>36</v>
      </c>
      <c r="C41">
        <v>0.87023064451709098</v>
      </c>
    </row>
    <row r="42" spans="1:3" x14ac:dyDescent="0.25">
      <c r="A42" t="s">
        <v>14</v>
      </c>
      <c r="B42" t="s">
        <v>33</v>
      </c>
      <c r="C42">
        <v>5.4030240000018298E-2</v>
      </c>
    </row>
    <row r="43" spans="1:3" x14ac:dyDescent="0.25">
      <c r="A43" t="s">
        <v>14</v>
      </c>
      <c r="B43" t="s">
        <v>34</v>
      </c>
      <c r="C43">
        <v>7.6340742938735204E-2</v>
      </c>
    </row>
    <row r="44" spans="1:3" x14ac:dyDescent="0.25">
      <c r="A44" t="s">
        <v>14</v>
      </c>
      <c r="B44" t="s">
        <v>23</v>
      </c>
      <c r="C44">
        <v>7.7570007527964696E-2</v>
      </c>
    </row>
    <row r="45" spans="1:3" x14ac:dyDescent="0.25">
      <c r="A45" t="s">
        <v>14</v>
      </c>
      <c r="B45" t="s">
        <v>35</v>
      </c>
      <c r="C45">
        <v>4.6184159416268002E-2</v>
      </c>
    </row>
    <row r="46" spans="1:3" x14ac:dyDescent="0.25">
      <c r="A46" t="s">
        <v>14</v>
      </c>
      <c r="B46" t="s">
        <v>36</v>
      </c>
      <c r="C46">
        <v>1.1261531523641</v>
      </c>
    </row>
    <row r="47" spans="1:3" x14ac:dyDescent="0.25">
      <c r="A47" t="s">
        <v>13</v>
      </c>
      <c r="B47" t="s">
        <v>33</v>
      </c>
      <c r="C47">
        <v>0.102758000003115</v>
      </c>
    </row>
    <row r="48" spans="1:3" x14ac:dyDescent="0.25">
      <c r="A48" t="s">
        <v>13</v>
      </c>
      <c r="B48" t="s">
        <v>34</v>
      </c>
      <c r="C48">
        <v>4.5823240415834597E-2</v>
      </c>
    </row>
    <row r="49" spans="1:3" x14ac:dyDescent="0.25">
      <c r="A49" t="s">
        <v>13</v>
      </c>
      <c r="B49" t="s">
        <v>23</v>
      </c>
      <c r="C49">
        <v>5.2368943825850001E-2</v>
      </c>
    </row>
    <row r="50" spans="1:3" x14ac:dyDescent="0.25">
      <c r="A50" t="s">
        <v>13</v>
      </c>
      <c r="B50" t="s">
        <v>35</v>
      </c>
      <c r="C50">
        <v>2.59454235278537E-2</v>
      </c>
    </row>
    <row r="51" spans="1:3" x14ac:dyDescent="0.25">
      <c r="A51" t="s">
        <v>13</v>
      </c>
      <c r="B51" t="s">
        <v>36</v>
      </c>
      <c r="C51">
        <v>1.69320443986826</v>
      </c>
    </row>
    <row r="52" spans="1:3" x14ac:dyDescent="0.25">
      <c r="A52" t="s">
        <v>6</v>
      </c>
      <c r="B52" t="s">
        <v>33</v>
      </c>
      <c r="C52">
        <v>0.73784080000002605</v>
      </c>
    </row>
    <row r="53" spans="1:3" x14ac:dyDescent="0.25">
      <c r="A53" t="s">
        <v>6</v>
      </c>
      <c r="B53" t="s">
        <v>34</v>
      </c>
      <c r="C53">
        <v>1.5878806847837899E-2</v>
      </c>
    </row>
    <row r="54" spans="1:3" x14ac:dyDescent="0.25">
      <c r="A54" t="s">
        <v>6</v>
      </c>
      <c r="B54" t="s">
        <v>23</v>
      </c>
      <c r="C54">
        <v>2.1150708051979401E-2</v>
      </c>
    </row>
    <row r="55" spans="1:3" x14ac:dyDescent="0.25">
      <c r="A55" t="s">
        <v>6</v>
      </c>
      <c r="B55" t="s">
        <v>35</v>
      </c>
      <c r="C55">
        <v>1.1098045587647201E-2</v>
      </c>
    </row>
    <row r="56" spans="1:3" x14ac:dyDescent="0.25">
      <c r="A56" t="s">
        <v>6</v>
      </c>
      <c r="B56" t="s">
        <v>36</v>
      </c>
      <c r="C56">
        <v>0.259391040355889</v>
      </c>
    </row>
    <row r="57" spans="1:3" x14ac:dyDescent="0.25">
      <c r="A57" t="s">
        <v>4</v>
      </c>
      <c r="B57" t="s">
        <v>33</v>
      </c>
      <c r="C57">
        <v>3.5223420000006798E-2</v>
      </c>
    </row>
    <row r="58" spans="1:3" x14ac:dyDescent="0.25">
      <c r="A58" t="s">
        <v>4</v>
      </c>
      <c r="B58" t="s">
        <v>34</v>
      </c>
      <c r="C58">
        <v>4.2555097416720901E-2</v>
      </c>
    </row>
    <row r="59" spans="1:3" x14ac:dyDescent="0.25">
      <c r="A59" t="s">
        <v>4</v>
      </c>
      <c r="B59" t="s">
        <v>23</v>
      </c>
      <c r="C59">
        <v>5.6634982475124898E-2</v>
      </c>
    </row>
    <row r="60" spans="1:3" x14ac:dyDescent="0.25">
      <c r="A60" t="s">
        <v>4</v>
      </c>
      <c r="B60" t="s">
        <v>35</v>
      </c>
      <c r="C60">
        <v>2.8793759762405301E-2</v>
      </c>
    </row>
    <row r="61" spans="1:3" x14ac:dyDescent="0.25">
      <c r="A61" t="s">
        <v>4</v>
      </c>
      <c r="B61" t="s">
        <v>36</v>
      </c>
      <c r="C61">
        <v>0.77338025821319401</v>
      </c>
    </row>
    <row r="62" spans="1:3" x14ac:dyDescent="0.25">
      <c r="A62" t="s">
        <v>12</v>
      </c>
      <c r="B62" t="s">
        <v>33</v>
      </c>
      <c r="C62">
        <v>2.7814500000007E-2</v>
      </c>
    </row>
    <row r="63" spans="1:3" x14ac:dyDescent="0.25">
      <c r="A63" t="s">
        <v>12</v>
      </c>
      <c r="B63" t="s">
        <v>34</v>
      </c>
      <c r="C63">
        <v>0.100382052930858</v>
      </c>
    </row>
    <row r="64" spans="1:3" x14ac:dyDescent="0.25">
      <c r="A64" t="s">
        <v>12</v>
      </c>
      <c r="B64" t="s">
        <v>23</v>
      </c>
      <c r="C64">
        <v>0.135657504353383</v>
      </c>
    </row>
    <row r="65" spans="1:3" x14ac:dyDescent="0.25">
      <c r="A65" t="s">
        <v>12</v>
      </c>
      <c r="B65" t="s">
        <v>35</v>
      </c>
      <c r="C65">
        <v>6.6441209649746105E-2</v>
      </c>
    </row>
    <row r="66" spans="1:3" x14ac:dyDescent="0.25">
      <c r="A66" t="s">
        <v>12</v>
      </c>
      <c r="B66" t="s">
        <v>36</v>
      </c>
      <c r="C66">
        <v>1.1400282509158399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89D3-4F3D-4BF9-97AF-97E2E04822D2}">
  <sheetPr>
    <tabColor theme="4" tint="0.79998168889431442"/>
  </sheetPr>
  <dimension ref="A3:O17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2" width="23.85546875" bestFit="1" customWidth="1"/>
    <col min="3" max="3" width="19.85546875" bestFit="1" customWidth="1"/>
    <col min="4" max="6" width="14.140625" bestFit="1" customWidth="1"/>
    <col min="7" max="7" width="16.85546875" bestFit="1" customWidth="1"/>
    <col min="8" max="8" width="15.140625" bestFit="1" customWidth="1"/>
    <col min="9" max="9" width="14.140625" bestFit="1" customWidth="1"/>
    <col min="10" max="11" width="15.140625" bestFit="1" customWidth="1"/>
    <col min="12" max="12" width="14.140625" bestFit="1" customWidth="1"/>
    <col min="13" max="13" width="19.140625" bestFit="1" customWidth="1"/>
    <col min="14" max="14" width="15.140625" bestFit="1" customWidth="1"/>
    <col min="15" max="15" width="16.8554687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4</v>
      </c>
      <c r="B5" s="13">
        <v>14081497.561122701</v>
      </c>
      <c r="C5" s="13">
        <v>1702500.5983068801</v>
      </c>
      <c r="D5" s="13">
        <v>167364.22373408399</v>
      </c>
      <c r="E5" s="13">
        <v>104356.57099419</v>
      </c>
      <c r="F5" s="13">
        <v>171010.90560641899</v>
      </c>
      <c r="G5" s="13">
        <v>2684137.5540342201</v>
      </c>
      <c r="H5" s="13">
        <v>11432907.288360801</v>
      </c>
      <c r="I5" s="13">
        <v>618823.23366161506</v>
      </c>
      <c r="J5" s="13">
        <v>370664.14316676802</v>
      </c>
      <c r="K5" s="13">
        <v>1336980.33208532</v>
      </c>
      <c r="L5" s="13">
        <v>388338.139124276</v>
      </c>
      <c r="M5" s="13">
        <v>536671.34044189099</v>
      </c>
      <c r="N5" s="13">
        <v>1628168.10003012</v>
      </c>
      <c r="O5" s="13">
        <v>35223419.99066928</v>
      </c>
    </row>
    <row r="6" spans="1:15" x14ac:dyDescent="0.25">
      <c r="A6" s="4" t="s">
        <v>5</v>
      </c>
      <c r="B6" s="13">
        <v>2177892.3863284602</v>
      </c>
      <c r="C6" s="13">
        <v>8537815.9828885607</v>
      </c>
      <c r="D6" s="13">
        <v>631393.33910306694</v>
      </c>
      <c r="E6" s="13">
        <v>202918.841961959</v>
      </c>
      <c r="F6" s="13">
        <v>300427.92480661802</v>
      </c>
      <c r="G6" s="13">
        <v>11899966.9677302</v>
      </c>
      <c r="H6" s="13">
        <v>15113452.493925299</v>
      </c>
      <c r="I6" s="13">
        <v>909037.41154924803</v>
      </c>
      <c r="J6" s="13">
        <v>2502743.8892263798</v>
      </c>
      <c r="K6" s="13">
        <v>7125992.8659228599</v>
      </c>
      <c r="L6" s="13">
        <v>8802121.5535656698</v>
      </c>
      <c r="M6" s="13">
        <v>1677628.19994221</v>
      </c>
      <c r="N6" s="13">
        <v>2586505.0448816302</v>
      </c>
      <c r="O6" s="13">
        <v>62467896.901832156</v>
      </c>
    </row>
    <row r="7" spans="1:15" x14ac:dyDescent="0.25">
      <c r="A7" s="4" t="s">
        <v>6</v>
      </c>
      <c r="B7" s="13">
        <v>7041056.6922848597</v>
      </c>
      <c r="C7" s="13">
        <v>81534580.910989597</v>
      </c>
      <c r="D7" s="13">
        <v>7167458.8120629396</v>
      </c>
      <c r="E7" s="13">
        <v>2904115.71760249</v>
      </c>
      <c r="F7" s="13">
        <v>4332353.7188378498</v>
      </c>
      <c r="G7" s="13">
        <v>406495972.245767</v>
      </c>
      <c r="H7" s="13">
        <v>53368400.069355801</v>
      </c>
      <c r="I7" s="13">
        <v>6364050.6468209</v>
      </c>
      <c r="J7" s="13">
        <v>97012616.763234302</v>
      </c>
      <c r="K7" s="13">
        <v>18161863.659368299</v>
      </c>
      <c r="L7" s="13">
        <v>4997982.3368719397</v>
      </c>
      <c r="M7" s="13">
        <v>11286867.9736798</v>
      </c>
      <c r="N7" s="13">
        <v>37173480.4172047</v>
      </c>
      <c r="O7" s="13">
        <v>737840799.96408045</v>
      </c>
    </row>
    <row r="8" spans="1:15" x14ac:dyDescent="0.25">
      <c r="A8" s="4" t="s">
        <v>7</v>
      </c>
      <c r="B8" s="13">
        <v>6610728.2760083098</v>
      </c>
      <c r="C8" s="13">
        <v>27899266.585341699</v>
      </c>
      <c r="D8" s="13">
        <v>2626233.6938759601</v>
      </c>
      <c r="E8" s="13">
        <v>17694575.5686641</v>
      </c>
      <c r="F8" s="13">
        <v>3316309.8866293202</v>
      </c>
      <c r="G8" s="13">
        <v>92191549.892848</v>
      </c>
      <c r="H8" s="13">
        <v>95965600.814593896</v>
      </c>
      <c r="I8" s="13">
        <v>3316973.37692776</v>
      </c>
      <c r="J8" s="13">
        <v>17491829.354385301</v>
      </c>
      <c r="K8" s="13">
        <v>24999675.229670301</v>
      </c>
      <c r="L8" s="13">
        <v>3682307.93750712</v>
      </c>
      <c r="M8" s="13">
        <v>15003019.2927294</v>
      </c>
      <c r="N8" s="13">
        <v>30404229.993735202</v>
      </c>
      <c r="O8" s="13">
        <v>341202299.90291631</v>
      </c>
    </row>
    <row r="9" spans="1:15" x14ac:dyDescent="0.25">
      <c r="A9" s="4" t="s">
        <v>8</v>
      </c>
      <c r="B9" s="13">
        <v>482797.36462968698</v>
      </c>
      <c r="C9" s="13">
        <v>1287685.25198066</v>
      </c>
      <c r="D9" s="13">
        <v>309496.84521579201</v>
      </c>
      <c r="E9" s="13">
        <v>210561.467343211</v>
      </c>
      <c r="F9" s="13">
        <v>5662014.2674360499</v>
      </c>
      <c r="G9" s="13">
        <v>4193507.4514644602</v>
      </c>
      <c r="H9" s="13">
        <v>9603081.8729009796</v>
      </c>
      <c r="I9" s="13">
        <v>301611.45062258502</v>
      </c>
      <c r="J9" s="13">
        <v>529142.09333846497</v>
      </c>
      <c r="K9" s="13">
        <v>1308414.1744969999</v>
      </c>
      <c r="L9" s="13">
        <v>271101.78447441902</v>
      </c>
      <c r="M9" s="13">
        <v>2079640.4549250701</v>
      </c>
      <c r="N9" s="13">
        <v>17195195.5166854</v>
      </c>
      <c r="O9" s="13">
        <v>43434249.995513782</v>
      </c>
    </row>
    <row r="10" spans="1:15" x14ac:dyDescent="0.25">
      <c r="A10" s="4" t="s">
        <v>9</v>
      </c>
      <c r="B10" s="13">
        <v>14008860.664579101</v>
      </c>
      <c r="C10" s="13">
        <v>62587869.961492598</v>
      </c>
      <c r="D10" s="13">
        <v>6669454.0922986995</v>
      </c>
      <c r="E10" s="13">
        <v>5527534.4283420499</v>
      </c>
      <c r="F10" s="13">
        <v>7939506.7841444602</v>
      </c>
      <c r="G10" s="13">
        <v>1170737657.03986</v>
      </c>
      <c r="H10" s="13">
        <v>76714176.228148907</v>
      </c>
      <c r="I10" s="13">
        <v>8729516.6806451399</v>
      </c>
      <c r="J10" s="13">
        <v>23585032.745355401</v>
      </c>
      <c r="K10" s="13">
        <v>29025556.970084399</v>
      </c>
      <c r="L10" s="13">
        <v>9334629.95037001</v>
      </c>
      <c r="M10" s="13">
        <v>18706643.972036902</v>
      </c>
      <c r="N10" s="13">
        <v>65883560.434559099</v>
      </c>
      <c r="O10" s="13">
        <v>1499449999.9519169</v>
      </c>
    </row>
    <row r="11" spans="1:15" x14ac:dyDescent="0.25">
      <c r="A11" s="4" t="s">
        <v>10</v>
      </c>
      <c r="B11" s="13">
        <v>2992752.5325919399</v>
      </c>
      <c r="C11" s="13">
        <v>5736096.2969244402</v>
      </c>
      <c r="D11" s="13">
        <v>659870.60183115501</v>
      </c>
      <c r="E11" s="13">
        <v>577645.15990275994</v>
      </c>
      <c r="F11" s="13">
        <v>626941.20549143804</v>
      </c>
      <c r="G11" s="13">
        <v>5764186.1531482302</v>
      </c>
      <c r="H11" s="13">
        <v>77906850.810528904</v>
      </c>
      <c r="I11" s="13">
        <v>1561585.8843860601</v>
      </c>
      <c r="J11" s="13">
        <v>1081163.3555870999</v>
      </c>
      <c r="K11" s="13">
        <v>13510350.5990998</v>
      </c>
      <c r="L11" s="13">
        <v>4162889.0200474001</v>
      </c>
      <c r="M11" s="13">
        <v>2580256.97014086</v>
      </c>
      <c r="N11" s="13">
        <v>5100153.5922880201</v>
      </c>
      <c r="O11" s="13">
        <v>122260742.18196809</v>
      </c>
    </row>
    <row r="12" spans="1:15" x14ac:dyDescent="0.25">
      <c r="A12" s="4" t="s">
        <v>11</v>
      </c>
      <c r="B12" s="13">
        <v>3623879.53026644</v>
      </c>
      <c r="C12" s="13">
        <v>10437130.9352686</v>
      </c>
      <c r="D12" s="13">
        <v>1535649.6764189</v>
      </c>
      <c r="E12" s="13">
        <v>460857.374138774</v>
      </c>
      <c r="F12" s="13">
        <v>752286.41147718695</v>
      </c>
      <c r="G12" s="13">
        <v>26573686.9452153</v>
      </c>
      <c r="H12" s="13">
        <v>13537938.3566896</v>
      </c>
      <c r="I12" s="13">
        <v>47899337.938842498</v>
      </c>
      <c r="J12" s="13">
        <v>3337421.8441025</v>
      </c>
      <c r="K12" s="13">
        <v>12164947.2256897</v>
      </c>
      <c r="L12" s="13">
        <v>743920.17189954896</v>
      </c>
      <c r="M12" s="13">
        <v>2916477.6531144502</v>
      </c>
      <c r="N12" s="13">
        <v>7032965.7855380196</v>
      </c>
      <c r="O12" s="13">
        <v>131016499.8486615</v>
      </c>
    </row>
    <row r="13" spans="1:15" x14ac:dyDescent="0.25">
      <c r="A13" s="4" t="s">
        <v>12</v>
      </c>
      <c r="B13" s="13">
        <v>601024.94817042898</v>
      </c>
      <c r="C13" s="13">
        <v>1785602.2511722699</v>
      </c>
      <c r="D13" s="13">
        <v>180099.69263053301</v>
      </c>
      <c r="E13" s="13">
        <v>157373.12450372701</v>
      </c>
      <c r="F13" s="13">
        <v>104626.758559193</v>
      </c>
      <c r="G13" s="13">
        <v>5758896.4383430798</v>
      </c>
      <c r="H13" s="13">
        <v>3948590.0662539098</v>
      </c>
      <c r="I13" s="13">
        <v>750166.14905322203</v>
      </c>
      <c r="J13" s="13">
        <v>508393.55382560898</v>
      </c>
      <c r="K13" s="13">
        <v>12707352.6147903</v>
      </c>
      <c r="L13" s="13">
        <v>154856.86912857601</v>
      </c>
      <c r="M13" s="13">
        <v>262147.71657208097</v>
      </c>
      <c r="N13" s="13">
        <v>895369.81040675205</v>
      </c>
      <c r="O13" s="13">
        <v>27814499.993409682</v>
      </c>
    </row>
    <row r="14" spans="1:15" x14ac:dyDescent="0.25">
      <c r="A14" s="4" t="s">
        <v>13</v>
      </c>
      <c r="B14" s="13">
        <v>4005739.6322057298</v>
      </c>
      <c r="C14" s="13">
        <v>11964796.488585999</v>
      </c>
      <c r="D14" s="13">
        <v>568259.42100351094</v>
      </c>
      <c r="E14" s="13">
        <v>315663.538604539</v>
      </c>
      <c r="F14" s="13">
        <v>460639.53624162998</v>
      </c>
      <c r="G14" s="13">
        <v>7315635.9701289702</v>
      </c>
      <c r="H14" s="13">
        <v>35380733.745402902</v>
      </c>
      <c r="I14" s="13">
        <v>1375505.70445646</v>
      </c>
      <c r="J14" s="13">
        <v>1668857.8799598401</v>
      </c>
      <c r="K14" s="13">
        <v>13122146.028259801</v>
      </c>
      <c r="L14" s="13">
        <v>19400002.330912799</v>
      </c>
      <c r="M14" s="13">
        <v>3127530.2359897699</v>
      </c>
      <c r="N14" s="13">
        <v>4052488.3722898299</v>
      </c>
      <c r="O14" s="13">
        <v>102757998.88404179</v>
      </c>
    </row>
    <row r="15" spans="1:15" x14ac:dyDescent="0.25">
      <c r="A15" s="4" t="s">
        <v>14</v>
      </c>
      <c r="B15" s="13">
        <v>613292.207350799</v>
      </c>
      <c r="C15" s="13">
        <v>2229226.7733371798</v>
      </c>
      <c r="D15" s="13">
        <v>314045.68477045902</v>
      </c>
      <c r="E15" s="13">
        <v>292370.02597673901</v>
      </c>
      <c r="F15" s="13">
        <v>1157009.0063835899</v>
      </c>
      <c r="G15" s="13">
        <v>13531230.802583801</v>
      </c>
      <c r="H15" s="13">
        <v>5656839.2551164096</v>
      </c>
      <c r="I15" s="13">
        <v>316778.25645433401</v>
      </c>
      <c r="J15" s="13">
        <v>1281598.09749513</v>
      </c>
      <c r="K15" s="13">
        <v>1121973.56422313</v>
      </c>
      <c r="L15" s="13">
        <v>241122.97102167801</v>
      </c>
      <c r="M15" s="13">
        <v>15898858.3114873</v>
      </c>
      <c r="N15" s="13">
        <v>11375895.038375501</v>
      </c>
      <c r="O15" s="13">
        <v>54030239.994576052</v>
      </c>
    </row>
    <row r="16" spans="1:15" x14ac:dyDescent="0.25">
      <c r="A16" s="4" t="s">
        <v>15</v>
      </c>
      <c r="B16" s="13">
        <v>395460.67958640598</v>
      </c>
      <c r="C16" s="13">
        <v>1249616.87200677</v>
      </c>
      <c r="D16" s="13">
        <v>321381.96903421101</v>
      </c>
      <c r="E16" s="13">
        <v>291914.45146435901</v>
      </c>
      <c r="F16" s="13">
        <v>7293112.00379638</v>
      </c>
      <c r="G16" s="13">
        <v>1163248.5323924299</v>
      </c>
      <c r="H16" s="13">
        <v>4537145.8347602002</v>
      </c>
      <c r="I16" s="13">
        <v>360942.005274066</v>
      </c>
      <c r="J16" s="13">
        <v>347512.89026839199</v>
      </c>
      <c r="K16" s="13">
        <v>1072251.08969153</v>
      </c>
      <c r="L16" s="13">
        <v>189670.76092641699</v>
      </c>
      <c r="M16" s="13">
        <v>3494265.4069047798</v>
      </c>
      <c r="N16" s="13">
        <v>36039407.5004825</v>
      </c>
      <c r="O16" s="13">
        <v>56755929.996588439</v>
      </c>
    </row>
    <row r="17" spans="1:15" x14ac:dyDescent="0.25">
      <c r="A17" s="4" t="s">
        <v>65</v>
      </c>
      <c r="B17" s="13">
        <v>56634982.475124858</v>
      </c>
      <c r="C17" s="13">
        <v>216952188.9082953</v>
      </c>
      <c r="D17" s="13">
        <v>21150708.051979307</v>
      </c>
      <c r="E17" s="13">
        <v>28739886.269498896</v>
      </c>
      <c r="F17" s="13">
        <v>32116238.409410134</v>
      </c>
      <c r="G17" s="13">
        <v>1748309675.9935155</v>
      </c>
      <c r="H17" s="13">
        <v>403165716.83603758</v>
      </c>
      <c r="I17" s="13">
        <v>72504328.738693893</v>
      </c>
      <c r="J17" s="13">
        <v>149716976.60994521</v>
      </c>
      <c r="K17" s="13">
        <v>135657504.35338244</v>
      </c>
      <c r="L17" s="13">
        <v>52368943.825849846</v>
      </c>
      <c r="M17" s="13">
        <v>77570007.527964532</v>
      </c>
      <c r="N17" s="13">
        <v>219367419.60647675</v>
      </c>
      <c r="O17" s="13">
        <v>3214254577.606174</v>
      </c>
    </row>
  </sheetData>
  <conditionalFormatting pivot="1" sqref="B5: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F91-AEE2-4FEE-A07E-8D13BE94B732}">
  <sheetPr>
    <tabColor theme="4" tint="0.79998168889431442"/>
  </sheetPr>
  <dimension ref="A1:S29"/>
  <sheetViews>
    <sheetView zoomScaleNormal="100" workbookViewId="0">
      <selection activeCell="R7" sqref="R7"/>
    </sheetView>
  </sheetViews>
  <sheetFormatPr baseColWidth="10" defaultRowHeight="15" x14ac:dyDescent="0.25"/>
  <cols>
    <col min="15" max="17" width="14.140625" bestFit="1" customWidth="1"/>
  </cols>
  <sheetData>
    <row r="1" spans="1:19" x14ac:dyDescent="0.25">
      <c r="A1" s="2" t="s">
        <v>69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21</v>
      </c>
      <c r="K1" s="2" t="s">
        <v>12</v>
      </c>
      <c r="L1" s="2" t="s">
        <v>13</v>
      </c>
      <c r="M1" s="2" t="s">
        <v>14</v>
      </c>
      <c r="N1" s="2" t="s">
        <v>15</v>
      </c>
      <c r="O1" s="17" t="s">
        <v>73</v>
      </c>
      <c r="P1" s="17" t="s">
        <v>91</v>
      </c>
      <c r="Q1" s="17" t="s">
        <v>92</v>
      </c>
      <c r="R1" s="17" t="s">
        <v>93</v>
      </c>
      <c r="S1" s="17" t="s">
        <v>94</v>
      </c>
    </row>
    <row r="2" spans="1:19" x14ac:dyDescent="0.25">
      <c r="A2" s="4" t="s">
        <v>4</v>
      </c>
      <c r="B2" s="13">
        <v>14081497.561122701</v>
      </c>
      <c r="C2" s="13">
        <v>1702500.5983068801</v>
      </c>
      <c r="D2" s="13">
        <v>167364.22373408399</v>
      </c>
      <c r="E2" s="13">
        <v>104356.57099419</v>
      </c>
      <c r="F2" s="13">
        <v>171010.90560641899</v>
      </c>
      <c r="G2" s="13">
        <v>2684137.5540342201</v>
      </c>
      <c r="H2" s="13">
        <v>11432907.288360801</v>
      </c>
      <c r="I2" s="13">
        <v>618823.23366161506</v>
      </c>
      <c r="J2" s="13">
        <v>370664.14316676802</v>
      </c>
      <c r="K2" s="13">
        <v>1336980.33208532</v>
      </c>
      <c r="L2" s="13">
        <v>388338.139124276</v>
      </c>
      <c r="M2" s="13">
        <v>536671.34044189099</v>
      </c>
      <c r="N2" s="13">
        <v>1628168.10003012</v>
      </c>
      <c r="O2" s="13">
        <v>35223419.99066928</v>
      </c>
      <c r="P2" s="13">
        <f>B2</f>
        <v>14081497.561122701</v>
      </c>
      <c r="Q2" s="13">
        <f>O2-P2</f>
        <v>21141922.42954658</v>
      </c>
      <c r="R2" s="16">
        <f>Q2/O2</f>
        <v>0.60022344324165844</v>
      </c>
      <c r="S2" s="16">
        <f>Q2/$Q$14</f>
        <v>1.187400403449084E-2</v>
      </c>
    </row>
    <row r="3" spans="1:19" x14ac:dyDescent="0.25">
      <c r="A3" s="4" t="s">
        <v>5</v>
      </c>
      <c r="B3" s="13">
        <v>2177892.3863284602</v>
      </c>
      <c r="C3" s="13">
        <v>8537815.9828885607</v>
      </c>
      <c r="D3" s="13">
        <v>631393.33910306694</v>
      </c>
      <c r="E3" s="13">
        <v>202918.841961959</v>
      </c>
      <c r="F3" s="13">
        <v>300427.92480661802</v>
      </c>
      <c r="G3" s="13">
        <v>11899966.9677302</v>
      </c>
      <c r="H3" s="13">
        <v>15113452.493925299</v>
      </c>
      <c r="I3" s="13">
        <v>909037.41154924803</v>
      </c>
      <c r="J3" s="13">
        <v>2502743.8892263798</v>
      </c>
      <c r="K3" s="13">
        <v>7125992.8659228599</v>
      </c>
      <c r="L3" s="13">
        <v>8802121.5535656698</v>
      </c>
      <c r="M3" s="13">
        <v>1677628.19994221</v>
      </c>
      <c r="N3" s="13">
        <v>2586505.0448816302</v>
      </c>
      <c r="O3" s="13">
        <v>62467896.901832156</v>
      </c>
      <c r="P3" s="13">
        <f>C3</f>
        <v>8537815.9828885607</v>
      </c>
      <c r="Q3" s="13">
        <f t="shared" ref="Q3:Q13" si="0">O3-P3</f>
        <v>53930080.918943599</v>
      </c>
      <c r="R3" s="16">
        <f t="shared" ref="R3:R14" si="1">Q3/O3</f>
        <v>0.86332474108571844</v>
      </c>
      <c r="S3" s="16">
        <f t="shared" ref="S3:S14" si="2">Q3/$Q$14</f>
        <v>3.0288920061357322E-2</v>
      </c>
    </row>
    <row r="4" spans="1:19" x14ac:dyDescent="0.25">
      <c r="A4" s="4" t="s">
        <v>6</v>
      </c>
      <c r="B4" s="13">
        <v>7041056.6922848597</v>
      </c>
      <c r="C4" s="13">
        <v>81534580.910989597</v>
      </c>
      <c r="D4" s="13">
        <v>7167458.8120629396</v>
      </c>
      <c r="E4" s="13">
        <v>2904115.71760249</v>
      </c>
      <c r="F4" s="13">
        <v>4332353.7188378498</v>
      </c>
      <c r="G4" s="13">
        <v>406495972.245767</v>
      </c>
      <c r="H4" s="13">
        <v>53368400.069355801</v>
      </c>
      <c r="I4" s="13">
        <v>6364050.6468209</v>
      </c>
      <c r="J4" s="13">
        <v>97012616.763234302</v>
      </c>
      <c r="K4" s="13">
        <v>18161863.659368299</v>
      </c>
      <c r="L4" s="13">
        <v>4997982.3368719397</v>
      </c>
      <c r="M4" s="13">
        <v>11286867.9736798</v>
      </c>
      <c r="N4" s="13">
        <v>37173480.4172047</v>
      </c>
      <c r="O4" s="13">
        <v>737840799.96408045</v>
      </c>
      <c r="P4" s="13">
        <f>D4</f>
        <v>7167458.8120629396</v>
      </c>
      <c r="Q4" s="13">
        <f t="shared" si="0"/>
        <v>730673341.15201747</v>
      </c>
      <c r="R4" s="16">
        <f t="shared" si="1"/>
        <v>0.9902859006815401</v>
      </c>
      <c r="S4" s="16">
        <f t="shared" si="2"/>
        <v>0.41037035442949676</v>
      </c>
    </row>
    <row r="5" spans="1:19" x14ac:dyDescent="0.25">
      <c r="A5" s="4" t="s">
        <v>7</v>
      </c>
      <c r="B5" s="13">
        <v>6610728.2760083098</v>
      </c>
      <c r="C5" s="13">
        <v>27899266.585341699</v>
      </c>
      <c r="D5" s="13">
        <v>2626233.6938759601</v>
      </c>
      <c r="E5" s="13">
        <v>17694575.5686641</v>
      </c>
      <c r="F5" s="13">
        <v>3316309.8866293202</v>
      </c>
      <c r="G5" s="13">
        <v>92191549.892848</v>
      </c>
      <c r="H5" s="13">
        <v>95965600.814593896</v>
      </c>
      <c r="I5" s="13">
        <v>3316973.37692776</v>
      </c>
      <c r="J5" s="13">
        <v>17491829.354385301</v>
      </c>
      <c r="K5" s="13">
        <v>24999675.229670301</v>
      </c>
      <c r="L5" s="13">
        <v>3682307.93750712</v>
      </c>
      <c r="M5" s="13">
        <v>15003019.2927294</v>
      </c>
      <c r="N5" s="13">
        <v>30404229.993735202</v>
      </c>
      <c r="O5" s="13">
        <v>341202299.90291631</v>
      </c>
      <c r="P5" s="13">
        <f>E5</f>
        <v>17694575.5686641</v>
      </c>
      <c r="Q5" s="13">
        <f t="shared" si="0"/>
        <v>323507724.33425224</v>
      </c>
      <c r="R5" s="16">
        <f t="shared" si="1"/>
        <v>0.94814051495637985</v>
      </c>
      <c r="S5" s="16">
        <f t="shared" si="2"/>
        <v>0.18169265527932621</v>
      </c>
    </row>
    <row r="6" spans="1:19" x14ac:dyDescent="0.25">
      <c r="A6" s="4" t="s">
        <v>8</v>
      </c>
      <c r="B6" s="13">
        <v>482797.36462968698</v>
      </c>
      <c r="C6" s="13">
        <v>1287685.25198066</v>
      </c>
      <c r="D6" s="13">
        <v>309496.84521579201</v>
      </c>
      <c r="E6" s="13">
        <v>210561.467343211</v>
      </c>
      <c r="F6" s="13">
        <v>5662014.2674360499</v>
      </c>
      <c r="G6" s="13">
        <v>4193507.4514644602</v>
      </c>
      <c r="H6" s="13">
        <v>9603081.8729009796</v>
      </c>
      <c r="I6" s="13">
        <v>301611.45062258502</v>
      </c>
      <c r="J6" s="13">
        <v>529142.09333846497</v>
      </c>
      <c r="K6" s="13">
        <v>1308414.1744969999</v>
      </c>
      <c r="L6" s="13">
        <v>271101.78447441902</v>
      </c>
      <c r="M6" s="13">
        <v>2079640.4549250701</v>
      </c>
      <c r="N6" s="13">
        <v>17195195.5166854</v>
      </c>
      <c r="O6" s="13">
        <v>43434249.995513782</v>
      </c>
      <c r="P6" s="13">
        <f>F6</f>
        <v>5662014.2674360499</v>
      </c>
      <c r="Q6" s="13">
        <f t="shared" si="0"/>
        <v>37772235.728077732</v>
      </c>
      <c r="R6" s="16">
        <f t="shared" si="1"/>
        <v>0.86964171666321244</v>
      </c>
      <c r="S6" s="16">
        <f t="shared" si="2"/>
        <v>2.1214138918612659E-2</v>
      </c>
    </row>
    <row r="7" spans="1:19" x14ac:dyDescent="0.25">
      <c r="A7" s="4" t="s">
        <v>9</v>
      </c>
      <c r="B7" s="13">
        <v>14008860.664579101</v>
      </c>
      <c r="C7" s="13">
        <v>62587869.961492598</v>
      </c>
      <c r="D7" s="13">
        <v>6669454.0922986995</v>
      </c>
      <c r="E7" s="13">
        <v>5527534.4283420499</v>
      </c>
      <c r="F7" s="13">
        <v>7939506.7841444602</v>
      </c>
      <c r="G7" s="13">
        <v>1170737657.03986</v>
      </c>
      <c r="H7" s="13">
        <v>76714176.228148907</v>
      </c>
      <c r="I7" s="13">
        <v>8729516.6806451399</v>
      </c>
      <c r="J7" s="13">
        <v>23585032.745355401</v>
      </c>
      <c r="K7" s="13">
        <v>29025556.970084399</v>
      </c>
      <c r="L7" s="13">
        <v>9334629.95037001</v>
      </c>
      <c r="M7" s="13">
        <v>18706643.972036902</v>
      </c>
      <c r="N7" s="13">
        <v>65883560.434559099</v>
      </c>
      <c r="O7" s="13">
        <v>1499449999.9519169</v>
      </c>
      <c r="P7" s="13">
        <f>G7</f>
        <v>1170737657.03986</v>
      </c>
      <c r="Q7" s="13">
        <f t="shared" si="0"/>
        <v>328712342.91205692</v>
      </c>
      <c r="R7" s="16">
        <f t="shared" si="1"/>
        <v>0.21922194332761866</v>
      </c>
      <c r="S7" s="16">
        <f t="shared" si="2"/>
        <v>0.18461574149330603</v>
      </c>
    </row>
    <row r="8" spans="1:19" x14ac:dyDescent="0.25">
      <c r="A8" s="4" t="s">
        <v>10</v>
      </c>
      <c r="B8" s="13">
        <v>2992752.5325919399</v>
      </c>
      <c r="C8" s="13">
        <v>5736096.2969244402</v>
      </c>
      <c r="D8" s="13">
        <v>659870.60183115501</v>
      </c>
      <c r="E8" s="13">
        <v>577645.15990275994</v>
      </c>
      <c r="F8" s="13">
        <v>626941.20549143804</v>
      </c>
      <c r="G8" s="13">
        <v>5764186.1531482302</v>
      </c>
      <c r="H8" s="13">
        <v>77906850.810528904</v>
      </c>
      <c r="I8" s="13">
        <v>1561585.8843860601</v>
      </c>
      <c r="J8" s="13">
        <v>1081163.3555870999</v>
      </c>
      <c r="K8" s="13">
        <v>13510350.5990998</v>
      </c>
      <c r="L8" s="13">
        <v>4162889.0200474001</v>
      </c>
      <c r="M8" s="13">
        <v>2580256.97014086</v>
      </c>
      <c r="N8" s="13">
        <v>5100153.5922880201</v>
      </c>
      <c r="O8" s="13">
        <v>122260742.18196809</v>
      </c>
      <c r="P8" s="13">
        <f>H8</f>
        <v>77906850.810528904</v>
      </c>
      <c r="Q8" s="13">
        <f t="shared" si="0"/>
        <v>44353891.371439189</v>
      </c>
      <c r="R8" s="16">
        <f t="shared" si="1"/>
        <v>0.36278113955356656</v>
      </c>
      <c r="S8" s="16">
        <f t="shared" si="2"/>
        <v>2.4910614767643547E-2</v>
      </c>
    </row>
    <row r="9" spans="1:19" x14ac:dyDescent="0.25">
      <c r="A9" s="4" t="s">
        <v>11</v>
      </c>
      <c r="B9" s="13">
        <v>3623879.53026644</v>
      </c>
      <c r="C9" s="13">
        <v>10437130.9352686</v>
      </c>
      <c r="D9" s="13">
        <v>1535649.6764189</v>
      </c>
      <c r="E9" s="13">
        <v>460857.374138774</v>
      </c>
      <c r="F9" s="13">
        <v>752286.41147718695</v>
      </c>
      <c r="G9" s="13">
        <v>26573686.9452153</v>
      </c>
      <c r="H9" s="13">
        <v>13537938.3566896</v>
      </c>
      <c r="I9" s="13">
        <v>47899337.938842498</v>
      </c>
      <c r="J9" s="13">
        <v>3337421.8441025</v>
      </c>
      <c r="K9" s="13">
        <v>12164947.2256897</v>
      </c>
      <c r="L9" s="13">
        <v>743920.17189954896</v>
      </c>
      <c r="M9" s="13">
        <v>2916477.6531144502</v>
      </c>
      <c r="N9" s="13">
        <v>7032965.7855380196</v>
      </c>
      <c r="O9" s="13">
        <v>131016499.8486615</v>
      </c>
      <c r="P9" s="13">
        <f>I9</f>
        <v>47899337.938842498</v>
      </c>
      <c r="Q9" s="13">
        <f t="shared" si="0"/>
        <v>83117161.909819007</v>
      </c>
      <c r="R9" s="16">
        <f t="shared" si="1"/>
        <v>0.63440224708970616</v>
      </c>
      <c r="S9" s="16">
        <f t="shared" si="2"/>
        <v>4.668135166711921E-2</v>
      </c>
    </row>
    <row r="10" spans="1:19" x14ac:dyDescent="0.25">
      <c r="A10" s="4" t="s">
        <v>12</v>
      </c>
      <c r="B10" s="13">
        <v>601024.94817042898</v>
      </c>
      <c r="C10" s="13">
        <v>1785602.2511722699</v>
      </c>
      <c r="D10" s="13">
        <v>180099.69263053301</v>
      </c>
      <c r="E10" s="13">
        <v>157373.12450372701</v>
      </c>
      <c r="F10" s="13">
        <v>104626.758559193</v>
      </c>
      <c r="G10" s="13">
        <v>5758896.4383430798</v>
      </c>
      <c r="H10" s="13">
        <v>3948590.0662539098</v>
      </c>
      <c r="I10" s="13">
        <v>750166.14905322203</v>
      </c>
      <c r="J10" s="13">
        <v>508393.55382560898</v>
      </c>
      <c r="K10" s="13">
        <v>12707352.6147903</v>
      </c>
      <c r="L10" s="13">
        <v>154856.86912857601</v>
      </c>
      <c r="M10" s="13">
        <v>262147.71657208097</v>
      </c>
      <c r="N10" s="13">
        <v>895369.81040675205</v>
      </c>
      <c r="O10" s="13">
        <v>27814499.993409682</v>
      </c>
      <c r="P10" s="13">
        <f>K10</f>
        <v>12707352.6147903</v>
      </c>
      <c r="Q10" s="13">
        <f t="shared" si="0"/>
        <v>15107147.378619382</v>
      </c>
      <c r="R10" s="16">
        <f t="shared" si="1"/>
        <v>0.54313927563676656</v>
      </c>
      <c r="S10" s="16">
        <f t="shared" si="2"/>
        <v>8.4846744434499081E-3</v>
      </c>
    </row>
    <row r="11" spans="1:19" x14ac:dyDescent="0.25">
      <c r="A11" s="4" t="s">
        <v>13</v>
      </c>
      <c r="B11" s="13">
        <v>4005739.6322057298</v>
      </c>
      <c r="C11" s="13">
        <v>11964796.488585999</v>
      </c>
      <c r="D11" s="13">
        <v>568259.42100351094</v>
      </c>
      <c r="E11" s="13">
        <v>315663.538604539</v>
      </c>
      <c r="F11" s="13">
        <v>460639.53624162998</v>
      </c>
      <c r="G11" s="13">
        <v>7315635.9701289702</v>
      </c>
      <c r="H11" s="13">
        <v>35380733.745402902</v>
      </c>
      <c r="I11" s="13">
        <v>1375505.70445646</v>
      </c>
      <c r="J11" s="13">
        <v>1668857.8799598401</v>
      </c>
      <c r="K11" s="13">
        <v>13122146.028259801</v>
      </c>
      <c r="L11" s="13">
        <v>19400002.330912799</v>
      </c>
      <c r="M11" s="13">
        <v>3127530.2359897699</v>
      </c>
      <c r="N11" s="13">
        <v>4052488.3722898299</v>
      </c>
      <c r="O11" s="13">
        <v>102757998.88404179</v>
      </c>
      <c r="P11" s="13">
        <f>L11</f>
        <v>19400002.330912799</v>
      </c>
      <c r="Q11" s="13">
        <f t="shared" si="0"/>
        <v>83357996.553128988</v>
      </c>
      <c r="R11" s="16">
        <f t="shared" si="1"/>
        <v>0.81120688859652756</v>
      </c>
      <c r="S11" s="16">
        <f t="shared" si="2"/>
        <v>4.6816612381268427E-2</v>
      </c>
    </row>
    <row r="12" spans="1:19" x14ac:dyDescent="0.25">
      <c r="A12" s="4" t="s">
        <v>14</v>
      </c>
      <c r="B12" s="13">
        <v>613292.207350799</v>
      </c>
      <c r="C12" s="13">
        <v>2229226.7733371798</v>
      </c>
      <c r="D12" s="13">
        <v>314045.68477045902</v>
      </c>
      <c r="E12" s="13">
        <v>292370.02597673901</v>
      </c>
      <c r="F12" s="13">
        <v>1157009.0063835899</v>
      </c>
      <c r="G12" s="13">
        <v>13531230.802583801</v>
      </c>
      <c r="H12" s="13">
        <v>5656839.2551164096</v>
      </c>
      <c r="I12" s="13">
        <v>316778.25645433401</v>
      </c>
      <c r="J12" s="13">
        <v>1281598.09749513</v>
      </c>
      <c r="K12" s="13">
        <v>1121973.56422313</v>
      </c>
      <c r="L12" s="13">
        <v>241122.97102167801</v>
      </c>
      <c r="M12" s="13">
        <v>15898858.3114873</v>
      </c>
      <c r="N12" s="13">
        <v>11375895.038375501</v>
      </c>
      <c r="O12" s="13">
        <v>54030239.994576052</v>
      </c>
      <c r="P12" s="13">
        <f>M12</f>
        <v>15898858.3114873</v>
      </c>
      <c r="Q12" s="13">
        <f t="shared" si="0"/>
        <v>38131381.68308875</v>
      </c>
      <c r="R12" s="16">
        <f t="shared" si="1"/>
        <v>0.70574148267556569</v>
      </c>
      <c r="S12" s="16">
        <f t="shared" si="2"/>
        <v>2.1415847184877608E-2</v>
      </c>
    </row>
    <row r="13" spans="1:19" x14ac:dyDescent="0.25">
      <c r="A13" s="4" t="s">
        <v>15</v>
      </c>
      <c r="B13" s="13">
        <v>395460.67958640598</v>
      </c>
      <c r="C13" s="13">
        <v>1249616.87200677</v>
      </c>
      <c r="D13" s="13">
        <v>321381.96903421101</v>
      </c>
      <c r="E13" s="13">
        <v>291914.45146435901</v>
      </c>
      <c r="F13" s="13">
        <v>7293112.00379638</v>
      </c>
      <c r="G13" s="13">
        <v>1163248.5323924299</v>
      </c>
      <c r="H13" s="13">
        <v>4537145.8347602002</v>
      </c>
      <c r="I13" s="13">
        <v>360942.005274066</v>
      </c>
      <c r="J13" s="13">
        <v>347512.89026839199</v>
      </c>
      <c r="K13" s="13">
        <v>1072251.08969153</v>
      </c>
      <c r="L13" s="13">
        <v>189670.76092641699</v>
      </c>
      <c r="M13" s="13">
        <v>3494265.4069047798</v>
      </c>
      <c r="N13" s="13">
        <v>36039407.5004825</v>
      </c>
      <c r="O13" s="13">
        <v>56755929.996588439</v>
      </c>
      <c r="P13" s="13">
        <f>N13</f>
        <v>36039407.5004825</v>
      </c>
      <c r="Q13" s="13">
        <f t="shared" si="0"/>
        <v>20716522.496105939</v>
      </c>
      <c r="R13" s="16">
        <f t="shared" si="1"/>
        <v>0.36501071337129348</v>
      </c>
      <c r="S13" s="16">
        <f t="shared" si="2"/>
        <v>1.1635085339051532E-2</v>
      </c>
    </row>
    <row r="14" spans="1:19" x14ac:dyDescent="0.25">
      <c r="A14" s="4" t="s">
        <v>81</v>
      </c>
      <c r="B14" s="13">
        <v>56634982.475124858</v>
      </c>
      <c r="C14" s="13">
        <v>216952188.9082953</v>
      </c>
      <c r="D14" s="13">
        <v>21150708.051979307</v>
      </c>
      <c r="E14" s="13">
        <v>28739886.269498896</v>
      </c>
      <c r="F14" s="13">
        <v>32116238.409410134</v>
      </c>
      <c r="G14" s="13">
        <v>1748309675.9935155</v>
      </c>
      <c r="H14" s="13">
        <v>403165716.83603758</v>
      </c>
      <c r="I14" s="13">
        <v>72504328.738693893</v>
      </c>
      <c r="J14" s="13">
        <v>149716976.60994521</v>
      </c>
      <c r="K14" s="13">
        <v>135657504.35338244</v>
      </c>
      <c r="L14" s="13">
        <v>52368943.825849846</v>
      </c>
      <c r="M14" s="13">
        <v>77570007.527964532</v>
      </c>
      <c r="N14" s="13">
        <v>219367419.60647675</v>
      </c>
      <c r="O14" s="13">
        <v>3214254577.606174</v>
      </c>
      <c r="P14" s="13">
        <f>SUM(P2:P13)</f>
        <v>1433732828.7390788</v>
      </c>
      <c r="Q14" s="13">
        <f>SUM(Q2:Q13)</f>
        <v>1780521748.8670957</v>
      </c>
      <c r="R14" s="16">
        <f t="shared" si="1"/>
        <v>0.55394546569896919</v>
      </c>
      <c r="S14" s="16">
        <f t="shared" si="2"/>
        <v>1</v>
      </c>
    </row>
    <row r="16" spans="1:19" x14ac:dyDescent="0.2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21</v>
      </c>
      <c r="K16" s="2" t="s">
        <v>12</v>
      </c>
      <c r="L16" s="2" t="s">
        <v>13</v>
      </c>
      <c r="M16" s="2" t="s">
        <v>14</v>
      </c>
      <c r="N16" s="2" t="s">
        <v>15</v>
      </c>
      <c r="O16" s="17" t="s">
        <v>73</v>
      </c>
    </row>
    <row r="17" spans="1:15" x14ac:dyDescent="0.25">
      <c r="A17" s="4" t="s">
        <v>4</v>
      </c>
      <c r="B17" s="16">
        <f>B2/B$14</f>
        <v>0.2486360363456907</v>
      </c>
      <c r="C17" s="16">
        <f t="shared" ref="C17:O17" si="3">C2/C$14</f>
        <v>7.8473538657243946E-3</v>
      </c>
      <c r="D17" s="16">
        <f t="shared" si="3"/>
        <v>7.9129371613836756E-3</v>
      </c>
      <c r="E17" s="16">
        <f t="shared" si="3"/>
        <v>3.6310711189188553E-3</v>
      </c>
      <c r="F17" s="16">
        <f t="shared" si="3"/>
        <v>5.3247489144405032E-3</v>
      </c>
      <c r="G17" s="16">
        <f t="shared" si="3"/>
        <v>1.5352758100528729E-3</v>
      </c>
      <c r="H17" s="16">
        <f t="shared" si="3"/>
        <v>2.8357836023568492E-2</v>
      </c>
      <c r="I17" s="16">
        <f t="shared" si="3"/>
        <v>8.5349832820583484E-3</v>
      </c>
      <c r="J17" s="16">
        <f t="shared" si="3"/>
        <v>2.4757656183002699E-3</v>
      </c>
      <c r="K17" s="16">
        <f t="shared" si="3"/>
        <v>9.8555574824857398E-3</v>
      </c>
      <c r="L17" s="16">
        <f t="shared" si="3"/>
        <v>7.4154281288481578E-3</v>
      </c>
      <c r="M17" s="16">
        <f t="shared" si="3"/>
        <v>6.9185418120324043E-3</v>
      </c>
      <c r="N17" s="16">
        <f t="shared" si="3"/>
        <v>7.4221053561686189E-3</v>
      </c>
      <c r="O17" s="16">
        <f t="shared" si="3"/>
        <v>1.0958503485091723E-2</v>
      </c>
    </row>
    <row r="18" spans="1:15" x14ac:dyDescent="0.25">
      <c r="A18" s="4" t="s">
        <v>5</v>
      </c>
      <c r="B18" s="16">
        <f t="shared" ref="B18:O18" si="4">B3/B$14</f>
        <v>3.8454896446468066E-2</v>
      </c>
      <c r="C18" s="16">
        <f t="shared" si="4"/>
        <v>3.935344476518491E-2</v>
      </c>
      <c r="D18" s="16">
        <f t="shared" si="4"/>
        <v>2.9852113581794744E-2</v>
      </c>
      <c r="E18" s="16">
        <f t="shared" si="4"/>
        <v>7.0605304439674476E-3</v>
      </c>
      <c r="F18" s="16">
        <f t="shared" si="4"/>
        <v>9.3543932815803206E-3</v>
      </c>
      <c r="G18" s="16">
        <f t="shared" si="4"/>
        <v>6.8065555725805738E-3</v>
      </c>
      <c r="H18" s="16">
        <f t="shared" si="4"/>
        <v>3.7486948574230461E-2</v>
      </c>
      <c r="I18" s="16">
        <f t="shared" si="4"/>
        <v>1.2537698470741316E-2</v>
      </c>
      <c r="J18" s="16">
        <f t="shared" si="4"/>
        <v>1.6716500332134884E-2</v>
      </c>
      <c r="K18" s="16">
        <f t="shared" si="4"/>
        <v>5.2529293531450569E-2</v>
      </c>
      <c r="L18" s="16">
        <f t="shared" si="4"/>
        <v>0.16807903521668605</v>
      </c>
      <c r="M18" s="16">
        <f t="shared" si="4"/>
        <v>2.1627279065783423E-2</v>
      </c>
      <c r="N18" s="16">
        <f t="shared" si="4"/>
        <v>1.1790743810186409E-2</v>
      </c>
      <c r="O18" s="16">
        <f t="shared" si="4"/>
        <v>1.9434645076668231E-2</v>
      </c>
    </row>
    <row r="19" spans="1:15" x14ac:dyDescent="0.25">
      <c r="A19" s="4" t="s">
        <v>6</v>
      </c>
      <c r="B19" s="16">
        <f t="shared" ref="B19:O19" si="5">B4/B$14</f>
        <v>0.12432345494902242</v>
      </c>
      <c r="C19" s="16">
        <f t="shared" si="5"/>
        <v>0.37581819902934416</v>
      </c>
      <c r="D19" s="16">
        <f t="shared" si="5"/>
        <v>0.33887559671517475</v>
      </c>
      <c r="E19" s="16">
        <f t="shared" si="5"/>
        <v>0.10104826756689618</v>
      </c>
      <c r="F19" s="16">
        <f t="shared" si="5"/>
        <v>0.13489605051532</v>
      </c>
      <c r="G19" s="16">
        <f t="shared" si="5"/>
        <v>0.23250799204938719</v>
      </c>
      <c r="H19" s="16">
        <f t="shared" si="5"/>
        <v>0.13237335874731646</v>
      </c>
      <c r="I19" s="16">
        <f t="shared" si="5"/>
        <v>8.777476817635238E-2</v>
      </c>
      <c r="J19" s="16">
        <f t="shared" si="5"/>
        <v>0.64797338925684711</v>
      </c>
      <c r="K19" s="16">
        <f t="shared" si="5"/>
        <v>0.13388027257273849</v>
      </c>
      <c r="L19" s="16">
        <f t="shared" si="5"/>
        <v>9.5437905975199078E-2</v>
      </c>
      <c r="M19" s="16">
        <f t="shared" si="5"/>
        <v>0.14550556759467639</v>
      </c>
      <c r="N19" s="16">
        <f t="shared" si="5"/>
        <v>0.16945761810887966</v>
      </c>
      <c r="O19" s="16">
        <f t="shared" si="5"/>
        <v>0.22955269476930781</v>
      </c>
    </row>
    <row r="20" spans="1:15" x14ac:dyDescent="0.25">
      <c r="A20" s="4" t="s">
        <v>7</v>
      </c>
      <c r="B20" s="16">
        <f t="shared" ref="B20:O20" si="6">B5/B$14</f>
        <v>0.1167251756264225</v>
      </c>
      <c r="C20" s="16">
        <f t="shared" si="6"/>
        <v>0.12859638211410068</v>
      </c>
      <c r="D20" s="16">
        <f t="shared" si="6"/>
        <v>0.1241676490177923</v>
      </c>
      <c r="E20" s="16">
        <f t="shared" si="6"/>
        <v>0.61568008316870138</v>
      </c>
      <c r="F20" s="16">
        <f t="shared" si="6"/>
        <v>0.1032595985978742</v>
      </c>
      <c r="G20" s="16">
        <f t="shared" si="6"/>
        <v>5.2731819287368593E-2</v>
      </c>
      <c r="H20" s="16">
        <f t="shared" si="6"/>
        <v>0.23803016180967068</v>
      </c>
      <c r="I20" s="16">
        <f t="shared" si="6"/>
        <v>4.5748625421830398E-2</v>
      </c>
      <c r="J20" s="16">
        <f t="shared" si="6"/>
        <v>0.11683263815803889</v>
      </c>
      <c r="K20" s="16">
        <f t="shared" si="6"/>
        <v>0.18428523618234297</v>
      </c>
      <c r="L20" s="16">
        <f t="shared" si="6"/>
        <v>7.0314726028320146E-2</v>
      </c>
      <c r="M20" s="16">
        <f t="shared" si="6"/>
        <v>0.19341263164530062</v>
      </c>
      <c r="N20" s="16">
        <f t="shared" si="6"/>
        <v>0.13859956983711325</v>
      </c>
      <c r="O20" s="16">
        <f t="shared" si="6"/>
        <v>0.10615285493566218</v>
      </c>
    </row>
    <row r="21" spans="1:15" x14ac:dyDescent="0.25">
      <c r="A21" s="4" t="s">
        <v>8</v>
      </c>
      <c r="B21" s="16">
        <f t="shared" ref="B21:O21" si="7">B6/B$14</f>
        <v>8.5247199439275993E-3</v>
      </c>
      <c r="C21" s="16">
        <f t="shared" si="7"/>
        <v>5.9353411388025157E-3</v>
      </c>
      <c r="D21" s="16">
        <f t="shared" si="7"/>
        <v>1.463293070166646E-2</v>
      </c>
      <c r="E21" s="16">
        <f t="shared" si="7"/>
        <v>7.3264544392674215E-3</v>
      </c>
      <c r="F21" s="16">
        <f t="shared" si="7"/>
        <v>0.17629755375639092</v>
      </c>
      <c r="G21" s="16">
        <f t="shared" si="7"/>
        <v>2.3986067851974836E-3</v>
      </c>
      <c r="H21" s="16">
        <f t="shared" si="7"/>
        <v>2.3819192634393645E-2</v>
      </c>
      <c r="I21" s="16">
        <f t="shared" si="7"/>
        <v>4.159909564980524E-3</v>
      </c>
      <c r="J21" s="16">
        <f t="shared" si="7"/>
        <v>3.5342825197240578E-3</v>
      </c>
      <c r="K21" s="16">
        <f t="shared" si="7"/>
        <v>9.6449819030183011E-3</v>
      </c>
      <c r="L21" s="16">
        <f t="shared" si="7"/>
        <v>5.1767663173798899E-3</v>
      </c>
      <c r="M21" s="16">
        <f t="shared" si="7"/>
        <v>2.6809852431371042E-2</v>
      </c>
      <c r="N21" s="16">
        <f t="shared" si="7"/>
        <v>7.8385366193083117E-2</v>
      </c>
      <c r="O21" s="16">
        <f t="shared" si="7"/>
        <v>1.3513008676450753E-2</v>
      </c>
    </row>
    <row r="22" spans="1:15" x14ac:dyDescent="0.25">
      <c r="A22" s="4" t="s">
        <v>9</v>
      </c>
      <c r="B22" s="16">
        <f t="shared" ref="B22:O22" si="8">B7/B$14</f>
        <v>0.24735349164682896</v>
      </c>
      <c r="C22" s="16">
        <f t="shared" si="8"/>
        <v>0.28848692551310556</v>
      </c>
      <c r="D22" s="16">
        <f t="shared" si="8"/>
        <v>0.3153300625164917</v>
      </c>
      <c r="E22" s="16">
        <f t="shared" si="8"/>
        <v>0.19232972519478336</v>
      </c>
      <c r="F22" s="16">
        <f t="shared" si="8"/>
        <v>0.24721160314397733</v>
      </c>
      <c r="G22" s="16">
        <f t="shared" si="8"/>
        <v>0.66963975153575839</v>
      </c>
      <c r="H22" s="16">
        <f t="shared" si="8"/>
        <v>0.19027951292631262</v>
      </c>
      <c r="I22" s="16">
        <f t="shared" si="8"/>
        <v>0.12039993794172454</v>
      </c>
      <c r="J22" s="16">
        <f t="shared" si="8"/>
        <v>0.15753078427973494</v>
      </c>
      <c r="K22" s="16">
        <f t="shared" si="8"/>
        <v>0.21396204440319033</v>
      </c>
      <c r="L22" s="16">
        <f t="shared" si="8"/>
        <v>0.17824743575909852</v>
      </c>
      <c r="M22" s="16">
        <f t="shared" si="8"/>
        <v>0.24115820751071895</v>
      </c>
      <c r="N22" s="16">
        <f t="shared" si="8"/>
        <v>0.30033430011050699</v>
      </c>
      <c r="O22" s="16">
        <f t="shared" si="8"/>
        <v>0.46650007451140879</v>
      </c>
    </row>
    <row r="23" spans="1:15" x14ac:dyDescent="0.25">
      <c r="A23" s="4" t="s">
        <v>10</v>
      </c>
      <c r="B23" s="16">
        <f t="shared" ref="B23:O23" si="9">B8/B$14</f>
        <v>5.2842826143831026E-2</v>
      </c>
      <c r="C23" s="16">
        <f t="shared" si="9"/>
        <v>2.6439448828741996E-2</v>
      </c>
      <c r="D23" s="16">
        <f t="shared" si="9"/>
        <v>3.1198511189766225E-2</v>
      </c>
      <c r="E23" s="16">
        <f t="shared" si="9"/>
        <v>2.0099076053609995E-2</v>
      </c>
      <c r="F23" s="16">
        <f t="shared" si="9"/>
        <v>1.9521003596353389E-2</v>
      </c>
      <c r="G23" s="16">
        <f t="shared" si="9"/>
        <v>3.2970052344259916E-3</v>
      </c>
      <c r="H23" s="16">
        <f t="shared" si="9"/>
        <v>0.19323778673922476</v>
      </c>
      <c r="I23" s="16">
        <f t="shared" si="9"/>
        <v>2.1537829693093587E-2</v>
      </c>
      <c r="J23" s="16">
        <f t="shared" si="9"/>
        <v>7.2213811691097278E-3</v>
      </c>
      <c r="K23" s="16">
        <f t="shared" si="9"/>
        <v>9.9591619818582763E-2</v>
      </c>
      <c r="L23" s="16">
        <f t="shared" si="9"/>
        <v>7.9491559613859453E-2</v>
      </c>
      <c r="M23" s="16">
        <f t="shared" si="9"/>
        <v>3.326359055992948E-2</v>
      </c>
      <c r="N23" s="16">
        <f t="shared" si="9"/>
        <v>2.3249366753901678E-2</v>
      </c>
      <c r="O23" s="16">
        <f t="shared" si="9"/>
        <v>3.8037043809088129E-2</v>
      </c>
    </row>
    <row r="24" spans="1:15" x14ac:dyDescent="0.25">
      <c r="A24" s="4" t="s">
        <v>11</v>
      </c>
      <c r="B24" s="16">
        <f t="shared" ref="B24:O24" si="10">B9/B$14</f>
        <v>6.3986592241961321E-2</v>
      </c>
      <c r="C24" s="16">
        <f t="shared" si="10"/>
        <v>4.8107977097572988E-2</v>
      </c>
      <c r="D24" s="16">
        <f t="shared" si="10"/>
        <v>7.2605119064805601E-2</v>
      </c>
      <c r="E24" s="16">
        <f t="shared" si="10"/>
        <v>1.6035462695197695E-2</v>
      </c>
      <c r="F24" s="16">
        <f t="shared" si="10"/>
        <v>2.3423864335767455E-2</v>
      </c>
      <c r="G24" s="16">
        <f t="shared" si="10"/>
        <v>1.5199645297458082E-2</v>
      </c>
      <c r="H24" s="16">
        <f t="shared" si="10"/>
        <v>3.3579091156193994E-2</v>
      </c>
      <c r="I24" s="16">
        <f t="shared" si="10"/>
        <v>0.66064107856886789</v>
      </c>
      <c r="J24" s="16">
        <f t="shared" si="10"/>
        <v>2.2291539140530614E-2</v>
      </c>
      <c r="K24" s="16">
        <f t="shared" si="10"/>
        <v>8.9673971843094599E-2</v>
      </c>
      <c r="L24" s="16">
        <f t="shared" si="10"/>
        <v>1.420536901361647E-2</v>
      </c>
      <c r="M24" s="16">
        <f t="shared" si="10"/>
        <v>3.7598006575712134E-2</v>
      </c>
      <c r="N24" s="16">
        <f t="shared" si="10"/>
        <v>3.2060211120477501E-2</v>
      </c>
      <c r="O24" s="16">
        <f t="shared" si="10"/>
        <v>4.076108369307712E-2</v>
      </c>
    </row>
    <row r="25" spans="1:15" x14ac:dyDescent="0.25">
      <c r="A25" s="4" t="s">
        <v>12</v>
      </c>
      <c r="B25" s="16">
        <f t="shared" ref="B25:O25" si="11">B10/B$14</f>
        <v>1.0612256275251968E-2</v>
      </c>
      <c r="C25" s="16">
        <f t="shared" si="11"/>
        <v>8.2303951859505585E-3</v>
      </c>
      <c r="D25" s="16">
        <f t="shared" si="11"/>
        <v>8.5150668331256691E-3</v>
      </c>
      <c r="E25" s="16">
        <f t="shared" si="11"/>
        <v>5.4757740872045189E-3</v>
      </c>
      <c r="F25" s="16">
        <f t="shared" si="11"/>
        <v>3.2577525806551837E-3</v>
      </c>
      <c r="G25" s="16">
        <f t="shared" si="11"/>
        <v>3.2939796178102485E-3</v>
      </c>
      <c r="H25" s="16">
        <f t="shared" si="11"/>
        <v>9.7939628826618497E-3</v>
      </c>
      <c r="I25" s="16">
        <f t="shared" si="11"/>
        <v>1.0346501541402115E-2</v>
      </c>
      <c r="J25" s="16">
        <f t="shared" si="11"/>
        <v>3.3956974375064829E-3</v>
      </c>
      <c r="K25" s="16">
        <f t="shared" si="11"/>
        <v>9.3672315994315719E-2</v>
      </c>
      <c r="L25" s="16">
        <f t="shared" si="11"/>
        <v>2.9570363237330956E-3</v>
      </c>
      <c r="M25" s="16">
        <f t="shared" si="11"/>
        <v>3.3794984031369972E-3</v>
      </c>
      <c r="N25" s="16">
        <f t="shared" si="11"/>
        <v>4.0815988628254644E-3</v>
      </c>
      <c r="O25" s="16">
        <f t="shared" si="11"/>
        <v>8.6534838239616402E-3</v>
      </c>
    </row>
    <row r="26" spans="1:15" x14ac:dyDescent="0.25">
      <c r="A26" s="4" t="s">
        <v>13</v>
      </c>
      <c r="B26" s="16">
        <f t="shared" ref="B26:O26" si="12">B11/B$14</f>
        <v>7.0729069863579908E-2</v>
      </c>
      <c r="C26" s="16">
        <f t="shared" si="12"/>
        <v>5.5149461956539483E-2</v>
      </c>
      <c r="D26" s="16">
        <f t="shared" si="12"/>
        <v>2.6867158281745209E-2</v>
      </c>
      <c r="E26" s="16">
        <f t="shared" si="12"/>
        <v>1.0983465127332353E-2</v>
      </c>
      <c r="F26" s="16">
        <f t="shared" si="12"/>
        <v>1.4342885688215016E-2</v>
      </c>
      <c r="G26" s="16">
        <f t="shared" si="12"/>
        <v>4.1844051260379253E-3</v>
      </c>
      <c r="H26" s="16">
        <f t="shared" si="12"/>
        <v>8.7757297478227303E-2</v>
      </c>
      <c r="I26" s="16">
        <f t="shared" si="12"/>
        <v>1.8971359757205562E-2</v>
      </c>
      <c r="J26" s="16">
        <f t="shared" si="12"/>
        <v>1.1146751141707087E-2</v>
      </c>
      <c r="K26" s="16">
        <f t="shared" si="12"/>
        <v>9.6729967802423433E-2</v>
      </c>
      <c r="L26" s="16">
        <f t="shared" si="12"/>
        <v>0.37044860777460931</v>
      </c>
      <c r="M26" s="16">
        <f t="shared" si="12"/>
        <v>4.0318807947289079E-2</v>
      </c>
      <c r="N26" s="16">
        <f t="shared" si="12"/>
        <v>1.8473519812375008E-2</v>
      </c>
      <c r="O26" s="16">
        <f t="shared" si="12"/>
        <v>3.1969464895518988E-2</v>
      </c>
    </row>
    <row r="27" spans="1:15" x14ac:dyDescent="0.25">
      <c r="A27" s="4" t="s">
        <v>14</v>
      </c>
      <c r="B27" s="16">
        <f t="shared" ref="B27:O27" si="13">B12/B$14</f>
        <v>1.0828858428978386E-2</v>
      </c>
      <c r="C27" s="16">
        <f t="shared" si="13"/>
        <v>1.0275198349252257E-2</v>
      </c>
      <c r="D27" s="16">
        <f t="shared" si="13"/>
        <v>1.484799865794896E-2</v>
      </c>
      <c r="E27" s="16">
        <f t="shared" si="13"/>
        <v>1.0172970875219706E-2</v>
      </c>
      <c r="F27" s="16">
        <f t="shared" si="13"/>
        <v>3.6025669993923808E-2</v>
      </c>
      <c r="G27" s="16">
        <f t="shared" si="13"/>
        <v>7.739607569748409E-3</v>
      </c>
      <c r="H27" s="16">
        <f t="shared" si="13"/>
        <v>1.4031052291623733E-2</v>
      </c>
      <c r="I27" s="16">
        <f t="shared" si="13"/>
        <v>4.369094397053244E-3</v>
      </c>
      <c r="J27" s="16">
        <f t="shared" si="13"/>
        <v>8.5601387799464669E-3</v>
      </c>
      <c r="K27" s="16">
        <f t="shared" si="13"/>
        <v>8.2706339731890774E-3</v>
      </c>
      <c r="L27" s="16">
        <f t="shared" si="13"/>
        <v>4.6043122775880239E-3</v>
      </c>
      <c r="M27" s="16">
        <f t="shared" si="13"/>
        <v>0.20496141251186098</v>
      </c>
      <c r="N27" s="16">
        <f t="shared" si="13"/>
        <v>5.1857723716597116E-2</v>
      </c>
      <c r="O27" s="16">
        <f t="shared" si="13"/>
        <v>1.6809570832069947E-2</v>
      </c>
    </row>
    <row r="28" spans="1:15" x14ac:dyDescent="0.25">
      <c r="A28" s="4" t="s">
        <v>15</v>
      </c>
      <c r="B28" s="16">
        <f t="shared" ref="B28:O28" si="14">B13/B$14</f>
        <v>6.9826220880371895E-3</v>
      </c>
      <c r="C28" s="16">
        <f t="shared" si="14"/>
        <v>5.7598721556802422E-3</v>
      </c>
      <c r="D28" s="16">
        <f t="shared" si="14"/>
        <v>1.5194856278304863E-2</v>
      </c>
      <c r="E28" s="16">
        <f t="shared" si="14"/>
        <v>1.0157119228901137E-2</v>
      </c>
      <c r="F28" s="16">
        <f t="shared" si="14"/>
        <v>0.22708487559550189</v>
      </c>
      <c r="G28" s="16">
        <f t="shared" si="14"/>
        <v>6.6535611417433142E-4</v>
      </c>
      <c r="H28" s="16">
        <f t="shared" si="14"/>
        <v>1.1253798736576106E-2</v>
      </c>
      <c r="I28" s="16">
        <f t="shared" si="14"/>
        <v>4.9782131846900276E-3</v>
      </c>
      <c r="J28" s="16">
        <f t="shared" si="14"/>
        <v>2.3211321664193146E-3</v>
      </c>
      <c r="K28" s="16">
        <f t="shared" si="14"/>
        <v>7.9041044931680172E-3</v>
      </c>
      <c r="L28" s="16">
        <f t="shared" si="14"/>
        <v>3.6218175710619081E-3</v>
      </c>
      <c r="M28" s="16">
        <f t="shared" si="14"/>
        <v>4.5046603942188256E-2</v>
      </c>
      <c r="N28" s="16">
        <f t="shared" si="14"/>
        <v>0.1642878763178853</v>
      </c>
      <c r="O28" s="16">
        <f t="shared" si="14"/>
        <v>1.7657571491694845E-2</v>
      </c>
    </row>
    <row r="29" spans="1:15" x14ac:dyDescent="0.25">
      <c r="A29" s="4" t="s">
        <v>81</v>
      </c>
      <c r="B29" s="16">
        <f t="shared" ref="B29:O29" si="15">B14/B$14</f>
        <v>1</v>
      </c>
      <c r="C29" s="16">
        <f t="shared" si="15"/>
        <v>1</v>
      </c>
      <c r="D29" s="16">
        <f t="shared" si="15"/>
        <v>1</v>
      </c>
      <c r="E29" s="16">
        <f t="shared" si="15"/>
        <v>1</v>
      </c>
      <c r="F29" s="16">
        <f t="shared" si="15"/>
        <v>1</v>
      </c>
      <c r="G29" s="16">
        <f t="shared" si="15"/>
        <v>1</v>
      </c>
      <c r="H29" s="16">
        <f t="shared" si="15"/>
        <v>1</v>
      </c>
      <c r="I29" s="16">
        <f t="shared" si="15"/>
        <v>1</v>
      </c>
      <c r="J29" s="16">
        <f t="shared" si="15"/>
        <v>1</v>
      </c>
      <c r="K29" s="16">
        <f t="shared" si="15"/>
        <v>1</v>
      </c>
      <c r="L29" s="16">
        <f t="shared" si="15"/>
        <v>1</v>
      </c>
      <c r="M29" s="16">
        <f t="shared" si="15"/>
        <v>1</v>
      </c>
      <c r="N29" s="16">
        <f t="shared" si="15"/>
        <v>1</v>
      </c>
      <c r="O29" s="16">
        <f t="shared" si="15"/>
        <v>1</v>
      </c>
    </row>
  </sheetData>
  <conditionalFormatting sqref="B2:N13">
    <cfRule type="colorScale" priority="5">
      <colorScale>
        <cfvo type="min"/>
        <cfvo type="max"/>
        <color rgb="FFFCFCFF"/>
        <color rgb="FFF8696B"/>
      </colorScale>
    </cfRule>
  </conditionalFormatting>
  <conditionalFormatting sqref="B17:O28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4">
    <cfRule type="colorScale" priority="3">
      <colorScale>
        <cfvo type="min"/>
        <cfvo type="max"/>
        <color rgb="FFFCFCFF"/>
        <color rgb="FFF8696B"/>
      </colorScale>
    </cfRule>
  </conditionalFormatting>
  <conditionalFormatting sqref="S2:S13">
    <cfRule type="colorScale" priority="2">
      <colorScale>
        <cfvo type="min"/>
        <cfvo type="max"/>
        <color rgb="FFFCFCFF"/>
        <color rgb="FFF8696B"/>
      </colorScale>
    </cfRule>
  </conditionalFormatting>
  <conditionalFormatting sqref="Q2:Q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C157"/>
  <sheetViews>
    <sheetView workbookViewId="0">
      <selection activeCell="G7" sqref="G7"/>
    </sheetView>
  </sheetViews>
  <sheetFormatPr baseColWidth="10" defaultRowHeight="15" x14ac:dyDescent="0.25"/>
  <sheetData>
    <row r="1" spans="1:3" x14ac:dyDescent="0.25">
      <c r="A1" t="s">
        <v>1</v>
      </c>
      <c r="B1" t="s">
        <v>37</v>
      </c>
      <c r="C1" t="s">
        <v>2</v>
      </c>
    </row>
    <row r="2" spans="1:3" x14ac:dyDescent="0.25">
      <c r="A2" t="s">
        <v>4</v>
      </c>
      <c r="B2" t="s">
        <v>4</v>
      </c>
      <c r="C2">
        <v>14081497.561122701</v>
      </c>
    </row>
    <row r="3" spans="1:3" x14ac:dyDescent="0.25">
      <c r="A3" t="s">
        <v>4</v>
      </c>
      <c r="B3" t="s">
        <v>5</v>
      </c>
      <c r="C3">
        <v>1702500.5983068801</v>
      </c>
    </row>
    <row r="4" spans="1:3" x14ac:dyDescent="0.25">
      <c r="A4" t="s">
        <v>4</v>
      </c>
      <c r="B4" t="s">
        <v>6</v>
      </c>
      <c r="C4">
        <v>167364.22373408399</v>
      </c>
    </row>
    <row r="5" spans="1:3" x14ac:dyDescent="0.25">
      <c r="A5" t="s">
        <v>4</v>
      </c>
      <c r="B5" t="s">
        <v>7</v>
      </c>
      <c r="C5">
        <v>104356.57099419</v>
      </c>
    </row>
    <row r="6" spans="1:3" x14ac:dyDescent="0.25">
      <c r="A6" t="s">
        <v>4</v>
      </c>
      <c r="B6" t="s">
        <v>8</v>
      </c>
      <c r="C6">
        <v>171010.90560641899</v>
      </c>
    </row>
    <row r="7" spans="1:3" x14ac:dyDescent="0.25">
      <c r="A7" t="s">
        <v>4</v>
      </c>
      <c r="B7" t="s">
        <v>9</v>
      </c>
      <c r="C7">
        <v>2684137.5540342201</v>
      </c>
    </row>
    <row r="8" spans="1:3" x14ac:dyDescent="0.25">
      <c r="A8" t="s">
        <v>4</v>
      </c>
      <c r="B8" t="s">
        <v>10</v>
      </c>
      <c r="C8">
        <v>11432907.288360801</v>
      </c>
    </row>
    <row r="9" spans="1:3" x14ac:dyDescent="0.25">
      <c r="A9" t="s">
        <v>4</v>
      </c>
      <c r="B9" t="s">
        <v>11</v>
      </c>
      <c r="C9">
        <v>618823.23366161506</v>
      </c>
    </row>
    <row r="10" spans="1:3" x14ac:dyDescent="0.25">
      <c r="A10" t="s">
        <v>4</v>
      </c>
      <c r="B10" t="s">
        <v>21</v>
      </c>
      <c r="C10">
        <v>370664.14316676802</v>
      </c>
    </row>
    <row r="11" spans="1:3" x14ac:dyDescent="0.25">
      <c r="A11" t="s">
        <v>4</v>
      </c>
      <c r="B11" t="s">
        <v>12</v>
      </c>
      <c r="C11">
        <v>1336980.33208532</v>
      </c>
    </row>
    <row r="12" spans="1:3" x14ac:dyDescent="0.25">
      <c r="A12" t="s">
        <v>4</v>
      </c>
      <c r="B12" t="s">
        <v>13</v>
      </c>
      <c r="C12">
        <v>388338.139124276</v>
      </c>
    </row>
    <row r="13" spans="1:3" x14ac:dyDescent="0.25">
      <c r="A13" t="s">
        <v>4</v>
      </c>
      <c r="B13" t="s">
        <v>14</v>
      </c>
      <c r="C13">
        <v>536671.34044189099</v>
      </c>
    </row>
    <row r="14" spans="1:3" x14ac:dyDescent="0.25">
      <c r="A14" t="s">
        <v>4</v>
      </c>
      <c r="B14" t="s">
        <v>15</v>
      </c>
      <c r="C14">
        <v>1628168.10003012</v>
      </c>
    </row>
    <row r="15" spans="1:3" x14ac:dyDescent="0.25">
      <c r="A15" t="s">
        <v>5</v>
      </c>
      <c r="B15" t="s">
        <v>4</v>
      </c>
      <c r="C15">
        <v>2177892.3863284602</v>
      </c>
    </row>
    <row r="16" spans="1:3" x14ac:dyDescent="0.25">
      <c r="A16" t="s">
        <v>5</v>
      </c>
      <c r="B16" t="s">
        <v>5</v>
      </c>
      <c r="C16">
        <v>8537815.9828885607</v>
      </c>
    </row>
    <row r="17" spans="1:3" x14ac:dyDescent="0.25">
      <c r="A17" t="s">
        <v>5</v>
      </c>
      <c r="B17" t="s">
        <v>6</v>
      </c>
      <c r="C17">
        <v>631393.33910306694</v>
      </c>
    </row>
    <row r="18" spans="1:3" x14ac:dyDescent="0.25">
      <c r="A18" t="s">
        <v>5</v>
      </c>
      <c r="B18" t="s">
        <v>7</v>
      </c>
      <c r="C18">
        <v>202918.841961959</v>
      </c>
    </row>
    <row r="19" spans="1:3" x14ac:dyDescent="0.25">
      <c r="A19" t="s">
        <v>5</v>
      </c>
      <c r="B19" t="s">
        <v>8</v>
      </c>
      <c r="C19">
        <v>300427.92480661802</v>
      </c>
    </row>
    <row r="20" spans="1:3" x14ac:dyDescent="0.25">
      <c r="A20" t="s">
        <v>5</v>
      </c>
      <c r="B20" t="s">
        <v>9</v>
      </c>
      <c r="C20">
        <v>11899966.9677302</v>
      </c>
    </row>
    <row r="21" spans="1:3" x14ac:dyDescent="0.25">
      <c r="A21" t="s">
        <v>5</v>
      </c>
      <c r="B21" t="s">
        <v>10</v>
      </c>
      <c r="C21">
        <v>15113452.493925299</v>
      </c>
    </row>
    <row r="22" spans="1:3" x14ac:dyDescent="0.25">
      <c r="A22" t="s">
        <v>5</v>
      </c>
      <c r="B22" t="s">
        <v>11</v>
      </c>
      <c r="C22">
        <v>909037.41154924803</v>
      </c>
    </row>
    <row r="23" spans="1:3" x14ac:dyDescent="0.25">
      <c r="A23" t="s">
        <v>5</v>
      </c>
      <c r="B23" t="s">
        <v>21</v>
      </c>
      <c r="C23">
        <v>2502743.8892263798</v>
      </c>
    </row>
    <row r="24" spans="1:3" x14ac:dyDescent="0.25">
      <c r="A24" t="s">
        <v>5</v>
      </c>
      <c r="B24" t="s">
        <v>12</v>
      </c>
      <c r="C24">
        <v>7125992.8659228599</v>
      </c>
    </row>
    <row r="25" spans="1:3" x14ac:dyDescent="0.25">
      <c r="A25" t="s">
        <v>5</v>
      </c>
      <c r="B25" t="s">
        <v>13</v>
      </c>
      <c r="C25">
        <v>8802121.5535656698</v>
      </c>
    </row>
    <row r="26" spans="1:3" x14ac:dyDescent="0.25">
      <c r="A26" t="s">
        <v>5</v>
      </c>
      <c r="B26" t="s">
        <v>14</v>
      </c>
      <c r="C26">
        <v>1677628.19994221</v>
      </c>
    </row>
    <row r="27" spans="1:3" x14ac:dyDescent="0.25">
      <c r="A27" t="s">
        <v>5</v>
      </c>
      <c r="B27" t="s">
        <v>15</v>
      </c>
      <c r="C27">
        <v>2586505.0448816302</v>
      </c>
    </row>
    <row r="28" spans="1:3" x14ac:dyDescent="0.25">
      <c r="A28" t="s">
        <v>6</v>
      </c>
      <c r="B28" t="s">
        <v>4</v>
      </c>
      <c r="C28">
        <v>7041056.6922848597</v>
      </c>
    </row>
    <row r="29" spans="1:3" x14ac:dyDescent="0.25">
      <c r="A29" t="s">
        <v>6</v>
      </c>
      <c r="B29" t="s">
        <v>5</v>
      </c>
      <c r="C29">
        <v>81534580.910989597</v>
      </c>
    </row>
    <row r="30" spans="1:3" x14ac:dyDescent="0.25">
      <c r="A30" t="s">
        <v>6</v>
      </c>
      <c r="B30" t="s">
        <v>6</v>
      </c>
      <c r="C30">
        <v>7167458.8120629396</v>
      </c>
    </row>
    <row r="31" spans="1:3" x14ac:dyDescent="0.25">
      <c r="A31" t="s">
        <v>6</v>
      </c>
      <c r="B31" t="s">
        <v>7</v>
      </c>
      <c r="C31">
        <v>2904115.71760249</v>
      </c>
    </row>
    <row r="32" spans="1:3" x14ac:dyDescent="0.25">
      <c r="A32" t="s">
        <v>6</v>
      </c>
      <c r="B32" t="s">
        <v>8</v>
      </c>
      <c r="C32">
        <v>4332353.7188378498</v>
      </c>
    </row>
    <row r="33" spans="1:3" x14ac:dyDescent="0.25">
      <c r="A33" t="s">
        <v>6</v>
      </c>
      <c r="B33" t="s">
        <v>9</v>
      </c>
      <c r="C33">
        <v>406495972.245767</v>
      </c>
    </row>
    <row r="34" spans="1:3" x14ac:dyDescent="0.25">
      <c r="A34" t="s">
        <v>6</v>
      </c>
      <c r="B34" t="s">
        <v>10</v>
      </c>
      <c r="C34">
        <v>53368400.069355801</v>
      </c>
    </row>
    <row r="35" spans="1:3" x14ac:dyDescent="0.25">
      <c r="A35" t="s">
        <v>6</v>
      </c>
      <c r="B35" t="s">
        <v>11</v>
      </c>
      <c r="C35">
        <v>6364050.6468209</v>
      </c>
    </row>
    <row r="36" spans="1:3" x14ac:dyDescent="0.25">
      <c r="A36" t="s">
        <v>6</v>
      </c>
      <c r="B36" t="s">
        <v>21</v>
      </c>
      <c r="C36">
        <v>97012616.763234302</v>
      </c>
    </row>
    <row r="37" spans="1:3" x14ac:dyDescent="0.25">
      <c r="A37" t="s">
        <v>6</v>
      </c>
      <c r="B37" t="s">
        <v>12</v>
      </c>
      <c r="C37">
        <v>18161863.659368299</v>
      </c>
    </row>
    <row r="38" spans="1:3" x14ac:dyDescent="0.25">
      <c r="A38" t="s">
        <v>6</v>
      </c>
      <c r="B38" t="s">
        <v>13</v>
      </c>
      <c r="C38">
        <v>4997982.3368719397</v>
      </c>
    </row>
    <row r="39" spans="1:3" x14ac:dyDescent="0.25">
      <c r="A39" t="s">
        <v>6</v>
      </c>
      <c r="B39" t="s">
        <v>14</v>
      </c>
      <c r="C39">
        <v>11286867.9736798</v>
      </c>
    </row>
    <row r="40" spans="1:3" x14ac:dyDescent="0.25">
      <c r="A40" t="s">
        <v>6</v>
      </c>
      <c r="B40" t="s">
        <v>15</v>
      </c>
      <c r="C40">
        <v>37173480.4172047</v>
      </c>
    </row>
    <row r="41" spans="1:3" x14ac:dyDescent="0.25">
      <c r="A41" t="s">
        <v>7</v>
      </c>
      <c r="B41" t="s">
        <v>4</v>
      </c>
      <c r="C41">
        <v>6610728.2760083098</v>
      </c>
    </row>
    <row r="42" spans="1:3" x14ac:dyDescent="0.25">
      <c r="A42" t="s">
        <v>7</v>
      </c>
      <c r="B42" t="s">
        <v>5</v>
      </c>
      <c r="C42">
        <v>27899266.585341699</v>
      </c>
    </row>
    <row r="43" spans="1:3" x14ac:dyDescent="0.25">
      <c r="A43" t="s">
        <v>7</v>
      </c>
      <c r="B43" t="s">
        <v>6</v>
      </c>
      <c r="C43">
        <v>2626233.6938759601</v>
      </c>
    </row>
    <row r="44" spans="1:3" x14ac:dyDescent="0.25">
      <c r="A44" t="s">
        <v>7</v>
      </c>
      <c r="B44" t="s">
        <v>7</v>
      </c>
      <c r="C44">
        <v>17694575.5686641</v>
      </c>
    </row>
    <row r="45" spans="1:3" x14ac:dyDescent="0.25">
      <c r="A45" t="s">
        <v>7</v>
      </c>
      <c r="B45" t="s">
        <v>8</v>
      </c>
      <c r="C45">
        <v>3316309.8866293202</v>
      </c>
    </row>
    <row r="46" spans="1:3" x14ac:dyDescent="0.25">
      <c r="A46" t="s">
        <v>7</v>
      </c>
      <c r="B46" t="s">
        <v>9</v>
      </c>
      <c r="C46">
        <v>92191549.892848</v>
      </c>
    </row>
    <row r="47" spans="1:3" x14ac:dyDescent="0.25">
      <c r="A47" t="s">
        <v>7</v>
      </c>
      <c r="B47" t="s">
        <v>10</v>
      </c>
      <c r="C47">
        <v>95965600.814593896</v>
      </c>
    </row>
    <row r="48" spans="1:3" x14ac:dyDescent="0.25">
      <c r="A48" t="s">
        <v>7</v>
      </c>
      <c r="B48" t="s">
        <v>11</v>
      </c>
      <c r="C48">
        <v>3316973.37692776</v>
      </c>
    </row>
    <row r="49" spans="1:3" x14ac:dyDescent="0.25">
      <c r="A49" t="s">
        <v>7</v>
      </c>
      <c r="B49" t="s">
        <v>21</v>
      </c>
      <c r="C49">
        <v>17491829.354385301</v>
      </c>
    </row>
    <row r="50" spans="1:3" x14ac:dyDescent="0.25">
      <c r="A50" t="s">
        <v>7</v>
      </c>
      <c r="B50" t="s">
        <v>12</v>
      </c>
      <c r="C50">
        <v>24999675.229670301</v>
      </c>
    </row>
    <row r="51" spans="1:3" x14ac:dyDescent="0.25">
      <c r="A51" t="s">
        <v>7</v>
      </c>
      <c r="B51" t="s">
        <v>13</v>
      </c>
      <c r="C51">
        <v>3682307.93750712</v>
      </c>
    </row>
    <row r="52" spans="1:3" x14ac:dyDescent="0.25">
      <c r="A52" t="s">
        <v>7</v>
      </c>
      <c r="B52" t="s">
        <v>14</v>
      </c>
      <c r="C52">
        <v>15003019.2927294</v>
      </c>
    </row>
    <row r="53" spans="1:3" x14ac:dyDescent="0.25">
      <c r="A53" t="s">
        <v>7</v>
      </c>
      <c r="B53" t="s">
        <v>15</v>
      </c>
      <c r="C53">
        <v>30404229.993735202</v>
      </c>
    </row>
    <row r="54" spans="1:3" x14ac:dyDescent="0.25">
      <c r="A54" t="s">
        <v>8</v>
      </c>
      <c r="B54" t="s">
        <v>4</v>
      </c>
      <c r="C54">
        <v>482797.36462968698</v>
      </c>
    </row>
    <row r="55" spans="1:3" x14ac:dyDescent="0.25">
      <c r="A55" t="s">
        <v>8</v>
      </c>
      <c r="B55" t="s">
        <v>5</v>
      </c>
      <c r="C55">
        <v>1287685.25198066</v>
      </c>
    </row>
    <row r="56" spans="1:3" x14ac:dyDescent="0.25">
      <c r="A56" t="s">
        <v>8</v>
      </c>
      <c r="B56" t="s">
        <v>6</v>
      </c>
      <c r="C56">
        <v>309496.84521579201</v>
      </c>
    </row>
    <row r="57" spans="1:3" x14ac:dyDescent="0.25">
      <c r="A57" t="s">
        <v>8</v>
      </c>
      <c r="B57" t="s">
        <v>7</v>
      </c>
      <c r="C57">
        <v>210561.467343211</v>
      </c>
    </row>
    <row r="58" spans="1:3" x14ac:dyDescent="0.25">
      <c r="A58" t="s">
        <v>8</v>
      </c>
      <c r="B58" t="s">
        <v>8</v>
      </c>
      <c r="C58">
        <v>5662014.2674360499</v>
      </c>
    </row>
    <row r="59" spans="1:3" x14ac:dyDescent="0.25">
      <c r="A59" t="s">
        <v>8</v>
      </c>
      <c r="B59" t="s">
        <v>9</v>
      </c>
      <c r="C59">
        <v>4193507.4514644602</v>
      </c>
    </row>
    <row r="60" spans="1:3" x14ac:dyDescent="0.25">
      <c r="A60" t="s">
        <v>8</v>
      </c>
      <c r="B60" t="s">
        <v>10</v>
      </c>
      <c r="C60">
        <v>9603081.8729009796</v>
      </c>
    </row>
    <row r="61" spans="1:3" x14ac:dyDescent="0.25">
      <c r="A61" t="s">
        <v>8</v>
      </c>
      <c r="B61" t="s">
        <v>11</v>
      </c>
      <c r="C61">
        <v>301611.45062258502</v>
      </c>
    </row>
    <row r="62" spans="1:3" x14ac:dyDescent="0.25">
      <c r="A62" t="s">
        <v>8</v>
      </c>
      <c r="B62" t="s">
        <v>21</v>
      </c>
      <c r="C62">
        <v>529142.09333846497</v>
      </c>
    </row>
    <row r="63" spans="1:3" x14ac:dyDescent="0.25">
      <c r="A63" t="s">
        <v>8</v>
      </c>
      <c r="B63" t="s">
        <v>12</v>
      </c>
      <c r="C63">
        <v>1308414.1744969999</v>
      </c>
    </row>
    <row r="64" spans="1:3" x14ac:dyDescent="0.25">
      <c r="A64" t="s">
        <v>8</v>
      </c>
      <c r="B64" t="s">
        <v>13</v>
      </c>
      <c r="C64">
        <v>271101.78447441902</v>
      </c>
    </row>
    <row r="65" spans="1:3" x14ac:dyDescent="0.25">
      <c r="A65" t="s">
        <v>8</v>
      </c>
      <c r="B65" t="s">
        <v>14</v>
      </c>
      <c r="C65">
        <v>2079640.4549250701</v>
      </c>
    </row>
    <row r="66" spans="1:3" x14ac:dyDescent="0.25">
      <c r="A66" t="s">
        <v>8</v>
      </c>
      <c r="B66" t="s">
        <v>15</v>
      </c>
      <c r="C66">
        <v>17195195.5166854</v>
      </c>
    </row>
    <row r="67" spans="1:3" x14ac:dyDescent="0.25">
      <c r="A67" t="s">
        <v>9</v>
      </c>
      <c r="B67" t="s">
        <v>4</v>
      </c>
      <c r="C67">
        <v>14008860.664579101</v>
      </c>
    </row>
    <row r="68" spans="1:3" x14ac:dyDescent="0.25">
      <c r="A68" t="s">
        <v>9</v>
      </c>
      <c r="B68" t="s">
        <v>5</v>
      </c>
      <c r="C68">
        <v>62587869.961492598</v>
      </c>
    </row>
    <row r="69" spans="1:3" x14ac:dyDescent="0.25">
      <c r="A69" t="s">
        <v>9</v>
      </c>
      <c r="B69" t="s">
        <v>6</v>
      </c>
      <c r="C69">
        <v>6669454.0922986995</v>
      </c>
    </row>
    <row r="70" spans="1:3" x14ac:dyDescent="0.25">
      <c r="A70" t="s">
        <v>9</v>
      </c>
      <c r="B70" t="s">
        <v>7</v>
      </c>
      <c r="C70">
        <v>5527534.4283420499</v>
      </c>
    </row>
    <row r="71" spans="1:3" x14ac:dyDescent="0.25">
      <c r="A71" t="s">
        <v>9</v>
      </c>
      <c r="B71" t="s">
        <v>8</v>
      </c>
      <c r="C71">
        <v>7939506.7841444602</v>
      </c>
    </row>
    <row r="72" spans="1:3" x14ac:dyDescent="0.25">
      <c r="A72" t="s">
        <v>9</v>
      </c>
      <c r="B72" t="s">
        <v>9</v>
      </c>
      <c r="C72">
        <v>1170737657.03986</v>
      </c>
    </row>
    <row r="73" spans="1:3" x14ac:dyDescent="0.25">
      <c r="A73" t="s">
        <v>9</v>
      </c>
      <c r="B73" t="s">
        <v>10</v>
      </c>
      <c r="C73">
        <v>76714176.228148907</v>
      </c>
    </row>
    <row r="74" spans="1:3" x14ac:dyDescent="0.25">
      <c r="A74" t="s">
        <v>9</v>
      </c>
      <c r="B74" t="s">
        <v>11</v>
      </c>
      <c r="C74">
        <v>8729516.6806451399</v>
      </c>
    </row>
    <row r="75" spans="1:3" x14ac:dyDescent="0.25">
      <c r="A75" t="s">
        <v>9</v>
      </c>
      <c r="B75" t="s">
        <v>21</v>
      </c>
      <c r="C75">
        <v>23585032.745355401</v>
      </c>
    </row>
    <row r="76" spans="1:3" x14ac:dyDescent="0.25">
      <c r="A76" t="s">
        <v>9</v>
      </c>
      <c r="B76" t="s">
        <v>12</v>
      </c>
      <c r="C76">
        <v>29025556.970084399</v>
      </c>
    </row>
    <row r="77" spans="1:3" x14ac:dyDescent="0.25">
      <c r="A77" t="s">
        <v>9</v>
      </c>
      <c r="B77" t="s">
        <v>13</v>
      </c>
      <c r="C77">
        <v>9334629.95037001</v>
      </c>
    </row>
    <row r="78" spans="1:3" x14ac:dyDescent="0.25">
      <c r="A78" t="s">
        <v>9</v>
      </c>
      <c r="B78" t="s">
        <v>14</v>
      </c>
      <c r="C78">
        <v>18706643.972036902</v>
      </c>
    </row>
    <row r="79" spans="1:3" x14ac:dyDescent="0.25">
      <c r="A79" t="s">
        <v>9</v>
      </c>
      <c r="B79" t="s">
        <v>15</v>
      </c>
      <c r="C79">
        <v>65883560.434559099</v>
      </c>
    </row>
    <row r="80" spans="1:3" x14ac:dyDescent="0.25">
      <c r="A80" t="s">
        <v>10</v>
      </c>
      <c r="B80" t="s">
        <v>4</v>
      </c>
      <c r="C80">
        <v>2992752.5325919399</v>
      </c>
    </row>
    <row r="81" spans="1:3" x14ac:dyDescent="0.25">
      <c r="A81" t="s">
        <v>10</v>
      </c>
      <c r="B81" t="s">
        <v>5</v>
      </c>
      <c r="C81">
        <v>5736096.2969244402</v>
      </c>
    </row>
    <row r="82" spans="1:3" x14ac:dyDescent="0.25">
      <c r="A82" t="s">
        <v>10</v>
      </c>
      <c r="B82" t="s">
        <v>6</v>
      </c>
      <c r="C82">
        <v>659870.60183115501</v>
      </c>
    </row>
    <row r="83" spans="1:3" x14ac:dyDescent="0.25">
      <c r="A83" t="s">
        <v>10</v>
      </c>
      <c r="B83" t="s">
        <v>7</v>
      </c>
      <c r="C83">
        <v>577645.15990275994</v>
      </c>
    </row>
    <row r="84" spans="1:3" x14ac:dyDescent="0.25">
      <c r="A84" t="s">
        <v>10</v>
      </c>
      <c r="B84" t="s">
        <v>8</v>
      </c>
      <c r="C84">
        <v>626941.20549143804</v>
      </c>
    </row>
    <row r="85" spans="1:3" x14ac:dyDescent="0.25">
      <c r="A85" t="s">
        <v>10</v>
      </c>
      <c r="B85" t="s">
        <v>9</v>
      </c>
      <c r="C85">
        <v>5764186.1531482302</v>
      </c>
    </row>
    <row r="86" spans="1:3" x14ac:dyDescent="0.25">
      <c r="A86" t="s">
        <v>10</v>
      </c>
      <c r="B86" t="s">
        <v>10</v>
      </c>
      <c r="C86">
        <v>77906850.810528904</v>
      </c>
    </row>
    <row r="87" spans="1:3" x14ac:dyDescent="0.25">
      <c r="A87" t="s">
        <v>10</v>
      </c>
      <c r="B87" t="s">
        <v>11</v>
      </c>
      <c r="C87">
        <v>1561585.8843860601</v>
      </c>
    </row>
    <row r="88" spans="1:3" x14ac:dyDescent="0.25">
      <c r="A88" t="s">
        <v>10</v>
      </c>
      <c r="B88" t="s">
        <v>21</v>
      </c>
      <c r="C88">
        <v>1081163.3555870999</v>
      </c>
    </row>
    <row r="89" spans="1:3" x14ac:dyDescent="0.25">
      <c r="A89" t="s">
        <v>10</v>
      </c>
      <c r="B89" t="s">
        <v>12</v>
      </c>
      <c r="C89">
        <v>13510350.5990998</v>
      </c>
    </row>
    <row r="90" spans="1:3" x14ac:dyDescent="0.25">
      <c r="A90" t="s">
        <v>10</v>
      </c>
      <c r="B90" t="s">
        <v>13</v>
      </c>
      <c r="C90">
        <v>4162889.0200474001</v>
      </c>
    </row>
    <row r="91" spans="1:3" x14ac:dyDescent="0.25">
      <c r="A91" t="s">
        <v>10</v>
      </c>
      <c r="B91" t="s">
        <v>14</v>
      </c>
      <c r="C91">
        <v>2580256.97014086</v>
      </c>
    </row>
    <row r="92" spans="1:3" x14ac:dyDescent="0.25">
      <c r="A92" t="s">
        <v>10</v>
      </c>
      <c r="B92" t="s">
        <v>15</v>
      </c>
      <c r="C92">
        <v>5100153.5922880201</v>
      </c>
    </row>
    <row r="93" spans="1:3" x14ac:dyDescent="0.25">
      <c r="A93" t="s">
        <v>11</v>
      </c>
      <c r="B93" t="s">
        <v>4</v>
      </c>
      <c r="C93">
        <v>3623879.53026644</v>
      </c>
    </row>
    <row r="94" spans="1:3" x14ac:dyDescent="0.25">
      <c r="A94" t="s">
        <v>11</v>
      </c>
      <c r="B94" t="s">
        <v>5</v>
      </c>
      <c r="C94">
        <v>10437130.9352686</v>
      </c>
    </row>
    <row r="95" spans="1:3" x14ac:dyDescent="0.25">
      <c r="A95" t="s">
        <v>11</v>
      </c>
      <c r="B95" t="s">
        <v>6</v>
      </c>
      <c r="C95">
        <v>1535649.6764189</v>
      </c>
    </row>
    <row r="96" spans="1:3" x14ac:dyDescent="0.25">
      <c r="A96" t="s">
        <v>11</v>
      </c>
      <c r="B96" t="s">
        <v>7</v>
      </c>
      <c r="C96">
        <v>460857.374138774</v>
      </c>
    </row>
    <row r="97" spans="1:3" x14ac:dyDescent="0.25">
      <c r="A97" t="s">
        <v>11</v>
      </c>
      <c r="B97" t="s">
        <v>8</v>
      </c>
      <c r="C97">
        <v>752286.41147718695</v>
      </c>
    </row>
    <row r="98" spans="1:3" x14ac:dyDescent="0.25">
      <c r="A98" t="s">
        <v>11</v>
      </c>
      <c r="B98" t="s">
        <v>9</v>
      </c>
      <c r="C98">
        <v>26573686.9452153</v>
      </c>
    </row>
    <row r="99" spans="1:3" x14ac:dyDescent="0.25">
      <c r="A99" t="s">
        <v>11</v>
      </c>
      <c r="B99" t="s">
        <v>10</v>
      </c>
      <c r="C99">
        <v>13537938.3566896</v>
      </c>
    </row>
    <row r="100" spans="1:3" x14ac:dyDescent="0.25">
      <c r="A100" t="s">
        <v>11</v>
      </c>
      <c r="B100" t="s">
        <v>11</v>
      </c>
      <c r="C100">
        <v>47899337.938842498</v>
      </c>
    </row>
    <row r="101" spans="1:3" x14ac:dyDescent="0.25">
      <c r="A101" t="s">
        <v>11</v>
      </c>
      <c r="B101" t="s">
        <v>21</v>
      </c>
      <c r="C101">
        <v>3337421.8441025</v>
      </c>
    </row>
    <row r="102" spans="1:3" x14ac:dyDescent="0.25">
      <c r="A102" t="s">
        <v>11</v>
      </c>
      <c r="B102" t="s">
        <v>12</v>
      </c>
      <c r="C102">
        <v>12164947.2256897</v>
      </c>
    </row>
    <row r="103" spans="1:3" x14ac:dyDescent="0.25">
      <c r="A103" t="s">
        <v>11</v>
      </c>
      <c r="B103" t="s">
        <v>13</v>
      </c>
      <c r="C103">
        <v>743920.17189954896</v>
      </c>
    </row>
    <row r="104" spans="1:3" x14ac:dyDescent="0.25">
      <c r="A104" t="s">
        <v>11</v>
      </c>
      <c r="B104" t="s">
        <v>14</v>
      </c>
      <c r="C104">
        <v>2916477.6531144502</v>
      </c>
    </row>
    <row r="105" spans="1:3" x14ac:dyDescent="0.25">
      <c r="A105" t="s">
        <v>11</v>
      </c>
      <c r="B105" t="s">
        <v>15</v>
      </c>
      <c r="C105">
        <v>7032965.7855380196</v>
      </c>
    </row>
    <row r="106" spans="1:3" x14ac:dyDescent="0.25">
      <c r="A106" t="s">
        <v>12</v>
      </c>
      <c r="B106" t="s">
        <v>4</v>
      </c>
      <c r="C106">
        <v>601024.94817042898</v>
      </c>
    </row>
    <row r="107" spans="1:3" x14ac:dyDescent="0.25">
      <c r="A107" t="s">
        <v>12</v>
      </c>
      <c r="B107" t="s">
        <v>5</v>
      </c>
      <c r="C107">
        <v>1785602.2511722699</v>
      </c>
    </row>
    <row r="108" spans="1:3" x14ac:dyDescent="0.25">
      <c r="A108" t="s">
        <v>12</v>
      </c>
      <c r="B108" t="s">
        <v>6</v>
      </c>
      <c r="C108">
        <v>180099.69263053301</v>
      </c>
    </row>
    <row r="109" spans="1:3" x14ac:dyDescent="0.25">
      <c r="A109" t="s">
        <v>12</v>
      </c>
      <c r="B109" t="s">
        <v>7</v>
      </c>
      <c r="C109">
        <v>157373.12450372701</v>
      </c>
    </row>
    <row r="110" spans="1:3" x14ac:dyDescent="0.25">
      <c r="A110" t="s">
        <v>12</v>
      </c>
      <c r="B110" t="s">
        <v>8</v>
      </c>
      <c r="C110">
        <v>104626.758559193</v>
      </c>
    </row>
    <row r="111" spans="1:3" x14ac:dyDescent="0.25">
      <c r="A111" t="s">
        <v>12</v>
      </c>
      <c r="B111" t="s">
        <v>9</v>
      </c>
      <c r="C111">
        <v>5758896.4383430798</v>
      </c>
    </row>
    <row r="112" spans="1:3" x14ac:dyDescent="0.25">
      <c r="A112" t="s">
        <v>12</v>
      </c>
      <c r="B112" t="s">
        <v>10</v>
      </c>
      <c r="C112">
        <v>3948590.0662539098</v>
      </c>
    </row>
    <row r="113" spans="1:3" x14ac:dyDescent="0.25">
      <c r="A113" t="s">
        <v>12</v>
      </c>
      <c r="B113" t="s">
        <v>11</v>
      </c>
      <c r="C113">
        <v>750166.14905322203</v>
      </c>
    </row>
    <row r="114" spans="1:3" x14ac:dyDescent="0.25">
      <c r="A114" t="s">
        <v>12</v>
      </c>
      <c r="B114" t="s">
        <v>21</v>
      </c>
      <c r="C114">
        <v>508393.55382560898</v>
      </c>
    </row>
    <row r="115" spans="1:3" x14ac:dyDescent="0.25">
      <c r="A115" t="s">
        <v>12</v>
      </c>
      <c r="B115" t="s">
        <v>12</v>
      </c>
      <c r="C115">
        <v>12707352.6147903</v>
      </c>
    </row>
    <row r="116" spans="1:3" x14ac:dyDescent="0.25">
      <c r="A116" t="s">
        <v>12</v>
      </c>
      <c r="B116" t="s">
        <v>13</v>
      </c>
      <c r="C116">
        <v>154856.86912857601</v>
      </c>
    </row>
    <row r="117" spans="1:3" x14ac:dyDescent="0.25">
      <c r="A117" t="s">
        <v>12</v>
      </c>
      <c r="B117" t="s">
        <v>14</v>
      </c>
      <c r="C117">
        <v>262147.71657208097</v>
      </c>
    </row>
    <row r="118" spans="1:3" x14ac:dyDescent="0.25">
      <c r="A118" t="s">
        <v>12</v>
      </c>
      <c r="B118" t="s">
        <v>15</v>
      </c>
      <c r="C118">
        <v>895369.81040675205</v>
      </c>
    </row>
    <row r="119" spans="1:3" x14ac:dyDescent="0.25">
      <c r="A119" t="s">
        <v>13</v>
      </c>
      <c r="B119" t="s">
        <v>4</v>
      </c>
      <c r="C119">
        <v>4005739.6322057298</v>
      </c>
    </row>
    <row r="120" spans="1:3" x14ac:dyDescent="0.25">
      <c r="A120" t="s">
        <v>13</v>
      </c>
      <c r="B120" t="s">
        <v>5</v>
      </c>
      <c r="C120">
        <v>11964796.488585999</v>
      </c>
    </row>
    <row r="121" spans="1:3" x14ac:dyDescent="0.25">
      <c r="A121" t="s">
        <v>13</v>
      </c>
      <c r="B121" t="s">
        <v>6</v>
      </c>
      <c r="C121">
        <v>568259.42100351094</v>
      </c>
    </row>
    <row r="122" spans="1:3" x14ac:dyDescent="0.25">
      <c r="A122" t="s">
        <v>13</v>
      </c>
      <c r="B122" t="s">
        <v>7</v>
      </c>
      <c r="C122">
        <v>315663.538604539</v>
      </c>
    </row>
    <row r="123" spans="1:3" x14ac:dyDescent="0.25">
      <c r="A123" t="s">
        <v>13</v>
      </c>
      <c r="B123" t="s">
        <v>8</v>
      </c>
      <c r="C123">
        <v>460639.53624162998</v>
      </c>
    </row>
    <row r="124" spans="1:3" x14ac:dyDescent="0.25">
      <c r="A124" t="s">
        <v>13</v>
      </c>
      <c r="B124" t="s">
        <v>9</v>
      </c>
      <c r="C124">
        <v>7315635.9701289702</v>
      </c>
    </row>
    <row r="125" spans="1:3" x14ac:dyDescent="0.25">
      <c r="A125" t="s">
        <v>13</v>
      </c>
      <c r="B125" t="s">
        <v>10</v>
      </c>
      <c r="C125">
        <v>35380733.745402902</v>
      </c>
    </row>
    <row r="126" spans="1:3" x14ac:dyDescent="0.25">
      <c r="A126" t="s">
        <v>13</v>
      </c>
      <c r="B126" t="s">
        <v>11</v>
      </c>
      <c r="C126">
        <v>1375505.70445646</v>
      </c>
    </row>
    <row r="127" spans="1:3" x14ac:dyDescent="0.25">
      <c r="A127" t="s">
        <v>13</v>
      </c>
      <c r="B127" t="s">
        <v>21</v>
      </c>
      <c r="C127">
        <v>1668857.8799598401</v>
      </c>
    </row>
    <row r="128" spans="1:3" x14ac:dyDescent="0.25">
      <c r="A128" t="s">
        <v>13</v>
      </c>
      <c r="B128" t="s">
        <v>12</v>
      </c>
      <c r="C128">
        <v>13122146.028259801</v>
      </c>
    </row>
    <row r="129" spans="1:3" x14ac:dyDescent="0.25">
      <c r="A129" t="s">
        <v>13</v>
      </c>
      <c r="B129" t="s">
        <v>13</v>
      </c>
      <c r="C129">
        <v>19400002.330912799</v>
      </c>
    </row>
    <row r="130" spans="1:3" x14ac:dyDescent="0.25">
      <c r="A130" t="s">
        <v>13</v>
      </c>
      <c r="B130" t="s">
        <v>14</v>
      </c>
      <c r="C130">
        <v>3127530.2359897699</v>
      </c>
    </row>
    <row r="131" spans="1:3" x14ac:dyDescent="0.25">
      <c r="A131" t="s">
        <v>13</v>
      </c>
      <c r="B131" t="s">
        <v>15</v>
      </c>
      <c r="C131">
        <v>4052488.3722898299</v>
      </c>
    </row>
    <row r="132" spans="1:3" x14ac:dyDescent="0.25">
      <c r="A132" t="s">
        <v>14</v>
      </c>
      <c r="B132" t="s">
        <v>4</v>
      </c>
      <c r="C132">
        <v>613292.207350799</v>
      </c>
    </row>
    <row r="133" spans="1:3" x14ac:dyDescent="0.25">
      <c r="A133" t="s">
        <v>14</v>
      </c>
      <c r="B133" t="s">
        <v>5</v>
      </c>
      <c r="C133">
        <v>2229226.7733371798</v>
      </c>
    </row>
    <row r="134" spans="1:3" x14ac:dyDescent="0.25">
      <c r="A134" t="s">
        <v>14</v>
      </c>
      <c r="B134" t="s">
        <v>6</v>
      </c>
      <c r="C134">
        <v>314045.68477045902</v>
      </c>
    </row>
    <row r="135" spans="1:3" x14ac:dyDescent="0.25">
      <c r="A135" t="s">
        <v>14</v>
      </c>
      <c r="B135" t="s">
        <v>7</v>
      </c>
      <c r="C135">
        <v>292370.02597673901</v>
      </c>
    </row>
    <row r="136" spans="1:3" x14ac:dyDescent="0.25">
      <c r="A136" t="s">
        <v>14</v>
      </c>
      <c r="B136" t="s">
        <v>8</v>
      </c>
      <c r="C136">
        <v>1157009.0063835899</v>
      </c>
    </row>
    <row r="137" spans="1:3" x14ac:dyDescent="0.25">
      <c r="A137" t="s">
        <v>14</v>
      </c>
      <c r="B137" t="s">
        <v>9</v>
      </c>
      <c r="C137">
        <v>13531230.802583801</v>
      </c>
    </row>
    <row r="138" spans="1:3" x14ac:dyDescent="0.25">
      <c r="A138" t="s">
        <v>14</v>
      </c>
      <c r="B138" t="s">
        <v>10</v>
      </c>
      <c r="C138">
        <v>5656839.2551164096</v>
      </c>
    </row>
    <row r="139" spans="1:3" x14ac:dyDescent="0.25">
      <c r="A139" t="s">
        <v>14</v>
      </c>
      <c r="B139" t="s">
        <v>11</v>
      </c>
      <c r="C139">
        <v>316778.25645433401</v>
      </c>
    </row>
    <row r="140" spans="1:3" x14ac:dyDescent="0.25">
      <c r="A140" t="s">
        <v>14</v>
      </c>
      <c r="B140" t="s">
        <v>21</v>
      </c>
      <c r="C140">
        <v>1281598.09749513</v>
      </c>
    </row>
    <row r="141" spans="1:3" x14ac:dyDescent="0.25">
      <c r="A141" t="s">
        <v>14</v>
      </c>
      <c r="B141" t="s">
        <v>12</v>
      </c>
      <c r="C141">
        <v>1121973.56422313</v>
      </c>
    </row>
    <row r="142" spans="1:3" x14ac:dyDescent="0.25">
      <c r="A142" t="s">
        <v>14</v>
      </c>
      <c r="B142" t="s">
        <v>13</v>
      </c>
      <c r="C142">
        <v>241122.97102167801</v>
      </c>
    </row>
    <row r="143" spans="1:3" x14ac:dyDescent="0.25">
      <c r="A143" t="s">
        <v>14</v>
      </c>
      <c r="B143" t="s">
        <v>14</v>
      </c>
      <c r="C143">
        <v>15898858.3114873</v>
      </c>
    </row>
    <row r="144" spans="1:3" x14ac:dyDescent="0.25">
      <c r="A144" t="s">
        <v>14</v>
      </c>
      <c r="B144" t="s">
        <v>15</v>
      </c>
      <c r="C144">
        <v>11375895.038375501</v>
      </c>
    </row>
    <row r="145" spans="1:3" x14ac:dyDescent="0.25">
      <c r="A145" t="s">
        <v>15</v>
      </c>
      <c r="B145" t="s">
        <v>4</v>
      </c>
      <c r="C145">
        <v>395460.67958640598</v>
      </c>
    </row>
    <row r="146" spans="1:3" x14ac:dyDescent="0.25">
      <c r="A146" t="s">
        <v>15</v>
      </c>
      <c r="B146" t="s">
        <v>5</v>
      </c>
      <c r="C146">
        <v>1249616.87200677</v>
      </c>
    </row>
    <row r="147" spans="1:3" x14ac:dyDescent="0.25">
      <c r="A147" t="s">
        <v>15</v>
      </c>
      <c r="B147" t="s">
        <v>6</v>
      </c>
      <c r="C147">
        <v>321381.96903421101</v>
      </c>
    </row>
    <row r="148" spans="1:3" x14ac:dyDescent="0.25">
      <c r="A148" t="s">
        <v>15</v>
      </c>
      <c r="B148" t="s">
        <v>7</v>
      </c>
      <c r="C148">
        <v>291914.45146435901</v>
      </c>
    </row>
    <row r="149" spans="1:3" x14ac:dyDescent="0.25">
      <c r="A149" t="s">
        <v>15</v>
      </c>
      <c r="B149" t="s">
        <v>8</v>
      </c>
      <c r="C149">
        <v>7293112.00379638</v>
      </c>
    </row>
    <row r="150" spans="1:3" x14ac:dyDescent="0.25">
      <c r="A150" t="s">
        <v>15</v>
      </c>
      <c r="B150" t="s">
        <v>9</v>
      </c>
      <c r="C150">
        <v>1163248.5323924299</v>
      </c>
    </row>
    <row r="151" spans="1:3" x14ac:dyDescent="0.25">
      <c r="A151" t="s">
        <v>15</v>
      </c>
      <c r="B151" t="s">
        <v>10</v>
      </c>
      <c r="C151">
        <v>4537145.8347602002</v>
      </c>
    </row>
    <row r="152" spans="1:3" x14ac:dyDescent="0.25">
      <c r="A152" t="s">
        <v>15</v>
      </c>
      <c r="B152" t="s">
        <v>11</v>
      </c>
      <c r="C152">
        <v>360942.005274066</v>
      </c>
    </row>
    <row r="153" spans="1:3" x14ac:dyDescent="0.25">
      <c r="A153" t="s">
        <v>15</v>
      </c>
      <c r="B153" t="s">
        <v>21</v>
      </c>
      <c r="C153">
        <v>347512.89026839199</v>
      </c>
    </row>
    <row r="154" spans="1:3" x14ac:dyDescent="0.25">
      <c r="A154" t="s">
        <v>15</v>
      </c>
      <c r="B154" t="s">
        <v>12</v>
      </c>
      <c r="C154">
        <v>1072251.08969153</v>
      </c>
    </row>
    <row r="155" spans="1:3" x14ac:dyDescent="0.25">
      <c r="A155" t="s">
        <v>15</v>
      </c>
      <c r="B155" t="s">
        <v>13</v>
      </c>
      <c r="C155">
        <v>189670.76092641699</v>
      </c>
    </row>
    <row r="156" spans="1:3" x14ac:dyDescent="0.25">
      <c r="A156" t="s">
        <v>15</v>
      </c>
      <c r="B156" t="s">
        <v>14</v>
      </c>
      <c r="C156">
        <v>3494265.4069047798</v>
      </c>
    </row>
    <row r="157" spans="1:3" x14ac:dyDescent="0.25">
      <c r="A157" t="s">
        <v>15</v>
      </c>
      <c r="B157" t="s">
        <v>15</v>
      </c>
      <c r="C157">
        <v>36039407.5004825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t="s">
        <v>37</v>
      </c>
      <c r="B1" t="s">
        <v>2</v>
      </c>
      <c r="C1" t="s">
        <v>31</v>
      </c>
    </row>
    <row r="2" spans="1:3" x14ac:dyDescent="0.25">
      <c r="A2" t="s">
        <v>4</v>
      </c>
      <c r="B2" s="30">
        <v>0.75136396365431002</v>
      </c>
      <c r="C2" t="s">
        <v>38</v>
      </c>
    </row>
    <row r="3" spans="1:3" x14ac:dyDescent="0.25">
      <c r="A3" t="s">
        <v>5</v>
      </c>
      <c r="B3" s="30">
        <v>0.96064655523481501</v>
      </c>
      <c r="C3" t="s">
        <v>38</v>
      </c>
    </row>
    <row r="4" spans="1:3" x14ac:dyDescent="0.25">
      <c r="A4" t="s">
        <v>6</v>
      </c>
      <c r="B4" s="30">
        <v>0.66112440328482702</v>
      </c>
      <c r="C4" t="s">
        <v>38</v>
      </c>
    </row>
    <row r="5" spans="1:3" x14ac:dyDescent="0.25">
      <c r="A5" t="s">
        <v>7</v>
      </c>
      <c r="B5" s="30">
        <v>0.38431991683130001</v>
      </c>
      <c r="C5" t="s">
        <v>38</v>
      </c>
    </row>
    <row r="6" spans="1:3" x14ac:dyDescent="0.25">
      <c r="A6" t="s">
        <v>8</v>
      </c>
      <c r="B6" s="30">
        <v>0.82370244624361</v>
      </c>
      <c r="C6" t="s">
        <v>38</v>
      </c>
    </row>
    <row r="7" spans="1:3" x14ac:dyDescent="0.25">
      <c r="A7" t="s">
        <v>9</v>
      </c>
      <c r="B7" s="30">
        <v>0.330360248464242</v>
      </c>
      <c r="C7" t="s">
        <v>38</v>
      </c>
    </row>
    <row r="8" spans="1:3" x14ac:dyDescent="0.25">
      <c r="A8" t="s">
        <v>10</v>
      </c>
      <c r="B8" s="30">
        <v>0.80676221326077602</v>
      </c>
      <c r="C8" t="s">
        <v>38</v>
      </c>
    </row>
    <row r="9" spans="1:3" x14ac:dyDescent="0.25">
      <c r="A9" t="s">
        <v>11</v>
      </c>
      <c r="B9" s="30">
        <v>0.339358921431133</v>
      </c>
      <c r="C9" t="s">
        <v>38</v>
      </c>
    </row>
    <row r="10" spans="1:3" x14ac:dyDescent="0.25">
      <c r="A10" t="s">
        <v>21</v>
      </c>
      <c r="B10" s="30">
        <v>0.99999999999993805</v>
      </c>
      <c r="C10" t="s">
        <v>38</v>
      </c>
    </row>
    <row r="11" spans="1:3" x14ac:dyDescent="0.25">
      <c r="A11" t="s">
        <v>12</v>
      </c>
      <c r="B11" s="30">
        <v>0.90632768400568398</v>
      </c>
      <c r="C11" t="s">
        <v>38</v>
      </c>
    </row>
    <row r="12" spans="1:3" x14ac:dyDescent="0.25">
      <c r="A12" t="s">
        <v>13</v>
      </c>
      <c r="B12" s="30">
        <v>0.62955139222539103</v>
      </c>
      <c r="C12" t="s">
        <v>38</v>
      </c>
    </row>
    <row r="13" spans="1:3" x14ac:dyDescent="0.25">
      <c r="A13" t="s">
        <v>14</v>
      </c>
      <c r="B13" s="30">
        <v>0.79503858748813905</v>
      </c>
      <c r="C13" t="s">
        <v>38</v>
      </c>
    </row>
    <row r="14" spans="1:3" x14ac:dyDescent="0.25">
      <c r="A14" t="s">
        <v>15</v>
      </c>
      <c r="B14" s="30">
        <v>0.835712123682116</v>
      </c>
      <c r="C14" t="s">
        <v>38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9CD2-2D14-4F0A-8960-87248972A3A3}">
  <sheetPr>
    <tabColor theme="2" tint="-9.9978637043366805E-2"/>
  </sheetPr>
  <dimension ref="A1:F32"/>
  <sheetViews>
    <sheetView workbookViewId="0">
      <selection activeCell="E25" sqref="E25"/>
    </sheetView>
  </sheetViews>
  <sheetFormatPr baseColWidth="10" defaultRowHeight="15" x14ac:dyDescent="0.25"/>
  <cols>
    <col min="2" max="2" width="21.28515625" bestFit="1" customWidth="1"/>
    <col min="3" max="3" width="14.28515625" bestFit="1" customWidth="1"/>
    <col min="4" max="4" width="19.85546875" bestFit="1" customWidth="1"/>
    <col min="5" max="5" width="19.28515625" bestFit="1" customWidth="1"/>
    <col min="6" max="6" width="15.5703125" bestFit="1" customWidth="1"/>
  </cols>
  <sheetData>
    <row r="1" spans="1:6" x14ac:dyDescent="0.25">
      <c r="A1" s="2" t="s">
        <v>69</v>
      </c>
      <c r="B1" s="2" t="s">
        <v>43</v>
      </c>
      <c r="C1" s="2" t="s">
        <v>40</v>
      </c>
      <c r="D1" s="2" t="s">
        <v>41</v>
      </c>
      <c r="E1" s="2" t="s">
        <v>42</v>
      </c>
      <c r="F1" s="2" t="s">
        <v>82</v>
      </c>
    </row>
    <row r="2" spans="1:6" x14ac:dyDescent="0.25">
      <c r="A2" s="4" t="s">
        <v>4</v>
      </c>
      <c r="B2" s="13">
        <v>26313705.999644902</v>
      </c>
      <c r="C2" s="13">
        <v>5082847.4646479301</v>
      </c>
      <c r="D2" s="13">
        <v>11943755.3660636</v>
      </c>
      <c r="E2" s="13">
        <v>13294673.644768501</v>
      </c>
      <c r="F2" s="13">
        <v>56634982.475124933</v>
      </c>
    </row>
    <row r="3" spans="1:6" x14ac:dyDescent="0.25">
      <c r="A3" s="4" t="s">
        <v>5</v>
      </c>
      <c r="B3" s="13">
        <v>119712058.859901</v>
      </c>
      <c r="C3" s="13">
        <v>16950319.707476199</v>
      </c>
      <c r="D3" s="13">
        <v>44218590.550510697</v>
      </c>
      <c r="E3" s="13">
        <v>36071219.790408097</v>
      </c>
      <c r="F3" s="13">
        <v>216952188.90829602</v>
      </c>
    </row>
    <row r="4" spans="1:6" x14ac:dyDescent="0.25">
      <c r="A4" s="4" t="s">
        <v>6</v>
      </c>
      <c r="B4" s="13">
        <v>6802497.3624906503</v>
      </c>
      <c r="C4" s="13">
        <v>2223078.9156216802</v>
      </c>
      <c r="D4" s="13">
        <v>6421041.6440737499</v>
      </c>
      <c r="E4" s="13">
        <v>5704090.1297933403</v>
      </c>
      <c r="F4" s="13">
        <v>21150708.051979423</v>
      </c>
    </row>
    <row r="5" spans="1:6" x14ac:dyDescent="0.25">
      <c r="A5" s="4" t="s">
        <v>7</v>
      </c>
      <c r="B5" s="13">
        <v>12924219.8525296</v>
      </c>
      <c r="C5" s="13">
        <v>3427928.24809324</v>
      </c>
      <c r="D5" s="13">
        <v>7426190.3428075695</v>
      </c>
      <c r="E5" s="13">
        <v>4961547.8260685997</v>
      </c>
      <c r="F5" s="13">
        <v>28739886.269499008</v>
      </c>
    </row>
    <row r="6" spans="1:6" x14ac:dyDescent="0.25">
      <c r="A6" s="4" t="s">
        <v>8</v>
      </c>
      <c r="B6" s="13">
        <v>15617510.8582785</v>
      </c>
      <c r="C6" s="13">
        <v>2701603.4507166799</v>
      </c>
      <c r="D6" s="13">
        <v>7060598.0058997301</v>
      </c>
      <c r="E6" s="13">
        <v>6736526.0945153702</v>
      </c>
      <c r="F6" s="13">
        <v>32116238.409410283</v>
      </c>
    </row>
    <row r="7" spans="1:6" x14ac:dyDescent="0.25">
      <c r="A7" s="4" t="s">
        <v>9</v>
      </c>
      <c r="B7" s="13">
        <v>1281176457.6623399</v>
      </c>
      <c r="C7" s="13">
        <v>52409621.667844698</v>
      </c>
      <c r="D7" s="13">
        <v>198295757.741494</v>
      </c>
      <c r="E7" s="13">
        <v>216427838.92183599</v>
      </c>
      <c r="F7" s="13">
        <v>1748309675.9935145</v>
      </c>
    </row>
    <row r="8" spans="1:6" x14ac:dyDescent="0.25">
      <c r="A8" s="4" t="s">
        <v>10</v>
      </c>
      <c r="B8" s="13">
        <v>166208168.89449501</v>
      </c>
      <c r="C8" s="13">
        <v>42284195.501662597</v>
      </c>
      <c r="D8" s="13">
        <v>87482674.003934294</v>
      </c>
      <c r="E8" s="13">
        <v>107190678.435947</v>
      </c>
      <c r="F8" s="13">
        <v>403165716.83603889</v>
      </c>
    </row>
    <row r="9" spans="1:6" x14ac:dyDescent="0.25">
      <c r="A9" s="4" t="s">
        <v>11</v>
      </c>
      <c r="B9" s="13">
        <v>25628004.095926899</v>
      </c>
      <c r="C9" s="13">
        <v>6613885.1960116997</v>
      </c>
      <c r="D9" s="13">
        <v>15833647.447713001</v>
      </c>
      <c r="E9" s="13">
        <v>24428791.999042299</v>
      </c>
      <c r="F9" s="13">
        <v>72504328.738693893</v>
      </c>
    </row>
    <row r="10" spans="1:6" x14ac:dyDescent="0.25">
      <c r="A10" s="4" t="s">
        <v>21</v>
      </c>
      <c r="B10" s="13">
        <v>82893136.086729795</v>
      </c>
      <c r="C10" s="13">
        <v>7836307.0236720704</v>
      </c>
      <c r="D10" s="13">
        <v>36421329.091126703</v>
      </c>
      <c r="E10" s="13">
        <v>22566204.408425901</v>
      </c>
      <c r="F10" s="13">
        <v>149716976.60995448</v>
      </c>
    </row>
    <row r="11" spans="1:6" x14ac:dyDescent="0.25">
      <c r="A11" s="4" t="s">
        <v>12</v>
      </c>
      <c r="B11" s="13">
        <v>80979218.118378803</v>
      </c>
      <c r="C11" s="13">
        <v>10054567.1106936</v>
      </c>
      <c r="D11" s="13">
        <v>23862850.171727099</v>
      </c>
      <c r="E11" s="13">
        <v>20760868.952583201</v>
      </c>
      <c r="F11" s="13">
        <v>135657504.35338271</v>
      </c>
    </row>
    <row r="12" spans="1:6" x14ac:dyDescent="0.25">
      <c r="A12" s="4" t="s">
        <v>13</v>
      </c>
      <c r="B12" s="13">
        <v>20952027.449945901</v>
      </c>
      <c r="C12" s="13">
        <v>8896613.8399892393</v>
      </c>
      <c r="D12" s="13">
        <v>15122023.075434599</v>
      </c>
      <c r="E12" s="13">
        <v>7398279.4604801796</v>
      </c>
      <c r="F12" s="13">
        <v>52368943.825849921</v>
      </c>
    </row>
    <row r="13" spans="1:6" x14ac:dyDescent="0.25">
      <c r="A13" s="4" t="s">
        <v>14</v>
      </c>
      <c r="B13" s="13">
        <v>36860852.850172304</v>
      </c>
      <c r="C13" s="13">
        <v>6632519.6868457003</v>
      </c>
      <c r="D13" s="13">
        <v>15902355.064529199</v>
      </c>
      <c r="E13" s="13">
        <v>18174279.9264175</v>
      </c>
      <c r="F13" s="13">
        <v>77570007.527964696</v>
      </c>
    </row>
    <row r="14" spans="1:6" x14ac:dyDescent="0.25">
      <c r="A14" s="4" t="s">
        <v>15</v>
      </c>
      <c r="B14" s="13">
        <v>70675784.327885002</v>
      </c>
      <c r="C14" s="13">
        <v>26229347.903166901</v>
      </c>
      <c r="D14" s="13">
        <v>65199237.859898202</v>
      </c>
      <c r="E14" s="13">
        <v>57263049.515527599</v>
      </c>
      <c r="F14" s="13">
        <v>219367419.60647771</v>
      </c>
    </row>
    <row r="15" spans="1:6" x14ac:dyDescent="0.25">
      <c r="A15" s="5" t="s">
        <v>82</v>
      </c>
      <c r="B15" s="18">
        <v>1946743642.4187183</v>
      </c>
      <c r="C15" s="18">
        <v>191342835.71644223</v>
      </c>
      <c r="D15" s="18">
        <v>535190050.36521244</v>
      </c>
      <c r="E15" s="18">
        <v>540978049.1058135</v>
      </c>
      <c r="F15" s="18">
        <v>3214254577.6061864</v>
      </c>
    </row>
    <row r="18" spans="1:6" x14ac:dyDescent="0.25">
      <c r="A18" s="2" t="s">
        <v>69</v>
      </c>
      <c r="B18" s="2" t="s">
        <v>43</v>
      </c>
      <c r="C18" s="2" t="s">
        <v>40</v>
      </c>
      <c r="D18" s="2" t="s">
        <v>41</v>
      </c>
      <c r="E18" s="2" t="s">
        <v>42</v>
      </c>
      <c r="F18" s="2" t="s">
        <v>82</v>
      </c>
    </row>
    <row r="19" spans="1:6" x14ac:dyDescent="0.25">
      <c r="A19" s="4" t="s">
        <v>4</v>
      </c>
      <c r="B19" s="16">
        <f>B2/$F2</f>
        <v>0.46461930152803238</v>
      </c>
      <c r="C19" s="16">
        <f t="shared" ref="C19:F19" si="0">C2/$F2</f>
        <v>8.9747488963740824E-2</v>
      </c>
      <c r="D19" s="16">
        <f t="shared" si="0"/>
        <v>0.2108900690718763</v>
      </c>
      <c r="E19" s="16">
        <f t="shared" si="0"/>
        <v>0.23474314043635047</v>
      </c>
      <c r="F19" s="16">
        <f t="shared" si="0"/>
        <v>1</v>
      </c>
    </row>
    <row r="20" spans="1:6" x14ac:dyDescent="0.25">
      <c r="A20" s="4" t="s">
        <v>5</v>
      </c>
      <c r="B20" s="16">
        <f t="shared" ref="B20:F20" si="1">B3/$F3</f>
        <v>0.55179004859223768</v>
      </c>
      <c r="C20" s="16">
        <f t="shared" si="1"/>
        <v>7.8129286423751942E-2</v>
      </c>
      <c r="D20" s="16">
        <f t="shared" si="1"/>
        <v>0.20381721324416574</v>
      </c>
      <c r="E20" s="16">
        <f t="shared" si="1"/>
        <v>0.16626345173984447</v>
      </c>
      <c r="F20" s="16">
        <f t="shared" si="1"/>
        <v>1</v>
      </c>
    </row>
    <row r="21" spans="1:6" x14ac:dyDescent="0.25">
      <c r="A21" s="4" t="s">
        <v>6</v>
      </c>
      <c r="B21" s="16">
        <f t="shared" ref="B21:F21" si="2">B4/$F4</f>
        <v>0.32162031388136098</v>
      </c>
      <c r="C21" s="16">
        <f t="shared" si="2"/>
        <v>0.10510659549355511</v>
      </c>
      <c r="D21" s="16">
        <f t="shared" si="2"/>
        <v>0.30358518628754966</v>
      </c>
      <c r="E21" s="16">
        <f t="shared" si="2"/>
        <v>0.2696879043375342</v>
      </c>
      <c r="F21" s="16">
        <f t="shared" si="2"/>
        <v>1</v>
      </c>
    </row>
    <row r="22" spans="1:6" x14ac:dyDescent="0.25">
      <c r="A22" s="4" t="s">
        <v>7</v>
      </c>
      <c r="B22" s="16">
        <f t="shared" ref="B22:F22" si="3">B5/$F5</f>
        <v>0.4496962768515122</v>
      </c>
      <c r="C22" s="16">
        <f t="shared" si="3"/>
        <v>0.11927424541450683</v>
      </c>
      <c r="D22" s="16">
        <f t="shared" si="3"/>
        <v>0.25839317084176555</v>
      </c>
      <c r="E22" s="16">
        <f t="shared" si="3"/>
        <v>0.17263630689221546</v>
      </c>
      <c r="F22" s="16">
        <f t="shared" si="3"/>
        <v>1</v>
      </c>
    </row>
    <row r="23" spans="1:6" x14ac:dyDescent="0.25">
      <c r="A23" s="4" t="s">
        <v>8</v>
      </c>
      <c r="B23" s="16">
        <f t="shared" ref="B23:F23" si="4">B6/$F6</f>
        <v>0.48628082340123802</v>
      </c>
      <c r="C23" s="16">
        <f t="shared" si="4"/>
        <v>8.4119547758902277E-2</v>
      </c>
      <c r="D23" s="16">
        <f t="shared" si="4"/>
        <v>0.21984511124537318</v>
      </c>
      <c r="E23" s="16">
        <f t="shared" si="4"/>
        <v>0.20975451759448643</v>
      </c>
      <c r="F23" s="16">
        <f t="shared" si="4"/>
        <v>1</v>
      </c>
    </row>
    <row r="24" spans="1:6" x14ac:dyDescent="0.25">
      <c r="A24" s="4" t="s">
        <v>9</v>
      </c>
      <c r="B24" s="16">
        <f t="shared" ref="B24:F24" si="5">B7/$F7</f>
        <v>0.73280865241124049</v>
      </c>
      <c r="C24" s="16">
        <f t="shared" si="5"/>
        <v>2.9977310305773948E-2</v>
      </c>
      <c r="D24" s="16">
        <f t="shared" si="5"/>
        <v>0.11342141524716333</v>
      </c>
      <c r="E24" s="16">
        <f t="shared" si="5"/>
        <v>0.12379262203582224</v>
      </c>
      <c r="F24" s="16">
        <f t="shared" si="5"/>
        <v>1</v>
      </c>
    </row>
    <row r="25" spans="1:6" x14ac:dyDescent="0.25">
      <c r="A25" s="4" t="s">
        <v>10</v>
      </c>
      <c r="B25" s="16">
        <f t="shared" ref="B25:F25" si="6">B8/$F8</f>
        <v>0.41225769442615884</v>
      </c>
      <c r="C25" s="16">
        <f t="shared" si="6"/>
        <v>0.10488043436207874</v>
      </c>
      <c r="D25" s="16">
        <f t="shared" si="6"/>
        <v>0.21698936777283598</v>
      </c>
      <c r="E25" s="16">
        <f t="shared" si="6"/>
        <v>0.26587250343892649</v>
      </c>
      <c r="F25" s="16">
        <f t="shared" si="6"/>
        <v>1</v>
      </c>
    </row>
    <row r="26" spans="1:6" x14ac:dyDescent="0.25">
      <c r="A26" s="4" t="s">
        <v>11</v>
      </c>
      <c r="B26" s="16">
        <f t="shared" ref="B26:F26" si="7">B9/$F9</f>
        <v>0.3534686072095144</v>
      </c>
      <c r="C26" s="16">
        <f t="shared" si="7"/>
        <v>9.1220556221521448E-2</v>
      </c>
      <c r="D26" s="16">
        <f t="shared" si="7"/>
        <v>0.21838209832653685</v>
      </c>
      <c r="E26" s="16">
        <f t="shared" si="7"/>
        <v>0.33692873824242736</v>
      </c>
      <c r="F26" s="16">
        <f t="shared" si="7"/>
        <v>1</v>
      </c>
    </row>
    <row r="27" spans="1:6" x14ac:dyDescent="0.25">
      <c r="A27" s="4" t="s">
        <v>21</v>
      </c>
      <c r="B27" s="16">
        <f t="shared" ref="B27:F27" si="8">B10/$F10</f>
        <v>0.55366557596660915</v>
      </c>
      <c r="C27" s="16">
        <f t="shared" si="8"/>
        <v>5.2340804637588743E-2</v>
      </c>
      <c r="D27" s="16">
        <f t="shared" si="8"/>
        <v>0.24326786391106631</v>
      </c>
      <c r="E27" s="16">
        <f t="shared" si="8"/>
        <v>0.15072575548473577</v>
      </c>
      <c r="F27" s="16">
        <f t="shared" si="8"/>
        <v>1</v>
      </c>
    </row>
    <row r="28" spans="1:6" x14ac:dyDescent="0.25">
      <c r="A28" s="4" t="s">
        <v>12</v>
      </c>
      <c r="B28" s="16">
        <f t="shared" ref="B28:F28" si="9">B11/$F11</f>
        <v>0.59693872819177762</v>
      </c>
      <c r="C28" s="16">
        <f t="shared" si="9"/>
        <v>7.411729383213353E-2</v>
      </c>
      <c r="D28" s="16">
        <f t="shared" si="9"/>
        <v>0.1759051243458325</v>
      </c>
      <c r="E28" s="16">
        <f t="shared" si="9"/>
        <v>0.15303885363025635</v>
      </c>
      <c r="F28" s="16">
        <f t="shared" si="9"/>
        <v>1</v>
      </c>
    </row>
    <row r="29" spans="1:6" x14ac:dyDescent="0.25">
      <c r="A29" s="4" t="s">
        <v>13</v>
      </c>
      <c r="B29" s="16">
        <f t="shared" ref="B29:F29" si="10">B12/$F12</f>
        <v>0.40008497249096203</v>
      </c>
      <c r="C29" s="16">
        <f t="shared" si="10"/>
        <v>0.16988339252314208</v>
      </c>
      <c r="D29" s="16">
        <f t="shared" si="10"/>
        <v>0.28875936711120365</v>
      </c>
      <c r="E29" s="16">
        <f t="shared" si="10"/>
        <v>0.14127226787469221</v>
      </c>
      <c r="F29" s="16">
        <f t="shared" si="10"/>
        <v>1</v>
      </c>
    </row>
    <row r="30" spans="1:6" x14ac:dyDescent="0.25">
      <c r="A30" s="4" t="s">
        <v>14</v>
      </c>
      <c r="B30" s="16">
        <f t="shared" ref="B30:F30" si="11">B13/$F13</f>
        <v>0.47519465351197276</v>
      </c>
      <c r="C30" s="16">
        <f t="shared" si="11"/>
        <v>8.5503661765852168E-2</v>
      </c>
      <c r="D30" s="16">
        <f t="shared" si="11"/>
        <v>0.20500649118534964</v>
      </c>
      <c r="E30" s="16">
        <f t="shared" si="11"/>
        <v>0.23429519353682551</v>
      </c>
      <c r="F30" s="16">
        <f t="shared" si="11"/>
        <v>1</v>
      </c>
    </row>
    <row r="31" spans="1:6" x14ac:dyDescent="0.25">
      <c r="A31" s="4" t="s">
        <v>15</v>
      </c>
      <c r="B31" s="16">
        <f t="shared" ref="B31:F31" si="12">B14/$F14</f>
        <v>0.32217995021626272</v>
      </c>
      <c r="C31" s="16">
        <f t="shared" si="12"/>
        <v>0.11956811066210114</v>
      </c>
      <c r="D31" s="16">
        <f t="shared" si="12"/>
        <v>0.2972147731730575</v>
      </c>
      <c r="E31" s="16">
        <f t="shared" si="12"/>
        <v>0.26103716594857862</v>
      </c>
      <c r="F31" s="16">
        <f t="shared" si="12"/>
        <v>1</v>
      </c>
    </row>
    <row r="32" spans="1:6" x14ac:dyDescent="0.25">
      <c r="A32" s="5" t="s">
        <v>82</v>
      </c>
      <c r="B32" s="16">
        <f t="shared" ref="B32:F32" si="13">B15/$F15</f>
        <v>0.6056594446444109</v>
      </c>
      <c r="C32" s="16">
        <f t="shared" si="13"/>
        <v>5.9529458882794734E-2</v>
      </c>
      <c r="D32" s="16">
        <f t="shared" si="13"/>
        <v>0.16650518415495105</v>
      </c>
      <c r="E32" s="16">
        <f t="shared" si="13"/>
        <v>0.16830591231784336</v>
      </c>
      <c r="F32" s="16">
        <f t="shared" si="13"/>
        <v>1</v>
      </c>
    </row>
  </sheetData>
  <conditionalFormatting sqref="B2:E14">
    <cfRule type="colorScale" priority="2">
      <colorScale>
        <cfvo type="min"/>
        <cfvo type="max"/>
        <color rgb="FFFCFCFF"/>
        <color rgb="FFF8696B"/>
      </colorScale>
    </cfRule>
  </conditionalFormatting>
  <conditionalFormatting sqref="B19:F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D2D-8554-4752-87DC-ADD00A3290EB}">
  <sheetPr>
    <tabColor theme="2" tint="-9.9978637043366805E-2"/>
  </sheetPr>
  <dimension ref="A3:F18"/>
  <sheetViews>
    <sheetView workbookViewId="0">
      <selection activeCell="A4" sqref="A4:F18"/>
    </sheetView>
  </sheetViews>
  <sheetFormatPr baseColWidth="10" defaultRowHeight="15" x14ac:dyDescent="0.25"/>
  <cols>
    <col min="1" max="1" width="22.42578125" bestFit="1" customWidth="1"/>
    <col min="2" max="2" width="23.85546875" bestFit="1" customWidth="1"/>
    <col min="3" max="3" width="15.140625" bestFit="1" customWidth="1"/>
    <col min="4" max="4" width="20" bestFit="1" customWidth="1"/>
    <col min="5" max="5" width="19.42578125" bestFit="1" customWidth="1"/>
    <col min="6" max="6" width="16.85546875" bestFit="1" customWidth="1"/>
  </cols>
  <sheetData>
    <row r="3" spans="1:6" x14ac:dyDescent="0.25">
      <c r="A3" s="3" t="s">
        <v>63</v>
      </c>
      <c r="B3" s="3" t="s">
        <v>66</v>
      </c>
    </row>
    <row r="4" spans="1:6" x14ac:dyDescent="0.25">
      <c r="A4" s="3" t="s">
        <v>64</v>
      </c>
      <c r="B4" t="s">
        <v>43</v>
      </c>
      <c r="C4" t="s">
        <v>40</v>
      </c>
      <c r="D4" t="s">
        <v>41</v>
      </c>
      <c r="E4" t="s">
        <v>42</v>
      </c>
      <c r="F4" t="s">
        <v>65</v>
      </c>
    </row>
    <row r="5" spans="1:6" x14ac:dyDescent="0.25">
      <c r="A5" s="4" t="s">
        <v>4</v>
      </c>
      <c r="B5" s="13">
        <v>26313705.999644902</v>
      </c>
      <c r="C5" s="13">
        <v>5082847.4646479301</v>
      </c>
      <c r="D5" s="13">
        <v>11943755.3660636</v>
      </c>
      <c r="E5" s="13">
        <v>13294673.644768501</v>
      </c>
      <c r="F5" s="13">
        <v>56634982.475124933</v>
      </c>
    </row>
    <row r="6" spans="1:6" x14ac:dyDescent="0.25">
      <c r="A6" s="4" t="s">
        <v>5</v>
      </c>
      <c r="B6" s="13">
        <v>119712058.859901</v>
      </c>
      <c r="C6" s="13">
        <v>16950319.707476199</v>
      </c>
      <c r="D6" s="13">
        <v>44218590.550510697</v>
      </c>
      <c r="E6" s="13">
        <v>36071219.790408097</v>
      </c>
      <c r="F6" s="13">
        <v>216952188.90829602</v>
      </c>
    </row>
    <row r="7" spans="1:6" x14ac:dyDescent="0.25">
      <c r="A7" s="4" t="s">
        <v>6</v>
      </c>
      <c r="B7" s="13">
        <v>6802497.3624906503</v>
      </c>
      <c r="C7" s="13">
        <v>2223078.9156216802</v>
      </c>
      <c r="D7" s="13">
        <v>6421041.6440737499</v>
      </c>
      <c r="E7" s="13">
        <v>5704090.1297933403</v>
      </c>
      <c r="F7" s="13">
        <v>21150708.051979423</v>
      </c>
    </row>
    <row r="8" spans="1:6" x14ac:dyDescent="0.25">
      <c r="A8" s="4" t="s">
        <v>7</v>
      </c>
      <c r="B8" s="13">
        <v>12924219.8525296</v>
      </c>
      <c r="C8" s="13">
        <v>3427928.24809324</v>
      </c>
      <c r="D8" s="13">
        <v>7426190.3428075695</v>
      </c>
      <c r="E8" s="13">
        <v>4961547.8260685997</v>
      </c>
      <c r="F8" s="13">
        <v>28739886.269499008</v>
      </c>
    </row>
    <row r="9" spans="1:6" x14ac:dyDescent="0.25">
      <c r="A9" s="4" t="s">
        <v>8</v>
      </c>
      <c r="B9" s="13">
        <v>15617510.8582785</v>
      </c>
      <c r="C9" s="13">
        <v>2701603.4507166799</v>
      </c>
      <c r="D9" s="13">
        <v>7060598.0058997301</v>
      </c>
      <c r="E9" s="13">
        <v>6736526.0945153702</v>
      </c>
      <c r="F9" s="13">
        <v>32116238.409410283</v>
      </c>
    </row>
    <row r="10" spans="1:6" x14ac:dyDescent="0.25">
      <c r="A10" s="4" t="s">
        <v>9</v>
      </c>
      <c r="B10" s="13">
        <v>1281176457.6623399</v>
      </c>
      <c r="C10" s="13">
        <v>52409621.667844698</v>
      </c>
      <c r="D10" s="13">
        <v>198295757.741494</v>
      </c>
      <c r="E10" s="13">
        <v>216427838.92183599</v>
      </c>
      <c r="F10" s="13">
        <v>1748309675.9935145</v>
      </c>
    </row>
    <row r="11" spans="1:6" x14ac:dyDescent="0.25">
      <c r="A11" s="4" t="s">
        <v>10</v>
      </c>
      <c r="B11" s="13">
        <v>166208168.89449501</v>
      </c>
      <c r="C11" s="13">
        <v>42284195.501662597</v>
      </c>
      <c r="D11" s="13">
        <v>87482674.003934294</v>
      </c>
      <c r="E11" s="13">
        <v>107190678.435947</v>
      </c>
      <c r="F11" s="13">
        <v>403165716.83603889</v>
      </c>
    </row>
    <row r="12" spans="1:6" x14ac:dyDescent="0.25">
      <c r="A12" s="4" t="s">
        <v>11</v>
      </c>
      <c r="B12" s="13">
        <v>25628004.095926899</v>
      </c>
      <c r="C12" s="13">
        <v>6613885.1960116997</v>
      </c>
      <c r="D12" s="13">
        <v>15833647.447713001</v>
      </c>
      <c r="E12" s="13">
        <v>24428791.999042299</v>
      </c>
      <c r="F12" s="13">
        <v>72504328.738693893</v>
      </c>
    </row>
    <row r="13" spans="1:6" x14ac:dyDescent="0.25">
      <c r="A13" s="4" t="s">
        <v>21</v>
      </c>
      <c r="B13" s="13">
        <v>82893136.086729795</v>
      </c>
      <c r="C13" s="13">
        <v>7836307.0236720704</v>
      </c>
      <c r="D13" s="13">
        <v>36421329.091126703</v>
      </c>
      <c r="E13" s="13">
        <v>22566204.408425901</v>
      </c>
      <c r="F13" s="13">
        <v>149716976.60995448</v>
      </c>
    </row>
    <row r="14" spans="1:6" x14ac:dyDescent="0.25">
      <c r="A14" s="4" t="s">
        <v>12</v>
      </c>
      <c r="B14" s="13">
        <v>80979218.118378803</v>
      </c>
      <c r="C14" s="13">
        <v>10054567.1106936</v>
      </c>
      <c r="D14" s="13">
        <v>23862850.171727099</v>
      </c>
      <c r="E14" s="13">
        <v>20760868.952583201</v>
      </c>
      <c r="F14" s="13">
        <v>135657504.35338271</v>
      </c>
    </row>
    <row r="15" spans="1:6" x14ac:dyDescent="0.25">
      <c r="A15" s="4" t="s">
        <v>13</v>
      </c>
      <c r="B15" s="13">
        <v>20952027.449945901</v>
      </c>
      <c r="C15" s="13">
        <v>8896613.8399892393</v>
      </c>
      <c r="D15" s="13">
        <v>15122023.075434599</v>
      </c>
      <c r="E15" s="13">
        <v>7398279.4604801796</v>
      </c>
      <c r="F15" s="13">
        <v>52368943.825849921</v>
      </c>
    </row>
    <row r="16" spans="1:6" x14ac:dyDescent="0.25">
      <c r="A16" s="4" t="s">
        <v>14</v>
      </c>
      <c r="B16" s="13">
        <v>36860852.850172304</v>
      </c>
      <c r="C16" s="13">
        <v>6632519.6868457003</v>
      </c>
      <c r="D16" s="13">
        <v>15902355.064529199</v>
      </c>
      <c r="E16" s="13">
        <v>18174279.9264175</v>
      </c>
      <c r="F16" s="13">
        <v>77570007.527964696</v>
      </c>
    </row>
    <row r="17" spans="1:6" x14ac:dyDescent="0.25">
      <c r="A17" s="4" t="s">
        <v>15</v>
      </c>
      <c r="B17" s="13">
        <v>70675784.327885002</v>
      </c>
      <c r="C17" s="13">
        <v>26229347.903166901</v>
      </c>
      <c r="D17" s="13">
        <v>65199237.859898202</v>
      </c>
      <c r="E17" s="13">
        <v>57263049.515527599</v>
      </c>
      <c r="F17" s="13">
        <v>219367419.60647771</v>
      </c>
    </row>
    <row r="18" spans="1:6" x14ac:dyDescent="0.25">
      <c r="A18" s="4" t="s">
        <v>65</v>
      </c>
      <c r="B18" s="13">
        <v>1946743642.4187183</v>
      </c>
      <c r="C18" s="13">
        <v>191342835.71644223</v>
      </c>
      <c r="D18" s="13">
        <v>535190050.36521244</v>
      </c>
      <c r="E18" s="13">
        <v>540978049.1058135</v>
      </c>
      <c r="F18" s="13">
        <v>3214254577.6061864</v>
      </c>
    </row>
  </sheetData>
  <conditionalFormatting pivot="1" sqref="B5:E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9.9978637043366805E-2"/>
  </sheetPr>
  <dimension ref="A1:C53"/>
  <sheetViews>
    <sheetView workbookViewId="0">
      <selection activeCell="A4" sqref="A4:F18"/>
    </sheetView>
  </sheetViews>
  <sheetFormatPr baseColWidth="10" defaultRowHeight="15" x14ac:dyDescent="0.25"/>
  <sheetData>
    <row r="1" spans="1:3" x14ac:dyDescent="0.25">
      <c r="A1" t="s">
        <v>37</v>
      </c>
      <c r="B1" t="s">
        <v>39</v>
      </c>
      <c r="C1" t="s">
        <v>2</v>
      </c>
    </row>
    <row r="2" spans="1:3" x14ac:dyDescent="0.25">
      <c r="A2" t="s">
        <v>4</v>
      </c>
      <c r="B2" t="s">
        <v>40</v>
      </c>
      <c r="C2">
        <v>5082847.4646479301</v>
      </c>
    </row>
    <row r="3" spans="1:3" x14ac:dyDescent="0.25">
      <c r="A3" t="s">
        <v>4</v>
      </c>
      <c r="B3" t="s">
        <v>41</v>
      </c>
      <c r="C3">
        <v>11943755.3660636</v>
      </c>
    </row>
    <row r="4" spans="1:3" x14ac:dyDescent="0.25">
      <c r="A4" t="s">
        <v>4</v>
      </c>
      <c r="B4" t="s">
        <v>42</v>
      </c>
      <c r="C4">
        <v>13294673.644768501</v>
      </c>
    </row>
    <row r="5" spans="1:3" x14ac:dyDescent="0.25">
      <c r="A5" t="s">
        <v>4</v>
      </c>
      <c r="B5" t="s">
        <v>43</v>
      </c>
      <c r="C5">
        <v>26313705.999644902</v>
      </c>
    </row>
    <row r="6" spans="1:3" x14ac:dyDescent="0.25">
      <c r="A6" t="s">
        <v>5</v>
      </c>
      <c r="B6" t="s">
        <v>40</v>
      </c>
      <c r="C6">
        <v>16950319.707476199</v>
      </c>
    </row>
    <row r="7" spans="1:3" x14ac:dyDescent="0.25">
      <c r="A7" t="s">
        <v>5</v>
      </c>
      <c r="B7" t="s">
        <v>41</v>
      </c>
      <c r="C7">
        <v>44218590.550510697</v>
      </c>
    </row>
    <row r="8" spans="1:3" x14ac:dyDescent="0.25">
      <c r="A8" t="s">
        <v>5</v>
      </c>
      <c r="B8" t="s">
        <v>42</v>
      </c>
      <c r="C8">
        <v>36071219.790408097</v>
      </c>
    </row>
    <row r="9" spans="1:3" x14ac:dyDescent="0.25">
      <c r="A9" t="s">
        <v>5</v>
      </c>
      <c r="B9" t="s">
        <v>43</v>
      </c>
      <c r="C9">
        <v>119712058.859901</v>
      </c>
    </row>
    <row r="10" spans="1:3" x14ac:dyDescent="0.25">
      <c r="A10" t="s">
        <v>6</v>
      </c>
      <c r="B10" t="s">
        <v>40</v>
      </c>
      <c r="C10">
        <v>2223078.9156216802</v>
      </c>
    </row>
    <row r="11" spans="1:3" x14ac:dyDescent="0.25">
      <c r="A11" t="s">
        <v>6</v>
      </c>
      <c r="B11" t="s">
        <v>41</v>
      </c>
      <c r="C11">
        <v>6421041.6440737499</v>
      </c>
    </row>
    <row r="12" spans="1:3" x14ac:dyDescent="0.25">
      <c r="A12" t="s">
        <v>6</v>
      </c>
      <c r="B12" t="s">
        <v>42</v>
      </c>
      <c r="C12">
        <v>5704090.1297933403</v>
      </c>
    </row>
    <row r="13" spans="1:3" x14ac:dyDescent="0.25">
      <c r="A13" t="s">
        <v>6</v>
      </c>
      <c r="B13" t="s">
        <v>43</v>
      </c>
      <c r="C13">
        <v>6802497.3624906503</v>
      </c>
    </row>
    <row r="14" spans="1:3" x14ac:dyDescent="0.25">
      <c r="A14" t="s">
        <v>7</v>
      </c>
      <c r="B14" t="s">
        <v>40</v>
      </c>
      <c r="C14">
        <v>3427928.24809324</v>
      </c>
    </row>
    <row r="15" spans="1:3" x14ac:dyDescent="0.25">
      <c r="A15" t="s">
        <v>7</v>
      </c>
      <c r="B15" t="s">
        <v>41</v>
      </c>
      <c r="C15">
        <v>7426190.3428075695</v>
      </c>
    </row>
    <row r="16" spans="1:3" x14ac:dyDescent="0.25">
      <c r="A16" t="s">
        <v>7</v>
      </c>
      <c r="B16" t="s">
        <v>42</v>
      </c>
      <c r="C16">
        <v>4961547.8260685997</v>
      </c>
    </row>
    <row r="17" spans="1:3" x14ac:dyDescent="0.25">
      <c r="A17" t="s">
        <v>7</v>
      </c>
      <c r="B17" t="s">
        <v>43</v>
      </c>
      <c r="C17">
        <v>12924219.8525296</v>
      </c>
    </row>
    <row r="18" spans="1:3" x14ac:dyDescent="0.25">
      <c r="A18" t="s">
        <v>8</v>
      </c>
      <c r="B18" t="s">
        <v>40</v>
      </c>
      <c r="C18">
        <v>2701603.4507166799</v>
      </c>
    </row>
    <row r="19" spans="1:3" x14ac:dyDescent="0.25">
      <c r="A19" t="s">
        <v>8</v>
      </c>
      <c r="B19" t="s">
        <v>41</v>
      </c>
      <c r="C19">
        <v>7060598.0058997301</v>
      </c>
    </row>
    <row r="20" spans="1:3" x14ac:dyDescent="0.25">
      <c r="A20" t="s">
        <v>8</v>
      </c>
      <c r="B20" t="s">
        <v>42</v>
      </c>
      <c r="C20">
        <v>6736526.0945153702</v>
      </c>
    </row>
    <row r="21" spans="1:3" x14ac:dyDescent="0.25">
      <c r="A21" t="s">
        <v>8</v>
      </c>
      <c r="B21" t="s">
        <v>43</v>
      </c>
      <c r="C21">
        <v>15617510.8582785</v>
      </c>
    </row>
    <row r="22" spans="1:3" x14ac:dyDescent="0.25">
      <c r="A22" t="s">
        <v>9</v>
      </c>
      <c r="B22" t="s">
        <v>40</v>
      </c>
      <c r="C22">
        <v>52409621.667844698</v>
      </c>
    </row>
    <row r="23" spans="1:3" x14ac:dyDescent="0.25">
      <c r="A23" t="s">
        <v>9</v>
      </c>
      <c r="B23" t="s">
        <v>41</v>
      </c>
      <c r="C23">
        <v>198295757.741494</v>
      </c>
    </row>
    <row r="24" spans="1:3" x14ac:dyDescent="0.25">
      <c r="A24" t="s">
        <v>9</v>
      </c>
      <c r="B24" t="s">
        <v>42</v>
      </c>
      <c r="C24">
        <v>216427838.92183599</v>
      </c>
    </row>
    <row r="25" spans="1:3" x14ac:dyDescent="0.25">
      <c r="A25" t="s">
        <v>9</v>
      </c>
      <c r="B25" t="s">
        <v>43</v>
      </c>
      <c r="C25">
        <v>1281176457.6623399</v>
      </c>
    </row>
    <row r="26" spans="1:3" x14ac:dyDescent="0.25">
      <c r="A26" t="s">
        <v>10</v>
      </c>
      <c r="B26" t="s">
        <v>40</v>
      </c>
      <c r="C26">
        <v>42284195.501662597</v>
      </c>
    </row>
    <row r="27" spans="1:3" x14ac:dyDescent="0.25">
      <c r="A27" t="s">
        <v>10</v>
      </c>
      <c r="B27" t="s">
        <v>41</v>
      </c>
      <c r="C27">
        <v>87482674.003934294</v>
      </c>
    </row>
    <row r="28" spans="1:3" x14ac:dyDescent="0.25">
      <c r="A28" t="s">
        <v>10</v>
      </c>
      <c r="B28" t="s">
        <v>42</v>
      </c>
      <c r="C28">
        <v>107190678.435947</v>
      </c>
    </row>
    <row r="29" spans="1:3" x14ac:dyDescent="0.25">
      <c r="A29" t="s">
        <v>10</v>
      </c>
      <c r="B29" t="s">
        <v>43</v>
      </c>
      <c r="C29">
        <v>166208168.89449501</v>
      </c>
    </row>
    <row r="30" spans="1:3" x14ac:dyDescent="0.25">
      <c r="A30" t="s">
        <v>11</v>
      </c>
      <c r="B30" t="s">
        <v>40</v>
      </c>
      <c r="C30">
        <v>6613885.1960116997</v>
      </c>
    </row>
    <row r="31" spans="1:3" x14ac:dyDescent="0.25">
      <c r="A31" t="s">
        <v>11</v>
      </c>
      <c r="B31" t="s">
        <v>41</v>
      </c>
      <c r="C31">
        <v>15833647.447713001</v>
      </c>
    </row>
    <row r="32" spans="1:3" x14ac:dyDescent="0.25">
      <c r="A32" t="s">
        <v>11</v>
      </c>
      <c r="B32" t="s">
        <v>42</v>
      </c>
      <c r="C32">
        <v>24428791.999042299</v>
      </c>
    </row>
    <row r="33" spans="1:3" x14ac:dyDescent="0.25">
      <c r="A33" t="s">
        <v>11</v>
      </c>
      <c r="B33" t="s">
        <v>43</v>
      </c>
      <c r="C33">
        <v>25628004.095926899</v>
      </c>
    </row>
    <row r="34" spans="1:3" x14ac:dyDescent="0.25">
      <c r="A34" t="s">
        <v>21</v>
      </c>
      <c r="B34" t="s">
        <v>40</v>
      </c>
      <c r="C34">
        <v>7836307.0236720704</v>
      </c>
    </row>
    <row r="35" spans="1:3" x14ac:dyDescent="0.25">
      <c r="A35" t="s">
        <v>21</v>
      </c>
      <c r="B35" t="s">
        <v>41</v>
      </c>
      <c r="C35">
        <v>36421329.091126703</v>
      </c>
    </row>
    <row r="36" spans="1:3" x14ac:dyDescent="0.25">
      <c r="A36" t="s">
        <v>21</v>
      </c>
      <c r="B36" t="s">
        <v>42</v>
      </c>
      <c r="C36">
        <v>22566204.408425901</v>
      </c>
    </row>
    <row r="37" spans="1:3" x14ac:dyDescent="0.25">
      <c r="A37" t="s">
        <v>21</v>
      </c>
      <c r="B37" t="s">
        <v>43</v>
      </c>
      <c r="C37">
        <v>82893136.086729795</v>
      </c>
    </row>
    <row r="38" spans="1:3" x14ac:dyDescent="0.25">
      <c r="A38" t="s">
        <v>12</v>
      </c>
      <c r="B38" t="s">
        <v>40</v>
      </c>
      <c r="C38">
        <v>10054567.1106936</v>
      </c>
    </row>
    <row r="39" spans="1:3" x14ac:dyDescent="0.25">
      <c r="A39" t="s">
        <v>12</v>
      </c>
      <c r="B39" t="s">
        <v>41</v>
      </c>
      <c r="C39">
        <v>23862850.171727099</v>
      </c>
    </row>
    <row r="40" spans="1:3" x14ac:dyDescent="0.25">
      <c r="A40" t="s">
        <v>12</v>
      </c>
      <c r="B40" t="s">
        <v>42</v>
      </c>
      <c r="C40">
        <v>20760868.952583201</v>
      </c>
    </row>
    <row r="41" spans="1:3" x14ac:dyDescent="0.25">
      <c r="A41" t="s">
        <v>12</v>
      </c>
      <c r="B41" t="s">
        <v>43</v>
      </c>
      <c r="C41">
        <v>80979218.118378803</v>
      </c>
    </row>
    <row r="42" spans="1:3" x14ac:dyDescent="0.25">
      <c r="A42" t="s">
        <v>13</v>
      </c>
      <c r="B42" t="s">
        <v>40</v>
      </c>
      <c r="C42">
        <v>8896613.8399892393</v>
      </c>
    </row>
    <row r="43" spans="1:3" x14ac:dyDescent="0.25">
      <c r="A43" t="s">
        <v>13</v>
      </c>
      <c r="B43" t="s">
        <v>41</v>
      </c>
      <c r="C43">
        <v>15122023.075434599</v>
      </c>
    </row>
    <row r="44" spans="1:3" x14ac:dyDescent="0.25">
      <c r="A44" t="s">
        <v>13</v>
      </c>
      <c r="B44" t="s">
        <v>42</v>
      </c>
      <c r="C44">
        <v>7398279.4604801796</v>
      </c>
    </row>
    <row r="45" spans="1:3" x14ac:dyDescent="0.25">
      <c r="A45" t="s">
        <v>13</v>
      </c>
      <c r="B45" t="s">
        <v>43</v>
      </c>
      <c r="C45">
        <v>20952027.449945901</v>
      </c>
    </row>
    <row r="46" spans="1:3" x14ac:dyDescent="0.25">
      <c r="A46" t="s">
        <v>14</v>
      </c>
      <c r="B46" t="s">
        <v>40</v>
      </c>
      <c r="C46">
        <v>6632519.6868457003</v>
      </c>
    </row>
    <row r="47" spans="1:3" x14ac:dyDescent="0.25">
      <c r="A47" t="s">
        <v>14</v>
      </c>
      <c r="B47" t="s">
        <v>41</v>
      </c>
      <c r="C47">
        <v>15902355.064529199</v>
      </c>
    </row>
    <row r="48" spans="1:3" x14ac:dyDescent="0.25">
      <c r="A48" t="s">
        <v>14</v>
      </c>
      <c r="B48" t="s">
        <v>42</v>
      </c>
      <c r="C48">
        <v>18174279.9264175</v>
      </c>
    </row>
    <row r="49" spans="1:3" x14ac:dyDescent="0.25">
      <c r="A49" t="s">
        <v>14</v>
      </c>
      <c r="B49" t="s">
        <v>43</v>
      </c>
      <c r="C49">
        <v>36860852.850172304</v>
      </c>
    </row>
    <row r="50" spans="1:3" x14ac:dyDescent="0.25">
      <c r="A50" t="s">
        <v>15</v>
      </c>
      <c r="B50" t="s">
        <v>40</v>
      </c>
      <c r="C50">
        <v>26229347.903166901</v>
      </c>
    </row>
    <row r="51" spans="1:3" x14ac:dyDescent="0.25">
      <c r="A51" t="s">
        <v>15</v>
      </c>
      <c r="B51" t="s">
        <v>41</v>
      </c>
      <c r="C51">
        <v>65199237.859898202</v>
      </c>
    </row>
    <row r="52" spans="1:3" x14ac:dyDescent="0.25">
      <c r="A52" t="s">
        <v>15</v>
      </c>
      <c r="B52" t="s">
        <v>42</v>
      </c>
      <c r="C52">
        <v>57263049.515527599</v>
      </c>
    </row>
    <row r="53" spans="1:3" x14ac:dyDescent="0.25">
      <c r="A53" t="s">
        <v>15</v>
      </c>
      <c r="B53" t="s">
        <v>43</v>
      </c>
      <c r="C53">
        <v>70675784.327885002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9C6A-4E5D-4F57-A0E4-3EF30704C512}">
  <sheetPr>
    <tabColor theme="6" tint="0.59999389629810485"/>
  </sheetPr>
  <dimension ref="A3:H18"/>
  <sheetViews>
    <sheetView workbookViewId="0">
      <selection activeCell="A4" sqref="A4:H18"/>
    </sheetView>
  </sheetViews>
  <sheetFormatPr baseColWidth="10" defaultRowHeight="15" x14ac:dyDescent="0.25"/>
  <cols>
    <col min="1" max="1" width="22.42578125" bestFit="1" customWidth="1"/>
    <col min="2" max="2" width="25.140625" bestFit="1" customWidth="1"/>
    <col min="3" max="3" width="34.42578125" bestFit="1" customWidth="1"/>
    <col min="4" max="4" width="32" bestFit="1" customWidth="1"/>
    <col min="5" max="5" width="14.140625" bestFit="1" customWidth="1"/>
    <col min="6" max="6" width="30" bestFit="1" customWidth="1"/>
    <col min="7" max="7" width="38.28515625" bestFit="1" customWidth="1"/>
    <col min="8" max="8" width="15.5703125" bestFit="1" customWidth="1"/>
    <col min="9" max="9" width="11.5703125" bestFit="1" customWidth="1"/>
    <col min="10" max="11" width="12.5703125" bestFit="1" customWidth="1"/>
    <col min="12" max="12" width="11.5703125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8" x14ac:dyDescent="0.25">
      <c r="A3" s="3" t="s">
        <v>63</v>
      </c>
      <c r="B3" s="3" t="s">
        <v>66</v>
      </c>
    </row>
    <row r="4" spans="1:8" x14ac:dyDescent="0.25">
      <c r="A4" s="3" t="s">
        <v>64</v>
      </c>
      <c r="B4" t="s">
        <v>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65</v>
      </c>
    </row>
    <row r="5" spans="1:8" x14ac:dyDescent="0.25">
      <c r="A5" s="4" t="s">
        <v>4</v>
      </c>
      <c r="B5" s="13">
        <v>19753717.82968</v>
      </c>
      <c r="C5" s="13">
        <v>490894.3814591</v>
      </c>
      <c r="D5" s="13">
        <v>921243.47573751502</v>
      </c>
      <c r="E5" s="13">
        <v>3370832.9145877501</v>
      </c>
      <c r="F5" s="13">
        <v>16665980.827213399</v>
      </c>
      <c r="G5" s="13">
        <v>15432313.0103184</v>
      </c>
      <c r="H5" s="13">
        <v>56634982.438996166</v>
      </c>
    </row>
    <row r="6" spans="1:8" x14ac:dyDescent="0.25">
      <c r="A6" s="4" t="s">
        <v>5</v>
      </c>
      <c r="B6" s="13">
        <v>86279309.598176897</v>
      </c>
      <c r="C6" s="13">
        <v>3126240.7668634802</v>
      </c>
      <c r="D6" s="13">
        <v>2726622.2909955299</v>
      </c>
      <c r="E6" s="13">
        <v>8280009.2695866497</v>
      </c>
      <c r="F6" s="13">
        <v>65485558.836709499</v>
      </c>
      <c r="G6" s="13">
        <v>51054448.064330399</v>
      </c>
      <c r="H6" s="13">
        <v>216952188.82666245</v>
      </c>
    </row>
    <row r="7" spans="1:8" x14ac:dyDescent="0.25">
      <c r="A7" s="4" t="s">
        <v>6</v>
      </c>
      <c r="B7" s="13">
        <v>7819919.6846246403</v>
      </c>
      <c r="C7" s="13">
        <v>288932.86009398202</v>
      </c>
      <c r="D7" s="13">
        <v>290309.727376497</v>
      </c>
      <c r="E7" s="13">
        <v>792527.837226787</v>
      </c>
      <c r="F7" s="13">
        <v>6488505.6855530702</v>
      </c>
      <c r="G7" s="13">
        <v>5470512.2465298604</v>
      </c>
      <c r="H7" s="13">
        <v>21150708.041404836</v>
      </c>
    </row>
    <row r="8" spans="1:8" x14ac:dyDescent="0.25">
      <c r="A8" s="4" t="s">
        <v>7</v>
      </c>
      <c r="B8" s="13">
        <v>3425804.86457972</v>
      </c>
      <c r="C8" s="13">
        <v>143226.949571206</v>
      </c>
      <c r="D8" s="13">
        <v>238467.91250166099</v>
      </c>
      <c r="E8" s="13">
        <v>540353.69697935297</v>
      </c>
      <c r="F8" s="13">
        <v>5087532.0699281702</v>
      </c>
      <c r="G8" s="13">
        <v>19304500.7668438</v>
      </c>
      <c r="H8" s="13">
        <v>28739886.260403909</v>
      </c>
    </row>
    <row r="9" spans="1:8" x14ac:dyDescent="0.25">
      <c r="A9" s="4" t="s">
        <v>8</v>
      </c>
      <c r="B9" s="13">
        <v>5390545.9961896297</v>
      </c>
      <c r="C9" s="13">
        <v>341540.770974566</v>
      </c>
      <c r="D9" s="13">
        <v>342898.191684791</v>
      </c>
      <c r="E9" s="13">
        <v>6083661.1572531499</v>
      </c>
      <c r="F9" s="13">
        <v>13789208.467289301</v>
      </c>
      <c r="G9" s="13">
        <v>6168383.8182523698</v>
      </c>
      <c r="H9" s="13">
        <v>32116238.401643805</v>
      </c>
    </row>
    <row r="10" spans="1:8" x14ac:dyDescent="0.25">
      <c r="A10" s="4" t="s">
        <v>9</v>
      </c>
      <c r="B10" s="13">
        <v>459751803.72403097</v>
      </c>
      <c r="C10" s="13">
        <v>15775776.2532499</v>
      </c>
      <c r="D10" s="13">
        <v>49908702.455201</v>
      </c>
      <c r="E10" s="13">
        <v>8313547.2612653999</v>
      </c>
      <c r="F10" s="13">
        <v>880761370.70629299</v>
      </c>
      <c r="G10" s="13">
        <v>333798475.55361003</v>
      </c>
      <c r="H10" s="13">
        <v>1748309675.9536502</v>
      </c>
    </row>
    <row r="11" spans="1:8" x14ac:dyDescent="0.25">
      <c r="A11" s="4" t="s">
        <v>10</v>
      </c>
      <c r="B11" s="13">
        <v>71353204.809597194</v>
      </c>
      <c r="C11" s="13">
        <v>3130022.3656374398</v>
      </c>
      <c r="D11" s="13">
        <v>3659591.00082125</v>
      </c>
      <c r="E11" s="13">
        <v>44677259.248290099</v>
      </c>
      <c r="F11" s="13">
        <v>151398131.64307499</v>
      </c>
      <c r="G11" s="13">
        <v>128947506.66469499</v>
      </c>
      <c r="H11" s="13">
        <v>403165715.73211598</v>
      </c>
    </row>
    <row r="12" spans="1:8" x14ac:dyDescent="0.25">
      <c r="A12" s="4" t="s">
        <v>11</v>
      </c>
      <c r="B12" s="13">
        <v>16351063.899289999</v>
      </c>
      <c r="C12" s="13">
        <v>267474.64489642298</v>
      </c>
      <c r="D12" s="13">
        <v>388786.683319078</v>
      </c>
      <c r="E12" s="13">
        <v>1319691.67696529</v>
      </c>
      <c r="F12" s="13">
        <v>9490518.9228807501</v>
      </c>
      <c r="G12" s="13">
        <v>44686792.873936102</v>
      </c>
      <c r="H12" s="13">
        <v>72504328.701287642</v>
      </c>
    </row>
    <row r="13" spans="1:8" x14ac:dyDescent="0.25">
      <c r="A13" s="4" t="s">
        <v>21</v>
      </c>
      <c r="B13" s="13">
        <v>95211026.957143798</v>
      </c>
      <c r="C13" s="13">
        <v>3467525.9258912299</v>
      </c>
      <c r="D13" s="13">
        <v>1021235.90753174</v>
      </c>
      <c r="E13" s="13">
        <v>1652527.4045072</v>
      </c>
      <c r="F13" s="13">
        <v>21759935.6368527</v>
      </c>
      <c r="G13" s="13">
        <v>26604724.740621101</v>
      </c>
      <c r="H13" s="13">
        <v>149716976.57254776</v>
      </c>
    </row>
    <row r="14" spans="1:8" x14ac:dyDescent="0.25">
      <c r="A14" s="4" t="s">
        <v>12</v>
      </c>
      <c r="B14" s="13">
        <v>34562720.720465302</v>
      </c>
      <c r="C14" s="13">
        <v>814133.638275365</v>
      </c>
      <c r="D14" s="13">
        <v>1280878.98806071</v>
      </c>
      <c r="E14" s="13">
        <v>15270760.7447116</v>
      </c>
      <c r="F14" s="13">
        <v>41695385.490768403</v>
      </c>
      <c r="G14" s="13">
        <v>42033624.683988199</v>
      </c>
      <c r="H14" s="13">
        <v>135657504.26626956</v>
      </c>
    </row>
    <row r="15" spans="1:8" x14ac:dyDescent="0.25">
      <c r="A15" s="4" t="s">
        <v>13</v>
      </c>
      <c r="B15" s="13">
        <v>6041030.5805505803</v>
      </c>
      <c r="C15" s="13">
        <v>215457.93539372101</v>
      </c>
      <c r="D15" s="13">
        <v>410340.78563588101</v>
      </c>
      <c r="E15" s="13">
        <v>9134258.4586555604</v>
      </c>
      <c r="F15" s="13">
        <v>29446709.945745699</v>
      </c>
      <c r="G15" s="13">
        <v>7121146.0779424403</v>
      </c>
      <c r="H15" s="13">
        <v>52368943.783923879</v>
      </c>
    </row>
    <row r="16" spans="1:8" x14ac:dyDescent="0.25">
      <c r="A16" s="4" t="s">
        <v>14</v>
      </c>
      <c r="B16" s="13">
        <v>16837501.466449302</v>
      </c>
      <c r="C16" s="13">
        <v>1228474.02557391</v>
      </c>
      <c r="D16" s="13">
        <v>812411.14555754</v>
      </c>
      <c r="E16" s="13">
        <v>3912988.1348316502</v>
      </c>
      <c r="F16" s="13">
        <v>22469758.817476701</v>
      </c>
      <c r="G16" s="13">
        <v>32308873.8965277</v>
      </c>
      <c r="H16" s="13">
        <v>77570007.486416817</v>
      </c>
    </row>
    <row r="17" spans="1:8" x14ac:dyDescent="0.25">
      <c r="A17" s="4" t="s">
        <v>15</v>
      </c>
      <c r="B17" s="13">
        <v>45670883.834192999</v>
      </c>
      <c r="C17" s="13">
        <v>3151287.8669019402</v>
      </c>
      <c r="D17" s="13">
        <v>2849465.2377032102</v>
      </c>
      <c r="E17" s="13">
        <v>20628821.1003692</v>
      </c>
      <c r="F17" s="13">
        <v>91153009.371996298</v>
      </c>
      <c r="G17" s="13">
        <v>55913952.130694002</v>
      </c>
      <c r="H17" s="13">
        <v>219367419.54185763</v>
      </c>
    </row>
    <row r="18" spans="1:8" x14ac:dyDescent="0.25">
      <c r="A18" s="4" t="s">
        <v>65</v>
      </c>
      <c r="B18" s="13">
        <v>868448533.96497095</v>
      </c>
      <c r="C18" s="13">
        <v>32440988.384782266</v>
      </c>
      <c r="D18" s="13">
        <v>64850953.8021264</v>
      </c>
      <c r="E18" s="13">
        <v>123977238.90522972</v>
      </c>
      <c r="F18" s="13">
        <v>1355691606.4217823</v>
      </c>
      <c r="G18" s="13">
        <v>768845254.52828944</v>
      </c>
      <c r="H18" s="13">
        <v>3214254576.0071816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BC0-A654-4EA7-B6F7-73B5BA22F43A}">
  <sheetPr>
    <tabColor theme="6" tint="0.59999389629810485"/>
  </sheetPr>
  <dimension ref="A2:J33"/>
  <sheetViews>
    <sheetView workbookViewId="0">
      <selection activeCell="E24" sqref="E24"/>
    </sheetView>
  </sheetViews>
  <sheetFormatPr baseColWidth="10" defaultRowHeight="15" x14ac:dyDescent="0.25"/>
  <cols>
    <col min="2" max="2" width="25.140625" bestFit="1" customWidth="1"/>
    <col min="3" max="3" width="34.140625" bestFit="1" customWidth="1"/>
    <col min="4" max="4" width="31.7109375" bestFit="1" customWidth="1"/>
    <col min="5" max="5" width="15.140625" bestFit="1" customWidth="1"/>
    <col min="6" max="6" width="29.85546875" bestFit="1" customWidth="1"/>
    <col min="7" max="7" width="38.140625" bestFit="1" customWidth="1"/>
    <col min="8" max="8" width="16.85546875" bestFit="1" customWidth="1"/>
  </cols>
  <sheetData>
    <row r="2" spans="1:8" x14ac:dyDescent="0.25">
      <c r="B2" t="s">
        <v>3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67</v>
      </c>
    </row>
    <row r="3" spans="1:8" x14ac:dyDescent="0.25">
      <c r="A3" t="s">
        <v>4</v>
      </c>
      <c r="B3" s="8">
        <v>19753717.82968</v>
      </c>
      <c r="C3" s="8">
        <v>490894.3814591</v>
      </c>
      <c r="D3" s="8">
        <v>921243.47573751502</v>
      </c>
      <c r="E3" s="8">
        <v>3370832.9145877501</v>
      </c>
      <c r="F3" s="8">
        <v>16665980.827213399</v>
      </c>
      <c r="G3" s="8">
        <v>15432313.0103184</v>
      </c>
      <c r="H3" s="8">
        <v>56634982.438996166</v>
      </c>
    </row>
    <row r="4" spans="1:8" x14ac:dyDescent="0.25">
      <c r="A4" t="s">
        <v>5</v>
      </c>
      <c r="B4" s="8">
        <v>86279309.598176897</v>
      </c>
      <c r="C4" s="8">
        <v>3126240.7668634802</v>
      </c>
      <c r="D4" s="8">
        <v>2726622.2909955299</v>
      </c>
      <c r="E4" s="8">
        <v>8280009.2695866497</v>
      </c>
      <c r="F4" s="8">
        <v>65485558.836709499</v>
      </c>
      <c r="G4" s="8">
        <v>51054448.064330399</v>
      </c>
      <c r="H4" s="8">
        <v>216952188.82666245</v>
      </c>
    </row>
    <row r="5" spans="1:8" x14ac:dyDescent="0.25">
      <c r="A5" t="s">
        <v>6</v>
      </c>
      <c r="B5" s="8">
        <v>7819919.6846246403</v>
      </c>
      <c r="C5" s="8">
        <v>288932.86009398202</v>
      </c>
      <c r="D5" s="8">
        <v>290309.727376497</v>
      </c>
      <c r="E5" s="8">
        <v>792527.837226787</v>
      </c>
      <c r="F5" s="8">
        <v>6488505.6855530702</v>
      </c>
      <c r="G5" s="8">
        <v>5470512.2465298604</v>
      </c>
      <c r="H5" s="8">
        <v>21150708.041404836</v>
      </c>
    </row>
    <row r="6" spans="1:8" x14ac:dyDescent="0.25">
      <c r="A6" t="s">
        <v>7</v>
      </c>
      <c r="B6" s="8">
        <v>3425804.86457972</v>
      </c>
      <c r="C6" s="8">
        <v>143226.949571206</v>
      </c>
      <c r="D6" s="8">
        <v>238467.91250166099</v>
      </c>
      <c r="E6" s="8">
        <v>540353.69697935297</v>
      </c>
      <c r="F6" s="8">
        <v>5087532.0699281702</v>
      </c>
      <c r="G6" s="8">
        <v>19304500.7668438</v>
      </c>
      <c r="H6" s="8">
        <v>28739886.260403909</v>
      </c>
    </row>
    <row r="7" spans="1:8" x14ac:dyDescent="0.25">
      <c r="A7" t="s">
        <v>8</v>
      </c>
      <c r="B7" s="8">
        <v>5390545.9961896297</v>
      </c>
      <c r="C7" s="8">
        <v>341540.770974566</v>
      </c>
      <c r="D7" s="8">
        <v>342898.191684791</v>
      </c>
      <c r="E7" s="8">
        <v>6083661.1572531499</v>
      </c>
      <c r="F7" s="8">
        <v>13789208.467289301</v>
      </c>
      <c r="G7" s="8">
        <v>6168383.8182523698</v>
      </c>
      <c r="H7" s="8">
        <v>32116238.401643805</v>
      </c>
    </row>
    <row r="8" spans="1:8" x14ac:dyDescent="0.25">
      <c r="A8" t="s">
        <v>9</v>
      </c>
      <c r="B8" s="8">
        <v>459751803.72403097</v>
      </c>
      <c r="C8" s="8">
        <v>15775776.2532499</v>
      </c>
      <c r="D8" s="8">
        <v>49908702.455201</v>
      </c>
      <c r="E8" s="8">
        <v>8313547.2612653999</v>
      </c>
      <c r="F8" s="8">
        <v>880761370.70629299</v>
      </c>
      <c r="G8" s="8">
        <v>333798475.55361003</v>
      </c>
      <c r="H8" s="8">
        <v>1748309675.9536502</v>
      </c>
    </row>
    <row r="9" spans="1:8" x14ac:dyDescent="0.25">
      <c r="A9" t="s">
        <v>10</v>
      </c>
      <c r="B9" s="8">
        <v>71353204.809597194</v>
      </c>
      <c r="C9" s="8">
        <v>3130022.3656374398</v>
      </c>
      <c r="D9" s="8">
        <v>3659591.00082125</v>
      </c>
      <c r="E9" s="8">
        <v>44677259.248290099</v>
      </c>
      <c r="F9" s="8">
        <v>151398131.64307499</v>
      </c>
      <c r="G9" s="8">
        <v>128947506.66469499</v>
      </c>
      <c r="H9" s="8">
        <v>403165715.73211598</v>
      </c>
    </row>
    <row r="10" spans="1:8" x14ac:dyDescent="0.25">
      <c r="A10" t="s">
        <v>11</v>
      </c>
      <c r="B10" s="8">
        <v>16351063.899289999</v>
      </c>
      <c r="C10" s="8">
        <v>267474.64489642298</v>
      </c>
      <c r="D10" s="8">
        <v>388786.683319078</v>
      </c>
      <c r="E10" s="8">
        <v>1319691.67696529</v>
      </c>
      <c r="F10" s="8">
        <v>9490518.9228807501</v>
      </c>
      <c r="G10" s="8">
        <v>44686792.873936102</v>
      </c>
      <c r="H10" s="8">
        <v>72504328.701287642</v>
      </c>
    </row>
    <row r="11" spans="1:8" x14ac:dyDescent="0.25">
      <c r="A11" t="s">
        <v>21</v>
      </c>
      <c r="B11" s="8">
        <v>95211026.957143798</v>
      </c>
      <c r="C11" s="8">
        <v>3467525.9258912299</v>
      </c>
      <c r="D11" s="8">
        <v>1021235.90753174</v>
      </c>
      <c r="E11" s="8">
        <v>1652527.4045072</v>
      </c>
      <c r="F11" s="8">
        <v>21759935.6368527</v>
      </c>
      <c r="G11" s="8">
        <v>26604724.740621101</v>
      </c>
      <c r="H11" s="8">
        <v>149716976.57254776</v>
      </c>
    </row>
    <row r="12" spans="1:8" x14ac:dyDescent="0.25">
      <c r="A12" t="s">
        <v>12</v>
      </c>
      <c r="B12" s="8">
        <v>34562720.720465302</v>
      </c>
      <c r="C12" s="8">
        <v>814133.638275365</v>
      </c>
      <c r="D12" s="8">
        <v>1280878.98806071</v>
      </c>
      <c r="E12" s="8">
        <v>15270760.7447116</v>
      </c>
      <c r="F12" s="8">
        <v>41695385.490768403</v>
      </c>
      <c r="G12" s="8">
        <v>42033624.683988199</v>
      </c>
      <c r="H12" s="8">
        <v>135657504.26626956</v>
      </c>
    </row>
    <row r="13" spans="1:8" x14ac:dyDescent="0.25">
      <c r="A13" t="s">
        <v>13</v>
      </c>
      <c r="B13" s="8">
        <v>6041030.5805505803</v>
      </c>
      <c r="C13" s="8">
        <v>215457.93539372101</v>
      </c>
      <c r="D13" s="8">
        <v>410340.78563588101</v>
      </c>
      <c r="E13" s="8">
        <v>9134258.4586555604</v>
      </c>
      <c r="F13" s="8">
        <v>29446709.945745699</v>
      </c>
      <c r="G13" s="8">
        <v>7121146.0779424403</v>
      </c>
      <c r="H13" s="8">
        <v>52368943.783923879</v>
      </c>
    </row>
    <row r="14" spans="1:8" x14ac:dyDescent="0.25">
      <c r="A14" t="s">
        <v>14</v>
      </c>
      <c r="B14" s="8">
        <v>16837501.466449302</v>
      </c>
      <c r="C14" s="8">
        <v>1228474.02557391</v>
      </c>
      <c r="D14" s="8">
        <v>812411.14555754</v>
      </c>
      <c r="E14" s="8">
        <v>3912988.1348316502</v>
      </c>
      <c r="F14" s="8">
        <v>22469758.817476701</v>
      </c>
      <c r="G14" s="8">
        <v>32308873.8965277</v>
      </c>
      <c r="H14" s="8">
        <v>77570007.486416817</v>
      </c>
    </row>
    <row r="15" spans="1:8" x14ac:dyDescent="0.25">
      <c r="A15" t="s">
        <v>15</v>
      </c>
      <c r="B15" s="8">
        <v>45670883.834192999</v>
      </c>
      <c r="C15" s="8">
        <v>3151287.8669019402</v>
      </c>
      <c r="D15" s="8">
        <v>2849465.2377032102</v>
      </c>
      <c r="E15" s="8">
        <v>20628821.1003692</v>
      </c>
      <c r="F15" s="8">
        <v>91153009.371996298</v>
      </c>
      <c r="G15" s="8">
        <v>55913952.130694002</v>
      </c>
      <c r="H15" s="8">
        <v>219367419.54185763</v>
      </c>
    </row>
    <row r="16" spans="1:8" x14ac:dyDescent="0.25">
      <c r="A16" t="s">
        <v>67</v>
      </c>
      <c r="B16" s="8">
        <v>868448533.96497095</v>
      </c>
      <c r="C16" s="8">
        <v>32440988.384782266</v>
      </c>
      <c r="D16" s="8">
        <v>64850953.8021264</v>
      </c>
      <c r="E16" s="8">
        <v>123977238.90522972</v>
      </c>
      <c r="F16" s="8">
        <v>1355691606.4217823</v>
      </c>
      <c r="G16" s="8">
        <v>768845254.52828944</v>
      </c>
      <c r="H16" s="8">
        <v>3214254576.0071816</v>
      </c>
    </row>
    <row r="19" spans="1:10" x14ac:dyDescent="0.25">
      <c r="B19" t="s">
        <v>3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67</v>
      </c>
    </row>
    <row r="20" spans="1:10" x14ac:dyDescent="0.25">
      <c r="A20" t="s">
        <v>4</v>
      </c>
      <c r="B20" s="16">
        <f>B3/$H3</f>
        <v>0.34879004069538699</v>
      </c>
      <c r="C20" s="16">
        <f t="shared" ref="C20:H20" si="0">C3/$H3</f>
        <v>8.6676884201008133E-3</v>
      </c>
      <c r="D20" s="16">
        <f t="shared" si="0"/>
        <v>1.6266332857608347E-2</v>
      </c>
      <c r="E20" s="16">
        <f t="shared" si="0"/>
        <v>5.9518565547691499E-2</v>
      </c>
      <c r="F20" s="16">
        <f t="shared" si="0"/>
        <v>0.29427008024881091</v>
      </c>
      <c r="G20" s="16">
        <f t="shared" si="0"/>
        <v>0.27248729223040141</v>
      </c>
      <c r="H20" s="6">
        <f t="shared" si="0"/>
        <v>1</v>
      </c>
      <c r="J20" s="19">
        <f>$G$33-G20</f>
        <v>-3.3288673593489942E-2</v>
      </c>
    </row>
    <row r="21" spans="1:10" x14ac:dyDescent="0.25">
      <c r="A21" t="s">
        <v>5</v>
      </c>
      <c r="B21" s="16">
        <f t="shared" ref="B21:H21" si="1">B4/$H4</f>
        <v>0.39768812688546407</v>
      </c>
      <c r="C21" s="16">
        <f t="shared" si="1"/>
        <v>1.4409814364035949E-2</v>
      </c>
      <c r="D21" s="16">
        <f t="shared" si="1"/>
        <v>1.2567848730828016E-2</v>
      </c>
      <c r="E21" s="16">
        <f t="shared" si="1"/>
        <v>3.8165133591724673E-2</v>
      </c>
      <c r="F21" s="16">
        <f t="shared" si="1"/>
        <v>0.30184327335379074</v>
      </c>
      <c r="G21" s="16">
        <f t="shared" si="1"/>
        <v>0.23532580307415657</v>
      </c>
      <c r="H21" s="6">
        <f t="shared" si="1"/>
        <v>1</v>
      </c>
      <c r="J21" s="19">
        <f t="shared" ref="J21:J33" si="2">$G$33-G21</f>
        <v>3.8728155627548999E-3</v>
      </c>
    </row>
    <row r="22" spans="1:10" x14ac:dyDescent="0.25">
      <c r="A22" t="s">
        <v>6</v>
      </c>
      <c r="B22" s="16">
        <f t="shared" ref="B22:H22" si="3">B5/$H5</f>
        <v>0.36972377800857958</v>
      </c>
      <c r="C22" s="16">
        <f t="shared" si="3"/>
        <v>1.3660670816710447E-2</v>
      </c>
      <c r="D22" s="16">
        <f t="shared" si="3"/>
        <v>1.3725768745338634E-2</v>
      </c>
      <c r="E22" s="16">
        <f t="shared" si="3"/>
        <v>3.7470510948159591E-2</v>
      </c>
      <c r="F22" s="16">
        <f t="shared" si="3"/>
        <v>0.30677486885314226</v>
      </c>
      <c r="G22" s="16">
        <f t="shared" si="3"/>
        <v>0.25864440262806954</v>
      </c>
      <c r="H22" s="6">
        <f t="shared" si="3"/>
        <v>1</v>
      </c>
      <c r="J22" s="19">
        <f t="shared" si="2"/>
        <v>-1.9445783991158067E-2</v>
      </c>
    </row>
    <row r="23" spans="1:10" x14ac:dyDescent="0.25">
      <c r="A23" t="s">
        <v>7</v>
      </c>
      <c r="B23" s="16">
        <f t="shared" ref="B23:H23" si="4">B6/$H6</f>
        <v>0.11920036264373073</v>
      </c>
      <c r="C23" s="16">
        <f t="shared" si="4"/>
        <v>4.9835600695656021E-3</v>
      </c>
      <c r="D23" s="16">
        <f t="shared" si="4"/>
        <v>8.2974549843715904E-3</v>
      </c>
      <c r="E23" s="16">
        <f t="shared" si="4"/>
        <v>1.8801525242075155E-2</v>
      </c>
      <c r="F23" s="16">
        <f t="shared" si="4"/>
        <v>0.17701990967645084</v>
      </c>
      <c r="G23" s="16">
        <f t="shared" si="4"/>
        <v>0.67169718738380613</v>
      </c>
      <c r="H23" s="6">
        <f t="shared" si="4"/>
        <v>1</v>
      </c>
      <c r="J23" s="19">
        <f t="shared" si="2"/>
        <v>-0.43249856874689463</v>
      </c>
    </row>
    <row r="24" spans="1:10" x14ac:dyDescent="0.25">
      <c r="A24" t="s">
        <v>8</v>
      </c>
      <c r="B24" s="16">
        <f t="shared" ref="B24:H24" si="5">B7/$H7</f>
        <v>0.16784487425880254</v>
      </c>
      <c r="C24" s="16">
        <f t="shared" si="5"/>
        <v>1.0634519731211265E-2</v>
      </c>
      <c r="D24" s="16">
        <f t="shared" si="5"/>
        <v>1.0676785599749454E-2</v>
      </c>
      <c r="E24" s="16">
        <f t="shared" si="5"/>
        <v>0.18942632948389654</v>
      </c>
      <c r="F24" s="16">
        <f t="shared" si="5"/>
        <v>0.42935316069217894</v>
      </c>
      <c r="G24" s="16">
        <f t="shared" si="5"/>
        <v>0.19206433023416133</v>
      </c>
      <c r="H24" s="6">
        <f t="shared" si="5"/>
        <v>1</v>
      </c>
      <c r="J24" s="19">
        <f t="shared" si="2"/>
        <v>4.7134288402750135E-2</v>
      </c>
    </row>
    <row r="25" spans="1:10" x14ac:dyDescent="0.25">
      <c r="A25" s="21" t="s">
        <v>9</v>
      </c>
      <c r="B25" s="16">
        <f t="shared" ref="B25:H25" si="6">B8/$H8</f>
        <v>0.26296931833500847</v>
      </c>
      <c r="C25" s="16">
        <f t="shared" si="6"/>
        <v>9.0234450282068532E-3</v>
      </c>
      <c r="D25" s="16">
        <f t="shared" si="6"/>
        <v>2.8546831915219659E-2</v>
      </c>
      <c r="E25" s="16">
        <f t="shared" si="6"/>
        <v>4.7551914718601618E-3</v>
      </c>
      <c r="F25" s="16">
        <f t="shared" si="6"/>
        <v>0.50377881151167581</v>
      </c>
      <c r="G25" s="16">
        <f t="shared" si="6"/>
        <v>0.19092640173802905</v>
      </c>
      <c r="H25" s="6">
        <f t="shared" si="6"/>
        <v>1</v>
      </c>
      <c r="J25" s="19">
        <f t="shared" si="2"/>
        <v>4.827221689888242E-2</v>
      </c>
    </row>
    <row r="26" spans="1:10" x14ac:dyDescent="0.25">
      <c r="A26" s="21" t="s">
        <v>10</v>
      </c>
      <c r="B26" s="16">
        <f t="shared" ref="B26:H26" si="7">B9/$H9</f>
        <v>0.17698232271567438</v>
      </c>
      <c r="C26" s="16">
        <f t="shared" si="7"/>
        <v>7.7636124390030904E-3</v>
      </c>
      <c r="D26" s="16">
        <f t="shared" si="7"/>
        <v>9.0771384024450879E-3</v>
      </c>
      <c r="E26" s="16">
        <f t="shared" si="7"/>
        <v>0.11081611730590694</v>
      </c>
      <c r="F26" s="16">
        <f t="shared" si="7"/>
        <v>0.37552332883302925</v>
      </c>
      <c r="G26" s="16">
        <f t="shared" si="7"/>
        <v>0.31983748030394116</v>
      </c>
      <c r="H26" s="6">
        <f t="shared" si="7"/>
        <v>1</v>
      </c>
      <c r="J26" s="19">
        <f t="shared" si="2"/>
        <v>-8.0638861667029688E-2</v>
      </c>
    </row>
    <row r="27" spans="1:10" x14ac:dyDescent="0.25">
      <c r="A27" t="s">
        <v>11</v>
      </c>
      <c r="B27" s="16">
        <f t="shared" ref="B27:H27" si="8">B10/$H10</f>
        <v>0.22551845099697629</v>
      </c>
      <c r="C27" s="16">
        <f t="shared" si="8"/>
        <v>3.6890851854983488E-3</v>
      </c>
      <c r="D27" s="16">
        <f t="shared" si="8"/>
        <v>5.3622547823434074E-3</v>
      </c>
      <c r="E27" s="16">
        <f t="shared" si="8"/>
        <v>1.820155707395513E-2</v>
      </c>
      <c r="F27" s="16">
        <f t="shared" si="8"/>
        <v>0.13089589398146104</v>
      </c>
      <c r="G27" s="16">
        <f t="shared" si="8"/>
        <v>0.61633275797976572</v>
      </c>
      <c r="H27" s="6">
        <f t="shared" si="8"/>
        <v>1</v>
      </c>
      <c r="J27" s="19">
        <f t="shared" si="2"/>
        <v>-0.37713413934285422</v>
      </c>
    </row>
    <row r="28" spans="1:10" x14ac:dyDescent="0.25">
      <c r="A28" s="20" t="s">
        <v>21</v>
      </c>
      <c r="B28" s="16">
        <f t="shared" ref="B28:H28" si="9">B11/$H11</f>
        <v>0.63594008599958451</v>
      </c>
      <c r="C28" s="16">
        <f t="shared" si="9"/>
        <v>2.3160539340780665E-2</v>
      </c>
      <c r="D28" s="16">
        <f t="shared" si="9"/>
        <v>6.8211096090154064E-3</v>
      </c>
      <c r="E28" s="16">
        <f t="shared" si="9"/>
        <v>1.1037675501725359E-2</v>
      </c>
      <c r="F28" s="16">
        <f t="shared" si="9"/>
        <v>0.14534046929747191</v>
      </c>
      <c r="G28" s="16">
        <f t="shared" si="9"/>
        <v>0.17770012025142223</v>
      </c>
      <c r="H28" s="6">
        <f t="shared" si="9"/>
        <v>1</v>
      </c>
      <c r="J28" s="19">
        <f t="shared" si="2"/>
        <v>6.1498498385489236E-2</v>
      </c>
    </row>
    <row r="29" spans="1:10" x14ac:dyDescent="0.25">
      <c r="A29" t="s">
        <v>12</v>
      </c>
      <c r="B29" s="16">
        <f t="shared" ref="B29:H29" si="10">B12/$H12</f>
        <v>0.25477927599659606</v>
      </c>
      <c r="C29" s="16">
        <f t="shared" si="10"/>
        <v>6.0013903593374197E-3</v>
      </c>
      <c r="D29" s="16">
        <f t="shared" si="10"/>
        <v>9.4420061388317388E-3</v>
      </c>
      <c r="E29" s="16">
        <f t="shared" si="10"/>
        <v>0.11256849244947066</v>
      </c>
      <c r="F29" s="16">
        <f t="shared" si="10"/>
        <v>0.30735775153970391</v>
      </c>
      <c r="G29" s="16">
        <f t="shared" si="10"/>
        <v>0.30985108351606033</v>
      </c>
      <c r="H29" s="6">
        <f t="shared" si="10"/>
        <v>1</v>
      </c>
      <c r="J29" s="19">
        <f t="shared" si="2"/>
        <v>-7.0652464879148863E-2</v>
      </c>
    </row>
    <row r="30" spans="1:10" x14ac:dyDescent="0.25">
      <c r="A30" t="s">
        <v>13</v>
      </c>
      <c r="B30" s="16">
        <f t="shared" ref="B30:H30" si="11">B13/$H13</f>
        <v>0.11535521139162339</v>
      </c>
      <c r="C30" s="16">
        <f t="shared" si="11"/>
        <v>4.1142310657000854E-3</v>
      </c>
      <c r="D30" s="16">
        <f t="shared" si="11"/>
        <v>7.8355749798766552E-3</v>
      </c>
      <c r="E30" s="16">
        <f t="shared" si="11"/>
        <v>0.1744212848046704</v>
      </c>
      <c r="F30" s="16">
        <f t="shared" si="11"/>
        <v>0.56229337118663059</v>
      </c>
      <c r="G30" s="16">
        <f t="shared" si="11"/>
        <v>0.13598032657149897</v>
      </c>
      <c r="H30" s="6">
        <f t="shared" si="11"/>
        <v>1</v>
      </c>
      <c r="J30" s="19">
        <f t="shared" si="2"/>
        <v>0.1032182920654125</v>
      </c>
    </row>
    <row r="31" spans="1:10" x14ac:dyDescent="0.25">
      <c r="A31" t="s">
        <v>14</v>
      </c>
      <c r="B31" s="16">
        <f t="shared" ref="B31:H31" si="12">B14/$H14</f>
        <v>0.21706200646425997</v>
      </c>
      <c r="C31" s="16">
        <f t="shared" si="12"/>
        <v>1.5836971857828251E-2</v>
      </c>
      <c r="D31" s="16">
        <f t="shared" si="12"/>
        <v>1.0473263725026716E-2</v>
      </c>
      <c r="E31" s="16">
        <f t="shared" si="12"/>
        <v>5.0444601742714132E-2</v>
      </c>
      <c r="F31" s="16">
        <f t="shared" si="12"/>
        <v>0.28967070579967846</v>
      </c>
      <c r="G31" s="16">
        <f t="shared" si="12"/>
        <v>0.41651245041049229</v>
      </c>
      <c r="H31" s="6">
        <f t="shared" si="12"/>
        <v>1</v>
      </c>
      <c r="J31" s="19">
        <f t="shared" si="2"/>
        <v>-0.17731383177358082</v>
      </c>
    </row>
    <row r="32" spans="1:10" x14ac:dyDescent="0.25">
      <c r="A32" s="20" t="s">
        <v>15</v>
      </c>
      <c r="B32" s="16">
        <f t="shared" ref="B32:H32" si="13">B15/$H15</f>
        <v>0.20819355914189669</v>
      </c>
      <c r="C32" s="16">
        <f t="shared" si="13"/>
        <v>1.436534136875618E-2</v>
      </c>
      <c r="D32" s="16">
        <f t="shared" si="13"/>
        <v>1.2989464176832796E-2</v>
      </c>
      <c r="E32" s="16">
        <f t="shared" si="13"/>
        <v>9.4037761594004635E-2</v>
      </c>
      <c r="F32" s="16">
        <f t="shared" si="13"/>
        <v>0.41552665187185345</v>
      </c>
      <c r="G32" s="16">
        <f t="shared" si="13"/>
        <v>0.25488722184665635</v>
      </c>
      <c r="H32" s="6">
        <f t="shared" si="13"/>
        <v>1</v>
      </c>
      <c r="J32" s="19">
        <f t="shared" si="2"/>
        <v>-1.5688603209744884E-2</v>
      </c>
    </row>
    <row r="33" spans="1:10" x14ac:dyDescent="0.25">
      <c r="A33" t="s">
        <v>67</v>
      </c>
      <c r="B33" s="16">
        <f t="shared" ref="B33:H33" si="14">B16/$H16</f>
        <v>0.27018660576779113</v>
      </c>
      <c r="C33" s="16">
        <f t="shared" si="14"/>
        <v>1.0092849716054906E-2</v>
      </c>
      <c r="D33" s="16">
        <f t="shared" si="14"/>
        <v>2.0176047748739833E-2</v>
      </c>
      <c r="E33" s="16">
        <f t="shared" si="14"/>
        <v>3.8571070204164414E-2</v>
      </c>
      <c r="F33" s="16">
        <f t="shared" si="14"/>
        <v>0.42177480792633809</v>
      </c>
      <c r="G33" s="16">
        <f t="shared" si="14"/>
        <v>0.23919861863691147</v>
      </c>
      <c r="H33" s="6">
        <f t="shared" si="14"/>
        <v>1</v>
      </c>
      <c r="J33" s="19">
        <f t="shared" si="2"/>
        <v>0</v>
      </c>
    </row>
  </sheetData>
  <conditionalFormatting sqref="B20:G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444E-2EAF-4A39-9156-A9E6F295A5C8}">
  <sheetPr>
    <tabColor theme="9" tint="0.79998168889431442"/>
  </sheetPr>
  <dimension ref="A1:Q27"/>
  <sheetViews>
    <sheetView workbookViewId="0">
      <selection activeCell="G7" sqref="G7"/>
    </sheetView>
  </sheetViews>
  <sheetFormatPr baseColWidth="10" defaultRowHeight="15" x14ac:dyDescent="0.25"/>
  <cols>
    <col min="1" max="1" width="31.5703125" customWidth="1"/>
    <col min="16" max="16" width="18.28515625" customWidth="1"/>
    <col min="17" max="17" width="22.85546875" customWidth="1"/>
  </cols>
  <sheetData>
    <row r="1" spans="1:17" x14ac:dyDescent="0.25">
      <c r="A1" s="2" t="s">
        <v>74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68</v>
      </c>
      <c r="Q1" s="2" t="s">
        <v>75</v>
      </c>
    </row>
    <row r="2" spans="1:17" x14ac:dyDescent="0.25">
      <c r="A2" s="4" t="s">
        <v>3</v>
      </c>
      <c r="B2" s="28">
        <v>27.3880072574465</v>
      </c>
      <c r="C2" s="28">
        <v>1.2208735092830401</v>
      </c>
      <c r="D2" s="28">
        <v>702.67071549797595</v>
      </c>
      <c r="E2" s="28">
        <v>0</v>
      </c>
      <c r="F2" s="28">
        <v>0</v>
      </c>
      <c r="G2" s="28">
        <v>73.524146332586596</v>
      </c>
      <c r="H2" s="28">
        <v>0.23365529924527401</v>
      </c>
      <c r="I2" s="28">
        <v>23.4187948859275</v>
      </c>
      <c r="J2" s="28">
        <v>26.721207507711298</v>
      </c>
      <c r="K2" s="28">
        <v>0</v>
      </c>
      <c r="L2" s="28">
        <v>11.147991017021001</v>
      </c>
      <c r="M2" s="28">
        <v>2.1231426577737098</v>
      </c>
      <c r="N2" s="28">
        <v>868.44953396497067</v>
      </c>
      <c r="P2" s="4" t="s">
        <v>3</v>
      </c>
      <c r="Q2" s="16">
        <f>N2/N$8</f>
        <v>0.27018683282297629</v>
      </c>
    </row>
    <row r="3" spans="1:17" x14ac:dyDescent="0.25">
      <c r="A3" s="4" t="s">
        <v>16</v>
      </c>
      <c r="B3" s="28">
        <v>0.364175681924432</v>
      </c>
      <c r="C3" s="28">
        <v>9.1009858392509793E-15</v>
      </c>
      <c r="D3" s="28">
        <v>24.017914398000698</v>
      </c>
      <c r="E3" s="28">
        <v>0</v>
      </c>
      <c r="F3" s="28">
        <v>0</v>
      </c>
      <c r="G3" s="28">
        <v>0</v>
      </c>
      <c r="H3" s="28">
        <v>0.23365529924527401</v>
      </c>
      <c r="I3" s="28">
        <v>0</v>
      </c>
      <c r="J3" s="28">
        <v>0</v>
      </c>
      <c r="K3" s="28">
        <v>0</v>
      </c>
      <c r="L3" s="28">
        <v>7.8252430056118403</v>
      </c>
      <c r="M3" s="28">
        <v>0</v>
      </c>
      <c r="N3" s="28">
        <v>32.440988384782251</v>
      </c>
      <c r="P3" s="4" t="s">
        <v>16</v>
      </c>
      <c r="Q3" s="16">
        <f t="shared" ref="Q3:Q8" si="0">N3/N$8</f>
        <v>1.0092846576027782E-2</v>
      </c>
    </row>
    <row r="4" spans="1:17" x14ac:dyDescent="0.25">
      <c r="A4" s="4" t="s">
        <v>17</v>
      </c>
      <c r="B4" s="28">
        <v>0.79204968257090702</v>
      </c>
      <c r="C4" s="28">
        <v>9.1009858392509793E-15</v>
      </c>
      <c r="D4" s="28">
        <v>0</v>
      </c>
      <c r="E4" s="28">
        <v>0</v>
      </c>
      <c r="F4" s="28">
        <v>0</v>
      </c>
      <c r="G4" s="28">
        <v>63.8252488203102</v>
      </c>
      <c r="H4" s="28">
        <v>0.23365529924527401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64.850953802126384</v>
      </c>
      <c r="P4" s="4" t="s">
        <v>17</v>
      </c>
      <c r="Q4" s="16">
        <f t="shared" si="0"/>
        <v>2.0176041471688361E-2</v>
      </c>
    </row>
    <row r="5" spans="1:17" x14ac:dyDescent="0.25">
      <c r="A5" s="4" t="s">
        <v>18</v>
      </c>
      <c r="B5" s="28">
        <v>0</v>
      </c>
      <c r="C5" s="28">
        <v>1.8201971678502E-14</v>
      </c>
      <c r="D5" s="28">
        <v>0</v>
      </c>
      <c r="E5" s="28">
        <v>0</v>
      </c>
      <c r="F5" s="28">
        <v>43.434249995398801</v>
      </c>
      <c r="G5" s="28">
        <v>0</v>
      </c>
      <c r="H5" s="28">
        <v>37.1686517986628</v>
      </c>
      <c r="I5" s="28">
        <v>0</v>
      </c>
      <c r="J5" s="28">
        <v>0</v>
      </c>
      <c r="K5" s="28">
        <v>43.374337111168202</v>
      </c>
      <c r="L5" s="28">
        <v>0</v>
      </c>
      <c r="M5" s="28">
        <v>0</v>
      </c>
      <c r="N5" s="28">
        <v>123.97723890522983</v>
      </c>
      <c r="P5" s="4" t="s">
        <v>18</v>
      </c>
      <c r="Q5" s="16">
        <f t="shared" si="0"/>
        <v>3.8571058204163469E-2</v>
      </c>
    </row>
    <row r="6" spans="1:17" x14ac:dyDescent="0.25">
      <c r="A6" s="4" t="s">
        <v>19</v>
      </c>
      <c r="B6" s="28">
        <v>0</v>
      </c>
      <c r="C6" s="28">
        <v>52.269571894812103</v>
      </c>
      <c r="D6" s="28">
        <v>3.0173349208409102</v>
      </c>
      <c r="E6" s="28">
        <v>0</v>
      </c>
      <c r="F6" s="28">
        <v>0</v>
      </c>
      <c r="G6" s="28">
        <v>1101.6321522532301</v>
      </c>
      <c r="H6" s="28">
        <v>83.456502811848793</v>
      </c>
      <c r="I6" s="28">
        <v>0</v>
      </c>
      <c r="J6" s="28">
        <v>1.09329248569132</v>
      </c>
      <c r="K6" s="28">
        <v>59.383661769758397</v>
      </c>
      <c r="L6" s="28">
        <v>0.206302946801871</v>
      </c>
      <c r="M6" s="28">
        <v>54.632787338796803</v>
      </c>
      <c r="N6" s="28">
        <v>1355.6916064217803</v>
      </c>
      <c r="P6" s="4" t="s">
        <v>19</v>
      </c>
      <c r="Q6" s="16">
        <f t="shared" si="0"/>
        <v>0.4217746767062785</v>
      </c>
    </row>
    <row r="7" spans="1:17" x14ac:dyDescent="0.25">
      <c r="A7" s="4" t="s">
        <v>20</v>
      </c>
      <c r="B7" s="28">
        <v>6.6791873687207399</v>
      </c>
      <c r="C7" s="28">
        <v>8.9774503788231304</v>
      </c>
      <c r="D7" s="28">
        <v>8.1348351472373004</v>
      </c>
      <c r="E7" s="28">
        <v>341.20229990289897</v>
      </c>
      <c r="F7" s="28">
        <v>0</v>
      </c>
      <c r="G7" s="28">
        <v>260.46845254578</v>
      </c>
      <c r="H7" s="28">
        <v>0.93462119698109702</v>
      </c>
      <c r="I7" s="28">
        <v>107.59770496272399</v>
      </c>
      <c r="J7" s="28">
        <v>0</v>
      </c>
      <c r="K7" s="28">
        <v>0</v>
      </c>
      <c r="L7" s="28">
        <v>34.850703025123003</v>
      </c>
      <c r="M7" s="28">
        <v>0</v>
      </c>
      <c r="N7" s="28">
        <v>768.84525452828836</v>
      </c>
      <c r="P7" s="4" t="s">
        <v>20</v>
      </c>
      <c r="Q7" s="16">
        <f t="shared" si="0"/>
        <v>0.23919854421886563</v>
      </c>
    </row>
    <row r="8" spans="1:17" x14ac:dyDescent="0.25">
      <c r="A8" s="5" t="s">
        <v>68</v>
      </c>
      <c r="B8" s="9">
        <v>35.223419990662578</v>
      </c>
      <c r="C8" s="9">
        <v>62.467895782918305</v>
      </c>
      <c r="D8" s="9">
        <v>737.84079996405478</v>
      </c>
      <c r="E8" s="9">
        <v>341.20229990289897</v>
      </c>
      <c r="F8" s="9">
        <v>43.434249995398801</v>
      </c>
      <c r="G8" s="9">
        <v>1499.4499999519066</v>
      </c>
      <c r="H8" s="9">
        <v>122.26074170522851</v>
      </c>
      <c r="I8" s="9">
        <v>131.01649984865151</v>
      </c>
      <c r="J8" s="9">
        <v>27.81449999340262</v>
      </c>
      <c r="K8" s="9">
        <v>102.75799888092661</v>
      </c>
      <c r="L8" s="9">
        <v>54.030239994557718</v>
      </c>
      <c r="M8" s="9">
        <v>56.755929996570515</v>
      </c>
      <c r="N8" s="29">
        <v>3214.2555760071778</v>
      </c>
      <c r="Q8" s="16">
        <f t="shared" si="0"/>
        <v>1</v>
      </c>
    </row>
    <row r="11" spans="1:17" x14ac:dyDescent="0.25">
      <c r="A11" s="2" t="s">
        <v>77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68</v>
      </c>
    </row>
    <row r="12" spans="1:17" x14ac:dyDescent="0.25">
      <c r="A12" s="4" t="s">
        <v>3</v>
      </c>
      <c r="B12" s="16">
        <f>B2/$N2</f>
        <v>3.1536671028429858E-2</v>
      </c>
      <c r="C12" s="16">
        <f t="shared" ref="C12:N12" si="1">C2/$N2</f>
        <v>1.4058082381702155E-3</v>
      </c>
      <c r="D12" s="16">
        <f t="shared" si="1"/>
        <v>0.80910943931293366</v>
      </c>
      <c r="E12" s="16">
        <f t="shared" si="1"/>
        <v>0</v>
      </c>
      <c r="F12" s="16">
        <f t="shared" si="1"/>
        <v>0</v>
      </c>
      <c r="G12" s="16">
        <f t="shared" si="1"/>
        <v>8.4661391891025214E-2</v>
      </c>
      <c r="H12" s="16">
        <f t="shared" si="1"/>
        <v>2.6904879340369201E-4</v>
      </c>
      <c r="I12" s="16">
        <f t="shared" si="1"/>
        <v>2.6966212738934014E-2</v>
      </c>
      <c r="J12" s="16">
        <f t="shared" si="1"/>
        <v>3.0768866195038009E-2</v>
      </c>
      <c r="K12" s="16">
        <f t="shared" si="1"/>
        <v>0</v>
      </c>
      <c r="L12" s="16">
        <f t="shared" si="1"/>
        <v>1.2836659565149424E-2</v>
      </c>
      <c r="M12" s="16">
        <f t="shared" si="1"/>
        <v>2.4447507595292783E-3</v>
      </c>
      <c r="N12" s="6">
        <f t="shared" si="1"/>
        <v>1</v>
      </c>
    </row>
    <row r="13" spans="1:17" x14ac:dyDescent="0.25">
      <c r="A13" s="4" t="s">
        <v>16</v>
      </c>
      <c r="B13" s="16">
        <f t="shared" ref="B13:N13" si="2">B3/$N3</f>
        <v>1.1225788733837198E-2</v>
      </c>
      <c r="C13" s="16">
        <f t="shared" si="2"/>
        <v>2.8053972127187597E-16</v>
      </c>
      <c r="D13" s="16">
        <f t="shared" si="2"/>
        <v>0.74035704809990521</v>
      </c>
      <c r="E13" s="16">
        <f t="shared" si="2"/>
        <v>0</v>
      </c>
      <c r="F13" s="16">
        <f t="shared" si="2"/>
        <v>0</v>
      </c>
      <c r="G13" s="16">
        <f t="shared" si="2"/>
        <v>0</v>
      </c>
      <c r="H13" s="16">
        <f t="shared" si="2"/>
        <v>7.2024716532644055E-3</v>
      </c>
      <c r="I13" s="16">
        <f t="shared" si="2"/>
        <v>0</v>
      </c>
      <c r="J13" s="16">
        <f t="shared" si="2"/>
        <v>0</v>
      </c>
      <c r="K13" s="16">
        <f t="shared" si="2"/>
        <v>0</v>
      </c>
      <c r="L13" s="16">
        <f t="shared" si="2"/>
        <v>0.24121469151299302</v>
      </c>
      <c r="M13" s="16">
        <f t="shared" si="2"/>
        <v>0</v>
      </c>
      <c r="N13" s="6">
        <f t="shared" si="2"/>
        <v>1</v>
      </c>
    </row>
    <row r="14" spans="1:17" x14ac:dyDescent="0.25">
      <c r="A14" s="4" t="s">
        <v>17</v>
      </c>
      <c r="B14" s="16">
        <f t="shared" ref="B14:N14" si="3">B4/$N4</f>
        <v>1.2213385249315126E-2</v>
      </c>
      <c r="C14" s="16">
        <f t="shared" si="3"/>
        <v>1.4033696199781365E-16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 t="shared" si="3"/>
        <v>0.98418365618883852</v>
      </c>
      <c r="H14" s="16">
        <f t="shared" si="3"/>
        <v>3.6029585618463601E-3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6">
        <f t="shared" si="3"/>
        <v>1</v>
      </c>
    </row>
    <row r="15" spans="1:17" x14ac:dyDescent="0.25">
      <c r="A15" s="4" t="s">
        <v>18</v>
      </c>
      <c r="B15" s="16">
        <f t="shared" ref="B15:N15" si="4">B5/$N5</f>
        <v>0</v>
      </c>
      <c r="C15" s="16">
        <f t="shared" si="4"/>
        <v>1.4681704350921927E-16</v>
      </c>
      <c r="D15" s="16">
        <f t="shared" si="4"/>
        <v>0</v>
      </c>
      <c r="E15" s="16">
        <f t="shared" si="4"/>
        <v>0</v>
      </c>
      <c r="F15" s="16">
        <f t="shared" si="4"/>
        <v>0.3503405171702576</v>
      </c>
      <c r="G15" s="16">
        <f t="shared" si="4"/>
        <v>0</v>
      </c>
      <c r="H15" s="16">
        <f t="shared" si="4"/>
        <v>0.2998022227860318</v>
      </c>
      <c r="I15" s="16">
        <f t="shared" si="4"/>
        <v>0</v>
      </c>
      <c r="J15" s="16">
        <f t="shared" si="4"/>
        <v>0</v>
      </c>
      <c r="K15" s="16">
        <f t="shared" si="4"/>
        <v>0.34985726004371043</v>
      </c>
      <c r="L15" s="16">
        <f t="shared" si="4"/>
        <v>0</v>
      </c>
      <c r="M15" s="16">
        <f t="shared" si="4"/>
        <v>0</v>
      </c>
      <c r="N15" s="6">
        <f t="shared" si="4"/>
        <v>1</v>
      </c>
    </row>
    <row r="16" spans="1:17" x14ac:dyDescent="0.25">
      <c r="A16" s="4" t="s">
        <v>19</v>
      </c>
      <c r="B16" s="16">
        <f t="shared" ref="B16:N16" si="5">B6/$N6</f>
        <v>0</v>
      </c>
      <c r="C16" s="16">
        <f t="shared" si="5"/>
        <v>3.8555650597242162E-2</v>
      </c>
      <c r="D16" s="16">
        <f t="shared" si="5"/>
        <v>2.2256794292655393E-3</v>
      </c>
      <c r="E16" s="16">
        <f t="shared" si="5"/>
        <v>0</v>
      </c>
      <c r="F16" s="16">
        <f t="shared" si="5"/>
        <v>0</v>
      </c>
      <c r="G16" s="16">
        <f t="shared" si="5"/>
        <v>0.81259789987258524</v>
      </c>
      <c r="H16" s="16">
        <f t="shared" si="5"/>
        <v>6.1560094063077025E-2</v>
      </c>
      <c r="I16" s="16">
        <f t="shared" si="5"/>
        <v>0</v>
      </c>
      <c r="J16" s="16">
        <f t="shared" si="5"/>
        <v>8.0644630424242427E-4</v>
      </c>
      <c r="K16" s="16">
        <f t="shared" si="5"/>
        <v>4.3803223010649123E-2</v>
      </c>
      <c r="L16" s="16">
        <f t="shared" si="5"/>
        <v>1.5217542531401231E-4</v>
      </c>
      <c r="M16" s="16">
        <f t="shared" si="5"/>
        <v>4.0298831297624446E-2</v>
      </c>
      <c r="N16" s="6">
        <f t="shared" si="5"/>
        <v>1</v>
      </c>
    </row>
    <row r="17" spans="1:14" x14ac:dyDescent="0.25">
      <c r="A17" s="4" t="s">
        <v>20</v>
      </c>
      <c r="B17" s="16">
        <f t="shared" ref="B17:N17" si="6">B7/$N7</f>
        <v>8.6872973844634559E-3</v>
      </c>
      <c r="C17" s="16">
        <f t="shared" si="6"/>
        <v>1.1676537412370567E-2</v>
      </c>
      <c r="D17" s="16">
        <f t="shared" si="6"/>
        <v>1.0580588355492013E-2</v>
      </c>
      <c r="E17" s="16">
        <f t="shared" si="6"/>
        <v>0.44378540140985551</v>
      </c>
      <c r="F17" s="16">
        <f t="shared" si="6"/>
        <v>0</v>
      </c>
      <c r="G17" s="16">
        <f t="shared" si="6"/>
        <v>0.33877877376714238</v>
      </c>
      <c r="H17" s="16">
        <f t="shared" si="6"/>
        <v>1.215616785661918E-3</v>
      </c>
      <c r="I17" s="16">
        <f t="shared" si="6"/>
        <v>0.13994715364243054</v>
      </c>
      <c r="J17" s="16">
        <f t="shared" si="6"/>
        <v>0</v>
      </c>
      <c r="K17" s="16">
        <f t="shared" si="6"/>
        <v>0</v>
      </c>
      <c r="L17" s="16">
        <f t="shared" si="6"/>
        <v>4.5328631242583461E-2</v>
      </c>
      <c r="M17" s="16">
        <f t="shared" si="6"/>
        <v>0</v>
      </c>
      <c r="N17" s="6">
        <f t="shared" si="6"/>
        <v>1</v>
      </c>
    </row>
    <row r="20" spans="1:14" x14ac:dyDescent="0.25">
      <c r="A20" s="2" t="s">
        <v>76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</row>
    <row r="21" spans="1:14" x14ac:dyDescent="0.25">
      <c r="A21" s="4" t="s">
        <v>3</v>
      </c>
      <c r="B21" s="6">
        <f>B2/B$8</f>
        <v>0.77755105167831007</v>
      </c>
      <c r="C21" s="6">
        <f t="shared" ref="C21:M21" si="7">C2/C$8</f>
        <v>1.9544015273472441E-2</v>
      </c>
      <c r="D21" s="6">
        <f t="shared" si="7"/>
        <v>0.95233377651684181</v>
      </c>
      <c r="E21" s="6">
        <f t="shared" si="7"/>
        <v>0</v>
      </c>
      <c r="F21" s="6">
        <f t="shared" si="7"/>
        <v>0</v>
      </c>
      <c r="G21" s="6">
        <f t="shared" si="7"/>
        <v>4.9034076718093171E-2</v>
      </c>
      <c r="H21" s="6">
        <f t="shared" si="7"/>
        <v>1.911122867294708E-3</v>
      </c>
      <c r="I21" s="6">
        <f t="shared" si="7"/>
        <v>0.17874691289250266</v>
      </c>
      <c r="J21" s="6">
        <f t="shared" si="7"/>
        <v>0.96069343378631133</v>
      </c>
      <c r="K21" s="6">
        <f t="shared" si="7"/>
        <v>0</v>
      </c>
      <c r="L21" s="6">
        <f t="shared" si="7"/>
        <v>0.2063287340227232</v>
      </c>
      <c r="M21" s="6">
        <f t="shared" si="7"/>
        <v>3.740829650579245E-2</v>
      </c>
    </row>
    <row r="22" spans="1:14" x14ac:dyDescent="0.25">
      <c r="A22" s="4" t="s">
        <v>16</v>
      </c>
      <c r="B22" s="6">
        <f t="shared" ref="B22:M27" si="8">B3/B$8</f>
        <v>1.0339021083727015E-2</v>
      </c>
      <c r="C22" s="6">
        <f t="shared" si="8"/>
        <v>1.456906099555161E-16</v>
      </c>
      <c r="D22" s="6">
        <f t="shared" si="8"/>
        <v>3.2551621432659696E-2</v>
      </c>
      <c r="E22" s="6">
        <f t="shared" si="8"/>
        <v>0</v>
      </c>
      <c r="F22" s="6">
        <f t="shared" si="8"/>
        <v>0</v>
      </c>
      <c r="G22" s="6">
        <f t="shared" si="8"/>
        <v>0</v>
      </c>
      <c r="H22" s="6">
        <f t="shared" si="8"/>
        <v>1.911122867294708E-3</v>
      </c>
      <c r="I22" s="6">
        <f t="shared" si="8"/>
        <v>0</v>
      </c>
      <c r="J22" s="6">
        <f t="shared" si="8"/>
        <v>0</v>
      </c>
      <c r="K22" s="6">
        <f t="shared" si="8"/>
        <v>0</v>
      </c>
      <c r="L22" s="6">
        <f t="shared" si="8"/>
        <v>0.14483080227665193</v>
      </c>
      <c r="M22" s="6">
        <f t="shared" si="8"/>
        <v>0</v>
      </c>
    </row>
    <row r="23" spans="1:14" x14ac:dyDescent="0.25">
      <c r="A23" s="4" t="s">
        <v>17</v>
      </c>
      <c r="B23" s="6">
        <f t="shared" si="8"/>
        <v>2.2486450287362004E-2</v>
      </c>
      <c r="C23" s="6">
        <f t="shared" si="8"/>
        <v>1.456906099555161E-16</v>
      </c>
      <c r="D23" s="6">
        <f t="shared" si="8"/>
        <v>0</v>
      </c>
      <c r="E23" s="6">
        <f t="shared" si="8"/>
        <v>0</v>
      </c>
      <c r="F23" s="6">
        <f t="shared" si="8"/>
        <v>0</v>
      </c>
      <c r="G23" s="6">
        <f t="shared" si="8"/>
        <v>4.2565773331793212E-2</v>
      </c>
      <c r="H23" s="6">
        <f t="shared" si="8"/>
        <v>1.911122867294708E-3</v>
      </c>
      <c r="I23" s="6">
        <f t="shared" si="8"/>
        <v>0</v>
      </c>
      <c r="J23" s="6">
        <f t="shared" si="8"/>
        <v>0</v>
      </c>
      <c r="K23" s="6">
        <f t="shared" si="8"/>
        <v>0</v>
      </c>
      <c r="L23" s="6">
        <f t="shared" si="8"/>
        <v>0</v>
      </c>
      <c r="M23" s="6">
        <f t="shared" si="8"/>
        <v>0</v>
      </c>
    </row>
    <row r="24" spans="1:14" x14ac:dyDescent="0.25">
      <c r="A24" s="4" t="s">
        <v>18</v>
      </c>
      <c r="B24" s="6">
        <f t="shared" si="8"/>
        <v>0</v>
      </c>
      <c r="C24" s="6">
        <f t="shared" si="8"/>
        <v>2.9138121991103285E-16</v>
      </c>
      <c r="D24" s="6">
        <f t="shared" si="8"/>
        <v>0</v>
      </c>
      <c r="E24" s="6">
        <f t="shared" si="8"/>
        <v>0</v>
      </c>
      <c r="F24" s="6">
        <f t="shared" si="8"/>
        <v>1</v>
      </c>
      <c r="G24" s="6">
        <f t="shared" si="8"/>
        <v>0</v>
      </c>
      <c r="H24" s="6">
        <f t="shared" si="8"/>
        <v>0.30401133904681094</v>
      </c>
      <c r="I24" s="6">
        <f t="shared" si="8"/>
        <v>0</v>
      </c>
      <c r="J24" s="6">
        <f t="shared" si="8"/>
        <v>0</v>
      </c>
      <c r="K24" s="6">
        <f t="shared" si="8"/>
        <v>0.42210180797145824</v>
      </c>
      <c r="L24" s="6">
        <f t="shared" si="8"/>
        <v>0</v>
      </c>
      <c r="M24" s="6">
        <f t="shared" si="8"/>
        <v>0</v>
      </c>
    </row>
    <row r="25" spans="1:14" x14ac:dyDescent="0.25">
      <c r="A25" s="4" t="s">
        <v>19</v>
      </c>
      <c r="B25" s="6">
        <f t="shared" si="8"/>
        <v>0</v>
      </c>
      <c r="C25" s="6">
        <f t="shared" si="8"/>
        <v>0.83674295795801545</v>
      </c>
      <c r="D25" s="6">
        <f t="shared" si="8"/>
        <v>4.0894118636268214E-3</v>
      </c>
      <c r="E25" s="6">
        <f t="shared" si="8"/>
        <v>0</v>
      </c>
      <c r="F25" s="6">
        <f t="shared" si="8"/>
        <v>0</v>
      </c>
      <c r="G25" s="6">
        <f t="shared" si="8"/>
        <v>0.73469082149359022</v>
      </c>
      <c r="H25" s="6">
        <f t="shared" si="8"/>
        <v>0.68261080088212611</v>
      </c>
      <c r="I25" s="6">
        <f t="shared" si="8"/>
        <v>0</v>
      </c>
      <c r="J25" s="6">
        <f t="shared" si="8"/>
        <v>3.9306566213688554E-2</v>
      </c>
      <c r="K25" s="6">
        <f t="shared" si="8"/>
        <v>0.57789819202854165</v>
      </c>
      <c r="L25" s="6">
        <f t="shared" si="8"/>
        <v>3.818286700607867E-3</v>
      </c>
      <c r="M25" s="6">
        <f t="shared" si="8"/>
        <v>0.96259170349420753</v>
      </c>
    </row>
    <row r="26" spans="1:14" x14ac:dyDescent="0.25">
      <c r="A26" s="4" t="s">
        <v>20</v>
      </c>
      <c r="B26" s="6">
        <f t="shared" si="8"/>
        <v>0.18962347695060089</v>
      </c>
      <c r="C26" s="6">
        <f t="shared" si="8"/>
        <v>0.14371302676851158</v>
      </c>
      <c r="D26" s="6">
        <f t="shared" si="8"/>
        <v>1.1025190186871753E-2</v>
      </c>
      <c r="E26" s="6">
        <f t="shared" si="8"/>
        <v>1</v>
      </c>
      <c r="F26" s="6">
        <f t="shared" si="8"/>
        <v>0</v>
      </c>
      <c r="G26" s="6">
        <f t="shared" si="8"/>
        <v>0.17370932845652357</v>
      </c>
      <c r="H26" s="6">
        <f t="shared" si="8"/>
        <v>7.6444914691788405E-3</v>
      </c>
      <c r="I26" s="6">
        <f t="shared" si="8"/>
        <v>0.82125308710749723</v>
      </c>
      <c r="J26" s="6">
        <f t="shared" si="8"/>
        <v>0</v>
      </c>
      <c r="K26" s="6">
        <f t="shared" si="8"/>
        <v>0</v>
      </c>
      <c r="L26" s="6">
        <f t="shared" si="8"/>
        <v>0.64502217700001696</v>
      </c>
      <c r="M26" s="6">
        <f t="shared" si="8"/>
        <v>0</v>
      </c>
    </row>
    <row r="27" spans="1:14" x14ac:dyDescent="0.25">
      <c r="A27" s="5" t="s">
        <v>68</v>
      </c>
      <c r="B27" s="6">
        <f t="shared" si="8"/>
        <v>1</v>
      </c>
      <c r="C27" s="6">
        <f t="shared" si="8"/>
        <v>1</v>
      </c>
      <c r="D27" s="6">
        <f t="shared" si="8"/>
        <v>1</v>
      </c>
      <c r="E27" s="6">
        <f t="shared" si="8"/>
        <v>1</v>
      </c>
      <c r="F27" s="6">
        <f t="shared" si="8"/>
        <v>1</v>
      </c>
      <c r="G27" s="6">
        <f t="shared" si="8"/>
        <v>1</v>
      </c>
      <c r="H27" s="6">
        <f t="shared" si="8"/>
        <v>1</v>
      </c>
      <c r="I27" s="6">
        <f t="shared" si="8"/>
        <v>1</v>
      </c>
      <c r="J27" s="6">
        <f t="shared" si="8"/>
        <v>1</v>
      </c>
      <c r="K27" s="6">
        <f t="shared" si="8"/>
        <v>1</v>
      </c>
      <c r="L27" s="6">
        <f t="shared" si="8"/>
        <v>1</v>
      </c>
      <c r="M27" s="6">
        <f t="shared" si="8"/>
        <v>1</v>
      </c>
    </row>
  </sheetData>
  <conditionalFormatting sqref="B12:M17">
    <cfRule type="colorScale" priority="4">
      <colorScale>
        <cfvo type="min"/>
        <cfvo type="max"/>
        <color rgb="FFFCFCFF"/>
        <color rgb="FFF8696B"/>
      </colorScale>
    </cfRule>
  </conditionalFormatting>
  <conditionalFormatting sqref="B21:M26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M7">
    <cfRule type="colorScale" priority="2">
      <colorScale>
        <cfvo type="min"/>
        <cfvo type="max"/>
        <color rgb="FFFCFCFF"/>
        <color rgb="FFF8696B"/>
      </colorScale>
    </cfRule>
  </conditionalFormatting>
  <conditionalFormatting sqref="Q2:Q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C79"/>
  <sheetViews>
    <sheetView workbookViewId="0">
      <selection activeCell="A4" sqref="A4:H18"/>
    </sheetView>
  </sheetViews>
  <sheetFormatPr baseColWidth="10" defaultRowHeight="15" x14ac:dyDescent="0.25"/>
  <sheetData>
    <row r="1" spans="1:3" x14ac:dyDescent="0.25">
      <c r="A1" t="s">
        <v>31</v>
      </c>
      <c r="B1" t="s">
        <v>37</v>
      </c>
      <c r="C1" t="s">
        <v>2</v>
      </c>
    </row>
    <row r="2" spans="1:3" x14ac:dyDescent="0.25">
      <c r="A2" t="s">
        <v>3</v>
      </c>
      <c r="B2" t="s">
        <v>4</v>
      </c>
      <c r="C2">
        <v>19753717.82968</v>
      </c>
    </row>
    <row r="3" spans="1:3" x14ac:dyDescent="0.25">
      <c r="A3" t="s">
        <v>3</v>
      </c>
      <c r="B3" t="s">
        <v>5</v>
      </c>
      <c r="C3">
        <v>86279309.598176897</v>
      </c>
    </row>
    <row r="4" spans="1:3" x14ac:dyDescent="0.25">
      <c r="A4" t="s">
        <v>3</v>
      </c>
      <c r="B4" t="s">
        <v>6</v>
      </c>
      <c r="C4">
        <v>7819919.6846246403</v>
      </c>
    </row>
    <row r="5" spans="1:3" x14ac:dyDescent="0.25">
      <c r="A5" t="s">
        <v>3</v>
      </c>
      <c r="B5" t="s">
        <v>7</v>
      </c>
      <c r="C5">
        <v>3425804.86457972</v>
      </c>
    </row>
    <row r="6" spans="1:3" x14ac:dyDescent="0.25">
      <c r="A6" t="s">
        <v>3</v>
      </c>
      <c r="B6" t="s">
        <v>8</v>
      </c>
      <c r="C6">
        <v>5390545.9961896297</v>
      </c>
    </row>
    <row r="7" spans="1:3" x14ac:dyDescent="0.25">
      <c r="A7" t="s">
        <v>3</v>
      </c>
      <c r="B7" t="s">
        <v>9</v>
      </c>
      <c r="C7">
        <v>459751803.72403097</v>
      </c>
    </row>
    <row r="8" spans="1:3" x14ac:dyDescent="0.25">
      <c r="A8" t="s">
        <v>3</v>
      </c>
      <c r="B8" t="s">
        <v>10</v>
      </c>
      <c r="C8">
        <v>71353204.809597194</v>
      </c>
    </row>
    <row r="9" spans="1:3" x14ac:dyDescent="0.25">
      <c r="A9" t="s">
        <v>3</v>
      </c>
      <c r="B9" t="s">
        <v>11</v>
      </c>
      <c r="C9">
        <v>16351063.899289999</v>
      </c>
    </row>
    <row r="10" spans="1:3" x14ac:dyDescent="0.25">
      <c r="A10" t="s">
        <v>3</v>
      </c>
      <c r="B10" t="s">
        <v>21</v>
      </c>
      <c r="C10">
        <v>95211026.957143798</v>
      </c>
    </row>
    <row r="11" spans="1:3" x14ac:dyDescent="0.25">
      <c r="A11" t="s">
        <v>3</v>
      </c>
      <c r="B11" t="s">
        <v>12</v>
      </c>
      <c r="C11">
        <v>34562720.720465302</v>
      </c>
    </row>
    <row r="12" spans="1:3" x14ac:dyDescent="0.25">
      <c r="A12" t="s">
        <v>3</v>
      </c>
      <c r="B12" t="s">
        <v>13</v>
      </c>
      <c r="C12">
        <v>6041030.5805505803</v>
      </c>
    </row>
    <row r="13" spans="1:3" x14ac:dyDescent="0.25">
      <c r="A13" t="s">
        <v>3</v>
      </c>
      <c r="B13" t="s">
        <v>14</v>
      </c>
      <c r="C13">
        <v>16837501.466449302</v>
      </c>
    </row>
    <row r="14" spans="1:3" x14ac:dyDescent="0.25">
      <c r="A14" t="s">
        <v>3</v>
      </c>
      <c r="B14" t="s">
        <v>15</v>
      </c>
      <c r="C14">
        <v>45670883.834192999</v>
      </c>
    </row>
    <row r="15" spans="1:3" x14ac:dyDescent="0.25">
      <c r="A15" t="s">
        <v>16</v>
      </c>
      <c r="B15" t="s">
        <v>4</v>
      </c>
      <c r="C15">
        <v>490894.3814591</v>
      </c>
    </row>
    <row r="16" spans="1:3" x14ac:dyDescent="0.25">
      <c r="A16" t="s">
        <v>16</v>
      </c>
      <c r="B16" t="s">
        <v>5</v>
      </c>
      <c r="C16">
        <v>3126240.7668634802</v>
      </c>
    </row>
    <row r="17" spans="1:3" x14ac:dyDescent="0.25">
      <c r="A17" t="s">
        <v>16</v>
      </c>
      <c r="B17" t="s">
        <v>6</v>
      </c>
      <c r="C17">
        <v>288932.86009398202</v>
      </c>
    </row>
    <row r="18" spans="1:3" x14ac:dyDescent="0.25">
      <c r="A18" t="s">
        <v>16</v>
      </c>
      <c r="B18" t="s">
        <v>7</v>
      </c>
      <c r="C18">
        <v>143226.949571206</v>
      </c>
    </row>
    <row r="19" spans="1:3" x14ac:dyDescent="0.25">
      <c r="A19" t="s">
        <v>16</v>
      </c>
      <c r="B19" t="s">
        <v>8</v>
      </c>
      <c r="C19">
        <v>341540.770974566</v>
      </c>
    </row>
    <row r="20" spans="1:3" x14ac:dyDescent="0.25">
      <c r="A20" t="s">
        <v>16</v>
      </c>
      <c r="B20" t="s">
        <v>9</v>
      </c>
      <c r="C20">
        <v>15775776.2532499</v>
      </c>
    </row>
    <row r="21" spans="1:3" x14ac:dyDescent="0.25">
      <c r="A21" t="s">
        <v>16</v>
      </c>
      <c r="B21" t="s">
        <v>10</v>
      </c>
      <c r="C21">
        <v>3130022.3656374398</v>
      </c>
    </row>
    <row r="22" spans="1:3" x14ac:dyDescent="0.25">
      <c r="A22" t="s">
        <v>16</v>
      </c>
      <c r="B22" t="s">
        <v>11</v>
      </c>
      <c r="C22">
        <v>267474.64489642298</v>
      </c>
    </row>
    <row r="23" spans="1:3" x14ac:dyDescent="0.25">
      <c r="A23" t="s">
        <v>16</v>
      </c>
      <c r="B23" t="s">
        <v>21</v>
      </c>
      <c r="C23">
        <v>3467525.9258912299</v>
      </c>
    </row>
    <row r="24" spans="1:3" x14ac:dyDescent="0.25">
      <c r="A24" t="s">
        <v>16</v>
      </c>
      <c r="B24" t="s">
        <v>12</v>
      </c>
      <c r="C24">
        <v>814133.638275365</v>
      </c>
    </row>
    <row r="25" spans="1:3" x14ac:dyDescent="0.25">
      <c r="A25" t="s">
        <v>16</v>
      </c>
      <c r="B25" t="s">
        <v>13</v>
      </c>
      <c r="C25">
        <v>215457.93539372101</v>
      </c>
    </row>
    <row r="26" spans="1:3" x14ac:dyDescent="0.25">
      <c r="A26" t="s">
        <v>16</v>
      </c>
      <c r="B26" t="s">
        <v>14</v>
      </c>
      <c r="C26">
        <v>1228474.02557391</v>
      </c>
    </row>
    <row r="27" spans="1:3" x14ac:dyDescent="0.25">
      <c r="A27" t="s">
        <v>16</v>
      </c>
      <c r="B27" t="s">
        <v>15</v>
      </c>
      <c r="C27">
        <v>3151287.8669019402</v>
      </c>
    </row>
    <row r="28" spans="1:3" x14ac:dyDescent="0.25">
      <c r="A28" t="s">
        <v>17</v>
      </c>
      <c r="B28" t="s">
        <v>4</v>
      </c>
      <c r="C28">
        <v>921243.47573751502</v>
      </c>
    </row>
    <row r="29" spans="1:3" x14ac:dyDescent="0.25">
      <c r="A29" t="s">
        <v>17</v>
      </c>
      <c r="B29" t="s">
        <v>5</v>
      </c>
      <c r="C29">
        <v>2726622.2909955299</v>
      </c>
    </row>
    <row r="30" spans="1:3" x14ac:dyDescent="0.25">
      <c r="A30" t="s">
        <v>17</v>
      </c>
      <c r="B30" t="s">
        <v>6</v>
      </c>
      <c r="C30">
        <v>290309.727376497</v>
      </c>
    </row>
    <row r="31" spans="1:3" x14ac:dyDescent="0.25">
      <c r="A31" t="s">
        <v>17</v>
      </c>
      <c r="B31" t="s">
        <v>7</v>
      </c>
      <c r="C31">
        <v>238467.91250166099</v>
      </c>
    </row>
    <row r="32" spans="1:3" x14ac:dyDescent="0.25">
      <c r="A32" t="s">
        <v>17</v>
      </c>
      <c r="B32" t="s">
        <v>8</v>
      </c>
      <c r="C32">
        <v>342898.191684791</v>
      </c>
    </row>
    <row r="33" spans="1:3" x14ac:dyDescent="0.25">
      <c r="A33" t="s">
        <v>17</v>
      </c>
      <c r="B33" t="s">
        <v>9</v>
      </c>
      <c r="C33">
        <v>49908702.455201</v>
      </c>
    </row>
    <row r="34" spans="1:3" x14ac:dyDescent="0.25">
      <c r="A34" t="s">
        <v>17</v>
      </c>
      <c r="B34" t="s">
        <v>10</v>
      </c>
      <c r="C34">
        <v>3659591.00082125</v>
      </c>
    </row>
    <row r="35" spans="1:3" x14ac:dyDescent="0.25">
      <c r="A35" t="s">
        <v>17</v>
      </c>
      <c r="B35" t="s">
        <v>11</v>
      </c>
      <c r="C35">
        <v>388786.683319078</v>
      </c>
    </row>
    <row r="36" spans="1:3" x14ac:dyDescent="0.25">
      <c r="A36" t="s">
        <v>17</v>
      </c>
      <c r="B36" t="s">
        <v>21</v>
      </c>
      <c r="C36">
        <v>1021235.90753174</v>
      </c>
    </row>
    <row r="37" spans="1:3" x14ac:dyDescent="0.25">
      <c r="A37" t="s">
        <v>17</v>
      </c>
      <c r="B37" t="s">
        <v>12</v>
      </c>
      <c r="C37">
        <v>1280878.98806071</v>
      </c>
    </row>
    <row r="38" spans="1:3" x14ac:dyDescent="0.25">
      <c r="A38" t="s">
        <v>17</v>
      </c>
      <c r="B38" t="s">
        <v>13</v>
      </c>
      <c r="C38">
        <v>410340.78563588101</v>
      </c>
    </row>
    <row r="39" spans="1:3" x14ac:dyDescent="0.25">
      <c r="A39" t="s">
        <v>17</v>
      </c>
      <c r="B39" t="s">
        <v>14</v>
      </c>
      <c r="C39">
        <v>812411.14555754</v>
      </c>
    </row>
    <row r="40" spans="1:3" x14ac:dyDescent="0.25">
      <c r="A40" t="s">
        <v>17</v>
      </c>
      <c r="B40" t="s">
        <v>15</v>
      </c>
      <c r="C40">
        <v>2849465.2377032102</v>
      </c>
    </row>
    <row r="41" spans="1:3" x14ac:dyDescent="0.25">
      <c r="A41" t="s">
        <v>18</v>
      </c>
      <c r="B41" t="s">
        <v>4</v>
      </c>
      <c r="C41">
        <v>3370832.9145877501</v>
      </c>
    </row>
    <row r="42" spans="1:3" x14ac:dyDescent="0.25">
      <c r="A42" t="s">
        <v>18</v>
      </c>
      <c r="B42" t="s">
        <v>5</v>
      </c>
      <c r="C42">
        <v>8280009.2695866497</v>
      </c>
    </row>
    <row r="43" spans="1:3" x14ac:dyDescent="0.25">
      <c r="A43" t="s">
        <v>18</v>
      </c>
      <c r="B43" t="s">
        <v>6</v>
      </c>
      <c r="C43">
        <v>792527.837226787</v>
      </c>
    </row>
    <row r="44" spans="1:3" x14ac:dyDescent="0.25">
      <c r="A44" t="s">
        <v>18</v>
      </c>
      <c r="B44" t="s">
        <v>7</v>
      </c>
      <c r="C44">
        <v>540353.69697935297</v>
      </c>
    </row>
    <row r="45" spans="1:3" x14ac:dyDescent="0.25">
      <c r="A45" t="s">
        <v>18</v>
      </c>
      <c r="B45" t="s">
        <v>8</v>
      </c>
      <c r="C45">
        <v>6083661.1572531499</v>
      </c>
    </row>
    <row r="46" spans="1:3" x14ac:dyDescent="0.25">
      <c r="A46" t="s">
        <v>18</v>
      </c>
      <c r="B46" t="s">
        <v>9</v>
      </c>
      <c r="C46">
        <v>8313547.2612653999</v>
      </c>
    </row>
    <row r="47" spans="1:3" x14ac:dyDescent="0.25">
      <c r="A47" t="s">
        <v>18</v>
      </c>
      <c r="B47" t="s">
        <v>10</v>
      </c>
      <c r="C47">
        <v>44677259.248290099</v>
      </c>
    </row>
    <row r="48" spans="1:3" x14ac:dyDescent="0.25">
      <c r="A48" t="s">
        <v>18</v>
      </c>
      <c r="B48" t="s">
        <v>11</v>
      </c>
      <c r="C48">
        <v>1319691.67696529</v>
      </c>
    </row>
    <row r="49" spans="1:3" x14ac:dyDescent="0.25">
      <c r="A49" t="s">
        <v>18</v>
      </c>
      <c r="B49" t="s">
        <v>21</v>
      </c>
      <c r="C49">
        <v>1652527.4045072</v>
      </c>
    </row>
    <row r="50" spans="1:3" x14ac:dyDescent="0.25">
      <c r="A50" t="s">
        <v>18</v>
      </c>
      <c r="B50" t="s">
        <v>12</v>
      </c>
      <c r="C50">
        <v>15270760.7447116</v>
      </c>
    </row>
    <row r="51" spans="1:3" x14ac:dyDescent="0.25">
      <c r="A51" t="s">
        <v>18</v>
      </c>
      <c r="B51" t="s">
        <v>13</v>
      </c>
      <c r="C51">
        <v>9134258.4586555604</v>
      </c>
    </row>
    <row r="52" spans="1:3" x14ac:dyDescent="0.25">
      <c r="A52" t="s">
        <v>18</v>
      </c>
      <c r="B52" t="s">
        <v>14</v>
      </c>
      <c r="C52">
        <v>3912988.1348316502</v>
      </c>
    </row>
    <row r="53" spans="1:3" x14ac:dyDescent="0.25">
      <c r="A53" t="s">
        <v>18</v>
      </c>
      <c r="B53" t="s">
        <v>15</v>
      </c>
      <c r="C53">
        <v>20628821.1003692</v>
      </c>
    </row>
    <row r="54" spans="1:3" x14ac:dyDescent="0.25">
      <c r="A54" t="s">
        <v>19</v>
      </c>
      <c r="B54" t="s">
        <v>4</v>
      </c>
      <c r="C54">
        <v>16665980.827213399</v>
      </c>
    </row>
    <row r="55" spans="1:3" x14ac:dyDescent="0.25">
      <c r="A55" t="s">
        <v>19</v>
      </c>
      <c r="B55" t="s">
        <v>5</v>
      </c>
      <c r="C55">
        <v>65485558.836709499</v>
      </c>
    </row>
    <row r="56" spans="1:3" x14ac:dyDescent="0.25">
      <c r="A56" t="s">
        <v>19</v>
      </c>
      <c r="B56" t="s">
        <v>6</v>
      </c>
      <c r="C56">
        <v>6488505.6855530702</v>
      </c>
    </row>
    <row r="57" spans="1:3" x14ac:dyDescent="0.25">
      <c r="A57" t="s">
        <v>19</v>
      </c>
      <c r="B57" t="s">
        <v>7</v>
      </c>
      <c r="C57">
        <v>5087532.0699281702</v>
      </c>
    </row>
    <row r="58" spans="1:3" x14ac:dyDescent="0.25">
      <c r="A58" t="s">
        <v>19</v>
      </c>
      <c r="B58" t="s">
        <v>8</v>
      </c>
      <c r="C58">
        <v>13789208.467289301</v>
      </c>
    </row>
    <row r="59" spans="1:3" x14ac:dyDescent="0.25">
      <c r="A59" t="s">
        <v>19</v>
      </c>
      <c r="B59" t="s">
        <v>9</v>
      </c>
      <c r="C59">
        <v>880761370.70629299</v>
      </c>
    </row>
    <row r="60" spans="1:3" x14ac:dyDescent="0.25">
      <c r="A60" t="s">
        <v>19</v>
      </c>
      <c r="B60" t="s">
        <v>10</v>
      </c>
      <c r="C60">
        <v>151398131.64307499</v>
      </c>
    </row>
    <row r="61" spans="1:3" x14ac:dyDescent="0.25">
      <c r="A61" t="s">
        <v>19</v>
      </c>
      <c r="B61" t="s">
        <v>11</v>
      </c>
      <c r="C61">
        <v>9490518.9228807501</v>
      </c>
    </row>
    <row r="62" spans="1:3" x14ac:dyDescent="0.25">
      <c r="A62" t="s">
        <v>19</v>
      </c>
      <c r="B62" t="s">
        <v>21</v>
      </c>
      <c r="C62">
        <v>21759935.6368527</v>
      </c>
    </row>
    <row r="63" spans="1:3" x14ac:dyDescent="0.25">
      <c r="A63" t="s">
        <v>19</v>
      </c>
      <c r="B63" t="s">
        <v>12</v>
      </c>
      <c r="C63">
        <v>41695385.490768403</v>
      </c>
    </row>
    <row r="64" spans="1:3" x14ac:dyDescent="0.25">
      <c r="A64" t="s">
        <v>19</v>
      </c>
      <c r="B64" t="s">
        <v>13</v>
      </c>
      <c r="C64">
        <v>29446709.945745699</v>
      </c>
    </row>
    <row r="65" spans="1:3" x14ac:dyDescent="0.25">
      <c r="A65" t="s">
        <v>19</v>
      </c>
      <c r="B65" t="s">
        <v>14</v>
      </c>
      <c r="C65">
        <v>22469758.817476701</v>
      </c>
    </row>
    <row r="66" spans="1:3" x14ac:dyDescent="0.25">
      <c r="A66" t="s">
        <v>19</v>
      </c>
      <c r="B66" t="s">
        <v>15</v>
      </c>
      <c r="C66">
        <v>91153009.371996298</v>
      </c>
    </row>
    <row r="67" spans="1:3" x14ac:dyDescent="0.25">
      <c r="A67" t="s">
        <v>20</v>
      </c>
      <c r="B67" t="s">
        <v>4</v>
      </c>
      <c r="C67">
        <v>15432313.0103184</v>
      </c>
    </row>
    <row r="68" spans="1:3" x14ac:dyDescent="0.25">
      <c r="A68" t="s">
        <v>20</v>
      </c>
      <c r="B68" t="s">
        <v>5</v>
      </c>
      <c r="C68">
        <v>51054448.064330399</v>
      </c>
    </row>
    <row r="69" spans="1:3" x14ac:dyDescent="0.25">
      <c r="A69" t="s">
        <v>20</v>
      </c>
      <c r="B69" t="s">
        <v>6</v>
      </c>
      <c r="C69">
        <v>5470512.2465298604</v>
      </c>
    </row>
    <row r="70" spans="1:3" x14ac:dyDescent="0.25">
      <c r="A70" t="s">
        <v>20</v>
      </c>
      <c r="B70" t="s">
        <v>7</v>
      </c>
      <c r="C70">
        <v>19304500.7668438</v>
      </c>
    </row>
    <row r="71" spans="1:3" x14ac:dyDescent="0.25">
      <c r="A71" t="s">
        <v>20</v>
      </c>
      <c r="B71" t="s">
        <v>8</v>
      </c>
      <c r="C71">
        <v>6168383.8182523698</v>
      </c>
    </row>
    <row r="72" spans="1:3" x14ac:dyDescent="0.25">
      <c r="A72" t="s">
        <v>20</v>
      </c>
      <c r="B72" t="s">
        <v>9</v>
      </c>
      <c r="C72">
        <v>333798475.55361003</v>
      </c>
    </row>
    <row r="73" spans="1:3" x14ac:dyDescent="0.25">
      <c r="A73" t="s">
        <v>20</v>
      </c>
      <c r="B73" t="s">
        <v>10</v>
      </c>
      <c r="C73">
        <v>128947506.66469499</v>
      </c>
    </row>
    <row r="74" spans="1:3" x14ac:dyDescent="0.25">
      <c r="A74" t="s">
        <v>20</v>
      </c>
      <c r="B74" t="s">
        <v>11</v>
      </c>
      <c r="C74">
        <v>44686792.873936102</v>
      </c>
    </row>
    <row r="75" spans="1:3" x14ac:dyDescent="0.25">
      <c r="A75" t="s">
        <v>20</v>
      </c>
      <c r="B75" t="s">
        <v>21</v>
      </c>
      <c r="C75">
        <v>26604724.740621101</v>
      </c>
    </row>
    <row r="76" spans="1:3" x14ac:dyDescent="0.25">
      <c r="A76" t="s">
        <v>20</v>
      </c>
      <c r="B76" t="s">
        <v>12</v>
      </c>
      <c r="C76">
        <v>42033624.683988199</v>
      </c>
    </row>
    <row r="77" spans="1:3" x14ac:dyDescent="0.25">
      <c r="A77" t="s">
        <v>20</v>
      </c>
      <c r="B77" t="s">
        <v>13</v>
      </c>
      <c r="C77">
        <v>7121146.0779424403</v>
      </c>
    </row>
    <row r="78" spans="1:3" x14ac:dyDescent="0.25">
      <c r="A78" t="s">
        <v>20</v>
      </c>
      <c r="B78" t="s">
        <v>14</v>
      </c>
      <c r="C78">
        <v>32308873.8965277</v>
      </c>
    </row>
    <row r="79" spans="1:3" x14ac:dyDescent="0.25">
      <c r="A79" t="s">
        <v>20</v>
      </c>
      <c r="B79" t="s">
        <v>15</v>
      </c>
      <c r="C79">
        <v>55913952.130694002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EDE7-7E95-4A29-896A-59EAFEBD8B49}">
  <dimension ref="A3:O11"/>
  <sheetViews>
    <sheetView zoomScale="85" zoomScaleNormal="85" workbookViewId="0">
      <selection activeCell="A4" sqref="A4:O11"/>
    </sheetView>
  </sheetViews>
  <sheetFormatPr baseColWidth="10" defaultRowHeight="15" x14ac:dyDescent="0.25"/>
  <cols>
    <col min="1" max="1" width="38" bestFit="1" customWidth="1"/>
    <col min="2" max="2" width="23.7109375" bestFit="1" customWidth="1"/>
    <col min="3" max="3" width="19.7109375" bestFit="1" customWidth="1"/>
    <col min="4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3</v>
      </c>
      <c r="B5" s="1">
        <v>8804634.5918273907</v>
      </c>
      <c r="C5" s="1">
        <v>86113412.3795719</v>
      </c>
      <c r="D5" s="1">
        <v>994106.566117223</v>
      </c>
      <c r="E5" s="1">
        <v>3425804.86457972</v>
      </c>
      <c r="F5" s="1">
        <v>5390545.9961896297</v>
      </c>
      <c r="G5" s="1">
        <v>402345763.63197798</v>
      </c>
      <c r="H5" s="1">
        <v>71216097.546818301</v>
      </c>
      <c r="I5" s="1">
        <v>7789205.1131280502</v>
      </c>
      <c r="J5" s="1">
        <v>95211026.957143798</v>
      </c>
      <c r="K5" s="1">
        <v>22354850.502633199</v>
      </c>
      <c r="L5" s="1">
        <v>6041030.5805505803</v>
      </c>
      <c r="M5" s="1">
        <v>13024994.979190901</v>
      </c>
      <c r="N5" s="1">
        <v>44322710.992522404</v>
      </c>
      <c r="O5" s="1">
        <v>767034184.70225108</v>
      </c>
    </row>
    <row r="6" spans="1:15" x14ac:dyDescent="0.25">
      <c r="A6" s="4" t="s">
        <v>16</v>
      </c>
      <c r="B6" s="1">
        <v>345305.48128425301</v>
      </c>
      <c r="C6" s="1">
        <v>3126240.7668634802</v>
      </c>
      <c r="D6" s="1">
        <v>55620.454209986201</v>
      </c>
      <c r="E6" s="1">
        <v>143226.949571206</v>
      </c>
      <c r="F6" s="1">
        <v>341540.770974566</v>
      </c>
      <c r="G6" s="1">
        <v>15775776.2532499</v>
      </c>
      <c r="H6" s="1">
        <v>2992915.1028585201</v>
      </c>
      <c r="I6" s="1">
        <v>267474.64489642298</v>
      </c>
      <c r="J6" s="1">
        <v>3467525.9258912299</v>
      </c>
      <c r="K6" s="1">
        <v>814133.638275365</v>
      </c>
      <c r="L6" s="1">
        <v>215457.93539372101</v>
      </c>
      <c r="M6" s="1">
        <v>377035.054771255</v>
      </c>
      <c r="N6" s="1">
        <v>3151287.8669019402</v>
      </c>
      <c r="O6" s="1">
        <v>31073540.84514185</v>
      </c>
    </row>
    <row r="7" spans="1:15" x14ac:dyDescent="0.25">
      <c r="A7" s="4" t="s">
        <v>17</v>
      </c>
      <c r="B7" s="1">
        <v>604600.58085783198</v>
      </c>
      <c r="C7" s="1">
        <v>2726622.2909955299</v>
      </c>
      <c r="D7" s="1">
        <v>290309.727376497</v>
      </c>
      <c r="E7" s="1">
        <v>238467.91250166099</v>
      </c>
      <c r="F7" s="1">
        <v>342898.191684791</v>
      </c>
      <c r="G7" s="1">
        <v>75348.7146479527</v>
      </c>
      <c r="H7" s="1">
        <v>3522483.7380423299</v>
      </c>
      <c r="I7" s="1">
        <v>388786.683319078</v>
      </c>
      <c r="J7" s="1">
        <v>1021235.90753174</v>
      </c>
      <c r="K7" s="1">
        <v>1280878.98806071</v>
      </c>
      <c r="L7" s="1">
        <v>410340.78563588101</v>
      </c>
      <c r="M7" s="1">
        <v>812411.14555754</v>
      </c>
      <c r="N7" s="1">
        <v>2849465.2377032102</v>
      </c>
      <c r="O7" s="1">
        <v>14563849.90391475</v>
      </c>
    </row>
    <row r="8" spans="1:15" x14ac:dyDescent="0.25">
      <c r="A8" s="4" t="s">
        <v>18</v>
      </c>
      <c r="B8" s="1">
        <v>3370832.9145877501</v>
      </c>
      <c r="C8" s="1">
        <v>8280009.2695866497</v>
      </c>
      <c r="D8" s="1">
        <v>792527.837226787</v>
      </c>
      <c r="E8" s="1">
        <v>540353.69697935297</v>
      </c>
      <c r="F8" s="1">
        <v>421646.88983321498</v>
      </c>
      <c r="G8" s="1">
        <v>8313547.2612653999</v>
      </c>
      <c r="H8" s="1">
        <v>24537353.553976599</v>
      </c>
      <c r="I8" s="1">
        <v>1319691.67696529</v>
      </c>
      <c r="J8" s="1">
        <v>1652527.4045072</v>
      </c>
      <c r="K8" s="1">
        <v>15270760.7447116</v>
      </c>
      <c r="L8" s="1">
        <v>945482.40014805296</v>
      </c>
      <c r="M8" s="1">
        <v>3912988.1348316502</v>
      </c>
      <c r="N8" s="1">
        <v>20628821.1003692</v>
      </c>
      <c r="O8" s="1">
        <v>89986542.884988755</v>
      </c>
    </row>
    <row r="9" spans="1:15" x14ac:dyDescent="0.25">
      <c r="A9" s="4" t="s">
        <v>19</v>
      </c>
      <c r="B9" s="1">
        <v>16665980.827213399</v>
      </c>
      <c r="C9" s="1">
        <v>58139466.285107203</v>
      </c>
      <c r="D9" s="1">
        <v>6459194.9944550199</v>
      </c>
      <c r="E9" s="1">
        <v>5087532.0699281702</v>
      </c>
      <c r="F9" s="1">
        <v>13789208.467289301</v>
      </c>
      <c r="G9" s="1">
        <v>20631159.702201501</v>
      </c>
      <c r="H9" s="1">
        <v>94590937.710003003</v>
      </c>
      <c r="I9" s="1">
        <v>9490518.9228807501</v>
      </c>
      <c r="J9" s="1">
        <v>21759935.6368527</v>
      </c>
      <c r="K9" s="1">
        <v>41195903.093814597</v>
      </c>
      <c r="L9" s="1">
        <v>18235483.673390899</v>
      </c>
      <c r="M9" s="1">
        <v>22447311.671928301</v>
      </c>
      <c r="N9" s="1">
        <v>56461774.713196598</v>
      </c>
      <c r="O9" s="1">
        <v>384954407.76826143</v>
      </c>
    </row>
    <row r="10" spans="1:15" x14ac:dyDescent="0.25">
      <c r="A10" s="4" t="s">
        <v>20</v>
      </c>
      <c r="B10" s="1">
        <v>12762130.4821078</v>
      </c>
      <c r="C10" s="1">
        <v>50028621.912048303</v>
      </c>
      <c r="D10" s="1">
        <v>5391489.6499704598</v>
      </c>
      <c r="E10" s="1">
        <v>1609925.1981922199</v>
      </c>
      <c r="F10" s="1">
        <v>6168383.8182523698</v>
      </c>
      <c r="G10" s="1">
        <v>130430423.350453</v>
      </c>
      <c r="H10" s="1">
        <v>128399077.61357901</v>
      </c>
      <c r="I10" s="1">
        <v>5349313.72126042</v>
      </c>
      <c r="J10" s="1">
        <v>26604724.740621101</v>
      </c>
      <c r="K10" s="1">
        <v>42033624.683988199</v>
      </c>
      <c r="L10" s="1">
        <v>7121146.0779424403</v>
      </c>
      <c r="M10" s="1">
        <v>21096408.188660599</v>
      </c>
      <c r="N10" s="1">
        <v>55913952.130694002</v>
      </c>
      <c r="O10" s="1">
        <v>492909221.56776989</v>
      </c>
    </row>
    <row r="11" spans="1:15" x14ac:dyDescent="0.25">
      <c r="A11" s="4" t="s">
        <v>65</v>
      </c>
      <c r="B11" s="1">
        <v>42553484.877878428</v>
      </c>
      <c r="C11" s="1">
        <v>208414372.90417308</v>
      </c>
      <c r="D11" s="1">
        <v>13983249.229355972</v>
      </c>
      <c r="E11" s="1">
        <v>11045310.691752329</v>
      </c>
      <c r="F11" s="1">
        <v>26454224.134223871</v>
      </c>
      <c r="G11" s="1">
        <v>577572018.91379571</v>
      </c>
      <c r="H11" s="1">
        <v>325258865.26527774</v>
      </c>
      <c r="I11" s="1">
        <v>24604990.762450013</v>
      </c>
      <c r="J11" s="1">
        <v>149716976.57254776</v>
      </c>
      <c r="K11" s="1">
        <v>122950151.65148367</v>
      </c>
      <c r="L11" s="1">
        <v>32968941.453061573</v>
      </c>
      <c r="M11" s="1">
        <v>61671149.174940251</v>
      </c>
      <c r="N11" s="1">
        <v>183328012.04138735</v>
      </c>
      <c r="O11" s="1">
        <v>1780521747.672328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E11E-7AA4-4D48-B28A-6FC2964CADE0}">
  <dimension ref="A1:S19"/>
  <sheetViews>
    <sheetView workbookViewId="0">
      <selection activeCell="S2" sqref="S2:S7"/>
    </sheetView>
  </sheetViews>
  <sheetFormatPr baseColWidth="10" defaultRowHeight="15" x14ac:dyDescent="0.25"/>
  <cols>
    <col min="2" max="2" width="14.140625" bestFit="1" customWidth="1"/>
    <col min="3" max="3" width="15.140625" bestFit="1" customWidth="1"/>
    <col min="4" max="6" width="14.140625" bestFit="1" customWidth="1"/>
    <col min="7" max="8" width="15.140625" bestFit="1" customWidth="1"/>
    <col min="9" max="9" width="14.140625" bestFit="1" customWidth="1"/>
    <col min="10" max="11" width="15.140625" bestFit="1" customWidth="1"/>
    <col min="12" max="13" width="14.140625" bestFit="1" customWidth="1"/>
    <col min="14" max="14" width="15.140625" bestFit="1" customWidth="1"/>
    <col min="15" max="15" width="16.85546875" bestFit="1" customWidth="1"/>
  </cols>
  <sheetData>
    <row r="1" spans="1:19" x14ac:dyDescent="0.25">
      <c r="A1" s="2" t="s">
        <v>67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65</v>
      </c>
      <c r="P1" s="22" t="s">
        <v>88</v>
      </c>
      <c r="Q1" s="23" t="s">
        <v>33</v>
      </c>
      <c r="R1" s="17" t="s">
        <v>89</v>
      </c>
      <c r="S1" s="17" t="s">
        <v>90</v>
      </c>
    </row>
    <row r="2" spans="1:19" x14ac:dyDescent="0.25">
      <c r="A2" s="4" t="s">
        <v>3</v>
      </c>
      <c r="B2" s="8">
        <v>8804634.5918273907</v>
      </c>
      <c r="C2" s="8">
        <v>86113412.3795719</v>
      </c>
      <c r="D2" s="8">
        <v>994106.566117223</v>
      </c>
      <c r="E2" s="8">
        <v>3425804.86457972</v>
      </c>
      <c r="F2" s="8">
        <v>5390545.9961896297</v>
      </c>
      <c r="G2" s="8">
        <v>402345763.63197798</v>
      </c>
      <c r="H2" s="8">
        <v>71216097.546818301</v>
      </c>
      <c r="I2" s="8">
        <v>7789205.1131280502</v>
      </c>
      <c r="J2" s="8">
        <v>95211026.957143798</v>
      </c>
      <c r="K2" s="8">
        <v>22354850.502633199</v>
      </c>
      <c r="L2" s="8">
        <v>6041030.5805505803</v>
      </c>
      <c r="M2" s="8">
        <v>13024994.979190901</v>
      </c>
      <c r="N2" s="8">
        <v>44322710.992522404</v>
      </c>
      <c r="O2" s="8">
        <v>767034184.70225108</v>
      </c>
      <c r="P2" s="24">
        <f>O2/1000000</f>
        <v>767.03418470225108</v>
      </c>
      <c r="Q2" s="25">
        <v>868.44953396497067</v>
      </c>
      <c r="R2" s="6">
        <f>P2/Q2</f>
        <v>0.88322251864227475</v>
      </c>
      <c r="S2" s="15">
        <f>P2/$P$8</f>
        <v>0.43079180903293834</v>
      </c>
    </row>
    <row r="3" spans="1:19" x14ac:dyDescent="0.25">
      <c r="A3" s="4" t="s">
        <v>16</v>
      </c>
      <c r="B3" s="8">
        <v>345305.48128425301</v>
      </c>
      <c r="C3" s="8">
        <v>3126240.7668634802</v>
      </c>
      <c r="D3" s="8">
        <v>55620.454209986201</v>
      </c>
      <c r="E3" s="8">
        <v>143226.949571206</v>
      </c>
      <c r="F3" s="8">
        <v>341540.770974566</v>
      </c>
      <c r="G3" s="8">
        <v>15775776.2532499</v>
      </c>
      <c r="H3" s="8">
        <v>2992915.1028585201</v>
      </c>
      <c r="I3" s="8">
        <v>267474.64489642298</v>
      </c>
      <c r="J3" s="8">
        <v>3467525.9258912299</v>
      </c>
      <c r="K3" s="8">
        <v>814133.638275365</v>
      </c>
      <c r="L3" s="8">
        <v>215457.93539372101</v>
      </c>
      <c r="M3" s="8">
        <v>377035.054771255</v>
      </c>
      <c r="N3" s="8">
        <v>3151287.8669019402</v>
      </c>
      <c r="O3" s="8">
        <v>31073540.84514185</v>
      </c>
      <c r="P3" s="24">
        <f t="shared" ref="P3:P7" si="0">O3/1000000</f>
        <v>31.073540845141849</v>
      </c>
      <c r="Q3" s="25">
        <v>32.440988384782251</v>
      </c>
      <c r="R3" s="6">
        <f t="shared" ref="R3:R8" si="1">P3/Q3</f>
        <v>0.9578481542109285</v>
      </c>
      <c r="S3" s="15">
        <f t="shared" ref="S3:S8" si="2">P3/$P$8</f>
        <v>1.7451929967024677E-2</v>
      </c>
    </row>
    <row r="4" spans="1:19" x14ac:dyDescent="0.25">
      <c r="A4" s="4" t="s">
        <v>17</v>
      </c>
      <c r="B4" s="8">
        <v>604600.58085783198</v>
      </c>
      <c r="C4" s="8">
        <v>2726622.2909955299</v>
      </c>
      <c r="D4" s="8">
        <v>290309.727376497</v>
      </c>
      <c r="E4" s="8">
        <v>238467.91250166099</v>
      </c>
      <c r="F4" s="8">
        <v>342898.191684791</v>
      </c>
      <c r="G4" s="8">
        <v>75348.7146479527</v>
      </c>
      <c r="H4" s="8">
        <v>3522483.7380423299</v>
      </c>
      <c r="I4" s="8">
        <v>388786.683319078</v>
      </c>
      <c r="J4" s="8">
        <v>1021235.90753174</v>
      </c>
      <c r="K4" s="8">
        <v>1280878.98806071</v>
      </c>
      <c r="L4" s="8">
        <v>410340.78563588101</v>
      </c>
      <c r="M4" s="8">
        <v>812411.14555754</v>
      </c>
      <c r="N4" s="8">
        <v>2849465.2377032102</v>
      </c>
      <c r="O4" s="8">
        <v>14563849.90391475</v>
      </c>
      <c r="P4" s="24">
        <f t="shared" si="0"/>
        <v>14.56384990391475</v>
      </c>
      <c r="Q4" s="25">
        <v>64.850953802126384</v>
      </c>
      <c r="R4" s="6">
        <f t="shared" si="1"/>
        <v>0.22457418202902699</v>
      </c>
      <c r="S4" s="15">
        <f t="shared" si="2"/>
        <v>8.1795405885685141E-3</v>
      </c>
    </row>
    <row r="5" spans="1:19" x14ac:dyDescent="0.25">
      <c r="A5" s="4" t="s">
        <v>18</v>
      </c>
      <c r="B5" s="8">
        <v>3370832.9145877501</v>
      </c>
      <c r="C5" s="8">
        <v>8280009.2695866497</v>
      </c>
      <c r="D5" s="8">
        <v>792527.837226787</v>
      </c>
      <c r="E5" s="8">
        <v>540353.69697935297</v>
      </c>
      <c r="F5" s="8">
        <v>421646.88983321498</v>
      </c>
      <c r="G5" s="8">
        <v>8313547.2612653999</v>
      </c>
      <c r="H5" s="8">
        <v>24537353.553976599</v>
      </c>
      <c r="I5" s="8">
        <v>1319691.67696529</v>
      </c>
      <c r="J5" s="8">
        <v>1652527.4045072</v>
      </c>
      <c r="K5" s="8">
        <v>15270760.7447116</v>
      </c>
      <c r="L5" s="8">
        <v>945482.40014805296</v>
      </c>
      <c r="M5" s="8">
        <v>3912988.1348316502</v>
      </c>
      <c r="N5" s="8">
        <v>20628821.1003692</v>
      </c>
      <c r="O5" s="8">
        <v>89986542.884988755</v>
      </c>
      <c r="P5" s="24">
        <f t="shared" si="0"/>
        <v>89.986542884988751</v>
      </c>
      <c r="Q5" s="25">
        <v>123.97723890522983</v>
      </c>
      <c r="R5" s="6">
        <f t="shared" si="1"/>
        <v>0.72583115803841947</v>
      </c>
      <c r="S5" s="15">
        <f t="shared" si="2"/>
        <v>5.0539423628286465E-2</v>
      </c>
    </row>
    <row r="6" spans="1:19" x14ac:dyDescent="0.25">
      <c r="A6" s="4" t="s">
        <v>19</v>
      </c>
      <c r="B6" s="8">
        <v>16665980.827213399</v>
      </c>
      <c r="C6" s="8">
        <v>58139466.285107203</v>
      </c>
      <c r="D6" s="8">
        <v>6459194.9944550199</v>
      </c>
      <c r="E6" s="8">
        <v>5087532.0699281702</v>
      </c>
      <c r="F6" s="8">
        <v>13789208.467289301</v>
      </c>
      <c r="G6" s="8">
        <v>20631159.702201501</v>
      </c>
      <c r="H6" s="8">
        <v>94590937.710003003</v>
      </c>
      <c r="I6" s="8">
        <v>9490518.9228807501</v>
      </c>
      <c r="J6" s="8">
        <v>21759935.6368527</v>
      </c>
      <c r="K6" s="8">
        <v>41195903.093814597</v>
      </c>
      <c r="L6" s="8">
        <v>18235483.673390899</v>
      </c>
      <c r="M6" s="8">
        <v>22447311.671928301</v>
      </c>
      <c r="N6" s="8">
        <v>56461774.713196598</v>
      </c>
      <c r="O6" s="8">
        <v>384954407.76826143</v>
      </c>
      <c r="P6" s="24">
        <f t="shared" si="0"/>
        <v>384.95440776826143</v>
      </c>
      <c r="Q6" s="25">
        <v>1355.6916064217803</v>
      </c>
      <c r="R6" s="6">
        <f t="shared" si="1"/>
        <v>0.28395426064804824</v>
      </c>
      <c r="S6" s="15">
        <f t="shared" si="2"/>
        <v>0.21620314847123406</v>
      </c>
    </row>
    <row r="7" spans="1:19" x14ac:dyDescent="0.25">
      <c r="A7" s="4" t="s">
        <v>20</v>
      </c>
      <c r="B7" s="8">
        <v>12762130.4821078</v>
      </c>
      <c r="C7" s="8">
        <v>50028621.912048303</v>
      </c>
      <c r="D7" s="8">
        <v>5391489.6499704598</v>
      </c>
      <c r="E7" s="8">
        <v>1609925.1981922199</v>
      </c>
      <c r="F7" s="8">
        <v>6168383.8182523698</v>
      </c>
      <c r="G7" s="8">
        <v>130430423.350453</v>
      </c>
      <c r="H7" s="8">
        <v>128399077.61357901</v>
      </c>
      <c r="I7" s="8">
        <v>5349313.72126042</v>
      </c>
      <c r="J7" s="8">
        <v>26604724.740621101</v>
      </c>
      <c r="K7" s="8">
        <v>42033624.683988199</v>
      </c>
      <c r="L7" s="8">
        <v>7121146.0779424403</v>
      </c>
      <c r="M7" s="8">
        <v>21096408.188660599</v>
      </c>
      <c r="N7" s="8">
        <v>55913952.130694002</v>
      </c>
      <c r="O7" s="8">
        <v>492909221.56776989</v>
      </c>
      <c r="P7" s="24">
        <f t="shared" si="0"/>
        <v>492.90922156776986</v>
      </c>
      <c r="Q7" s="25">
        <v>768.84525452828836</v>
      </c>
      <c r="R7" s="6">
        <f t="shared" si="1"/>
        <v>0.64110328920503745</v>
      </c>
      <c r="S7" s="15">
        <f t="shared" si="2"/>
        <v>0.27683414831194791</v>
      </c>
    </row>
    <row r="8" spans="1:19" ht="15.75" thickBot="1" x14ac:dyDescent="0.3">
      <c r="A8" s="5" t="s">
        <v>65</v>
      </c>
      <c r="B8" s="9">
        <v>42553484.877878428</v>
      </c>
      <c r="C8" s="9">
        <v>208414372.90417308</v>
      </c>
      <c r="D8" s="9">
        <v>13983249.229355972</v>
      </c>
      <c r="E8" s="9">
        <v>11045310.691752329</v>
      </c>
      <c r="F8" s="9">
        <v>26454224.134223871</v>
      </c>
      <c r="G8" s="9">
        <v>577572018.91379571</v>
      </c>
      <c r="H8" s="9">
        <v>325258865.26527774</v>
      </c>
      <c r="I8" s="9">
        <v>24604990.762450013</v>
      </c>
      <c r="J8" s="9">
        <v>149716976.57254776</v>
      </c>
      <c r="K8" s="9">
        <v>122950151.65148367</v>
      </c>
      <c r="L8" s="9">
        <v>32968941.453061573</v>
      </c>
      <c r="M8" s="9">
        <v>61671149.174940251</v>
      </c>
      <c r="N8" s="9">
        <v>183328012.04138735</v>
      </c>
      <c r="O8" s="9">
        <v>1780521747.672328</v>
      </c>
      <c r="P8" s="26">
        <f>SUM(P2:P7)</f>
        <v>1780.5217476723278</v>
      </c>
      <c r="Q8" s="27">
        <f>SUM(Q2:Q7)</f>
        <v>3214.2555760071778</v>
      </c>
      <c r="R8" s="6">
        <f t="shared" si="1"/>
        <v>0.55394529326262631</v>
      </c>
      <c r="S8" s="6">
        <f t="shared" si="2"/>
        <v>1</v>
      </c>
    </row>
    <row r="12" spans="1:19" x14ac:dyDescent="0.25">
      <c r="A12" s="2" t="s">
        <v>67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21</v>
      </c>
      <c r="K12" s="2" t="s">
        <v>12</v>
      </c>
      <c r="L12" s="2" t="s">
        <v>13</v>
      </c>
      <c r="M12" s="2" t="s">
        <v>14</v>
      </c>
      <c r="N12" s="2" t="s">
        <v>15</v>
      </c>
      <c r="O12" s="2" t="s">
        <v>65</v>
      </c>
    </row>
    <row r="13" spans="1:19" x14ac:dyDescent="0.25">
      <c r="A13" s="4" t="s">
        <v>3</v>
      </c>
      <c r="B13" s="6">
        <f>B2/B$8</f>
        <v>0.20690748635735143</v>
      </c>
      <c r="C13" s="6">
        <f t="shared" ref="C13:O13" si="3">C2/C$8</f>
        <v>0.41318365513671179</v>
      </c>
      <c r="D13" s="6">
        <f t="shared" si="3"/>
        <v>7.1092673084180491E-2</v>
      </c>
      <c r="E13" s="6">
        <f t="shared" si="3"/>
        <v>0.31015921237397248</v>
      </c>
      <c r="F13" s="6">
        <f t="shared" si="3"/>
        <v>0.20376881850093165</v>
      </c>
      <c r="G13" s="6">
        <f t="shared" si="3"/>
        <v>0.69661574739829846</v>
      </c>
      <c r="H13" s="6">
        <f t="shared" si="3"/>
        <v>0.21895205681399396</v>
      </c>
      <c r="I13" s="6">
        <f t="shared" si="3"/>
        <v>0.3165701295452325</v>
      </c>
      <c r="J13" s="6">
        <f t="shared" si="3"/>
        <v>0.63594008599958451</v>
      </c>
      <c r="K13" s="6">
        <f t="shared" si="3"/>
        <v>0.18182043862784805</v>
      </c>
      <c r="L13" s="6">
        <f t="shared" si="3"/>
        <v>0.18323398672509081</v>
      </c>
      <c r="M13" s="6">
        <f t="shared" si="3"/>
        <v>0.21120078275569965</v>
      </c>
      <c r="N13" s="6">
        <f t="shared" si="3"/>
        <v>0.24176725912740654</v>
      </c>
      <c r="O13" s="6">
        <f t="shared" si="3"/>
        <v>0.43079180903293829</v>
      </c>
    </row>
    <row r="14" spans="1:19" x14ac:dyDescent="0.25">
      <c r="A14" s="4" t="s">
        <v>16</v>
      </c>
      <c r="B14" s="6">
        <f t="shared" ref="B14:O14" si="4">B3/B$8</f>
        <v>8.1146228628565555E-3</v>
      </c>
      <c r="C14" s="6">
        <f t="shared" si="4"/>
        <v>1.5000120784860148E-2</v>
      </c>
      <c r="D14" s="6">
        <f t="shared" si="4"/>
        <v>3.9776487780263867E-3</v>
      </c>
      <c r="E14" s="6">
        <f t="shared" si="4"/>
        <v>1.296721781471981E-2</v>
      </c>
      <c r="F14" s="6">
        <f t="shared" si="4"/>
        <v>1.2910632692973753E-2</v>
      </c>
      <c r="G14" s="6">
        <f t="shared" si="4"/>
        <v>2.7313955206691689E-2</v>
      </c>
      <c r="H14" s="6">
        <f t="shared" si="4"/>
        <v>9.2016403624157316E-3</v>
      </c>
      <c r="I14" s="6">
        <f t="shared" si="4"/>
        <v>1.0870747625096426E-2</v>
      </c>
      <c r="J14" s="6">
        <f t="shared" si="4"/>
        <v>2.3160539340780665E-2</v>
      </c>
      <c r="K14" s="6">
        <f t="shared" si="4"/>
        <v>6.6216562349847305E-3</v>
      </c>
      <c r="L14" s="6">
        <f t="shared" si="4"/>
        <v>6.5351790472397194E-3</v>
      </c>
      <c r="M14" s="6">
        <f t="shared" si="4"/>
        <v>6.1136375730851669E-3</v>
      </c>
      <c r="N14" s="6">
        <f t="shared" si="4"/>
        <v>1.7189341834953836E-2</v>
      </c>
      <c r="O14" s="6">
        <f t="shared" si="4"/>
        <v>1.7451929967024677E-2</v>
      </c>
    </row>
    <row r="15" spans="1:19" x14ac:dyDescent="0.25">
      <c r="A15" s="4" t="s">
        <v>17</v>
      </c>
      <c r="B15" s="6">
        <f t="shared" ref="B15:O15" si="5">B4/B$8</f>
        <v>1.4208015691145794E-2</v>
      </c>
      <c r="C15" s="6">
        <f t="shared" si="5"/>
        <v>1.3082697958884077E-2</v>
      </c>
      <c r="D15" s="6">
        <f t="shared" si="5"/>
        <v>2.0761249593337028E-2</v>
      </c>
      <c r="E15" s="6">
        <f t="shared" si="5"/>
        <v>2.1589968734852152E-2</v>
      </c>
      <c r="F15" s="6">
        <f t="shared" si="5"/>
        <v>1.2961944751998343E-2</v>
      </c>
      <c r="G15" s="6">
        <f t="shared" si="5"/>
        <v>1.3045769563015951E-4</v>
      </c>
      <c r="H15" s="6">
        <f t="shared" si="5"/>
        <v>1.0829785485383861E-2</v>
      </c>
      <c r="I15" s="6">
        <f t="shared" si="5"/>
        <v>1.580113104177264E-2</v>
      </c>
      <c r="J15" s="6">
        <f t="shared" si="5"/>
        <v>6.8211096090154064E-3</v>
      </c>
      <c r="K15" s="6">
        <f t="shared" si="5"/>
        <v>1.0417872372305067E-2</v>
      </c>
      <c r="L15" s="6">
        <f t="shared" si="5"/>
        <v>1.2446283306368509E-2</v>
      </c>
      <c r="M15" s="6">
        <f t="shared" si="5"/>
        <v>1.3173277236216299E-2</v>
      </c>
      <c r="N15" s="6">
        <f t="shared" si="5"/>
        <v>1.5542988799005397E-2</v>
      </c>
      <c r="O15" s="6">
        <f t="shared" si="5"/>
        <v>8.1795405885685124E-3</v>
      </c>
    </row>
    <row r="16" spans="1:19" x14ac:dyDescent="0.25">
      <c r="A16" s="4" t="s">
        <v>18</v>
      </c>
      <c r="B16" s="6">
        <f t="shared" ref="B16:O16" si="6">B5/B$8</f>
        <v>7.9214027341391463E-2</v>
      </c>
      <c r="C16" s="6">
        <f t="shared" si="6"/>
        <v>3.9728590471990712E-2</v>
      </c>
      <c r="D16" s="6">
        <f t="shared" si="6"/>
        <v>5.6676944265784825E-2</v>
      </c>
      <c r="E16" s="6">
        <f t="shared" si="6"/>
        <v>4.8921547981700668E-2</v>
      </c>
      <c r="F16" s="6">
        <f t="shared" si="6"/>
        <v>1.5938735821313683E-2</v>
      </c>
      <c r="G16" s="6">
        <f t="shared" si="6"/>
        <v>1.4393957790580262E-2</v>
      </c>
      <c r="H16" s="6">
        <f t="shared" si="6"/>
        <v>7.5439461224105886E-2</v>
      </c>
      <c r="I16" s="6">
        <f t="shared" si="6"/>
        <v>5.3635121821678879E-2</v>
      </c>
      <c r="J16" s="6">
        <f t="shared" si="6"/>
        <v>1.1037675501725359E-2</v>
      </c>
      <c r="K16" s="6">
        <f t="shared" si="6"/>
        <v>0.12420286221360935</v>
      </c>
      <c r="L16" s="6">
        <f t="shared" si="6"/>
        <v>2.8677972615352296E-2</v>
      </c>
      <c r="M16" s="6">
        <f t="shared" si="6"/>
        <v>6.3449249562900517E-2</v>
      </c>
      <c r="N16" s="6">
        <f t="shared" si="6"/>
        <v>0.1125241084036417</v>
      </c>
      <c r="O16" s="6">
        <f t="shared" si="6"/>
        <v>5.0539423628286458E-2</v>
      </c>
    </row>
    <row r="17" spans="1:15" x14ac:dyDescent="0.25">
      <c r="A17" s="4" t="s">
        <v>19</v>
      </c>
      <c r="B17" s="6">
        <f t="shared" ref="B17:O17" si="7">B6/B$8</f>
        <v>0.39164784917244849</v>
      </c>
      <c r="C17" s="6">
        <f t="shared" si="7"/>
        <v>0.27896092517495985</v>
      </c>
      <c r="D17" s="6">
        <f t="shared" si="7"/>
        <v>0.46192375523814588</v>
      </c>
      <c r="E17" s="6">
        <f t="shared" si="7"/>
        <v>0.46060561010086332</v>
      </c>
      <c r="F17" s="6">
        <f t="shared" si="7"/>
        <v>0.52124788832684688</v>
      </c>
      <c r="G17" s="6">
        <f t="shared" si="7"/>
        <v>3.5720497230806399E-2</v>
      </c>
      <c r="H17" s="6">
        <f t="shared" si="7"/>
        <v>0.29081740057371108</v>
      </c>
      <c r="I17" s="6">
        <f t="shared" si="7"/>
        <v>0.38571519959131018</v>
      </c>
      <c r="J17" s="6">
        <f t="shared" si="7"/>
        <v>0.14534046929747191</v>
      </c>
      <c r="K17" s="6">
        <f t="shared" si="7"/>
        <v>0.33506183229923225</v>
      </c>
      <c r="L17" s="6">
        <f t="shared" si="7"/>
        <v>0.55311098475372822</v>
      </c>
      <c r="M17" s="6">
        <f t="shared" si="7"/>
        <v>0.36398400179398066</v>
      </c>
      <c r="N17" s="6">
        <f t="shared" si="7"/>
        <v>0.30798225587287792</v>
      </c>
      <c r="O17" s="6">
        <f t="shared" si="7"/>
        <v>0.21620314847123404</v>
      </c>
    </row>
    <row r="18" spans="1:15" x14ac:dyDescent="0.25">
      <c r="A18" s="4" t="s">
        <v>20</v>
      </c>
      <c r="B18" s="6">
        <f t="shared" ref="B18:O18" si="8">B7/B$8</f>
        <v>0.29990799857480616</v>
      </c>
      <c r="C18" s="6">
        <f t="shared" si="8"/>
        <v>0.24004401047259338</v>
      </c>
      <c r="D18" s="6">
        <f t="shared" si="8"/>
        <v>0.38556772904052544</v>
      </c>
      <c r="E18" s="6">
        <f t="shared" si="8"/>
        <v>0.14575644299389162</v>
      </c>
      <c r="F18" s="6">
        <f t="shared" si="8"/>
        <v>0.23317197990593577</v>
      </c>
      <c r="G18" s="6">
        <f t="shared" si="8"/>
        <v>0.22582538467799307</v>
      </c>
      <c r="H18" s="6">
        <f t="shared" si="8"/>
        <v>0.3947596555403895</v>
      </c>
      <c r="I18" s="6">
        <f t="shared" si="8"/>
        <v>0.21740767037490927</v>
      </c>
      <c r="J18" s="6">
        <f t="shared" si="8"/>
        <v>0.17770012025142223</v>
      </c>
      <c r="K18" s="6">
        <f t="shared" si="8"/>
        <v>0.34187533825202054</v>
      </c>
      <c r="L18" s="6">
        <f t="shared" si="8"/>
        <v>0.21599559355222045</v>
      </c>
      <c r="M18" s="6">
        <f t="shared" si="8"/>
        <v>0.34207905107811765</v>
      </c>
      <c r="N18" s="6">
        <f t="shared" si="8"/>
        <v>0.30499404596211466</v>
      </c>
      <c r="O18" s="6">
        <f t="shared" si="8"/>
        <v>0.27683414831194786</v>
      </c>
    </row>
    <row r="19" spans="1:15" x14ac:dyDescent="0.25">
      <c r="A19" s="5" t="s">
        <v>65</v>
      </c>
      <c r="B19" s="6">
        <f t="shared" ref="B19:O19" si="9">B8/B$8</f>
        <v>1</v>
      </c>
      <c r="C19" s="6">
        <f t="shared" si="9"/>
        <v>1</v>
      </c>
      <c r="D19" s="6">
        <f t="shared" si="9"/>
        <v>1</v>
      </c>
      <c r="E19" s="6">
        <f t="shared" si="9"/>
        <v>1</v>
      </c>
      <c r="F19" s="6">
        <f t="shared" si="9"/>
        <v>1</v>
      </c>
      <c r="G19" s="6">
        <f t="shared" si="9"/>
        <v>1</v>
      </c>
      <c r="H19" s="6">
        <f t="shared" si="9"/>
        <v>1</v>
      </c>
      <c r="I19" s="6">
        <f t="shared" si="9"/>
        <v>1</v>
      </c>
      <c r="J19" s="6">
        <f t="shared" si="9"/>
        <v>1</v>
      </c>
      <c r="K19" s="6">
        <f t="shared" si="9"/>
        <v>1</v>
      </c>
      <c r="L19" s="6">
        <f t="shared" si="9"/>
        <v>1</v>
      </c>
      <c r="M19" s="6">
        <f t="shared" si="9"/>
        <v>1</v>
      </c>
      <c r="N19" s="6">
        <f t="shared" si="9"/>
        <v>1</v>
      </c>
      <c r="O19" s="6">
        <f t="shared" si="9"/>
        <v>1</v>
      </c>
    </row>
  </sheetData>
  <conditionalFormatting sqref="B13: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9"/>
  <sheetViews>
    <sheetView workbookViewId="0">
      <selection sqref="A1:C79"/>
    </sheetView>
  </sheetViews>
  <sheetFormatPr baseColWidth="10" defaultRowHeight="15" x14ac:dyDescent="0.25"/>
  <sheetData>
    <row r="1" spans="1:3" x14ac:dyDescent="0.25">
      <c r="A1" t="s">
        <v>37</v>
      </c>
      <c r="B1" t="s">
        <v>0</v>
      </c>
      <c r="C1" t="s">
        <v>2</v>
      </c>
    </row>
    <row r="2" spans="1:3" x14ac:dyDescent="0.25">
      <c r="A2" t="s">
        <v>4</v>
      </c>
      <c r="B2" t="s">
        <v>3</v>
      </c>
      <c r="C2">
        <v>8804634.5918273907</v>
      </c>
    </row>
    <row r="3" spans="1:3" x14ac:dyDescent="0.25">
      <c r="A3" t="s">
        <v>4</v>
      </c>
      <c r="B3" t="s">
        <v>16</v>
      </c>
      <c r="C3">
        <v>345305.48128425301</v>
      </c>
    </row>
    <row r="4" spans="1:3" x14ac:dyDescent="0.25">
      <c r="A4" t="s">
        <v>4</v>
      </c>
      <c r="B4" t="s">
        <v>17</v>
      </c>
      <c r="C4">
        <v>604600.58085783198</v>
      </c>
    </row>
    <row r="5" spans="1:3" x14ac:dyDescent="0.25">
      <c r="A5" t="s">
        <v>4</v>
      </c>
      <c r="B5" t="s">
        <v>18</v>
      </c>
      <c r="C5">
        <v>3370832.9145877501</v>
      </c>
    </row>
    <row r="6" spans="1:3" x14ac:dyDescent="0.25">
      <c r="A6" t="s">
        <v>4</v>
      </c>
      <c r="B6" t="s">
        <v>19</v>
      </c>
      <c r="C6">
        <v>16665980.827213399</v>
      </c>
    </row>
    <row r="7" spans="1:3" x14ac:dyDescent="0.25">
      <c r="A7" t="s">
        <v>4</v>
      </c>
      <c r="B7" t="s">
        <v>20</v>
      </c>
      <c r="C7">
        <v>12762130.4821078</v>
      </c>
    </row>
    <row r="8" spans="1:3" x14ac:dyDescent="0.25">
      <c r="A8" t="s">
        <v>5</v>
      </c>
      <c r="B8" t="s">
        <v>3</v>
      </c>
      <c r="C8">
        <v>86113412.3795719</v>
      </c>
    </row>
    <row r="9" spans="1:3" x14ac:dyDescent="0.25">
      <c r="A9" t="s">
        <v>5</v>
      </c>
      <c r="B9" t="s">
        <v>16</v>
      </c>
      <c r="C9">
        <v>3126240.7668634802</v>
      </c>
    </row>
    <row r="10" spans="1:3" x14ac:dyDescent="0.25">
      <c r="A10" t="s">
        <v>5</v>
      </c>
      <c r="B10" t="s">
        <v>17</v>
      </c>
      <c r="C10">
        <v>2726622.2909955299</v>
      </c>
    </row>
    <row r="11" spans="1:3" x14ac:dyDescent="0.25">
      <c r="A11" t="s">
        <v>5</v>
      </c>
      <c r="B11" t="s">
        <v>18</v>
      </c>
      <c r="C11">
        <v>8280009.2695866497</v>
      </c>
    </row>
    <row r="12" spans="1:3" x14ac:dyDescent="0.25">
      <c r="A12" t="s">
        <v>5</v>
      </c>
      <c r="B12" t="s">
        <v>19</v>
      </c>
      <c r="C12">
        <v>58139466.285107203</v>
      </c>
    </row>
    <row r="13" spans="1:3" x14ac:dyDescent="0.25">
      <c r="A13" t="s">
        <v>5</v>
      </c>
      <c r="B13" t="s">
        <v>20</v>
      </c>
      <c r="C13">
        <v>50028621.912048303</v>
      </c>
    </row>
    <row r="14" spans="1:3" x14ac:dyDescent="0.25">
      <c r="A14" t="s">
        <v>6</v>
      </c>
      <c r="B14" t="s">
        <v>3</v>
      </c>
      <c r="C14">
        <v>994106.566117223</v>
      </c>
    </row>
    <row r="15" spans="1:3" x14ac:dyDescent="0.25">
      <c r="A15" t="s">
        <v>6</v>
      </c>
      <c r="B15" t="s">
        <v>16</v>
      </c>
      <c r="C15">
        <v>55620.454209986201</v>
      </c>
    </row>
    <row r="16" spans="1:3" x14ac:dyDescent="0.25">
      <c r="A16" t="s">
        <v>6</v>
      </c>
      <c r="B16" t="s">
        <v>17</v>
      </c>
      <c r="C16">
        <v>290309.727376497</v>
      </c>
    </row>
    <row r="17" spans="1:3" x14ac:dyDescent="0.25">
      <c r="A17" t="s">
        <v>6</v>
      </c>
      <c r="B17" t="s">
        <v>18</v>
      </c>
      <c r="C17">
        <v>792527.837226787</v>
      </c>
    </row>
    <row r="18" spans="1:3" x14ac:dyDescent="0.25">
      <c r="A18" t="s">
        <v>6</v>
      </c>
      <c r="B18" t="s">
        <v>19</v>
      </c>
      <c r="C18">
        <v>6459194.9944550199</v>
      </c>
    </row>
    <row r="19" spans="1:3" x14ac:dyDescent="0.25">
      <c r="A19" t="s">
        <v>6</v>
      </c>
      <c r="B19" t="s">
        <v>20</v>
      </c>
      <c r="C19">
        <v>5391489.6499704598</v>
      </c>
    </row>
    <row r="20" spans="1:3" x14ac:dyDescent="0.25">
      <c r="A20" t="s">
        <v>7</v>
      </c>
      <c r="B20" t="s">
        <v>3</v>
      </c>
      <c r="C20">
        <v>3425804.86457972</v>
      </c>
    </row>
    <row r="21" spans="1:3" x14ac:dyDescent="0.25">
      <c r="A21" t="s">
        <v>7</v>
      </c>
      <c r="B21" t="s">
        <v>16</v>
      </c>
      <c r="C21">
        <v>143226.949571206</v>
      </c>
    </row>
    <row r="22" spans="1:3" x14ac:dyDescent="0.25">
      <c r="A22" t="s">
        <v>7</v>
      </c>
      <c r="B22" t="s">
        <v>17</v>
      </c>
      <c r="C22">
        <v>238467.91250166099</v>
      </c>
    </row>
    <row r="23" spans="1:3" x14ac:dyDescent="0.25">
      <c r="A23" t="s">
        <v>7</v>
      </c>
      <c r="B23" t="s">
        <v>18</v>
      </c>
      <c r="C23">
        <v>540353.69697935297</v>
      </c>
    </row>
    <row r="24" spans="1:3" x14ac:dyDescent="0.25">
      <c r="A24" t="s">
        <v>7</v>
      </c>
      <c r="B24" t="s">
        <v>19</v>
      </c>
      <c r="C24">
        <v>5087532.0699281702</v>
      </c>
    </row>
    <row r="25" spans="1:3" x14ac:dyDescent="0.25">
      <c r="A25" t="s">
        <v>7</v>
      </c>
      <c r="B25" t="s">
        <v>20</v>
      </c>
      <c r="C25">
        <v>1609925.1981922199</v>
      </c>
    </row>
    <row r="26" spans="1:3" x14ac:dyDescent="0.25">
      <c r="A26" t="s">
        <v>8</v>
      </c>
      <c r="B26" t="s">
        <v>3</v>
      </c>
      <c r="C26">
        <v>5390545.9961896297</v>
      </c>
    </row>
    <row r="27" spans="1:3" x14ac:dyDescent="0.25">
      <c r="A27" t="s">
        <v>8</v>
      </c>
      <c r="B27" t="s">
        <v>16</v>
      </c>
      <c r="C27">
        <v>341540.770974566</v>
      </c>
    </row>
    <row r="28" spans="1:3" x14ac:dyDescent="0.25">
      <c r="A28" t="s">
        <v>8</v>
      </c>
      <c r="B28" t="s">
        <v>17</v>
      </c>
      <c r="C28">
        <v>342898.191684791</v>
      </c>
    </row>
    <row r="29" spans="1:3" x14ac:dyDescent="0.25">
      <c r="A29" t="s">
        <v>8</v>
      </c>
      <c r="B29" t="s">
        <v>18</v>
      </c>
      <c r="C29">
        <v>421646.88983321498</v>
      </c>
    </row>
    <row r="30" spans="1:3" x14ac:dyDescent="0.25">
      <c r="A30" t="s">
        <v>8</v>
      </c>
      <c r="B30" t="s">
        <v>19</v>
      </c>
      <c r="C30">
        <v>13789208.467289301</v>
      </c>
    </row>
    <row r="31" spans="1:3" x14ac:dyDescent="0.25">
      <c r="A31" t="s">
        <v>8</v>
      </c>
      <c r="B31" t="s">
        <v>20</v>
      </c>
      <c r="C31">
        <v>6168383.8182523698</v>
      </c>
    </row>
    <row r="32" spans="1:3" x14ac:dyDescent="0.25">
      <c r="A32" t="s">
        <v>9</v>
      </c>
      <c r="B32" t="s">
        <v>3</v>
      </c>
      <c r="C32">
        <v>402345763.63197798</v>
      </c>
    </row>
    <row r="33" spans="1:3" x14ac:dyDescent="0.25">
      <c r="A33" t="s">
        <v>9</v>
      </c>
      <c r="B33" t="s">
        <v>16</v>
      </c>
      <c r="C33">
        <v>15775776.2532499</v>
      </c>
    </row>
    <row r="34" spans="1:3" x14ac:dyDescent="0.25">
      <c r="A34" t="s">
        <v>9</v>
      </c>
      <c r="B34" t="s">
        <v>17</v>
      </c>
      <c r="C34">
        <v>75348.7146479527</v>
      </c>
    </row>
    <row r="35" spans="1:3" x14ac:dyDescent="0.25">
      <c r="A35" t="s">
        <v>9</v>
      </c>
      <c r="B35" t="s">
        <v>18</v>
      </c>
      <c r="C35">
        <v>8313547.2612653999</v>
      </c>
    </row>
    <row r="36" spans="1:3" x14ac:dyDescent="0.25">
      <c r="A36" t="s">
        <v>9</v>
      </c>
      <c r="B36" t="s">
        <v>19</v>
      </c>
      <c r="C36">
        <v>20631159.702201501</v>
      </c>
    </row>
    <row r="37" spans="1:3" x14ac:dyDescent="0.25">
      <c r="A37" t="s">
        <v>9</v>
      </c>
      <c r="B37" t="s">
        <v>20</v>
      </c>
      <c r="C37">
        <v>130430423.350453</v>
      </c>
    </row>
    <row r="38" spans="1:3" x14ac:dyDescent="0.25">
      <c r="A38" t="s">
        <v>10</v>
      </c>
      <c r="B38" t="s">
        <v>3</v>
      </c>
      <c r="C38">
        <v>71216097.546818301</v>
      </c>
    </row>
    <row r="39" spans="1:3" x14ac:dyDescent="0.25">
      <c r="A39" t="s">
        <v>10</v>
      </c>
      <c r="B39" t="s">
        <v>16</v>
      </c>
      <c r="C39">
        <v>2992915.1028585201</v>
      </c>
    </row>
    <row r="40" spans="1:3" x14ac:dyDescent="0.25">
      <c r="A40" t="s">
        <v>10</v>
      </c>
      <c r="B40" t="s">
        <v>17</v>
      </c>
      <c r="C40">
        <v>3522483.7380423299</v>
      </c>
    </row>
    <row r="41" spans="1:3" x14ac:dyDescent="0.25">
      <c r="A41" t="s">
        <v>10</v>
      </c>
      <c r="B41" t="s">
        <v>18</v>
      </c>
      <c r="C41">
        <v>24537353.553976599</v>
      </c>
    </row>
    <row r="42" spans="1:3" x14ac:dyDescent="0.25">
      <c r="A42" t="s">
        <v>10</v>
      </c>
      <c r="B42" t="s">
        <v>19</v>
      </c>
      <c r="C42">
        <v>94590937.710003003</v>
      </c>
    </row>
    <row r="43" spans="1:3" x14ac:dyDescent="0.25">
      <c r="A43" t="s">
        <v>10</v>
      </c>
      <c r="B43" t="s">
        <v>20</v>
      </c>
      <c r="C43">
        <v>128399077.61357901</v>
      </c>
    </row>
    <row r="44" spans="1:3" x14ac:dyDescent="0.25">
      <c r="A44" t="s">
        <v>11</v>
      </c>
      <c r="B44" t="s">
        <v>3</v>
      </c>
      <c r="C44">
        <v>7789205.1131280502</v>
      </c>
    </row>
    <row r="45" spans="1:3" x14ac:dyDescent="0.25">
      <c r="A45" t="s">
        <v>11</v>
      </c>
      <c r="B45" t="s">
        <v>16</v>
      </c>
      <c r="C45">
        <v>267474.64489642298</v>
      </c>
    </row>
    <row r="46" spans="1:3" x14ac:dyDescent="0.25">
      <c r="A46" t="s">
        <v>11</v>
      </c>
      <c r="B46" t="s">
        <v>17</v>
      </c>
      <c r="C46">
        <v>388786.683319078</v>
      </c>
    </row>
    <row r="47" spans="1:3" x14ac:dyDescent="0.25">
      <c r="A47" t="s">
        <v>11</v>
      </c>
      <c r="B47" t="s">
        <v>18</v>
      </c>
      <c r="C47">
        <v>1319691.67696529</v>
      </c>
    </row>
    <row r="48" spans="1:3" x14ac:dyDescent="0.25">
      <c r="A48" t="s">
        <v>11</v>
      </c>
      <c r="B48" t="s">
        <v>19</v>
      </c>
      <c r="C48">
        <v>9490518.9228807501</v>
      </c>
    </row>
    <row r="49" spans="1:3" x14ac:dyDescent="0.25">
      <c r="A49" t="s">
        <v>11</v>
      </c>
      <c r="B49" t="s">
        <v>20</v>
      </c>
      <c r="C49">
        <v>5349313.72126042</v>
      </c>
    </row>
    <row r="50" spans="1:3" x14ac:dyDescent="0.25">
      <c r="A50" t="s">
        <v>21</v>
      </c>
      <c r="B50" t="s">
        <v>3</v>
      </c>
      <c r="C50">
        <v>95211026.957143798</v>
      </c>
    </row>
    <row r="51" spans="1:3" x14ac:dyDescent="0.25">
      <c r="A51" t="s">
        <v>21</v>
      </c>
      <c r="B51" t="s">
        <v>16</v>
      </c>
      <c r="C51">
        <v>3467525.9258912299</v>
      </c>
    </row>
    <row r="52" spans="1:3" x14ac:dyDescent="0.25">
      <c r="A52" t="s">
        <v>21</v>
      </c>
      <c r="B52" t="s">
        <v>17</v>
      </c>
      <c r="C52">
        <v>1021235.90753174</v>
      </c>
    </row>
    <row r="53" spans="1:3" x14ac:dyDescent="0.25">
      <c r="A53" t="s">
        <v>21</v>
      </c>
      <c r="B53" t="s">
        <v>18</v>
      </c>
      <c r="C53">
        <v>1652527.4045072</v>
      </c>
    </row>
    <row r="54" spans="1:3" x14ac:dyDescent="0.25">
      <c r="A54" t="s">
        <v>21</v>
      </c>
      <c r="B54" t="s">
        <v>19</v>
      </c>
      <c r="C54">
        <v>21759935.6368527</v>
      </c>
    </row>
    <row r="55" spans="1:3" x14ac:dyDescent="0.25">
      <c r="A55" t="s">
        <v>21</v>
      </c>
      <c r="B55" t="s">
        <v>20</v>
      </c>
      <c r="C55">
        <v>26604724.740621101</v>
      </c>
    </row>
    <row r="56" spans="1:3" x14ac:dyDescent="0.25">
      <c r="A56" t="s">
        <v>12</v>
      </c>
      <c r="B56" t="s">
        <v>3</v>
      </c>
      <c r="C56">
        <v>22354850.502633199</v>
      </c>
    </row>
    <row r="57" spans="1:3" x14ac:dyDescent="0.25">
      <c r="A57" t="s">
        <v>12</v>
      </c>
      <c r="B57" t="s">
        <v>16</v>
      </c>
      <c r="C57">
        <v>814133.638275365</v>
      </c>
    </row>
    <row r="58" spans="1:3" x14ac:dyDescent="0.25">
      <c r="A58" t="s">
        <v>12</v>
      </c>
      <c r="B58" t="s">
        <v>17</v>
      </c>
      <c r="C58">
        <v>1280878.98806071</v>
      </c>
    </row>
    <row r="59" spans="1:3" x14ac:dyDescent="0.25">
      <c r="A59" t="s">
        <v>12</v>
      </c>
      <c r="B59" t="s">
        <v>18</v>
      </c>
      <c r="C59">
        <v>15270760.7447116</v>
      </c>
    </row>
    <row r="60" spans="1:3" x14ac:dyDescent="0.25">
      <c r="A60" t="s">
        <v>12</v>
      </c>
      <c r="B60" t="s">
        <v>19</v>
      </c>
      <c r="C60">
        <v>41195903.093814597</v>
      </c>
    </row>
    <row r="61" spans="1:3" x14ac:dyDescent="0.25">
      <c r="A61" t="s">
        <v>12</v>
      </c>
      <c r="B61" t="s">
        <v>20</v>
      </c>
      <c r="C61">
        <v>42033624.683988199</v>
      </c>
    </row>
    <row r="62" spans="1:3" x14ac:dyDescent="0.25">
      <c r="A62" t="s">
        <v>13</v>
      </c>
      <c r="B62" t="s">
        <v>3</v>
      </c>
      <c r="C62">
        <v>6041030.5805505803</v>
      </c>
    </row>
    <row r="63" spans="1:3" x14ac:dyDescent="0.25">
      <c r="A63" t="s">
        <v>13</v>
      </c>
      <c r="B63" t="s">
        <v>16</v>
      </c>
      <c r="C63">
        <v>215457.93539372101</v>
      </c>
    </row>
    <row r="64" spans="1:3" x14ac:dyDescent="0.25">
      <c r="A64" t="s">
        <v>13</v>
      </c>
      <c r="B64" t="s">
        <v>17</v>
      </c>
      <c r="C64">
        <v>410340.78563588101</v>
      </c>
    </row>
    <row r="65" spans="1:3" x14ac:dyDescent="0.25">
      <c r="A65" t="s">
        <v>13</v>
      </c>
      <c r="B65" t="s">
        <v>18</v>
      </c>
      <c r="C65">
        <v>945482.40014805296</v>
      </c>
    </row>
    <row r="66" spans="1:3" x14ac:dyDescent="0.25">
      <c r="A66" t="s">
        <v>13</v>
      </c>
      <c r="B66" t="s">
        <v>19</v>
      </c>
      <c r="C66">
        <v>18235483.673390899</v>
      </c>
    </row>
    <row r="67" spans="1:3" x14ac:dyDescent="0.25">
      <c r="A67" t="s">
        <v>13</v>
      </c>
      <c r="B67" t="s">
        <v>20</v>
      </c>
      <c r="C67">
        <v>7121146.0779424403</v>
      </c>
    </row>
    <row r="68" spans="1:3" x14ac:dyDescent="0.25">
      <c r="A68" t="s">
        <v>14</v>
      </c>
      <c r="B68" t="s">
        <v>3</v>
      </c>
      <c r="C68">
        <v>13024994.979190901</v>
      </c>
    </row>
    <row r="69" spans="1:3" x14ac:dyDescent="0.25">
      <c r="A69" t="s">
        <v>14</v>
      </c>
      <c r="B69" t="s">
        <v>16</v>
      </c>
      <c r="C69">
        <v>377035.054771255</v>
      </c>
    </row>
    <row r="70" spans="1:3" x14ac:dyDescent="0.25">
      <c r="A70" t="s">
        <v>14</v>
      </c>
      <c r="B70" t="s">
        <v>17</v>
      </c>
      <c r="C70">
        <v>812411.14555754</v>
      </c>
    </row>
    <row r="71" spans="1:3" x14ac:dyDescent="0.25">
      <c r="A71" t="s">
        <v>14</v>
      </c>
      <c r="B71" t="s">
        <v>18</v>
      </c>
      <c r="C71">
        <v>3912988.1348316502</v>
      </c>
    </row>
    <row r="72" spans="1:3" x14ac:dyDescent="0.25">
      <c r="A72" t="s">
        <v>14</v>
      </c>
      <c r="B72" t="s">
        <v>19</v>
      </c>
      <c r="C72">
        <v>22447311.671928301</v>
      </c>
    </row>
    <row r="73" spans="1:3" x14ac:dyDescent="0.25">
      <c r="A73" t="s">
        <v>14</v>
      </c>
      <c r="B73" t="s">
        <v>20</v>
      </c>
      <c r="C73">
        <v>21096408.188660599</v>
      </c>
    </row>
    <row r="74" spans="1:3" x14ac:dyDescent="0.25">
      <c r="A74" t="s">
        <v>15</v>
      </c>
      <c r="B74" t="s">
        <v>3</v>
      </c>
      <c r="C74">
        <v>44322710.992522404</v>
      </c>
    </row>
    <row r="75" spans="1:3" x14ac:dyDescent="0.25">
      <c r="A75" t="s">
        <v>15</v>
      </c>
      <c r="B75" t="s">
        <v>16</v>
      </c>
      <c r="C75">
        <v>3151287.8669019402</v>
      </c>
    </row>
    <row r="76" spans="1:3" x14ac:dyDescent="0.25">
      <c r="A76" t="s">
        <v>15</v>
      </c>
      <c r="B76" t="s">
        <v>17</v>
      </c>
      <c r="C76">
        <v>2849465.2377032102</v>
      </c>
    </row>
    <row r="77" spans="1:3" x14ac:dyDescent="0.25">
      <c r="A77" t="s">
        <v>15</v>
      </c>
      <c r="B77" t="s">
        <v>18</v>
      </c>
      <c r="C77">
        <v>20628821.1003692</v>
      </c>
    </row>
    <row r="78" spans="1:3" x14ac:dyDescent="0.25">
      <c r="A78" t="s">
        <v>15</v>
      </c>
      <c r="B78" t="s">
        <v>19</v>
      </c>
      <c r="C78">
        <v>56461774.713196598</v>
      </c>
    </row>
    <row r="79" spans="1:3" x14ac:dyDescent="0.25">
      <c r="A79" t="s">
        <v>15</v>
      </c>
      <c r="B79" t="s">
        <v>20</v>
      </c>
      <c r="C79">
        <v>55913952.130694002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4B60-F66E-4909-ABB9-8A96D230048E}">
  <sheetPr>
    <tabColor theme="5" tint="0.79998168889431442"/>
  </sheetPr>
  <dimension ref="A2:G19"/>
  <sheetViews>
    <sheetView workbookViewId="0">
      <selection activeCell="A5" sqref="A5:F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9.5703125" bestFit="1" customWidth="1"/>
    <col min="4" max="6" width="16.85546875" bestFit="1" customWidth="1"/>
    <col min="7" max="7" width="17.85546875" bestFit="1" customWidth="1"/>
  </cols>
  <sheetData>
    <row r="2" spans="1:7" x14ac:dyDescent="0.25">
      <c r="A2" s="3" t="s">
        <v>44</v>
      </c>
      <c r="B2" t="s">
        <v>80</v>
      </c>
    </row>
    <row r="4" spans="1:7" x14ac:dyDescent="0.25">
      <c r="A4" s="3" t="s">
        <v>63</v>
      </c>
      <c r="B4" s="3" t="s">
        <v>66</v>
      </c>
    </row>
    <row r="5" spans="1:7" x14ac:dyDescent="0.25">
      <c r="A5" s="3" t="s">
        <v>64</v>
      </c>
      <c r="B5" t="s">
        <v>24</v>
      </c>
      <c r="C5" t="s">
        <v>25</v>
      </c>
      <c r="D5" t="s">
        <v>49</v>
      </c>
      <c r="E5" t="s">
        <v>23</v>
      </c>
      <c r="F5" t="s">
        <v>48</v>
      </c>
      <c r="G5" t="s">
        <v>65</v>
      </c>
    </row>
    <row r="6" spans="1:7" x14ac:dyDescent="0.25">
      <c r="A6" s="4" t="s">
        <v>4</v>
      </c>
      <c r="B6" s="12">
        <v>55115.545048559288</v>
      </c>
      <c r="C6" s="12">
        <v>104.5576492029068</v>
      </c>
      <c r="D6" s="12">
        <v>1063374417</v>
      </c>
      <c r="E6" s="12">
        <v>56634982.475124903</v>
      </c>
      <c r="F6" s="12">
        <v>28793759.762405287</v>
      </c>
      <c r="G6" s="12">
        <v>1148858379.3402281</v>
      </c>
    </row>
    <row r="7" spans="1:7" x14ac:dyDescent="0.25">
      <c r="A7" s="4" t="s">
        <v>5</v>
      </c>
      <c r="B7" s="12">
        <v>205816.8847958307</v>
      </c>
      <c r="C7" s="12">
        <v>396.11542916331291</v>
      </c>
      <c r="D7" s="12">
        <v>1361568498</v>
      </c>
      <c r="E7" s="12">
        <v>216952188.90829656</v>
      </c>
      <c r="F7" s="12">
        <v>118008695.79104999</v>
      </c>
      <c r="G7" s="12">
        <v>1696735595.6995716</v>
      </c>
    </row>
    <row r="8" spans="1:7" x14ac:dyDescent="0.25">
      <c r="A8" s="4" t="s">
        <v>6</v>
      </c>
      <c r="B8" s="12">
        <v>19608.94520591421</v>
      </c>
      <c r="C8" s="12">
        <v>37.654111757784705</v>
      </c>
      <c r="D8" s="12">
        <v>23490736</v>
      </c>
      <c r="E8" s="12">
        <v>21150708.051979437</v>
      </c>
      <c r="F8" s="12">
        <v>11098045.587647241</v>
      </c>
      <c r="G8" s="12">
        <v>55759136.238944352</v>
      </c>
    </row>
    <row r="9" spans="1:7" x14ac:dyDescent="0.25">
      <c r="A9" s="4" t="s">
        <v>7</v>
      </c>
      <c r="B9" s="12">
        <v>37655.081777181382</v>
      </c>
      <c r="C9" s="12">
        <v>49.033824152378997</v>
      </c>
      <c r="D9" s="12">
        <v>206077898</v>
      </c>
      <c r="E9" s="12">
        <v>28739886.269499</v>
      </c>
      <c r="F9" s="12">
        <v>20093592.188368417</v>
      </c>
      <c r="G9" s="12">
        <v>254949080.57346874</v>
      </c>
    </row>
    <row r="10" spans="1:7" x14ac:dyDescent="0.25">
      <c r="A10" s="4" t="s">
        <v>8</v>
      </c>
      <c r="B10" s="12">
        <v>33550.7694143478</v>
      </c>
      <c r="C10" s="12">
        <v>68.606981229068097</v>
      </c>
      <c r="D10" s="12">
        <v>35540419</v>
      </c>
      <c r="E10" s="12">
        <v>32116238.409410249</v>
      </c>
      <c r="F10" s="12">
        <v>16196162.446125431</v>
      </c>
      <c r="G10" s="12">
        <v>83886439.231931254</v>
      </c>
    </row>
    <row r="11" spans="1:7" x14ac:dyDescent="0.25">
      <c r="A11" s="4" t="s">
        <v>9</v>
      </c>
      <c r="B11" s="12">
        <v>1435445.72693072</v>
      </c>
      <c r="C11" s="12">
        <v>2742.3506645429889</v>
      </c>
      <c r="D11" s="12">
        <v>1364270000</v>
      </c>
      <c r="E11" s="12">
        <v>1748309675.993516</v>
      </c>
      <c r="F11" s="12">
        <v>533123385.17688859</v>
      </c>
      <c r="G11" s="12">
        <v>3647141249.2479997</v>
      </c>
    </row>
    <row r="12" spans="1:7" x14ac:dyDescent="0.25">
      <c r="A12" s="4" t="s">
        <v>10</v>
      </c>
      <c r="B12" s="12">
        <v>483814.39045096235</v>
      </c>
      <c r="C12" s="12">
        <v>845.30508005474701</v>
      </c>
      <c r="D12" s="12">
        <v>597745775</v>
      </c>
      <c r="E12" s="12">
        <v>403165716.83603787</v>
      </c>
      <c r="F12" s="12">
        <v>224870907.4559817</v>
      </c>
      <c r="G12" s="12">
        <v>1226267058.9875505</v>
      </c>
    </row>
    <row r="13" spans="1:7" x14ac:dyDescent="0.25">
      <c r="A13" s="4" t="s">
        <v>11</v>
      </c>
      <c r="B13" s="12">
        <v>66594.368497388292</v>
      </c>
      <c r="C13" s="12">
        <v>105.5424295356173</v>
      </c>
      <c r="D13" s="12">
        <v>1295291543</v>
      </c>
      <c r="E13" s="12">
        <v>72504328.738693997</v>
      </c>
      <c r="F13" s="12">
        <v>36157519.397385992</v>
      </c>
      <c r="G13" s="12">
        <v>1404020091.0470068</v>
      </c>
    </row>
    <row r="14" spans="1:7" x14ac:dyDescent="0.25">
      <c r="A14" s="4" t="s">
        <v>21</v>
      </c>
      <c r="B14" s="12">
        <v>108421.351082277</v>
      </c>
      <c r="C14" s="12">
        <v>239.819532038397</v>
      </c>
      <c r="D14" s="12">
        <v>127131800</v>
      </c>
      <c r="E14" s="12">
        <v>149716976.60995427</v>
      </c>
      <c r="F14" s="12">
        <v>88313990.044299752</v>
      </c>
      <c r="G14" s="12">
        <v>365271427.82486832</v>
      </c>
    </row>
    <row r="15" spans="1:7" x14ac:dyDescent="0.25">
      <c r="A15" s="4" t="s">
        <v>12</v>
      </c>
      <c r="B15" s="12">
        <v>161026.47407589614</v>
      </c>
      <c r="C15" s="12">
        <v>299.67433745677346</v>
      </c>
      <c r="D15" s="12">
        <v>301006711</v>
      </c>
      <c r="E15" s="12">
        <v>135657504.35338229</v>
      </c>
      <c r="F15" s="12">
        <v>66441209.649746098</v>
      </c>
      <c r="G15" s="12">
        <v>503266751.15154177</v>
      </c>
    </row>
    <row r="16" spans="1:7" x14ac:dyDescent="0.25">
      <c r="A16" s="4" t="s">
        <v>13</v>
      </c>
      <c r="B16" s="12">
        <v>84659.138509200493</v>
      </c>
      <c r="C16" s="12">
        <v>152.97962226647388</v>
      </c>
      <c r="D16" s="12">
        <v>143819569</v>
      </c>
      <c r="E16" s="12">
        <v>52368943.825849898</v>
      </c>
      <c r="F16" s="12">
        <v>25945423.52785369</v>
      </c>
      <c r="G16" s="12">
        <v>222218748.47183505</v>
      </c>
    </row>
    <row r="17" spans="1:7" x14ac:dyDescent="0.25">
      <c r="A17" s="4" t="s">
        <v>14</v>
      </c>
      <c r="B17" s="12">
        <v>74427.143871286447</v>
      </c>
      <c r="C17" s="12">
        <v>140.33193472005559</v>
      </c>
      <c r="D17" s="12">
        <v>419253506</v>
      </c>
      <c r="E17" s="12">
        <v>77570007.527964696</v>
      </c>
      <c r="F17" s="12">
        <v>46184159.416267991</v>
      </c>
      <c r="G17" s="12">
        <v>543082240.4200387</v>
      </c>
    </row>
    <row r="18" spans="1:7" x14ac:dyDescent="0.25">
      <c r="A18" s="4" t="s">
        <v>15</v>
      </c>
      <c r="B18" s="12">
        <v>213095.00058392328</v>
      </c>
      <c r="C18" s="12">
        <v>410.82504992488873</v>
      </c>
      <c r="D18" s="12">
        <v>318857056</v>
      </c>
      <c r="E18" s="12">
        <v>219367419.6064775</v>
      </c>
      <c r="F18" s="12">
        <v>118105140.69235361</v>
      </c>
      <c r="G18" s="12">
        <v>656543122.12446487</v>
      </c>
    </row>
    <row r="19" spans="1:7" x14ac:dyDescent="0.25">
      <c r="A19" s="4" t="s">
        <v>65</v>
      </c>
      <c r="B19" s="12">
        <v>2979230.8202434876</v>
      </c>
      <c r="C19" s="12">
        <v>5592.7966460453927</v>
      </c>
      <c r="D19" s="12">
        <v>7257427928</v>
      </c>
      <c r="E19" s="12">
        <v>3214254577.6061869</v>
      </c>
      <c r="F19" s="12">
        <v>1333331991.136374</v>
      </c>
      <c r="G19" s="12">
        <v>11807999320.359449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E118"/>
  <sheetViews>
    <sheetView workbookViewId="0">
      <selection sqref="A1:E118"/>
    </sheetView>
  </sheetViews>
  <sheetFormatPr baseColWidth="10" defaultRowHeight="15" x14ac:dyDescent="0.25"/>
  <sheetData>
    <row r="1" spans="1:5" x14ac:dyDescent="0.25">
      <c r="A1" t="s">
        <v>22</v>
      </c>
      <c r="B1" t="s">
        <v>37</v>
      </c>
      <c r="C1" t="s">
        <v>44</v>
      </c>
      <c r="D1" t="s">
        <v>2</v>
      </c>
      <c r="E1" t="s">
        <v>45</v>
      </c>
    </row>
    <row r="2" spans="1:5" x14ac:dyDescent="0.25">
      <c r="A2" t="s">
        <v>23</v>
      </c>
      <c r="B2" t="s">
        <v>4</v>
      </c>
      <c r="C2" t="s">
        <v>46</v>
      </c>
      <c r="D2">
        <v>14081497.561122701</v>
      </c>
      <c r="E2">
        <v>4.3809527904942304E-3</v>
      </c>
    </row>
    <row r="3" spans="1:5" x14ac:dyDescent="0.25">
      <c r="A3" t="s">
        <v>23</v>
      </c>
      <c r="B3" t="s">
        <v>4</v>
      </c>
      <c r="C3" t="s">
        <v>47</v>
      </c>
      <c r="D3">
        <v>42553484.914002202</v>
      </c>
      <c r="E3">
        <v>1.3238990218906E-2</v>
      </c>
    </row>
    <row r="4" spans="1:5" x14ac:dyDescent="0.25">
      <c r="A4" t="s">
        <v>23</v>
      </c>
      <c r="B4" t="s">
        <v>5</v>
      </c>
      <c r="C4" t="s">
        <v>46</v>
      </c>
      <c r="D4">
        <v>8537815.9828885607</v>
      </c>
      <c r="E4">
        <v>2.65623514776079E-3</v>
      </c>
    </row>
    <row r="5" spans="1:5" x14ac:dyDescent="0.25">
      <c r="A5" t="s">
        <v>23</v>
      </c>
      <c r="B5" t="s">
        <v>5</v>
      </c>
      <c r="C5" t="s">
        <v>47</v>
      </c>
      <c r="D5">
        <v>208414372.92540801</v>
      </c>
      <c r="E5">
        <v>6.4840655241634307E-2</v>
      </c>
    </row>
    <row r="6" spans="1:5" x14ac:dyDescent="0.25">
      <c r="A6" t="s">
        <v>23</v>
      </c>
      <c r="B6" t="s">
        <v>6</v>
      </c>
      <c r="C6" t="s">
        <v>46</v>
      </c>
      <c r="D6">
        <v>7167458.8120629396</v>
      </c>
      <c r="E6">
        <v>2.2298976758091402E-3</v>
      </c>
    </row>
    <row r="7" spans="1:5" x14ac:dyDescent="0.25">
      <c r="A7" t="s">
        <v>23</v>
      </c>
      <c r="B7" t="s">
        <v>6</v>
      </c>
      <c r="C7" t="s">
        <v>47</v>
      </c>
      <c r="D7">
        <v>13983249.2399165</v>
      </c>
      <c r="E7">
        <v>4.3503863500228704E-3</v>
      </c>
    </row>
    <row r="8" spans="1:5" x14ac:dyDescent="0.25">
      <c r="A8" t="s">
        <v>23</v>
      </c>
      <c r="B8" t="s">
        <v>7</v>
      </c>
      <c r="C8" t="s">
        <v>46</v>
      </c>
      <c r="D8">
        <v>17694575.5686641</v>
      </c>
      <c r="E8">
        <v>5.5050323928735401E-3</v>
      </c>
    </row>
    <row r="9" spans="1:5" x14ac:dyDescent="0.25">
      <c r="A9" t="s">
        <v>23</v>
      </c>
      <c r="B9" t="s">
        <v>7</v>
      </c>
      <c r="C9" t="s">
        <v>47</v>
      </c>
      <c r="D9">
        <v>11045310.7008349</v>
      </c>
      <c r="E9">
        <v>3.4363521725341499E-3</v>
      </c>
    </row>
    <row r="10" spans="1:5" x14ac:dyDescent="0.25">
      <c r="A10" t="s">
        <v>23</v>
      </c>
      <c r="B10" t="s">
        <v>8</v>
      </c>
      <c r="C10" t="s">
        <v>46</v>
      </c>
      <c r="D10">
        <v>5662014.2674360499</v>
      </c>
      <c r="E10">
        <v>1.7615326137772299E-3</v>
      </c>
    </row>
    <row r="11" spans="1:5" x14ac:dyDescent="0.25">
      <c r="A11" t="s">
        <v>23</v>
      </c>
      <c r="B11" t="s">
        <v>8</v>
      </c>
      <c r="C11" t="s">
        <v>47</v>
      </c>
      <c r="D11">
        <v>26454224.1419742</v>
      </c>
      <c r="E11">
        <v>8.2302827928694908E-3</v>
      </c>
    </row>
    <row r="12" spans="1:5" x14ac:dyDescent="0.25">
      <c r="A12" t="s">
        <v>23</v>
      </c>
      <c r="B12" t="s">
        <v>9</v>
      </c>
      <c r="C12" t="s">
        <v>46</v>
      </c>
      <c r="D12">
        <v>1170737657.03986</v>
      </c>
      <c r="E12">
        <v>0.36423302161453702</v>
      </c>
    </row>
    <row r="13" spans="1:5" x14ac:dyDescent="0.25">
      <c r="A13" t="s">
        <v>23</v>
      </c>
      <c r="B13" t="s">
        <v>9</v>
      </c>
      <c r="C13" t="s">
        <v>47</v>
      </c>
      <c r="D13">
        <v>577572018.95365596</v>
      </c>
      <c r="E13">
        <v>0.17969081322233099</v>
      </c>
    </row>
    <row r="14" spans="1:5" x14ac:dyDescent="0.25">
      <c r="A14" t="s">
        <v>23</v>
      </c>
      <c r="B14" t="s">
        <v>10</v>
      </c>
      <c r="C14" t="s">
        <v>46</v>
      </c>
      <c r="D14">
        <v>77906850.810528904</v>
      </c>
      <c r="E14">
        <v>2.4237921710778099E-2</v>
      </c>
    </row>
    <row r="15" spans="1:5" x14ac:dyDescent="0.25">
      <c r="A15" t="s">
        <v>23</v>
      </c>
      <c r="B15" t="s">
        <v>10</v>
      </c>
      <c r="C15" t="s">
        <v>47</v>
      </c>
      <c r="D15">
        <v>325258866.025509</v>
      </c>
      <c r="E15">
        <v>0.101192627457575</v>
      </c>
    </row>
    <row r="16" spans="1:5" x14ac:dyDescent="0.25">
      <c r="A16" t="s">
        <v>23</v>
      </c>
      <c r="B16" t="s">
        <v>11</v>
      </c>
      <c r="C16" t="s">
        <v>46</v>
      </c>
      <c r="D16">
        <v>47899337.938842498</v>
      </c>
      <c r="E16">
        <v>1.4902160604377299E-2</v>
      </c>
    </row>
    <row r="17" spans="1:5" x14ac:dyDescent="0.25">
      <c r="A17" t="s">
        <v>23</v>
      </c>
      <c r="B17" t="s">
        <v>11</v>
      </c>
      <c r="C17" t="s">
        <v>47</v>
      </c>
      <c r="D17">
        <v>24604990.799851499</v>
      </c>
      <c r="E17">
        <v>7.6549601799668302E-3</v>
      </c>
    </row>
    <row r="18" spans="1:5" x14ac:dyDescent="0.25">
      <c r="A18" t="s">
        <v>23</v>
      </c>
      <c r="B18" t="s">
        <v>21</v>
      </c>
      <c r="C18" t="s">
        <v>46</v>
      </c>
      <c r="D18">
        <v>9.25855005365149E-6</v>
      </c>
      <c r="E18">
        <v>2.8804656974453998E-15</v>
      </c>
    </row>
    <row r="19" spans="1:5" x14ac:dyDescent="0.25">
      <c r="A19" t="s">
        <v>23</v>
      </c>
      <c r="B19" t="s">
        <v>21</v>
      </c>
      <c r="C19" t="s">
        <v>47</v>
      </c>
      <c r="D19">
        <v>149716976.609945</v>
      </c>
      <c r="E19">
        <v>4.65790661551913E-2</v>
      </c>
    </row>
    <row r="20" spans="1:5" x14ac:dyDescent="0.25">
      <c r="A20" t="s">
        <v>23</v>
      </c>
      <c r="B20" t="s">
        <v>12</v>
      </c>
      <c r="C20" t="s">
        <v>46</v>
      </c>
      <c r="D20">
        <v>12707352.6147903</v>
      </c>
      <c r="E20">
        <v>3.9534368880806197E-3</v>
      </c>
    </row>
    <row r="21" spans="1:5" x14ac:dyDescent="0.25">
      <c r="A21" t="s">
        <v>23</v>
      </c>
      <c r="B21" t="s">
        <v>12</v>
      </c>
      <c r="C21" t="s">
        <v>47</v>
      </c>
      <c r="D21">
        <v>122950151.738592</v>
      </c>
      <c r="E21">
        <v>3.8251528859969602E-2</v>
      </c>
    </row>
    <row r="22" spans="1:5" x14ac:dyDescent="0.25">
      <c r="A22" t="s">
        <v>23</v>
      </c>
      <c r="B22" t="s">
        <v>13</v>
      </c>
      <c r="C22" t="s">
        <v>46</v>
      </c>
      <c r="D22">
        <v>19400002.330912799</v>
      </c>
      <c r="E22">
        <v>6.0356147475291097E-3</v>
      </c>
    </row>
    <row r="23" spans="1:5" x14ac:dyDescent="0.25">
      <c r="A23" t="s">
        <v>23</v>
      </c>
      <c r="B23" t="s">
        <v>13</v>
      </c>
      <c r="C23" t="s">
        <v>47</v>
      </c>
      <c r="D23">
        <v>32968941.4949371</v>
      </c>
      <c r="E23">
        <v>1.0257103380868699E-2</v>
      </c>
    </row>
    <row r="24" spans="1:5" x14ac:dyDescent="0.25">
      <c r="A24" t="s">
        <v>23</v>
      </c>
      <c r="B24" t="s">
        <v>14</v>
      </c>
      <c r="C24" t="s">
        <v>46</v>
      </c>
      <c r="D24">
        <v>15898858.3114873</v>
      </c>
      <c r="E24">
        <v>4.9463593899049503E-3</v>
      </c>
    </row>
    <row r="25" spans="1:5" x14ac:dyDescent="0.25">
      <c r="A25" t="s">
        <v>23</v>
      </c>
      <c r="B25" t="s">
        <v>14</v>
      </c>
      <c r="C25" t="s">
        <v>47</v>
      </c>
      <c r="D25">
        <v>61671149.216477402</v>
      </c>
      <c r="E25">
        <v>1.9186765617802099E-2</v>
      </c>
    </row>
    <row r="26" spans="1:5" x14ac:dyDescent="0.25">
      <c r="A26" t="s">
        <v>23</v>
      </c>
      <c r="B26" t="s">
        <v>15</v>
      </c>
      <c r="C26" t="s">
        <v>46</v>
      </c>
      <c r="D26">
        <v>36039407.5004825</v>
      </c>
      <c r="E26">
        <v>1.12123687251066E-2</v>
      </c>
    </row>
    <row r="27" spans="1:5" x14ac:dyDescent="0.25">
      <c r="A27" t="s">
        <v>23</v>
      </c>
      <c r="B27" t="s">
        <v>15</v>
      </c>
      <c r="C27" t="s">
        <v>47</v>
      </c>
      <c r="D27">
        <v>183328012.105995</v>
      </c>
      <c r="E27">
        <v>5.70359340492963E-2</v>
      </c>
    </row>
    <row r="28" spans="1:5" x14ac:dyDescent="0.25">
      <c r="A28" t="s">
        <v>48</v>
      </c>
      <c r="B28" t="s">
        <v>4</v>
      </c>
      <c r="C28" t="s">
        <v>46</v>
      </c>
      <c r="D28">
        <v>22592281.671370398</v>
      </c>
      <c r="E28">
        <v>1.6944228310396599E-2</v>
      </c>
    </row>
    <row r="29" spans="1:5" x14ac:dyDescent="0.25">
      <c r="A29" t="s">
        <v>48</v>
      </c>
      <c r="B29" t="s">
        <v>4</v>
      </c>
      <c r="C29" t="s">
        <v>47</v>
      </c>
      <c r="D29">
        <v>6201478.0910348902</v>
      </c>
      <c r="E29">
        <v>4.6511132503087201E-3</v>
      </c>
    </row>
    <row r="30" spans="1:5" x14ac:dyDescent="0.25">
      <c r="A30" t="s">
        <v>48</v>
      </c>
      <c r="B30" t="s">
        <v>5</v>
      </c>
      <c r="C30" t="s">
        <v>46</v>
      </c>
      <c r="D30">
        <v>102124634.637367</v>
      </c>
      <c r="E30">
        <v>7.6593553080751095E-2</v>
      </c>
    </row>
    <row r="31" spans="1:5" x14ac:dyDescent="0.25">
      <c r="A31" t="s">
        <v>48</v>
      </c>
      <c r="B31" t="s">
        <v>5</v>
      </c>
      <c r="C31" t="s">
        <v>47</v>
      </c>
      <c r="D31">
        <v>15884061.153682999</v>
      </c>
      <c r="E31">
        <v>1.19130578575148E-2</v>
      </c>
    </row>
    <row r="32" spans="1:5" x14ac:dyDescent="0.25">
      <c r="A32" t="s">
        <v>48</v>
      </c>
      <c r="B32" t="s">
        <v>6</v>
      </c>
      <c r="C32" t="s">
        <v>46</v>
      </c>
      <c r="D32">
        <v>7070726.15714077</v>
      </c>
      <c r="E32">
        <v>5.3030499561587197E-3</v>
      </c>
    </row>
    <row r="33" spans="1:5" x14ac:dyDescent="0.25">
      <c r="A33" t="s">
        <v>48</v>
      </c>
      <c r="B33" t="s">
        <v>6</v>
      </c>
      <c r="C33" t="s">
        <v>47</v>
      </c>
      <c r="D33">
        <v>4027319.4305064701</v>
      </c>
      <c r="E33">
        <v>3.0204926134518601E-3</v>
      </c>
    </row>
    <row r="34" spans="1:5" x14ac:dyDescent="0.25">
      <c r="A34" t="s">
        <v>48</v>
      </c>
      <c r="B34" t="s">
        <v>7</v>
      </c>
      <c r="C34" t="s">
        <v>46</v>
      </c>
      <c r="D34">
        <v>17288464.095890298</v>
      </c>
      <c r="E34">
        <v>1.29663611244755E-2</v>
      </c>
    </row>
    <row r="35" spans="1:5" x14ac:dyDescent="0.25">
      <c r="A35" t="s">
        <v>48</v>
      </c>
      <c r="B35" t="s">
        <v>7</v>
      </c>
      <c r="C35" t="s">
        <v>47</v>
      </c>
      <c r="D35">
        <v>2805128.0924781198</v>
      </c>
      <c r="E35">
        <v>2.1038481871925702E-3</v>
      </c>
    </row>
    <row r="36" spans="1:5" x14ac:dyDescent="0.25">
      <c r="A36" t="s">
        <v>48</v>
      </c>
      <c r="B36" t="s">
        <v>8</v>
      </c>
      <c r="C36" t="s">
        <v>46</v>
      </c>
      <c r="D36">
        <v>10554072.735127101</v>
      </c>
      <c r="E36">
        <v>7.9155625195282808E-3</v>
      </c>
    </row>
    <row r="37" spans="1:5" x14ac:dyDescent="0.25">
      <c r="A37" t="s">
        <v>48</v>
      </c>
      <c r="B37" t="s">
        <v>8</v>
      </c>
      <c r="C37" t="s">
        <v>47</v>
      </c>
      <c r="D37">
        <v>5642089.7109983303</v>
      </c>
      <c r="E37">
        <v>4.2315715429505898E-3</v>
      </c>
    </row>
    <row r="38" spans="1:5" x14ac:dyDescent="0.25">
      <c r="A38" t="s">
        <v>48</v>
      </c>
      <c r="B38" t="s">
        <v>9</v>
      </c>
      <c r="C38" t="s">
        <v>46</v>
      </c>
      <c r="D38">
        <v>526308012.12956703</v>
      </c>
      <c r="E38">
        <v>0.39473140645264498</v>
      </c>
    </row>
    <row r="39" spans="1:5" x14ac:dyDescent="0.25">
      <c r="A39" t="s">
        <v>48</v>
      </c>
      <c r="B39" t="s">
        <v>9</v>
      </c>
      <c r="C39" t="s">
        <v>47</v>
      </c>
      <c r="D39">
        <v>6815373.0473215701</v>
      </c>
      <c r="E39">
        <v>5.1115349310061602E-3</v>
      </c>
    </row>
    <row r="40" spans="1:5" x14ac:dyDescent="0.25">
      <c r="A40" t="s">
        <v>48</v>
      </c>
      <c r="B40" t="s">
        <v>10</v>
      </c>
      <c r="C40" t="s">
        <v>46</v>
      </c>
      <c r="D40">
        <v>194693133.802221</v>
      </c>
      <c r="E40">
        <v>0.14601999734236301</v>
      </c>
    </row>
    <row r="41" spans="1:5" x14ac:dyDescent="0.25">
      <c r="A41" t="s">
        <v>48</v>
      </c>
      <c r="B41" t="s">
        <v>10</v>
      </c>
      <c r="C41" t="s">
        <v>47</v>
      </c>
      <c r="D41">
        <v>30177773.653760701</v>
      </c>
      <c r="E41">
        <v>2.2633353024133801E-2</v>
      </c>
    </row>
    <row r="42" spans="1:5" x14ac:dyDescent="0.25">
      <c r="A42" t="s">
        <v>48</v>
      </c>
      <c r="B42" t="s">
        <v>11</v>
      </c>
      <c r="C42" t="s">
        <v>46</v>
      </c>
      <c r="D42">
        <v>32994139.576903101</v>
      </c>
      <c r="E42">
        <v>2.4745629592808901E-2</v>
      </c>
    </row>
    <row r="43" spans="1:5" x14ac:dyDescent="0.25">
      <c r="A43" t="s">
        <v>48</v>
      </c>
      <c r="B43" t="s">
        <v>11</v>
      </c>
      <c r="C43" t="s">
        <v>47</v>
      </c>
      <c r="D43">
        <v>3163379.8204828901</v>
      </c>
      <c r="E43">
        <v>2.37253725367139E-3</v>
      </c>
    </row>
    <row r="44" spans="1:5" x14ac:dyDescent="0.25">
      <c r="A44" t="s">
        <v>48</v>
      </c>
      <c r="B44" t="s">
        <v>21</v>
      </c>
      <c r="C44" t="s">
        <v>46</v>
      </c>
      <c r="D44">
        <v>81577642.695178106</v>
      </c>
      <c r="E44">
        <v>6.1183293611406599E-2</v>
      </c>
    </row>
    <row r="45" spans="1:5" x14ac:dyDescent="0.25">
      <c r="A45" t="s">
        <v>48</v>
      </c>
      <c r="B45" t="s">
        <v>21</v>
      </c>
      <c r="C45" t="s">
        <v>47</v>
      </c>
      <c r="D45">
        <v>6736347.3491216497</v>
      </c>
      <c r="E45">
        <v>5.0522655976928798E-3</v>
      </c>
    </row>
    <row r="46" spans="1:5" x14ac:dyDescent="0.25">
      <c r="A46" t="s">
        <v>48</v>
      </c>
      <c r="B46" t="s">
        <v>12</v>
      </c>
      <c r="C46" t="s">
        <v>46</v>
      </c>
      <c r="D46">
        <v>55992156.234845899</v>
      </c>
      <c r="E46">
        <v>4.1994159449459299E-2</v>
      </c>
    </row>
    <row r="47" spans="1:5" x14ac:dyDescent="0.25">
      <c r="A47" t="s">
        <v>48</v>
      </c>
      <c r="B47" t="s">
        <v>12</v>
      </c>
      <c r="C47" t="s">
        <v>47</v>
      </c>
      <c r="D47">
        <v>10449053.4149002</v>
      </c>
      <c r="E47">
        <v>7.8367979500699493E-3</v>
      </c>
    </row>
    <row r="48" spans="1:5" x14ac:dyDescent="0.25">
      <c r="A48" t="s">
        <v>48</v>
      </c>
      <c r="B48" t="s">
        <v>13</v>
      </c>
      <c r="C48" t="s">
        <v>46</v>
      </c>
      <c r="D48">
        <v>19440751.648260701</v>
      </c>
      <c r="E48">
        <v>1.4580578413701599E-2</v>
      </c>
    </row>
    <row r="49" spans="1:5" x14ac:dyDescent="0.25">
      <c r="A49" t="s">
        <v>48</v>
      </c>
      <c r="B49" t="s">
        <v>13</v>
      </c>
      <c r="C49" t="s">
        <v>47</v>
      </c>
      <c r="D49">
        <v>6504671.8795929896</v>
      </c>
      <c r="E49">
        <v>4.8785088206345197E-3</v>
      </c>
    </row>
    <row r="50" spans="1:5" x14ac:dyDescent="0.25">
      <c r="A50" t="s">
        <v>48</v>
      </c>
      <c r="B50" t="s">
        <v>14</v>
      </c>
      <c r="C50" t="s">
        <v>46</v>
      </c>
      <c r="D50">
        <v>37060110.265554197</v>
      </c>
      <c r="E50">
        <v>2.7795110679050401E-2</v>
      </c>
    </row>
    <row r="51" spans="1:5" x14ac:dyDescent="0.25">
      <c r="A51" t="s">
        <v>48</v>
      </c>
      <c r="B51" t="s">
        <v>14</v>
      </c>
      <c r="C51" t="s">
        <v>47</v>
      </c>
      <c r="D51">
        <v>9124049.1507137902</v>
      </c>
      <c r="E51">
        <v>6.8430437515697301E-3</v>
      </c>
    </row>
    <row r="52" spans="1:5" x14ac:dyDescent="0.25">
      <c r="A52" t="s">
        <v>48</v>
      </c>
      <c r="B52" t="s">
        <v>15</v>
      </c>
      <c r="C52" t="s">
        <v>46</v>
      </c>
      <c r="D52">
        <v>82086791.5139357</v>
      </c>
      <c r="E52">
        <v>6.1565155609875299E-2</v>
      </c>
    </row>
    <row r="53" spans="1:5" x14ac:dyDescent="0.25">
      <c r="A53" t="s">
        <v>48</v>
      </c>
      <c r="B53" t="s">
        <v>15</v>
      </c>
      <c r="C53" t="s">
        <v>47</v>
      </c>
      <c r="D53">
        <v>36018349.178417899</v>
      </c>
      <c r="E53">
        <v>2.70137890771826E-2</v>
      </c>
    </row>
    <row r="54" spans="1:5" x14ac:dyDescent="0.25">
      <c r="A54" t="s">
        <v>24</v>
      </c>
      <c r="B54" t="s">
        <v>4</v>
      </c>
      <c r="C54" t="s">
        <v>46</v>
      </c>
      <c r="D54">
        <v>6230.9124380781896</v>
      </c>
      <c r="E54">
        <v>2.0914500466831798E-3</v>
      </c>
    </row>
    <row r="55" spans="1:5" x14ac:dyDescent="0.25">
      <c r="A55" t="s">
        <v>24</v>
      </c>
      <c r="B55" t="s">
        <v>4</v>
      </c>
      <c r="C55" t="s">
        <v>47</v>
      </c>
      <c r="D55">
        <v>48884.632610481101</v>
      </c>
      <c r="E55">
        <v>1.6408474388193199E-2</v>
      </c>
    </row>
    <row r="56" spans="1:5" x14ac:dyDescent="0.25">
      <c r="A56" t="s">
        <v>24</v>
      </c>
      <c r="B56" t="s">
        <v>5</v>
      </c>
      <c r="C56" t="s">
        <v>46</v>
      </c>
      <c r="D56">
        <v>37297.331639174699</v>
      </c>
      <c r="E56">
        <v>1.2519114459257101E-2</v>
      </c>
    </row>
    <row r="57" spans="1:5" x14ac:dyDescent="0.25">
      <c r="A57" t="s">
        <v>24</v>
      </c>
      <c r="B57" t="s">
        <v>5</v>
      </c>
      <c r="C57" t="s">
        <v>47</v>
      </c>
      <c r="D57">
        <v>168519.55315665601</v>
      </c>
      <c r="E57">
        <v>5.6564785786850702E-2</v>
      </c>
    </row>
    <row r="58" spans="1:5" x14ac:dyDescent="0.25">
      <c r="A58" t="s">
        <v>24</v>
      </c>
      <c r="B58" t="s">
        <v>6</v>
      </c>
      <c r="C58" t="s">
        <v>46</v>
      </c>
      <c r="D58">
        <v>3044.17637898781</v>
      </c>
      <c r="E58">
        <v>1.0217994383996799E-3</v>
      </c>
    </row>
    <row r="59" spans="1:5" x14ac:dyDescent="0.25">
      <c r="A59" t="s">
        <v>24</v>
      </c>
      <c r="B59" t="s">
        <v>6</v>
      </c>
      <c r="C59" t="s">
        <v>47</v>
      </c>
      <c r="D59">
        <v>16564.7688269264</v>
      </c>
      <c r="E59">
        <v>5.5600823925326497E-3</v>
      </c>
    </row>
    <row r="60" spans="1:5" x14ac:dyDescent="0.25">
      <c r="A60" t="s">
        <v>24</v>
      </c>
      <c r="B60" t="s">
        <v>7</v>
      </c>
      <c r="C60" t="s">
        <v>46</v>
      </c>
      <c r="D60">
        <v>28470.051444107899</v>
      </c>
      <c r="E60">
        <v>9.5561751209935208E-3</v>
      </c>
    </row>
    <row r="61" spans="1:5" x14ac:dyDescent="0.25">
      <c r="A61" t="s">
        <v>24</v>
      </c>
      <c r="B61" t="s">
        <v>7</v>
      </c>
      <c r="C61" t="s">
        <v>47</v>
      </c>
      <c r="D61">
        <v>9185.0303330734805</v>
      </c>
      <c r="E61">
        <v>3.0830207148309502E-3</v>
      </c>
    </row>
    <row r="62" spans="1:5" x14ac:dyDescent="0.25">
      <c r="A62" t="s">
        <v>24</v>
      </c>
      <c r="B62" t="s">
        <v>8</v>
      </c>
      <c r="C62" t="s">
        <v>46</v>
      </c>
      <c r="D62">
        <v>10129.7221717839</v>
      </c>
      <c r="E62">
        <v>3.40011324498719E-3</v>
      </c>
    </row>
    <row r="63" spans="1:5" x14ac:dyDescent="0.25">
      <c r="A63" t="s">
        <v>24</v>
      </c>
      <c r="B63" t="s">
        <v>8</v>
      </c>
      <c r="C63" t="s">
        <v>47</v>
      </c>
      <c r="D63">
        <v>23421.047242563902</v>
      </c>
      <c r="E63">
        <v>7.8614409744357395E-3</v>
      </c>
    </row>
    <row r="64" spans="1:5" x14ac:dyDescent="0.25">
      <c r="A64" t="s">
        <v>24</v>
      </c>
      <c r="B64" t="s">
        <v>9</v>
      </c>
      <c r="C64" t="s">
        <v>46</v>
      </c>
      <c r="D64">
        <v>1015430.38258298</v>
      </c>
      <c r="E64">
        <v>0.34083642518842699</v>
      </c>
    </row>
    <row r="65" spans="1:5" x14ac:dyDescent="0.25">
      <c r="A65" t="s">
        <v>24</v>
      </c>
      <c r="B65" t="s">
        <v>9</v>
      </c>
      <c r="C65" t="s">
        <v>47</v>
      </c>
      <c r="D65">
        <v>420015.34434774</v>
      </c>
      <c r="E65">
        <v>0.140981135631986</v>
      </c>
    </row>
    <row r="66" spans="1:5" x14ac:dyDescent="0.25">
      <c r="A66" t="s">
        <v>24</v>
      </c>
      <c r="B66" t="s">
        <v>10</v>
      </c>
      <c r="C66" t="s">
        <v>46</v>
      </c>
      <c r="D66">
        <v>91697.058044498393</v>
      </c>
      <c r="E66">
        <v>3.0778769278777901E-2</v>
      </c>
    </row>
    <row r="67" spans="1:5" x14ac:dyDescent="0.25">
      <c r="A67" t="s">
        <v>24</v>
      </c>
      <c r="B67" t="s">
        <v>10</v>
      </c>
      <c r="C67" t="s">
        <v>47</v>
      </c>
      <c r="D67">
        <v>392117.33240646397</v>
      </c>
      <c r="E67">
        <v>0.13161696963594699</v>
      </c>
    </row>
    <row r="68" spans="1:5" x14ac:dyDescent="0.25">
      <c r="A68" t="s">
        <v>24</v>
      </c>
      <c r="B68" t="s">
        <v>11</v>
      </c>
      <c r="C68" t="s">
        <v>46</v>
      </c>
      <c r="D68">
        <v>42034.368142203697</v>
      </c>
      <c r="E68">
        <v>1.41091344304663E-2</v>
      </c>
    </row>
    <row r="69" spans="1:5" x14ac:dyDescent="0.25">
      <c r="A69" t="s">
        <v>24</v>
      </c>
      <c r="B69" t="s">
        <v>11</v>
      </c>
      <c r="C69" t="s">
        <v>47</v>
      </c>
      <c r="D69">
        <v>24560.000355184598</v>
      </c>
      <c r="E69">
        <v>8.2437386819116509E-3</v>
      </c>
    </row>
    <row r="70" spans="1:5" x14ac:dyDescent="0.25">
      <c r="A70" t="s">
        <v>24</v>
      </c>
      <c r="B70" t="s">
        <v>21</v>
      </c>
      <c r="C70" t="s">
        <v>46</v>
      </c>
      <c r="D70">
        <v>0</v>
      </c>
      <c r="E70">
        <v>0</v>
      </c>
    </row>
    <row r="71" spans="1:5" x14ac:dyDescent="0.25">
      <c r="A71" t="s">
        <v>24</v>
      </c>
      <c r="B71" t="s">
        <v>21</v>
      </c>
      <c r="C71" t="s">
        <v>47</v>
      </c>
      <c r="D71">
        <v>108421.351082277</v>
      </c>
      <c r="E71">
        <v>3.63923971065176E-2</v>
      </c>
    </row>
    <row r="72" spans="1:5" x14ac:dyDescent="0.25">
      <c r="A72" t="s">
        <v>24</v>
      </c>
      <c r="B72" t="s">
        <v>12</v>
      </c>
      <c r="C72" t="s">
        <v>46</v>
      </c>
      <c r="D72">
        <v>4460.1333375451404</v>
      </c>
      <c r="E72">
        <v>1.4970754555971701E-3</v>
      </c>
    </row>
    <row r="73" spans="1:5" x14ac:dyDescent="0.25">
      <c r="A73" t="s">
        <v>24</v>
      </c>
      <c r="B73" t="s">
        <v>12</v>
      </c>
      <c r="C73" t="s">
        <v>47</v>
      </c>
      <c r="D73">
        <v>156566.34073835099</v>
      </c>
      <c r="E73">
        <v>5.2552605079976798E-2</v>
      </c>
    </row>
    <row r="74" spans="1:5" x14ac:dyDescent="0.25">
      <c r="A74" t="s">
        <v>24</v>
      </c>
      <c r="B74" t="s">
        <v>13</v>
      </c>
      <c r="C74" t="s">
        <v>46</v>
      </c>
      <c r="D74">
        <v>21390.5297388246</v>
      </c>
      <c r="E74">
        <v>7.1798833421964896E-3</v>
      </c>
    </row>
    <row r="75" spans="1:5" x14ac:dyDescent="0.25">
      <c r="A75" t="s">
        <v>24</v>
      </c>
      <c r="B75" t="s">
        <v>13</v>
      </c>
      <c r="C75" t="s">
        <v>47</v>
      </c>
      <c r="D75">
        <v>63268.608770375897</v>
      </c>
      <c r="E75">
        <v>2.1236558221831601E-2</v>
      </c>
    </row>
    <row r="76" spans="1:5" x14ac:dyDescent="0.25">
      <c r="A76" t="s">
        <v>24</v>
      </c>
      <c r="B76" t="s">
        <v>14</v>
      </c>
      <c r="C76" t="s">
        <v>46</v>
      </c>
      <c r="D76">
        <v>6031.1882065093596</v>
      </c>
      <c r="E76">
        <v>2.0244111887968599E-3</v>
      </c>
    </row>
    <row r="77" spans="1:5" x14ac:dyDescent="0.25">
      <c r="A77" t="s">
        <v>24</v>
      </c>
      <c r="B77" t="s">
        <v>14</v>
      </c>
      <c r="C77" t="s">
        <v>47</v>
      </c>
      <c r="D77">
        <v>68395.955664777095</v>
      </c>
      <c r="E77">
        <v>2.2957588650075501E-2</v>
      </c>
    </row>
    <row r="78" spans="1:5" x14ac:dyDescent="0.25">
      <c r="A78" t="s">
        <v>24</v>
      </c>
      <c r="B78" t="s">
        <v>15</v>
      </c>
      <c r="C78" t="s">
        <v>46</v>
      </c>
      <c r="D78">
        <v>27805.281651292298</v>
      </c>
      <c r="E78">
        <v>9.33304041511622E-3</v>
      </c>
    </row>
    <row r="79" spans="1:5" x14ac:dyDescent="0.25">
      <c r="A79" t="s">
        <v>24</v>
      </c>
      <c r="B79" t="s">
        <v>15</v>
      </c>
      <c r="C79" t="s">
        <v>47</v>
      </c>
      <c r="D79">
        <v>185289.71893263099</v>
      </c>
      <c r="E79">
        <v>6.2193811125211197E-2</v>
      </c>
    </row>
    <row r="80" spans="1:5" x14ac:dyDescent="0.25">
      <c r="A80" t="s">
        <v>25</v>
      </c>
      <c r="B80" t="s">
        <v>4</v>
      </c>
      <c r="C80" t="s">
        <v>46</v>
      </c>
      <c r="D80">
        <v>17.519225556330401</v>
      </c>
      <c r="E80">
        <v>3.1324624628928902E-3</v>
      </c>
    </row>
    <row r="81" spans="1:5" x14ac:dyDescent="0.25">
      <c r="A81" t="s">
        <v>25</v>
      </c>
      <c r="B81" t="s">
        <v>4</v>
      </c>
      <c r="C81" t="s">
        <v>47</v>
      </c>
      <c r="D81">
        <v>87.038423646576405</v>
      </c>
      <c r="E81">
        <v>1.5562594021386499E-2</v>
      </c>
    </row>
    <row r="82" spans="1:5" x14ac:dyDescent="0.25">
      <c r="A82" t="s">
        <v>25</v>
      </c>
      <c r="B82" t="s">
        <v>5</v>
      </c>
      <c r="C82" t="s">
        <v>46</v>
      </c>
      <c r="D82">
        <v>68.305364737866896</v>
      </c>
      <c r="E82">
        <v>1.22130964275565E-2</v>
      </c>
    </row>
    <row r="83" spans="1:5" x14ac:dyDescent="0.25">
      <c r="A83" t="s">
        <v>25</v>
      </c>
      <c r="B83" t="s">
        <v>5</v>
      </c>
      <c r="C83" t="s">
        <v>47</v>
      </c>
      <c r="D83">
        <v>327.810064425446</v>
      </c>
      <c r="E83">
        <v>5.8612906059660998E-2</v>
      </c>
    </row>
    <row r="84" spans="1:5" x14ac:dyDescent="0.25">
      <c r="A84" t="s">
        <v>25</v>
      </c>
      <c r="B84" t="s">
        <v>6</v>
      </c>
      <c r="C84" t="s">
        <v>46</v>
      </c>
      <c r="D84">
        <v>10.1262915421493</v>
      </c>
      <c r="E84">
        <v>1.8105953395086401E-3</v>
      </c>
    </row>
    <row r="85" spans="1:5" x14ac:dyDescent="0.25">
      <c r="A85" t="s">
        <v>25</v>
      </c>
      <c r="B85" t="s">
        <v>6</v>
      </c>
      <c r="C85" t="s">
        <v>47</v>
      </c>
      <c r="D85">
        <v>27.527820215635401</v>
      </c>
      <c r="E85">
        <v>4.9220134322423602E-3</v>
      </c>
    </row>
    <row r="86" spans="1:5" x14ac:dyDescent="0.25">
      <c r="A86" t="s">
        <v>25</v>
      </c>
      <c r="B86" t="s">
        <v>7</v>
      </c>
      <c r="C86" t="s">
        <v>46</v>
      </c>
      <c r="D86">
        <v>29.618196573342701</v>
      </c>
      <c r="E86">
        <v>5.2957757000311103E-3</v>
      </c>
    </row>
    <row r="87" spans="1:5" x14ac:dyDescent="0.25">
      <c r="A87" t="s">
        <v>25</v>
      </c>
      <c r="B87" t="s">
        <v>7</v>
      </c>
      <c r="C87" t="s">
        <v>47</v>
      </c>
      <c r="D87">
        <v>19.4156275790363</v>
      </c>
      <c r="E87">
        <v>3.4715418435184598E-3</v>
      </c>
    </row>
    <row r="88" spans="1:5" x14ac:dyDescent="0.25">
      <c r="A88" t="s">
        <v>25</v>
      </c>
      <c r="B88" t="s">
        <v>8</v>
      </c>
      <c r="C88" t="s">
        <v>46</v>
      </c>
      <c r="D88">
        <v>26.178905660005501</v>
      </c>
      <c r="E88">
        <v>4.6808255899159802E-3</v>
      </c>
    </row>
    <row r="89" spans="1:5" x14ac:dyDescent="0.25">
      <c r="A89" t="s">
        <v>25</v>
      </c>
      <c r="B89" t="s">
        <v>8</v>
      </c>
      <c r="C89" t="s">
        <v>47</v>
      </c>
      <c r="D89">
        <v>42.428075569062599</v>
      </c>
      <c r="E89">
        <v>7.5862002955289004E-3</v>
      </c>
    </row>
    <row r="90" spans="1:5" x14ac:dyDescent="0.25">
      <c r="A90" t="s">
        <v>25</v>
      </c>
      <c r="B90" t="s">
        <v>9</v>
      </c>
      <c r="C90" t="s">
        <v>46</v>
      </c>
      <c r="D90">
        <v>1804.7520054142799</v>
      </c>
      <c r="E90">
        <v>0.322692227097225</v>
      </c>
    </row>
    <row r="91" spans="1:5" x14ac:dyDescent="0.25">
      <c r="A91" t="s">
        <v>25</v>
      </c>
      <c r="B91" t="s">
        <v>9</v>
      </c>
      <c r="C91" t="s">
        <v>47</v>
      </c>
      <c r="D91">
        <v>937.59865912870896</v>
      </c>
      <c r="E91">
        <v>0.167643974645793</v>
      </c>
    </row>
    <row r="92" spans="1:5" x14ac:dyDescent="0.25">
      <c r="A92" t="s">
        <v>25</v>
      </c>
      <c r="B92" t="s">
        <v>10</v>
      </c>
      <c r="C92" t="s">
        <v>46</v>
      </c>
      <c r="D92">
        <v>194.930675280282</v>
      </c>
      <c r="E92">
        <v>3.4853882166110198E-2</v>
      </c>
    </row>
    <row r="93" spans="1:5" x14ac:dyDescent="0.25">
      <c r="A93" t="s">
        <v>25</v>
      </c>
      <c r="B93" t="s">
        <v>10</v>
      </c>
      <c r="C93" t="s">
        <v>47</v>
      </c>
      <c r="D93">
        <v>650.37440477446501</v>
      </c>
      <c r="E93">
        <v>0.116287869188725</v>
      </c>
    </row>
    <row r="94" spans="1:5" x14ac:dyDescent="0.25">
      <c r="A94" t="s">
        <v>25</v>
      </c>
      <c r="B94" t="s">
        <v>11</v>
      </c>
      <c r="C94" t="s">
        <v>46</v>
      </c>
      <c r="D94">
        <v>58.496309400566602</v>
      </c>
      <c r="E94">
        <v>1.04592233729665E-2</v>
      </c>
    </row>
    <row r="95" spans="1:5" x14ac:dyDescent="0.25">
      <c r="A95" t="s">
        <v>25</v>
      </c>
      <c r="B95" t="s">
        <v>11</v>
      </c>
      <c r="C95" t="s">
        <v>47</v>
      </c>
      <c r="D95">
        <v>47.0461201350507</v>
      </c>
      <c r="E95">
        <v>8.4119132363441994E-3</v>
      </c>
    </row>
    <row r="96" spans="1:5" x14ac:dyDescent="0.25">
      <c r="A96" t="s">
        <v>25</v>
      </c>
      <c r="B96" t="s">
        <v>21</v>
      </c>
      <c r="C96" t="s">
        <v>46</v>
      </c>
      <c r="D96">
        <v>0</v>
      </c>
      <c r="E96">
        <v>0</v>
      </c>
    </row>
    <row r="97" spans="1:5" x14ac:dyDescent="0.25">
      <c r="A97" t="s">
        <v>25</v>
      </c>
      <c r="B97" t="s">
        <v>21</v>
      </c>
      <c r="C97" t="s">
        <v>47</v>
      </c>
      <c r="D97">
        <v>239.819532038397</v>
      </c>
      <c r="E97">
        <v>4.2880073640433697E-2</v>
      </c>
    </row>
    <row r="98" spans="1:5" x14ac:dyDescent="0.25">
      <c r="A98" t="s">
        <v>25</v>
      </c>
      <c r="B98" t="s">
        <v>12</v>
      </c>
      <c r="C98" t="s">
        <v>46</v>
      </c>
      <c r="D98">
        <v>26.949968139081498</v>
      </c>
      <c r="E98">
        <v>4.8186926585534898E-3</v>
      </c>
    </row>
    <row r="99" spans="1:5" x14ac:dyDescent="0.25">
      <c r="A99" t="s">
        <v>25</v>
      </c>
      <c r="B99" t="s">
        <v>12</v>
      </c>
      <c r="C99" t="s">
        <v>47</v>
      </c>
      <c r="D99">
        <v>272.72436931769198</v>
      </c>
      <c r="E99">
        <v>4.8763505376247199E-2</v>
      </c>
    </row>
    <row r="100" spans="1:5" x14ac:dyDescent="0.25">
      <c r="A100" t="s">
        <v>25</v>
      </c>
      <c r="B100" t="s">
        <v>13</v>
      </c>
      <c r="C100" t="s">
        <v>46</v>
      </c>
      <c r="D100">
        <v>37.157913059603899</v>
      </c>
      <c r="E100">
        <v>6.6438877383245797E-3</v>
      </c>
    </row>
    <row r="101" spans="1:5" x14ac:dyDescent="0.25">
      <c r="A101" t="s">
        <v>25</v>
      </c>
      <c r="B101" t="s">
        <v>13</v>
      </c>
      <c r="C101" t="s">
        <v>47</v>
      </c>
      <c r="D101">
        <v>115.82170920687</v>
      </c>
      <c r="E101">
        <v>2.0709086444036202E-2</v>
      </c>
    </row>
    <row r="102" spans="1:5" x14ac:dyDescent="0.25">
      <c r="A102" t="s">
        <v>25</v>
      </c>
      <c r="B102" t="s">
        <v>14</v>
      </c>
      <c r="C102" t="s">
        <v>46</v>
      </c>
      <c r="D102">
        <v>25.438470820537599</v>
      </c>
      <c r="E102">
        <v>4.5484347868297503E-3</v>
      </c>
    </row>
    <row r="103" spans="1:5" x14ac:dyDescent="0.25">
      <c r="A103" t="s">
        <v>25</v>
      </c>
      <c r="B103" t="s">
        <v>14</v>
      </c>
      <c r="C103" t="s">
        <v>47</v>
      </c>
      <c r="D103">
        <v>114.893463899518</v>
      </c>
      <c r="E103">
        <v>2.0543114861999799E-2</v>
      </c>
    </row>
    <row r="104" spans="1:5" x14ac:dyDescent="0.25">
      <c r="A104" t="s">
        <v>25</v>
      </c>
      <c r="B104" t="s">
        <v>15</v>
      </c>
      <c r="C104" t="s">
        <v>46</v>
      </c>
      <c r="D104">
        <v>48.0641672527357</v>
      </c>
      <c r="E104">
        <v>8.5939415098743692E-3</v>
      </c>
    </row>
    <row r="105" spans="1:5" x14ac:dyDescent="0.25">
      <c r="A105" t="s">
        <v>25</v>
      </c>
      <c r="B105" t="s">
        <v>15</v>
      </c>
      <c r="C105" t="s">
        <v>47</v>
      </c>
      <c r="D105">
        <v>362.760882672153</v>
      </c>
      <c r="E105">
        <v>6.4862162104294796E-2</v>
      </c>
    </row>
    <row r="106" spans="1:5" x14ac:dyDescent="0.25">
      <c r="A106" t="s">
        <v>49</v>
      </c>
      <c r="B106" t="s">
        <v>10</v>
      </c>
      <c r="C106" t="s">
        <v>50</v>
      </c>
      <c r="D106">
        <v>597745775</v>
      </c>
      <c r="E106">
        <v>8.2363308451721198E-2</v>
      </c>
    </row>
    <row r="107" spans="1:5" x14ac:dyDescent="0.25">
      <c r="A107" t="s">
        <v>49</v>
      </c>
      <c r="B107" t="s">
        <v>15</v>
      </c>
      <c r="C107" t="s">
        <v>50</v>
      </c>
      <c r="D107">
        <v>318857056</v>
      </c>
      <c r="E107">
        <v>4.3935270065833198E-2</v>
      </c>
    </row>
    <row r="108" spans="1:5" x14ac:dyDescent="0.25">
      <c r="A108" t="s">
        <v>49</v>
      </c>
      <c r="B108" t="s">
        <v>21</v>
      </c>
      <c r="C108" t="s">
        <v>50</v>
      </c>
      <c r="D108">
        <v>127131800</v>
      </c>
      <c r="E108">
        <v>1.7517473306143502E-2</v>
      </c>
    </row>
    <row r="109" spans="1:5" x14ac:dyDescent="0.25">
      <c r="A109" t="s">
        <v>49</v>
      </c>
      <c r="B109" t="s">
        <v>9</v>
      </c>
      <c r="C109" t="s">
        <v>50</v>
      </c>
      <c r="D109">
        <v>1364270000</v>
      </c>
      <c r="E109">
        <v>0.18798257640788801</v>
      </c>
    </row>
    <row r="110" spans="1:5" x14ac:dyDescent="0.25">
      <c r="A110" t="s">
        <v>49</v>
      </c>
      <c r="B110" t="s">
        <v>8</v>
      </c>
      <c r="C110" t="s">
        <v>50</v>
      </c>
      <c r="D110">
        <v>35540419</v>
      </c>
      <c r="E110">
        <v>4.8971094653080796E-3</v>
      </c>
    </row>
    <row r="111" spans="1:5" x14ac:dyDescent="0.25">
      <c r="A111" t="s">
        <v>49</v>
      </c>
      <c r="B111" t="s">
        <v>5</v>
      </c>
      <c r="C111" t="s">
        <v>50</v>
      </c>
      <c r="D111">
        <v>1361568498</v>
      </c>
      <c r="E111">
        <v>0.18761033681738801</v>
      </c>
    </row>
    <row r="112" spans="1:5" x14ac:dyDescent="0.25">
      <c r="A112" t="s">
        <v>49</v>
      </c>
      <c r="B112" t="s">
        <v>7</v>
      </c>
      <c r="C112" t="s">
        <v>50</v>
      </c>
      <c r="D112">
        <v>206077898</v>
      </c>
      <c r="E112">
        <v>2.8395445334693199E-2</v>
      </c>
    </row>
    <row r="113" spans="1:5" x14ac:dyDescent="0.25">
      <c r="A113" t="s">
        <v>49</v>
      </c>
      <c r="B113" t="s">
        <v>11</v>
      </c>
      <c r="C113" t="s">
        <v>50</v>
      </c>
      <c r="D113">
        <v>1295291543</v>
      </c>
      <c r="E113">
        <v>0.178478044267255</v>
      </c>
    </row>
    <row r="114" spans="1:5" x14ac:dyDescent="0.25">
      <c r="A114" t="s">
        <v>49</v>
      </c>
      <c r="B114" t="s">
        <v>14</v>
      </c>
      <c r="C114" t="s">
        <v>50</v>
      </c>
      <c r="D114">
        <v>419253506</v>
      </c>
      <c r="E114">
        <v>5.7768883157967202E-2</v>
      </c>
    </row>
    <row r="115" spans="1:5" x14ac:dyDescent="0.25">
      <c r="A115" t="s">
        <v>49</v>
      </c>
      <c r="B115" t="s">
        <v>13</v>
      </c>
      <c r="C115" t="s">
        <v>50</v>
      </c>
      <c r="D115">
        <v>143819569</v>
      </c>
      <c r="E115">
        <v>1.98168787105866E-2</v>
      </c>
    </row>
    <row r="116" spans="1:5" x14ac:dyDescent="0.25">
      <c r="A116" t="s">
        <v>49</v>
      </c>
      <c r="B116" t="s">
        <v>6</v>
      </c>
      <c r="C116" t="s">
        <v>50</v>
      </c>
      <c r="D116">
        <v>23490736</v>
      </c>
      <c r="E116">
        <v>3.23678529543091E-3</v>
      </c>
    </row>
    <row r="117" spans="1:5" x14ac:dyDescent="0.25">
      <c r="A117" t="s">
        <v>49</v>
      </c>
      <c r="B117" t="s">
        <v>4</v>
      </c>
      <c r="C117" t="s">
        <v>50</v>
      </c>
      <c r="D117">
        <v>1063374417</v>
      </c>
      <c r="E117">
        <v>0.14652221524617301</v>
      </c>
    </row>
    <row r="118" spans="1:5" x14ac:dyDescent="0.25">
      <c r="A118" t="s">
        <v>49</v>
      </c>
      <c r="B118" t="s">
        <v>12</v>
      </c>
      <c r="C118" t="s">
        <v>50</v>
      </c>
      <c r="D118">
        <v>301006711</v>
      </c>
      <c r="E118">
        <v>4.1475673473611897E-2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93D4-013C-495C-BC45-B21A88B01AF0}">
  <sheetPr>
    <tabColor theme="5" tint="0.79998168889431442"/>
  </sheetPr>
  <dimension ref="A1:K32"/>
  <sheetViews>
    <sheetView workbookViewId="0">
      <selection activeCell="G29" sqref="G29"/>
    </sheetView>
  </sheetViews>
  <sheetFormatPr baseColWidth="10" defaultRowHeight="15" x14ac:dyDescent="0.25"/>
  <cols>
    <col min="2" max="2" width="16.28515625" bestFit="1" customWidth="1"/>
    <col min="3" max="3" width="12.5703125" bestFit="1" customWidth="1"/>
    <col min="4" max="5" width="19.85546875" bestFit="1" customWidth="1"/>
    <col min="6" max="6" width="18.28515625" bestFit="1" customWidth="1"/>
  </cols>
  <sheetData>
    <row r="1" spans="1:6" x14ac:dyDescent="0.25">
      <c r="A1" s="2" t="s">
        <v>67</v>
      </c>
      <c r="B1" s="2" t="s">
        <v>24</v>
      </c>
      <c r="C1" s="2" t="s">
        <v>25</v>
      </c>
      <c r="D1" s="2" t="s">
        <v>49</v>
      </c>
      <c r="E1" s="2" t="s">
        <v>23</v>
      </c>
      <c r="F1" s="2" t="s">
        <v>48</v>
      </c>
    </row>
    <row r="2" spans="1:6" x14ac:dyDescent="0.25">
      <c r="A2" s="4" t="s">
        <v>4</v>
      </c>
      <c r="B2" s="13">
        <v>55115.545048559288</v>
      </c>
      <c r="C2" s="13">
        <v>104.5576492029068</v>
      </c>
      <c r="D2" s="13">
        <v>1063374417</v>
      </c>
      <c r="E2" s="13">
        <v>56634982.475124903</v>
      </c>
      <c r="F2" s="13">
        <v>28793759.762405287</v>
      </c>
    </row>
    <row r="3" spans="1:6" x14ac:dyDescent="0.25">
      <c r="A3" s="4" t="s">
        <v>5</v>
      </c>
      <c r="B3" s="13">
        <v>205816.8847958307</v>
      </c>
      <c r="C3" s="13">
        <v>396.11542916331291</v>
      </c>
      <c r="D3" s="13">
        <v>1361568498</v>
      </c>
      <c r="E3" s="13">
        <v>216952188.90829656</v>
      </c>
      <c r="F3" s="13">
        <v>118008695.79104999</v>
      </c>
    </row>
    <row r="4" spans="1:6" x14ac:dyDescent="0.25">
      <c r="A4" s="4" t="s">
        <v>6</v>
      </c>
      <c r="B4" s="13">
        <v>19608.94520591421</v>
      </c>
      <c r="C4" s="13">
        <v>37.654111757784705</v>
      </c>
      <c r="D4" s="13">
        <v>23490736</v>
      </c>
      <c r="E4" s="13">
        <v>21150708.051979437</v>
      </c>
      <c r="F4" s="13">
        <v>11098045.587647241</v>
      </c>
    </row>
    <row r="5" spans="1:6" x14ac:dyDescent="0.25">
      <c r="A5" s="4" t="s">
        <v>7</v>
      </c>
      <c r="B5" s="13">
        <v>37655.081777181382</v>
      </c>
      <c r="C5" s="13">
        <v>49.033824152378997</v>
      </c>
      <c r="D5" s="13">
        <v>206077898</v>
      </c>
      <c r="E5" s="13">
        <v>28739886.269499</v>
      </c>
      <c r="F5" s="13">
        <v>20093592.188368417</v>
      </c>
    </row>
    <row r="6" spans="1:6" x14ac:dyDescent="0.25">
      <c r="A6" s="4" t="s">
        <v>8</v>
      </c>
      <c r="B6" s="13">
        <v>33550.7694143478</v>
      </c>
      <c r="C6" s="13">
        <v>68.606981229068097</v>
      </c>
      <c r="D6" s="13">
        <v>35540419</v>
      </c>
      <c r="E6" s="13">
        <v>32116238.409410249</v>
      </c>
      <c r="F6" s="13">
        <v>16196162.446125431</v>
      </c>
    </row>
    <row r="7" spans="1:6" x14ac:dyDescent="0.25">
      <c r="A7" s="4" t="s">
        <v>9</v>
      </c>
      <c r="B7" s="13">
        <v>1435445.72693072</v>
      </c>
      <c r="C7" s="13">
        <v>2742.3506645429889</v>
      </c>
      <c r="D7" s="13">
        <v>1364270000</v>
      </c>
      <c r="E7" s="13">
        <v>1748309675.993516</v>
      </c>
      <c r="F7" s="13">
        <v>533123385.17688859</v>
      </c>
    </row>
    <row r="8" spans="1:6" x14ac:dyDescent="0.25">
      <c r="A8" s="4" t="s">
        <v>10</v>
      </c>
      <c r="B8" s="13">
        <v>483814.39045096235</v>
      </c>
      <c r="C8" s="13">
        <v>845.30508005474701</v>
      </c>
      <c r="D8" s="13">
        <v>597745775</v>
      </c>
      <c r="E8" s="13">
        <v>403165716.83603787</v>
      </c>
      <c r="F8" s="13">
        <v>224870907.4559817</v>
      </c>
    </row>
    <row r="9" spans="1:6" x14ac:dyDescent="0.25">
      <c r="A9" s="4" t="s">
        <v>11</v>
      </c>
      <c r="B9" s="13">
        <v>66594.368497388292</v>
      </c>
      <c r="C9" s="13">
        <v>105.5424295356173</v>
      </c>
      <c r="D9" s="13">
        <v>1295291543</v>
      </c>
      <c r="E9" s="13">
        <v>72504328.738693997</v>
      </c>
      <c r="F9" s="13">
        <v>36157519.397385992</v>
      </c>
    </row>
    <row r="10" spans="1:6" x14ac:dyDescent="0.25">
      <c r="A10" s="4" t="s">
        <v>21</v>
      </c>
      <c r="B10" s="13">
        <v>108421.351082277</v>
      </c>
      <c r="C10" s="13">
        <v>239.819532038397</v>
      </c>
      <c r="D10" s="13">
        <v>127131800</v>
      </c>
      <c r="E10" s="13">
        <v>149716976.60995427</v>
      </c>
      <c r="F10" s="13">
        <v>88313990.044299752</v>
      </c>
    </row>
    <row r="11" spans="1:6" x14ac:dyDescent="0.25">
      <c r="A11" s="4" t="s">
        <v>12</v>
      </c>
      <c r="B11" s="13">
        <v>161026.47407589614</v>
      </c>
      <c r="C11" s="13">
        <v>299.67433745677346</v>
      </c>
      <c r="D11" s="13">
        <v>301006711</v>
      </c>
      <c r="E11" s="13">
        <v>135657504.35338229</v>
      </c>
      <c r="F11" s="13">
        <v>66441209.649746098</v>
      </c>
    </row>
    <row r="12" spans="1:6" x14ac:dyDescent="0.25">
      <c r="A12" s="4" t="s">
        <v>13</v>
      </c>
      <c r="B12" s="13">
        <v>84659.138509200493</v>
      </c>
      <c r="C12" s="13">
        <v>152.97962226647388</v>
      </c>
      <c r="D12" s="13">
        <v>143819569</v>
      </c>
      <c r="E12" s="13">
        <v>52368943.825849898</v>
      </c>
      <c r="F12" s="13">
        <v>25945423.52785369</v>
      </c>
    </row>
    <row r="13" spans="1:6" x14ac:dyDescent="0.25">
      <c r="A13" s="4" t="s">
        <v>14</v>
      </c>
      <c r="B13" s="13">
        <v>74427.143871286447</v>
      </c>
      <c r="C13" s="13">
        <v>140.33193472005559</v>
      </c>
      <c r="D13" s="13">
        <v>419253506</v>
      </c>
      <c r="E13" s="13">
        <v>77570007.527964696</v>
      </c>
      <c r="F13" s="13">
        <v>46184159.416267991</v>
      </c>
    </row>
    <row r="14" spans="1:6" x14ac:dyDescent="0.25">
      <c r="A14" s="4" t="s">
        <v>15</v>
      </c>
      <c r="B14" s="13">
        <v>213095.00058392328</v>
      </c>
      <c r="C14" s="13">
        <v>410.82504992488873</v>
      </c>
      <c r="D14" s="13">
        <v>318857056</v>
      </c>
      <c r="E14" s="13">
        <v>219367419.6064775</v>
      </c>
      <c r="F14" s="13">
        <v>118105140.69235361</v>
      </c>
    </row>
    <row r="15" spans="1:6" x14ac:dyDescent="0.25">
      <c r="A15" s="4" t="s">
        <v>67</v>
      </c>
      <c r="B15" s="13">
        <f>SUM(B2:B14)</f>
        <v>2979230.8202434876</v>
      </c>
      <c r="C15" s="13">
        <f t="shared" ref="C15:F15" si="0">SUM(C2:C14)</f>
        <v>5592.7966460453927</v>
      </c>
      <c r="D15" s="13">
        <f t="shared" si="0"/>
        <v>7257427928</v>
      </c>
      <c r="E15" s="13">
        <f t="shared" si="0"/>
        <v>3214254577.6061869</v>
      </c>
      <c r="F15" s="13">
        <f t="shared" si="0"/>
        <v>1333331991.136374</v>
      </c>
    </row>
    <row r="18" spans="1:11" x14ac:dyDescent="0.25">
      <c r="A18" s="2" t="s">
        <v>67</v>
      </c>
      <c r="B18" s="2" t="s">
        <v>24</v>
      </c>
      <c r="C18" s="2" t="s">
        <v>25</v>
      </c>
      <c r="D18" s="2" t="s">
        <v>49</v>
      </c>
      <c r="E18" s="2" t="s">
        <v>23</v>
      </c>
      <c r="F18" s="2" t="s">
        <v>48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</row>
    <row r="19" spans="1:11" x14ac:dyDescent="0.25">
      <c r="A19" s="4" t="s">
        <v>9</v>
      </c>
      <c r="B19" s="16">
        <v>0.48181756082041455</v>
      </c>
      <c r="C19" s="16">
        <v>0.49033620174301812</v>
      </c>
      <c r="D19" s="16">
        <v>0.18798257640788796</v>
      </c>
      <c r="E19" s="16">
        <v>0.54392383483686846</v>
      </c>
      <c r="F19" s="16">
        <v>0.39984294138365156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5">
      <c r="A20" s="4" t="s">
        <v>10</v>
      </c>
      <c r="B20" s="16">
        <v>0.16239573891472464</v>
      </c>
      <c r="C20" s="16">
        <v>0.15114175135483485</v>
      </c>
      <c r="D20" s="16">
        <v>8.2363308451721212E-2</v>
      </c>
      <c r="E20" s="16">
        <v>0.12543054916835342</v>
      </c>
      <c r="F20" s="16">
        <v>0.16865335036649681</v>
      </c>
      <c r="G20">
        <v>2</v>
      </c>
      <c r="H20">
        <v>2</v>
      </c>
      <c r="I20">
        <v>2</v>
      </c>
      <c r="J20">
        <v>2</v>
      </c>
      <c r="K20">
        <v>5</v>
      </c>
    </row>
    <row r="21" spans="1:11" x14ac:dyDescent="0.25">
      <c r="A21" s="4" t="s">
        <v>15</v>
      </c>
      <c r="B21" s="16">
        <v>7.152685154032723E-2</v>
      </c>
      <c r="C21" s="16">
        <v>7.3456103614169266E-2</v>
      </c>
      <c r="D21" s="16">
        <v>4.3935270065833164E-2</v>
      </c>
      <c r="E21" s="16">
        <v>6.8248302774402886E-2</v>
      </c>
      <c r="F21" s="16">
        <v>8.8578944687057876E-2</v>
      </c>
      <c r="G21">
        <v>3</v>
      </c>
      <c r="H21">
        <v>3</v>
      </c>
      <c r="I21">
        <v>3</v>
      </c>
      <c r="J21">
        <v>3</v>
      </c>
      <c r="K21">
        <v>7</v>
      </c>
    </row>
    <row r="22" spans="1:11" x14ac:dyDescent="0.25">
      <c r="A22" s="4" t="s">
        <v>5</v>
      </c>
      <c r="B22" s="16">
        <v>6.9083900246107693E-2</v>
      </c>
      <c r="C22" s="16">
        <v>7.0826002487217543E-2</v>
      </c>
      <c r="D22" s="16">
        <v>0.18761033681738823</v>
      </c>
      <c r="E22" s="16">
        <v>6.74968903893952E-2</v>
      </c>
      <c r="F22" s="16">
        <v>8.8506610938265548E-2</v>
      </c>
      <c r="G22">
        <v>4</v>
      </c>
      <c r="H22">
        <v>4</v>
      </c>
      <c r="I22">
        <v>4</v>
      </c>
      <c r="J22">
        <v>4</v>
      </c>
      <c r="K22">
        <v>2</v>
      </c>
    </row>
    <row r="23" spans="1:11" x14ac:dyDescent="0.25">
      <c r="A23" s="4" t="s">
        <v>12</v>
      </c>
      <c r="B23" s="16">
        <v>5.4049680535573845E-2</v>
      </c>
      <c r="C23" s="16">
        <v>5.3582198034800715E-2</v>
      </c>
      <c r="D23" s="16">
        <v>4.1475673473611932E-2</v>
      </c>
      <c r="E23" s="16">
        <v>4.2204965748050077E-2</v>
      </c>
      <c r="F23" s="16">
        <v>4.9830957399529203E-2</v>
      </c>
      <c r="G23">
        <v>5</v>
      </c>
      <c r="H23">
        <v>5</v>
      </c>
      <c r="I23">
        <v>6</v>
      </c>
      <c r="J23">
        <v>6</v>
      </c>
      <c r="K23">
        <v>8</v>
      </c>
    </row>
    <row r="24" spans="1:11" x14ac:dyDescent="0.25">
      <c r="A24" s="4" t="s">
        <v>21</v>
      </c>
      <c r="B24" s="16">
        <v>3.6392397106517552E-2</v>
      </c>
      <c r="C24" s="16">
        <v>4.288007364043369E-2</v>
      </c>
      <c r="D24" s="16">
        <v>1.7517473306143453E-2</v>
      </c>
      <c r="E24" s="16">
        <v>4.6579066155194172E-2</v>
      </c>
      <c r="F24" s="16">
        <v>6.6235559209099445E-2</v>
      </c>
      <c r="G24">
        <v>6</v>
      </c>
      <c r="H24">
        <v>6</v>
      </c>
      <c r="I24">
        <v>5</v>
      </c>
      <c r="J24">
        <v>5</v>
      </c>
      <c r="K24">
        <v>11</v>
      </c>
    </row>
    <row r="25" spans="1:11" x14ac:dyDescent="0.25">
      <c r="A25" s="4" t="s">
        <v>13</v>
      </c>
      <c r="B25" s="16">
        <v>2.8416441564028075E-2</v>
      </c>
      <c r="C25" s="16">
        <v>2.7352974182360833E-2</v>
      </c>
      <c r="D25" s="16">
        <v>1.9816878710586624E-2</v>
      </c>
      <c r="E25" s="16">
        <v>1.629271812839779E-2</v>
      </c>
      <c r="F25" s="16">
        <v>1.9459087234336054E-2</v>
      </c>
      <c r="G25">
        <v>7</v>
      </c>
      <c r="H25">
        <v>7</v>
      </c>
      <c r="I25">
        <v>10</v>
      </c>
      <c r="J25">
        <v>10</v>
      </c>
      <c r="K25">
        <v>10</v>
      </c>
    </row>
    <row r="26" spans="1:11" x14ac:dyDescent="0.25">
      <c r="A26" s="4" t="s">
        <v>14</v>
      </c>
      <c r="B26" s="16">
        <v>2.4981999838872383E-2</v>
      </c>
      <c r="C26" s="16">
        <v>2.5091549648829592E-2</v>
      </c>
      <c r="D26" s="16">
        <v>5.7768883157967202E-2</v>
      </c>
      <c r="E26" s="16">
        <v>2.4133125007707038E-2</v>
      </c>
      <c r="F26" s="16">
        <v>3.4638154430620162E-2</v>
      </c>
      <c r="G26">
        <v>8</v>
      </c>
      <c r="H26">
        <v>8</v>
      </c>
      <c r="I26">
        <v>7</v>
      </c>
      <c r="J26">
        <v>7</v>
      </c>
      <c r="K26">
        <v>6</v>
      </c>
    </row>
    <row r="27" spans="1:11" x14ac:dyDescent="0.25">
      <c r="A27" s="4" t="s">
        <v>11</v>
      </c>
      <c r="B27" s="16">
        <v>2.2352873112377929E-2</v>
      </c>
      <c r="C27" s="16">
        <v>1.8871136609310699E-2</v>
      </c>
      <c r="D27" s="16">
        <v>0.17847804426725544</v>
      </c>
      <c r="E27" s="16">
        <v>2.2557120784344197E-2</v>
      </c>
      <c r="F27" s="16">
        <v>2.7118166846480309E-2</v>
      </c>
      <c r="G27">
        <v>9</v>
      </c>
      <c r="H27">
        <v>9</v>
      </c>
      <c r="I27">
        <v>8</v>
      </c>
      <c r="J27">
        <v>8</v>
      </c>
      <c r="K27">
        <v>3</v>
      </c>
    </row>
    <row r="28" spans="1:11" x14ac:dyDescent="0.25">
      <c r="A28" s="4" t="s">
        <v>4</v>
      </c>
      <c r="B28" s="16">
        <v>1.8499924434876379E-2</v>
      </c>
      <c r="C28" s="16">
        <v>1.8695056484279365E-2</v>
      </c>
      <c r="D28" s="16">
        <v>0.14652221524617254</v>
      </c>
      <c r="E28" s="16">
        <v>1.7619943009400254E-2</v>
      </c>
      <c r="F28" s="16">
        <v>2.1595341560705299E-2</v>
      </c>
      <c r="G28">
        <v>10</v>
      </c>
      <c r="H28">
        <v>10</v>
      </c>
      <c r="I28">
        <v>9</v>
      </c>
      <c r="J28">
        <v>9</v>
      </c>
      <c r="K28">
        <v>4</v>
      </c>
    </row>
    <row r="29" spans="1:11" x14ac:dyDescent="0.25">
      <c r="A29" s="4" t="s">
        <v>7</v>
      </c>
      <c r="B29" s="16">
        <v>1.2639195835824461E-2</v>
      </c>
      <c r="C29" s="16">
        <v>8.7673175435495753E-3</v>
      </c>
      <c r="D29" s="16">
        <v>2.8395445334693237E-2</v>
      </c>
      <c r="E29" s="16">
        <v>8.9413845654076982E-3</v>
      </c>
      <c r="F29" s="16">
        <v>1.5070209311668149E-2</v>
      </c>
      <c r="G29">
        <v>11</v>
      </c>
      <c r="H29">
        <v>12</v>
      </c>
      <c r="I29">
        <v>12</v>
      </c>
      <c r="J29">
        <v>11</v>
      </c>
      <c r="K29">
        <v>9</v>
      </c>
    </row>
    <row r="30" spans="1:11" x14ac:dyDescent="0.25">
      <c r="A30" s="4" t="s">
        <v>8</v>
      </c>
      <c r="B30" s="16">
        <v>1.1261554219422902E-2</v>
      </c>
      <c r="C30" s="16">
        <v>1.2267025885444873E-2</v>
      </c>
      <c r="D30" s="16">
        <v>4.8971094653080787E-3</v>
      </c>
      <c r="E30" s="16">
        <v>9.9918154066467226E-3</v>
      </c>
      <c r="F30" s="16">
        <v>1.2147134062478875E-2</v>
      </c>
      <c r="G30">
        <v>12</v>
      </c>
      <c r="H30">
        <v>11</v>
      </c>
      <c r="I30">
        <v>11</v>
      </c>
      <c r="J30">
        <v>12</v>
      </c>
      <c r="K30">
        <v>12</v>
      </c>
    </row>
    <row r="31" spans="1:11" x14ac:dyDescent="0.25">
      <c r="A31" s="4" t="s">
        <v>6</v>
      </c>
      <c r="B31" s="16">
        <v>6.5818818309323216E-3</v>
      </c>
      <c r="C31" s="16">
        <v>6.7326087717509862E-3</v>
      </c>
      <c r="D31" s="16">
        <v>3.2367852954309074E-3</v>
      </c>
      <c r="E31" s="16">
        <v>6.5802840258320202E-3</v>
      </c>
      <c r="F31" s="16">
        <v>8.3235425696105772E-3</v>
      </c>
      <c r="G31">
        <v>13</v>
      </c>
      <c r="H31">
        <v>13</v>
      </c>
      <c r="I31">
        <v>13</v>
      </c>
      <c r="J31">
        <v>13</v>
      </c>
      <c r="K31">
        <v>13</v>
      </c>
    </row>
    <row r="32" spans="1:11" x14ac:dyDescent="0.25">
      <c r="A32" s="4" t="s">
        <v>67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</row>
  </sheetData>
  <sortState xmlns:xlrd2="http://schemas.microsoft.com/office/spreadsheetml/2017/richdata2" ref="A19:K31">
    <sortCondition descending="1" ref="B19:B31"/>
  </sortState>
  <conditionalFormatting sqref="B19:F31">
    <cfRule type="colorScale" priority="2">
      <colorScale>
        <cfvo type="min"/>
        <cfvo type="max"/>
        <color rgb="FFFCFCFF"/>
        <color rgb="FFF8696B"/>
      </colorScale>
    </cfRule>
  </conditionalFormatting>
  <conditionalFormatting sqref="G19:K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>
      <selection activeCell="B4" sqref="B4"/>
    </sheetView>
  </sheetViews>
  <sheetFormatPr baseColWidth="10" defaultRowHeight="15" x14ac:dyDescent="0.25"/>
  <sheetData>
    <row r="1" spans="1:7" x14ac:dyDescent="0.25">
      <c r="A1" t="s">
        <v>37</v>
      </c>
      <c r="B1" t="s">
        <v>51</v>
      </c>
      <c r="C1" t="s">
        <v>52</v>
      </c>
      <c r="D1" t="s">
        <v>27</v>
      </c>
      <c r="E1" t="s">
        <v>28</v>
      </c>
    </row>
    <row r="2" spans="1:7" x14ac:dyDescent="0.25">
      <c r="A2" t="s">
        <v>9</v>
      </c>
      <c r="B2" s="7">
        <v>390.77556874877303</v>
      </c>
      <c r="C2" s="7">
        <v>3.2793715762692202</v>
      </c>
      <c r="D2" s="7">
        <v>1.5685726059856</v>
      </c>
      <c r="E2" s="7">
        <v>523.43624230489502</v>
      </c>
    </row>
    <row r="3" spans="1:7" x14ac:dyDescent="0.25">
      <c r="A3" t="s">
        <v>8</v>
      </c>
      <c r="B3" s="7">
        <v>455.71107212116499</v>
      </c>
      <c r="C3" s="7">
        <v>1.9829535864585801</v>
      </c>
      <c r="D3" s="7">
        <v>2.1362084922425399</v>
      </c>
      <c r="E3" s="7">
        <v>489.02850429064898</v>
      </c>
    </row>
    <row r="4" spans="1:7" x14ac:dyDescent="0.25">
      <c r="A4" t="s">
        <v>21</v>
      </c>
      <c r="B4" s="7">
        <v>694.66482850317402</v>
      </c>
      <c r="C4" s="7">
        <v>1.6952804027408801</v>
      </c>
      <c r="D4" s="7">
        <v>1.60181922897882</v>
      </c>
      <c r="E4" s="7">
        <v>452.09558271057602</v>
      </c>
    </row>
    <row r="5" spans="1:7" x14ac:dyDescent="0.25">
      <c r="A5" t="s">
        <v>6</v>
      </c>
      <c r="B5" s="7">
        <v>472.44350230862301</v>
      </c>
      <c r="C5" s="7">
        <v>1.9058047549850901</v>
      </c>
      <c r="D5" s="7">
        <v>1.78027665387121</v>
      </c>
      <c r="E5" s="7">
        <v>520.76504505142498</v>
      </c>
    </row>
    <row r="6" spans="1:7" x14ac:dyDescent="0.25">
      <c r="A6" t="s">
        <v>10</v>
      </c>
      <c r="B6" s="7">
        <v>376.198238215873</v>
      </c>
      <c r="C6" s="7">
        <v>1.7928762835404</v>
      </c>
      <c r="D6" s="7">
        <v>2.0966690488678701</v>
      </c>
      <c r="E6" s="7">
        <v>572.35476500345601</v>
      </c>
    </row>
    <row r="7" spans="1:7" x14ac:dyDescent="0.25">
      <c r="A7" t="s">
        <v>15</v>
      </c>
      <c r="B7" s="7">
        <v>370.40152780045003</v>
      </c>
      <c r="C7" s="7">
        <v>1.8573909511517099</v>
      </c>
      <c r="D7" s="7">
        <v>1.87277149296767</v>
      </c>
      <c r="E7" s="7">
        <v>518.70011486126202</v>
      </c>
    </row>
    <row r="8" spans="1:7" x14ac:dyDescent="0.25">
      <c r="A8" t="s">
        <v>13</v>
      </c>
      <c r="B8" s="7">
        <v>180.40259547609801</v>
      </c>
      <c r="C8" s="7">
        <v>2.0184270173747301</v>
      </c>
      <c r="D8" s="7">
        <v>2.9211897565702101</v>
      </c>
      <c r="E8" s="7">
        <v>553.40140899114999</v>
      </c>
    </row>
    <row r="9" spans="1:7" x14ac:dyDescent="0.25">
      <c r="A9" t="s">
        <v>12</v>
      </c>
      <c r="B9" s="7">
        <v>220.72999445433001</v>
      </c>
      <c r="C9" s="7">
        <v>2.0417675275408098</v>
      </c>
      <c r="D9" s="7">
        <v>2.2090509396084199</v>
      </c>
      <c r="E9" s="7">
        <v>537.33821668705002</v>
      </c>
    </row>
    <row r="10" spans="1:7" x14ac:dyDescent="0.25">
      <c r="A10" t="s">
        <v>7</v>
      </c>
      <c r="B10" s="7">
        <v>97.504838623540195</v>
      </c>
      <c r="C10" s="7">
        <v>1.4303010631486599</v>
      </c>
      <c r="D10" s="7">
        <v>1.7061245021146001</v>
      </c>
      <c r="E10" s="7">
        <v>767.94095561796803</v>
      </c>
      <c r="G10" s="10">
        <f>E10-E15</f>
        <v>235.25024490706403</v>
      </c>
    </row>
    <row r="11" spans="1:7" x14ac:dyDescent="0.25">
      <c r="A11" t="s">
        <v>14</v>
      </c>
      <c r="B11" s="7">
        <v>110.158075616112</v>
      </c>
      <c r="C11" s="7">
        <v>1.67958036929522</v>
      </c>
      <c r="D11" s="7">
        <v>1.8091004396185599</v>
      </c>
      <c r="E11" s="7">
        <v>530.36498085599101</v>
      </c>
      <c r="G11">
        <f>G10/E15</f>
        <v>0.44162633246055688</v>
      </c>
    </row>
    <row r="12" spans="1:7" x14ac:dyDescent="0.25">
      <c r="A12" t="s">
        <v>5</v>
      </c>
      <c r="B12" s="7">
        <v>86.671141381717206</v>
      </c>
      <c r="C12" s="7">
        <v>1.8384423915034001</v>
      </c>
      <c r="D12" s="7">
        <v>1.82581900259484</v>
      </c>
      <c r="E12" s="7">
        <v>519.58815446942697</v>
      </c>
    </row>
    <row r="13" spans="1:7" x14ac:dyDescent="0.25">
      <c r="A13" t="s">
        <v>4</v>
      </c>
      <c r="B13" s="7">
        <v>27.077724743123401</v>
      </c>
      <c r="C13" s="7">
        <v>1.9669186289826099</v>
      </c>
      <c r="D13" s="7">
        <v>1.8461672385760901</v>
      </c>
      <c r="E13" s="7">
        <v>527.13068310861502</v>
      </c>
      <c r="G13">
        <f>C2/C10</f>
        <v>2.2927841282939569</v>
      </c>
    </row>
    <row r="14" spans="1:7" x14ac:dyDescent="0.25">
      <c r="A14" t="s">
        <v>11</v>
      </c>
      <c r="B14" s="7">
        <v>27.914579997675499</v>
      </c>
      <c r="C14" s="7">
        <v>2.0052351474071402</v>
      </c>
      <c r="D14" s="7">
        <v>1.4556707354121301</v>
      </c>
      <c r="E14" s="7">
        <v>630.97247988700803</v>
      </c>
    </row>
    <row r="15" spans="1:7" x14ac:dyDescent="0.25">
      <c r="A15" t="s">
        <v>29</v>
      </c>
      <c r="B15" s="7">
        <v>183.71963240478399</v>
      </c>
      <c r="C15" s="7">
        <v>2.4106933599236098</v>
      </c>
      <c r="D15" s="7">
        <v>1.73999803407315</v>
      </c>
      <c r="E15" s="7">
        <v>532.690710710904</v>
      </c>
    </row>
  </sheetData>
  <conditionalFormatting sqref="B2:B15">
    <cfRule type="colorScale" priority="4">
      <colorScale>
        <cfvo type="min"/>
        <cfvo type="max"/>
        <color rgb="FFFCFCFF"/>
        <color rgb="FFF8696B"/>
      </colorScale>
    </cfRule>
  </conditionalFormatting>
  <conditionalFormatting sqref="C2:C15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15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9151-10FE-47E4-A0DC-B67C5CC269E6}">
  <dimension ref="A3:F19"/>
  <sheetViews>
    <sheetView workbookViewId="0">
      <selection activeCell="A4" sqref="A4:E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4.28515625" bestFit="1" customWidth="1"/>
    <col min="4" max="4" width="13.140625" bestFit="1" customWidth="1"/>
    <col min="5" max="5" width="13.5703125" bestFit="1" customWidth="1"/>
    <col min="6" max="6" width="15.5703125" bestFit="1" customWidth="1"/>
  </cols>
  <sheetData>
    <row r="3" spans="1:6" x14ac:dyDescent="0.25">
      <c r="A3" s="3" t="s">
        <v>63</v>
      </c>
      <c r="B3" s="3" t="s">
        <v>66</v>
      </c>
    </row>
    <row r="4" spans="1:6" x14ac:dyDescent="0.25">
      <c r="A4" s="3" t="s">
        <v>64</v>
      </c>
      <c r="B4" t="s">
        <v>55</v>
      </c>
      <c r="C4" t="s">
        <v>54</v>
      </c>
      <c r="D4" t="s">
        <v>53</v>
      </c>
      <c r="E4" t="s">
        <v>51</v>
      </c>
      <c r="F4" t="s">
        <v>65</v>
      </c>
    </row>
    <row r="5" spans="1:6" x14ac:dyDescent="0.25">
      <c r="A5" s="4" t="s">
        <v>4</v>
      </c>
      <c r="B5" s="33">
        <v>5.1830798416282797E-2</v>
      </c>
      <c r="C5" s="33">
        <v>9.8326278619609603E-2</v>
      </c>
      <c r="D5" s="33">
        <v>5.3259681227712803E-2</v>
      </c>
      <c r="E5" s="33">
        <v>2.7077724743123401E-2</v>
      </c>
      <c r="F5" s="14">
        <v>0.23049448300672859</v>
      </c>
    </row>
    <row r="6" spans="1:6" x14ac:dyDescent="0.25">
      <c r="A6" s="4" t="s">
        <v>5</v>
      </c>
      <c r="B6" s="33">
        <v>0.15116160890778099</v>
      </c>
      <c r="C6" s="33">
        <v>0.290925818087863</v>
      </c>
      <c r="D6" s="33">
        <v>0.159339900436134</v>
      </c>
      <c r="E6" s="33">
        <v>8.6671141381717207E-2</v>
      </c>
      <c r="F6" s="14">
        <v>0.68809846881349512</v>
      </c>
    </row>
    <row r="7" spans="1:6" x14ac:dyDescent="0.25">
      <c r="A7" s="4" t="s">
        <v>6</v>
      </c>
      <c r="B7" s="33">
        <v>0.83475227025301402</v>
      </c>
      <c r="C7" s="33">
        <v>1.60293452524369</v>
      </c>
      <c r="D7" s="33">
        <v>0.900385073161583</v>
      </c>
      <c r="E7" s="33">
        <v>0.47244350230862298</v>
      </c>
      <c r="F7" s="14">
        <v>3.8105153709669097</v>
      </c>
    </row>
    <row r="8" spans="1:6" x14ac:dyDescent="0.25">
      <c r="A8" s="4" t="s">
        <v>7</v>
      </c>
      <c r="B8" s="33">
        <v>0.18272256337349399</v>
      </c>
      <c r="C8" s="33">
        <v>0.237938297256793</v>
      </c>
      <c r="D8" s="33">
        <v>0.13946127434538799</v>
      </c>
      <c r="E8" s="33">
        <v>9.7504838623540202E-2</v>
      </c>
      <c r="F8" s="14">
        <v>0.65762697359921518</v>
      </c>
    </row>
    <row r="9" spans="1:6" x14ac:dyDescent="0.25">
      <c r="A9" s="4" t="s">
        <v>8</v>
      </c>
      <c r="B9" s="33">
        <v>0.94401727268178304</v>
      </c>
      <c r="C9" s="33">
        <v>1.93039314559201</v>
      </c>
      <c r="D9" s="33">
        <v>0.90365390485154995</v>
      </c>
      <c r="E9" s="33">
        <v>0.45571107212116502</v>
      </c>
      <c r="F9" s="14">
        <v>4.233775395246508</v>
      </c>
    </row>
    <row r="10" spans="1:6" x14ac:dyDescent="0.25">
      <c r="A10" s="4" t="s">
        <v>9</v>
      </c>
      <c r="B10" s="33">
        <v>1.0521712908227201</v>
      </c>
      <c r="C10" s="33">
        <v>2.0101231167899201</v>
      </c>
      <c r="D10" s="33">
        <v>1.2814982928551599</v>
      </c>
      <c r="E10" s="33">
        <v>0.39077556874877301</v>
      </c>
      <c r="F10" s="14">
        <v>4.7345682692165729</v>
      </c>
    </row>
    <row r="11" spans="1:6" x14ac:dyDescent="0.25">
      <c r="A11" s="4" t="s">
        <v>10</v>
      </c>
      <c r="B11" s="33">
        <v>0.80939826040755003</v>
      </c>
      <c r="C11" s="33">
        <v>1.4141548387435201</v>
      </c>
      <c r="D11" s="33">
        <v>0.674476899206922</v>
      </c>
      <c r="E11" s="33">
        <v>0.376198238215873</v>
      </c>
      <c r="F11" s="14">
        <v>3.2742282365738653</v>
      </c>
    </row>
    <row r="12" spans="1:6" x14ac:dyDescent="0.25">
      <c r="A12" s="4" t="s">
        <v>56</v>
      </c>
      <c r="B12" s="33">
        <v>0.41050780659484998</v>
      </c>
      <c r="C12" s="33">
        <v>0.77063068369824705</v>
      </c>
      <c r="D12" s="33">
        <v>0.44289169792582</v>
      </c>
      <c r="E12" s="33">
        <v>0.18371963240478401</v>
      </c>
      <c r="F12" s="14">
        <v>1.807749820623701</v>
      </c>
    </row>
    <row r="13" spans="1:6" x14ac:dyDescent="0.25">
      <c r="A13" s="4" t="s">
        <v>11</v>
      </c>
      <c r="B13" s="33">
        <v>5.1412648262298098E-2</v>
      </c>
      <c r="C13" s="33">
        <v>8.1481601656390498E-2</v>
      </c>
      <c r="D13" s="33">
        <v>5.5975296936447198E-2</v>
      </c>
      <c r="E13" s="33">
        <v>2.79145799976755E-2</v>
      </c>
      <c r="F13" s="14">
        <v>0.21678412685281129</v>
      </c>
    </row>
    <row r="14" spans="1:6" x14ac:dyDescent="0.25">
      <c r="A14" s="4" t="s">
        <v>21</v>
      </c>
      <c r="B14" s="33">
        <v>0.85282636667046996</v>
      </c>
      <c r="C14" s="33">
        <v>1.8863850904210999</v>
      </c>
      <c r="D14" s="33">
        <v>1.1776516702347799</v>
      </c>
      <c r="E14" s="33">
        <v>0.69466482850317401</v>
      </c>
      <c r="F14" s="14">
        <v>4.6115279558295237</v>
      </c>
    </row>
    <row r="15" spans="1:6" x14ac:dyDescent="0.25">
      <c r="A15" s="4" t="s">
        <v>12</v>
      </c>
      <c r="B15" s="33">
        <v>0.534959747378842</v>
      </c>
      <c r="C15" s="33">
        <v>0.99557360851258203</v>
      </c>
      <c r="D15" s="33">
        <v>0.45067933503111401</v>
      </c>
      <c r="E15" s="33">
        <v>0.22072999445433</v>
      </c>
      <c r="F15" s="14">
        <v>2.201942685376868</v>
      </c>
    </row>
    <row r="16" spans="1:6" x14ac:dyDescent="0.25">
      <c r="A16" s="4" t="s">
        <v>13</v>
      </c>
      <c r="B16" s="33">
        <v>0.58864825626894002</v>
      </c>
      <c r="C16" s="33">
        <v>1.06369128575593</v>
      </c>
      <c r="D16" s="33">
        <v>0.36412947271348001</v>
      </c>
      <c r="E16" s="33">
        <v>0.18040259547609799</v>
      </c>
      <c r="F16" s="14">
        <v>2.1968716102144481</v>
      </c>
    </row>
    <row r="17" spans="1:6" x14ac:dyDescent="0.25">
      <c r="A17" s="4" t="s">
        <v>14</v>
      </c>
      <c r="B17" s="33">
        <v>0.177523008886386</v>
      </c>
      <c r="C17" s="33">
        <v>0.33471857172747299</v>
      </c>
      <c r="D17" s="33">
        <v>0.18501934132416001</v>
      </c>
      <c r="E17" s="33">
        <v>0.110158075616112</v>
      </c>
      <c r="F17" s="14">
        <v>0.80741899755413093</v>
      </c>
    </row>
    <row r="18" spans="1:6" x14ac:dyDescent="0.25">
      <c r="A18" s="4" t="s">
        <v>15</v>
      </c>
      <c r="B18" s="33">
        <v>0.66830887563586905</v>
      </c>
      <c r="C18" s="33">
        <v>1.2884301670428999</v>
      </c>
      <c r="D18" s="33">
        <v>0.68798044602932595</v>
      </c>
      <c r="E18" s="33">
        <v>0.37040152780044999</v>
      </c>
      <c r="F18" s="14">
        <v>3.0151210165085445</v>
      </c>
    </row>
    <row r="19" spans="1:6" x14ac:dyDescent="0.25">
      <c r="A19" s="4" t="s">
        <v>65</v>
      </c>
      <c r="B19" s="14">
        <v>7.3102407745602802</v>
      </c>
      <c r="C19" s="14">
        <v>14.005707029148031</v>
      </c>
      <c r="D19" s="14">
        <v>7.4764022862795754</v>
      </c>
      <c r="E19" s="14">
        <v>3.6943733203954388</v>
      </c>
      <c r="F19" s="14">
        <v>32.48672341038332</v>
      </c>
    </row>
  </sheetData>
  <conditionalFormatting pivot="1" sqref="B5:B18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C5:C18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D5:D18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E5:E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E5B8-D8B5-42C3-B335-51F05EC1B111}">
  <dimension ref="A2:J18"/>
  <sheetViews>
    <sheetView workbookViewId="0">
      <selection activeCell="D2" sqref="D2"/>
    </sheetView>
  </sheetViews>
  <sheetFormatPr baseColWidth="10" defaultRowHeight="15" x14ac:dyDescent="0.25"/>
  <cols>
    <col min="7" max="7" width="16.5703125" bestFit="1" customWidth="1"/>
    <col min="8" max="8" width="14.28515625" bestFit="1" customWidth="1"/>
    <col min="9" max="9" width="13.140625" bestFit="1" customWidth="1"/>
    <col min="10" max="10" width="13.5703125" bestFit="1" customWidth="1"/>
  </cols>
  <sheetData>
    <row r="2" spans="1:10" x14ac:dyDescent="0.25">
      <c r="A2" s="2"/>
      <c r="B2" s="2" t="s">
        <v>55</v>
      </c>
      <c r="C2" s="2" t="s">
        <v>54</v>
      </c>
      <c r="D2" s="2" t="s">
        <v>53</v>
      </c>
      <c r="E2" s="2" t="s">
        <v>51</v>
      </c>
      <c r="G2" s="2" t="s">
        <v>55</v>
      </c>
      <c r="H2" s="2" t="s">
        <v>54</v>
      </c>
      <c r="I2" s="2" t="s">
        <v>53</v>
      </c>
      <c r="J2" s="2" t="s">
        <v>51</v>
      </c>
    </row>
    <row r="3" spans="1:10" x14ac:dyDescent="0.25">
      <c r="A3" s="4" t="s">
        <v>9</v>
      </c>
      <c r="B3" s="33">
        <v>1.0521712908227201</v>
      </c>
      <c r="C3" s="33">
        <v>2.0101231167899201</v>
      </c>
      <c r="D3" s="33">
        <v>1.2814982928551599</v>
      </c>
      <c r="E3" s="33">
        <v>0.39077556874877301</v>
      </c>
      <c r="G3">
        <v>1</v>
      </c>
      <c r="H3">
        <v>1</v>
      </c>
      <c r="I3">
        <v>1</v>
      </c>
      <c r="J3">
        <v>4</v>
      </c>
    </row>
    <row r="4" spans="1:10" x14ac:dyDescent="0.25">
      <c r="A4" s="4" t="s">
        <v>8</v>
      </c>
      <c r="B4" s="33">
        <v>0.94401727268178304</v>
      </c>
      <c r="C4" s="33">
        <v>1.93039314559201</v>
      </c>
      <c r="D4" s="33">
        <v>0.90365390485154995</v>
      </c>
      <c r="E4" s="33">
        <v>0.45571107212116502</v>
      </c>
      <c r="G4">
        <v>2</v>
      </c>
      <c r="H4">
        <v>2</v>
      </c>
      <c r="I4">
        <v>3</v>
      </c>
      <c r="J4">
        <v>3</v>
      </c>
    </row>
    <row r="5" spans="1:10" x14ac:dyDescent="0.25">
      <c r="A5" s="4" t="s">
        <v>21</v>
      </c>
      <c r="B5" s="33">
        <v>0.85282636667046996</v>
      </c>
      <c r="C5" s="33">
        <v>1.8863850904210999</v>
      </c>
      <c r="D5" s="33">
        <v>1.1776516702347799</v>
      </c>
      <c r="E5" s="33">
        <v>0.69466482850317401</v>
      </c>
      <c r="G5">
        <v>3</v>
      </c>
      <c r="H5">
        <v>3</v>
      </c>
      <c r="I5">
        <v>2</v>
      </c>
      <c r="J5">
        <v>1</v>
      </c>
    </row>
    <row r="6" spans="1:10" x14ac:dyDescent="0.25">
      <c r="A6" s="4" t="s">
        <v>6</v>
      </c>
      <c r="B6" s="33">
        <v>0.83475227025301402</v>
      </c>
      <c r="C6" s="33">
        <v>1.60293452524369</v>
      </c>
      <c r="D6" s="33">
        <v>0.900385073161583</v>
      </c>
      <c r="E6" s="33">
        <v>0.47244350230862298</v>
      </c>
      <c r="G6">
        <v>4</v>
      </c>
      <c r="H6">
        <v>4</v>
      </c>
      <c r="I6">
        <v>4</v>
      </c>
      <c r="J6">
        <v>2</v>
      </c>
    </row>
    <row r="7" spans="1:10" x14ac:dyDescent="0.25">
      <c r="A7" s="4" t="s">
        <v>10</v>
      </c>
      <c r="B7" s="33">
        <v>0.80939826040755003</v>
      </c>
      <c r="C7" s="33">
        <v>1.4141548387435201</v>
      </c>
      <c r="D7" s="33">
        <v>0.674476899206922</v>
      </c>
      <c r="E7" s="33">
        <v>0.376198238215873</v>
      </c>
      <c r="G7">
        <v>5</v>
      </c>
      <c r="H7">
        <v>5</v>
      </c>
      <c r="I7">
        <v>6</v>
      </c>
      <c r="J7">
        <v>5</v>
      </c>
    </row>
    <row r="8" spans="1:10" x14ac:dyDescent="0.25">
      <c r="A8" s="4" t="s">
        <v>15</v>
      </c>
      <c r="B8" s="33">
        <v>0.66830887563586905</v>
      </c>
      <c r="C8" s="33">
        <v>1.2884301670428999</v>
      </c>
      <c r="D8" s="33">
        <v>0.68798044602932595</v>
      </c>
      <c r="E8" s="33">
        <v>0.37040152780044999</v>
      </c>
      <c r="G8">
        <v>6</v>
      </c>
      <c r="H8">
        <v>6</v>
      </c>
      <c r="I8">
        <v>5</v>
      </c>
      <c r="J8">
        <v>6</v>
      </c>
    </row>
    <row r="9" spans="1:10" x14ac:dyDescent="0.25">
      <c r="A9" s="4" t="s">
        <v>13</v>
      </c>
      <c r="B9" s="33">
        <v>0.58864825626894002</v>
      </c>
      <c r="C9" s="33">
        <v>1.06369128575593</v>
      </c>
      <c r="D9" s="33">
        <v>0.36412947271348001</v>
      </c>
      <c r="E9" s="33">
        <v>0.18040259547609799</v>
      </c>
      <c r="G9">
        <v>7</v>
      </c>
      <c r="H9">
        <v>7</v>
      </c>
      <c r="I9">
        <v>8</v>
      </c>
      <c r="J9">
        <v>8</v>
      </c>
    </row>
    <row r="10" spans="1:10" x14ac:dyDescent="0.25">
      <c r="A10" s="4" t="s">
        <v>12</v>
      </c>
      <c r="B10" s="33">
        <v>0.534959747378842</v>
      </c>
      <c r="C10" s="33">
        <v>0.99557360851258203</v>
      </c>
      <c r="D10" s="33">
        <v>0.45067933503111401</v>
      </c>
      <c r="E10" s="33">
        <v>0.22072999445433</v>
      </c>
      <c r="G10">
        <v>8</v>
      </c>
      <c r="H10">
        <v>8</v>
      </c>
      <c r="I10">
        <v>7</v>
      </c>
      <c r="J10">
        <v>7</v>
      </c>
    </row>
    <row r="11" spans="1:10" x14ac:dyDescent="0.25">
      <c r="A11" s="4" t="s">
        <v>7</v>
      </c>
      <c r="B11" s="33">
        <v>0.18272256337349399</v>
      </c>
      <c r="C11" s="33">
        <v>0.237938297256793</v>
      </c>
      <c r="D11" s="33">
        <v>0.13946127434538799</v>
      </c>
      <c r="E11" s="33">
        <v>9.7504838623540202E-2</v>
      </c>
      <c r="G11">
        <v>9</v>
      </c>
      <c r="H11">
        <v>11</v>
      </c>
      <c r="I11">
        <v>11</v>
      </c>
      <c r="J11">
        <v>10</v>
      </c>
    </row>
    <row r="12" spans="1:10" x14ac:dyDescent="0.25">
      <c r="A12" s="4" t="s">
        <v>14</v>
      </c>
      <c r="B12" s="33">
        <v>0.177523008886386</v>
      </c>
      <c r="C12" s="33">
        <v>0.33471857172747299</v>
      </c>
      <c r="D12" s="33">
        <v>0.18501934132416001</v>
      </c>
      <c r="E12" s="33">
        <v>0.110158075616112</v>
      </c>
      <c r="G12">
        <v>10</v>
      </c>
      <c r="H12">
        <v>9</v>
      </c>
      <c r="I12">
        <v>9</v>
      </c>
      <c r="J12">
        <v>9</v>
      </c>
    </row>
    <row r="13" spans="1:10" x14ac:dyDescent="0.25">
      <c r="A13" s="4" t="s">
        <v>5</v>
      </c>
      <c r="B13" s="33">
        <v>0.15116160890778099</v>
      </c>
      <c r="C13" s="33">
        <v>0.290925818087863</v>
      </c>
      <c r="D13" s="33">
        <v>0.159339900436134</v>
      </c>
      <c r="E13" s="33">
        <v>8.6671141381717207E-2</v>
      </c>
      <c r="G13">
        <v>11</v>
      </c>
      <c r="H13">
        <v>10</v>
      </c>
      <c r="I13">
        <v>10</v>
      </c>
      <c r="J13">
        <v>11</v>
      </c>
    </row>
    <row r="14" spans="1:10" x14ac:dyDescent="0.25">
      <c r="A14" s="4" t="s">
        <v>4</v>
      </c>
      <c r="B14" s="33">
        <v>5.1830798416282797E-2</v>
      </c>
      <c r="C14" s="33">
        <v>9.8326278619609603E-2</v>
      </c>
      <c r="D14" s="33">
        <v>5.3259681227712803E-2</v>
      </c>
      <c r="E14" s="33">
        <v>2.7077724743123401E-2</v>
      </c>
      <c r="G14">
        <v>12</v>
      </c>
      <c r="H14">
        <v>12</v>
      </c>
      <c r="I14">
        <v>13</v>
      </c>
      <c r="J14">
        <v>13</v>
      </c>
    </row>
    <row r="15" spans="1:10" x14ac:dyDescent="0.25">
      <c r="A15" s="4" t="s">
        <v>11</v>
      </c>
      <c r="B15" s="33">
        <v>5.1412648262298098E-2</v>
      </c>
      <c r="C15" s="33">
        <v>8.1481601656390498E-2</v>
      </c>
      <c r="D15" s="33">
        <v>5.5975296936447198E-2</v>
      </c>
      <c r="E15" s="33">
        <v>2.79145799976755E-2</v>
      </c>
      <c r="G15">
        <v>13</v>
      </c>
      <c r="H15">
        <v>13</v>
      </c>
      <c r="I15">
        <v>12</v>
      </c>
      <c r="J15">
        <v>12</v>
      </c>
    </row>
    <row r="18" spans="1:5" x14ac:dyDescent="0.25">
      <c r="A18" s="4" t="s">
        <v>56</v>
      </c>
      <c r="B18" s="33">
        <v>0.41050780659484998</v>
      </c>
      <c r="C18" s="33">
        <v>0.77063068369824705</v>
      </c>
      <c r="D18" s="33">
        <v>0.44289169792582</v>
      </c>
      <c r="E18" s="33">
        <v>0.18371963240478401</v>
      </c>
    </row>
  </sheetData>
  <sortState xmlns:xlrd2="http://schemas.microsoft.com/office/spreadsheetml/2017/richdata2" ref="A3:J15">
    <sortCondition ref="G3:G15"/>
  </sortState>
  <conditionalFormatting sqref="B3:B15 B18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C15 C18">
    <cfRule type="colorScale" priority="4">
      <colorScale>
        <cfvo type="min"/>
        <cfvo type="max"/>
        <color rgb="FFFCFCFF"/>
        <color rgb="FFF8696B"/>
      </colorScale>
    </cfRule>
  </conditionalFormatting>
  <conditionalFormatting sqref="D3:D15 D18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E15 E18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J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C74"/>
  <sheetViews>
    <sheetView workbookViewId="0">
      <selection activeCell="E30" sqref="E3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27.3880072574465</v>
      </c>
    </row>
    <row r="3" spans="1:3" x14ac:dyDescent="0.25">
      <c r="A3" t="s">
        <v>3</v>
      </c>
      <c r="B3" t="s">
        <v>5</v>
      </c>
      <c r="C3">
        <v>1.2208735092830401</v>
      </c>
    </row>
    <row r="4" spans="1:3" x14ac:dyDescent="0.25">
      <c r="A4" t="s">
        <v>3</v>
      </c>
      <c r="B4" t="s">
        <v>6</v>
      </c>
      <c r="C4">
        <v>702.67071549797595</v>
      </c>
    </row>
    <row r="5" spans="1:3" x14ac:dyDescent="0.25">
      <c r="A5" t="s">
        <v>3</v>
      </c>
      <c r="B5" t="s">
        <v>7</v>
      </c>
      <c r="C5">
        <v>0</v>
      </c>
    </row>
    <row r="6" spans="1:3" x14ac:dyDescent="0.25">
      <c r="A6" t="s">
        <v>3</v>
      </c>
      <c r="B6" t="s">
        <v>8</v>
      </c>
      <c r="C6">
        <v>0</v>
      </c>
    </row>
    <row r="7" spans="1:3" x14ac:dyDescent="0.25">
      <c r="A7" t="s">
        <v>3</v>
      </c>
      <c r="B7" t="s">
        <v>9</v>
      </c>
      <c r="C7">
        <v>73.524146332586596</v>
      </c>
    </row>
    <row r="8" spans="1:3" x14ac:dyDescent="0.25">
      <c r="A8" t="s">
        <v>3</v>
      </c>
      <c r="B8" t="s">
        <v>10</v>
      </c>
      <c r="C8">
        <v>0.23365529924527401</v>
      </c>
    </row>
    <row r="9" spans="1:3" x14ac:dyDescent="0.25">
      <c r="A9" t="s">
        <v>3</v>
      </c>
      <c r="B9" t="s">
        <v>11</v>
      </c>
      <c r="C9">
        <v>23.4187948859275</v>
      </c>
    </row>
    <row r="10" spans="1:3" x14ac:dyDescent="0.25">
      <c r="A10" t="s">
        <v>3</v>
      </c>
      <c r="B10" t="s">
        <v>12</v>
      </c>
      <c r="C10">
        <v>26.721207507711298</v>
      </c>
    </row>
    <row r="11" spans="1:3" x14ac:dyDescent="0.25">
      <c r="A11" t="s">
        <v>3</v>
      </c>
      <c r="B11" t="s">
        <v>13</v>
      </c>
      <c r="C11">
        <v>0</v>
      </c>
    </row>
    <row r="12" spans="1:3" x14ac:dyDescent="0.25">
      <c r="A12" t="s">
        <v>3</v>
      </c>
      <c r="B12" t="s">
        <v>14</v>
      </c>
      <c r="C12">
        <v>11.147991017021001</v>
      </c>
    </row>
    <row r="13" spans="1:3" x14ac:dyDescent="0.25">
      <c r="A13" t="s">
        <v>3</v>
      </c>
      <c r="B13" t="s">
        <v>15</v>
      </c>
      <c r="C13">
        <v>2.1231426577737098</v>
      </c>
    </row>
    <row r="14" spans="1:3" x14ac:dyDescent="0.25">
      <c r="A14" t="s">
        <v>16</v>
      </c>
      <c r="B14" t="s">
        <v>4</v>
      </c>
      <c r="C14">
        <v>0.364175681924432</v>
      </c>
    </row>
    <row r="15" spans="1:3" x14ac:dyDescent="0.25">
      <c r="A15" t="s">
        <v>16</v>
      </c>
      <c r="B15" t="s">
        <v>5</v>
      </c>
      <c r="C15">
        <v>9.1009858392509793E-15</v>
      </c>
    </row>
    <row r="16" spans="1:3" x14ac:dyDescent="0.25">
      <c r="A16" t="s">
        <v>16</v>
      </c>
      <c r="B16" t="s">
        <v>6</v>
      </c>
      <c r="C16">
        <v>24.017914398000698</v>
      </c>
    </row>
    <row r="17" spans="1:3" x14ac:dyDescent="0.25">
      <c r="A17" t="s">
        <v>16</v>
      </c>
      <c r="B17" t="s">
        <v>7</v>
      </c>
      <c r="C17">
        <v>0</v>
      </c>
    </row>
    <row r="18" spans="1:3" x14ac:dyDescent="0.25">
      <c r="A18" t="s">
        <v>16</v>
      </c>
      <c r="B18" t="s">
        <v>8</v>
      </c>
      <c r="C18">
        <v>0</v>
      </c>
    </row>
    <row r="19" spans="1:3" x14ac:dyDescent="0.25">
      <c r="A19" t="s">
        <v>16</v>
      </c>
      <c r="B19" t="s">
        <v>9</v>
      </c>
      <c r="C19">
        <v>0</v>
      </c>
    </row>
    <row r="20" spans="1:3" x14ac:dyDescent="0.25">
      <c r="A20" t="s">
        <v>16</v>
      </c>
      <c r="B20" t="s">
        <v>10</v>
      </c>
      <c r="C20">
        <v>0.23365529924527401</v>
      </c>
    </row>
    <row r="21" spans="1:3" x14ac:dyDescent="0.25">
      <c r="A21" t="s">
        <v>16</v>
      </c>
      <c r="B21" t="s">
        <v>11</v>
      </c>
      <c r="C21">
        <v>0</v>
      </c>
    </row>
    <row r="22" spans="1:3" x14ac:dyDescent="0.25">
      <c r="A22" t="s">
        <v>16</v>
      </c>
      <c r="B22" t="s">
        <v>12</v>
      </c>
      <c r="C22">
        <v>0</v>
      </c>
    </row>
    <row r="23" spans="1:3" x14ac:dyDescent="0.25">
      <c r="A23" t="s">
        <v>16</v>
      </c>
      <c r="B23" t="s">
        <v>13</v>
      </c>
      <c r="C23">
        <v>0</v>
      </c>
    </row>
    <row r="24" spans="1:3" x14ac:dyDescent="0.25">
      <c r="A24" t="s">
        <v>16</v>
      </c>
      <c r="B24" t="s">
        <v>14</v>
      </c>
      <c r="C24">
        <v>7.8252430056118403</v>
      </c>
    </row>
    <row r="25" spans="1:3" x14ac:dyDescent="0.25">
      <c r="A25" t="s">
        <v>16</v>
      </c>
      <c r="B25" t="s">
        <v>15</v>
      </c>
      <c r="C25">
        <v>0</v>
      </c>
    </row>
    <row r="26" spans="1:3" x14ac:dyDescent="0.25">
      <c r="A26" t="s">
        <v>17</v>
      </c>
      <c r="B26" t="s">
        <v>4</v>
      </c>
      <c r="C26">
        <v>0.79204968257090702</v>
      </c>
    </row>
    <row r="27" spans="1:3" x14ac:dyDescent="0.25">
      <c r="A27" t="s">
        <v>17</v>
      </c>
      <c r="B27" t="s">
        <v>5</v>
      </c>
      <c r="C27">
        <v>9.1009858392509793E-15</v>
      </c>
    </row>
    <row r="28" spans="1:3" x14ac:dyDescent="0.25">
      <c r="A28" t="s">
        <v>17</v>
      </c>
      <c r="B28" t="s">
        <v>6</v>
      </c>
      <c r="C28">
        <v>0</v>
      </c>
    </row>
    <row r="29" spans="1:3" x14ac:dyDescent="0.25">
      <c r="A29" t="s">
        <v>17</v>
      </c>
      <c r="B29" t="s">
        <v>7</v>
      </c>
      <c r="C29">
        <v>0</v>
      </c>
    </row>
    <row r="30" spans="1:3" x14ac:dyDescent="0.25">
      <c r="A30" t="s">
        <v>17</v>
      </c>
      <c r="B30" t="s">
        <v>8</v>
      </c>
      <c r="C30">
        <v>0</v>
      </c>
    </row>
    <row r="31" spans="1:3" x14ac:dyDescent="0.25">
      <c r="A31" t="s">
        <v>17</v>
      </c>
      <c r="B31" t="s">
        <v>9</v>
      </c>
      <c r="C31">
        <v>63.8252488203102</v>
      </c>
    </row>
    <row r="32" spans="1:3" x14ac:dyDescent="0.25">
      <c r="A32" t="s">
        <v>17</v>
      </c>
      <c r="B32" t="s">
        <v>10</v>
      </c>
      <c r="C32">
        <v>0.23365529924527401</v>
      </c>
    </row>
    <row r="33" spans="1:3" x14ac:dyDescent="0.25">
      <c r="A33" t="s">
        <v>17</v>
      </c>
      <c r="B33" t="s">
        <v>11</v>
      </c>
      <c r="C33">
        <v>0</v>
      </c>
    </row>
    <row r="34" spans="1:3" x14ac:dyDescent="0.25">
      <c r="A34" t="s">
        <v>17</v>
      </c>
      <c r="B34" t="s">
        <v>12</v>
      </c>
      <c r="C34">
        <v>0</v>
      </c>
    </row>
    <row r="35" spans="1:3" x14ac:dyDescent="0.25">
      <c r="A35" t="s">
        <v>17</v>
      </c>
      <c r="B35" t="s">
        <v>13</v>
      </c>
      <c r="C35">
        <v>0</v>
      </c>
    </row>
    <row r="36" spans="1:3" x14ac:dyDescent="0.25">
      <c r="A36" t="s">
        <v>17</v>
      </c>
      <c r="B36" t="s">
        <v>14</v>
      </c>
      <c r="C36">
        <v>0</v>
      </c>
    </row>
    <row r="37" spans="1:3" x14ac:dyDescent="0.25">
      <c r="A37" t="s">
        <v>17</v>
      </c>
      <c r="B37" t="s">
        <v>15</v>
      </c>
      <c r="C37">
        <v>0</v>
      </c>
    </row>
    <row r="38" spans="1:3" x14ac:dyDescent="0.25">
      <c r="A38" t="s">
        <v>18</v>
      </c>
      <c r="B38" t="s">
        <v>4</v>
      </c>
      <c r="C38">
        <v>0</v>
      </c>
    </row>
    <row r="39" spans="1:3" x14ac:dyDescent="0.25">
      <c r="A39" t="s">
        <v>18</v>
      </c>
      <c r="B39" t="s">
        <v>5</v>
      </c>
      <c r="C39">
        <v>1.8201971678502E-14</v>
      </c>
    </row>
    <row r="40" spans="1:3" x14ac:dyDescent="0.25">
      <c r="A40" t="s">
        <v>18</v>
      </c>
      <c r="B40" t="s">
        <v>6</v>
      </c>
      <c r="C40">
        <v>0</v>
      </c>
    </row>
    <row r="41" spans="1:3" x14ac:dyDescent="0.25">
      <c r="A41" t="s">
        <v>18</v>
      </c>
      <c r="B41" t="s">
        <v>7</v>
      </c>
      <c r="C41">
        <v>0</v>
      </c>
    </row>
    <row r="42" spans="1:3" x14ac:dyDescent="0.25">
      <c r="A42" t="s">
        <v>18</v>
      </c>
      <c r="B42" t="s">
        <v>8</v>
      </c>
      <c r="C42">
        <v>43.434249995398801</v>
      </c>
    </row>
    <row r="43" spans="1:3" x14ac:dyDescent="0.25">
      <c r="A43" t="s">
        <v>18</v>
      </c>
      <c r="B43" t="s">
        <v>9</v>
      </c>
      <c r="C43">
        <v>0</v>
      </c>
    </row>
    <row r="44" spans="1:3" x14ac:dyDescent="0.25">
      <c r="A44" t="s">
        <v>18</v>
      </c>
      <c r="B44" t="s">
        <v>10</v>
      </c>
      <c r="C44">
        <v>37.1686517986628</v>
      </c>
    </row>
    <row r="45" spans="1:3" x14ac:dyDescent="0.25">
      <c r="A45" t="s">
        <v>18</v>
      </c>
      <c r="B45" t="s">
        <v>11</v>
      </c>
      <c r="C45">
        <v>0</v>
      </c>
    </row>
    <row r="46" spans="1:3" x14ac:dyDescent="0.25">
      <c r="A46" t="s">
        <v>18</v>
      </c>
      <c r="B46" t="s">
        <v>12</v>
      </c>
      <c r="C46">
        <v>0</v>
      </c>
    </row>
    <row r="47" spans="1:3" x14ac:dyDescent="0.25">
      <c r="A47" t="s">
        <v>18</v>
      </c>
      <c r="B47" t="s">
        <v>13</v>
      </c>
      <c r="C47">
        <v>43.374337111168202</v>
      </c>
    </row>
    <row r="48" spans="1:3" x14ac:dyDescent="0.25">
      <c r="A48" t="s">
        <v>18</v>
      </c>
      <c r="B48" t="s">
        <v>14</v>
      </c>
      <c r="C48">
        <v>0</v>
      </c>
    </row>
    <row r="49" spans="1:3" x14ac:dyDescent="0.25">
      <c r="A49" t="s">
        <v>18</v>
      </c>
      <c r="B49" t="s">
        <v>15</v>
      </c>
      <c r="C49">
        <v>0</v>
      </c>
    </row>
    <row r="50" spans="1:3" x14ac:dyDescent="0.25">
      <c r="A50" t="s">
        <v>19</v>
      </c>
      <c r="B50" t="s">
        <v>4</v>
      </c>
      <c r="C50">
        <v>0</v>
      </c>
    </row>
    <row r="51" spans="1:3" x14ac:dyDescent="0.25">
      <c r="A51" t="s">
        <v>19</v>
      </c>
      <c r="B51" t="s">
        <v>5</v>
      </c>
      <c r="C51">
        <v>52.269571894812103</v>
      </c>
    </row>
    <row r="52" spans="1:3" x14ac:dyDescent="0.25">
      <c r="A52" t="s">
        <v>19</v>
      </c>
      <c r="B52" t="s">
        <v>6</v>
      </c>
      <c r="C52">
        <v>3.0173349208409102</v>
      </c>
    </row>
    <row r="53" spans="1:3" x14ac:dyDescent="0.25">
      <c r="A53" t="s">
        <v>19</v>
      </c>
      <c r="B53" t="s">
        <v>7</v>
      </c>
      <c r="C53">
        <v>0</v>
      </c>
    </row>
    <row r="54" spans="1:3" x14ac:dyDescent="0.25">
      <c r="A54" t="s">
        <v>19</v>
      </c>
      <c r="B54" t="s">
        <v>8</v>
      </c>
      <c r="C54">
        <v>0</v>
      </c>
    </row>
    <row r="55" spans="1:3" x14ac:dyDescent="0.25">
      <c r="A55" t="s">
        <v>19</v>
      </c>
      <c r="B55" t="s">
        <v>9</v>
      </c>
      <c r="C55">
        <v>1101.6321522532301</v>
      </c>
    </row>
    <row r="56" spans="1:3" x14ac:dyDescent="0.25">
      <c r="A56" t="s">
        <v>19</v>
      </c>
      <c r="B56" t="s">
        <v>10</v>
      </c>
      <c r="C56">
        <v>83.456502811848793</v>
      </c>
    </row>
    <row r="57" spans="1:3" x14ac:dyDescent="0.25">
      <c r="A57" t="s">
        <v>19</v>
      </c>
      <c r="B57" t="s">
        <v>11</v>
      </c>
      <c r="C57">
        <v>0</v>
      </c>
    </row>
    <row r="58" spans="1:3" x14ac:dyDescent="0.25">
      <c r="A58" t="s">
        <v>19</v>
      </c>
      <c r="B58" t="s">
        <v>12</v>
      </c>
      <c r="C58">
        <v>1.09329248569132</v>
      </c>
    </row>
    <row r="59" spans="1:3" x14ac:dyDescent="0.25">
      <c r="A59" t="s">
        <v>19</v>
      </c>
      <c r="B59" t="s">
        <v>13</v>
      </c>
      <c r="C59">
        <v>59.383661769758397</v>
      </c>
    </row>
    <row r="60" spans="1:3" x14ac:dyDescent="0.25">
      <c r="A60" t="s">
        <v>19</v>
      </c>
      <c r="B60" t="s">
        <v>14</v>
      </c>
      <c r="C60">
        <v>0.206302946801871</v>
      </c>
    </row>
    <row r="61" spans="1:3" x14ac:dyDescent="0.25">
      <c r="A61" t="s">
        <v>19</v>
      </c>
      <c r="B61" t="s">
        <v>15</v>
      </c>
      <c r="C61">
        <v>54.632787338796803</v>
      </c>
    </row>
    <row r="62" spans="1:3" x14ac:dyDescent="0.25">
      <c r="A62" t="s">
        <v>20</v>
      </c>
      <c r="B62" t="s">
        <v>4</v>
      </c>
      <c r="C62">
        <v>6.6791873687207399</v>
      </c>
    </row>
    <row r="63" spans="1:3" x14ac:dyDescent="0.25">
      <c r="A63" t="s">
        <v>20</v>
      </c>
      <c r="B63" t="s">
        <v>5</v>
      </c>
      <c r="C63">
        <v>8.9774503788231304</v>
      </c>
    </row>
    <row r="64" spans="1:3" x14ac:dyDescent="0.25">
      <c r="A64" t="s">
        <v>20</v>
      </c>
      <c r="B64" t="s">
        <v>6</v>
      </c>
      <c r="C64">
        <v>8.1348351472373004</v>
      </c>
    </row>
    <row r="65" spans="1:3" x14ac:dyDescent="0.25">
      <c r="A65" t="s">
        <v>20</v>
      </c>
      <c r="B65" t="s">
        <v>7</v>
      </c>
      <c r="C65">
        <v>341.20229990289897</v>
      </c>
    </row>
    <row r="66" spans="1:3" x14ac:dyDescent="0.25">
      <c r="A66" t="s">
        <v>20</v>
      </c>
      <c r="B66" t="s">
        <v>8</v>
      </c>
      <c r="C66">
        <v>0</v>
      </c>
    </row>
    <row r="67" spans="1:3" x14ac:dyDescent="0.25">
      <c r="A67" t="s">
        <v>20</v>
      </c>
      <c r="B67" t="s">
        <v>9</v>
      </c>
      <c r="C67">
        <v>260.46845254578</v>
      </c>
    </row>
    <row r="68" spans="1:3" x14ac:dyDescent="0.25">
      <c r="A68" t="s">
        <v>20</v>
      </c>
      <c r="B68" t="s">
        <v>10</v>
      </c>
      <c r="C68">
        <v>0.93462119698109702</v>
      </c>
    </row>
    <row r="69" spans="1:3" x14ac:dyDescent="0.25">
      <c r="A69" t="s">
        <v>20</v>
      </c>
      <c r="B69" t="s">
        <v>11</v>
      </c>
      <c r="C69">
        <v>107.59770496272399</v>
      </c>
    </row>
    <row r="70" spans="1:3" x14ac:dyDescent="0.25">
      <c r="A70" t="s">
        <v>20</v>
      </c>
      <c r="B70" t="s">
        <v>12</v>
      </c>
      <c r="C70">
        <v>0</v>
      </c>
    </row>
    <row r="71" spans="1:3" x14ac:dyDescent="0.25">
      <c r="A71" t="s">
        <v>20</v>
      </c>
      <c r="B71" t="s">
        <v>13</v>
      </c>
      <c r="C71">
        <v>0</v>
      </c>
    </row>
    <row r="72" spans="1:3" x14ac:dyDescent="0.25">
      <c r="A72" t="s">
        <v>20</v>
      </c>
      <c r="B72" t="s">
        <v>14</v>
      </c>
      <c r="C72">
        <v>34.850703025123003</v>
      </c>
    </row>
    <row r="73" spans="1:3" x14ac:dyDescent="0.25">
      <c r="A73" t="s">
        <v>20</v>
      </c>
      <c r="B73" t="s">
        <v>15</v>
      </c>
      <c r="C73">
        <v>0</v>
      </c>
    </row>
    <row r="74" spans="1:3" x14ac:dyDescent="0.25">
      <c r="A74" t="s">
        <v>3</v>
      </c>
      <c r="B74" t="s">
        <v>21</v>
      </c>
      <c r="C74">
        <v>1E-3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7"/>
  <sheetViews>
    <sheetView workbookViewId="0">
      <selection sqref="A1:C57"/>
    </sheetView>
  </sheetViews>
  <sheetFormatPr baseColWidth="10" defaultRowHeight="15" x14ac:dyDescent="0.25"/>
  <sheetData>
    <row r="1" spans="1:3" x14ac:dyDescent="0.25">
      <c r="A1" t="s">
        <v>37</v>
      </c>
      <c r="B1" t="s">
        <v>22</v>
      </c>
      <c r="C1" t="s">
        <v>2</v>
      </c>
    </row>
    <row r="2" spans="1:3" x14ac:dyDescent="0.25">
      <c r="A2" t="s">
        <v>9</v>
      </c>
      <c r="B2" t="s">
        <v>51</v>
      </c>
      <c r="C2">
        <v>0.39077556874877301</v>
      </c>
    </row>
    <row r="3" spans="1:3" x14ac:dyDescent="0.25">
      <c r="A3" t="s">
        <v>9</v>
      </c>
      <c r="B3" t="s">
        <v>53</v>
      </c>
      <c r="C3">
        <v>1.2814982928551599</v>
      </c>
    </row>
    <row r="4" spans="1:3" x14ac:dyDescent="0.25">
      <c r="A4" t="s">
        <v>9</v>
      </c>
      <c r="B4" t="s">
        <v>54</v>
      </c>
      <c r="C4">
        <v>2.0101231167899201</v>
      </c>
    </row>
    <row r="5" spans="1:3" x14ac:dyDescent="0.25">
      <c r="A5" t="s">
        <v>9</v>
      </c>
      <c r="B5" t="s">
        <v>55</v>
      </c>
      <c r="C5">
        <v>1.0521712908227201</v>
      </c>
    </row>
    <row r="6" spans="1:3" x14ac:dyDescent="0.25">
      <c r="A6" t="s">
        <v>8</v>
      </c>
      <c r="B6" t="s">
        <v>51</v>
      </c>
      <c r="C6">
        <v>0.45571107212116502</v>
      </c>
    </row>
    <row r="7" spans="1:3" x14ac:dyDescent="0.25">
      <c r="A7" t="s">
        <v>8</v>
      </c>
      <c r="B7" t="s">
        <v>53</v>
      </c>
      <c r="C7">
        <v>0.90365390485154995</v>
      </c>
    </row>
    <row r="8" spans="1:3" x14ac:dyDescent="0.25">
      <c r="A8" t="s">
        <v>8</v>
      </c>
      <c r="B8" t="s">
        <v>54</v>
      </c>
      <c r="C8">
        <v>1.93039314559201</v>
      </c>
    </row>
    <row r="9" spans="1:3" x14ac:dyDescent="0.25">
      <c r="A9" t="s">
        <v>8</v>
      </c>
      <c r="B9" t="s">
        <v>55</v>
      </c>
      <c r="C9">
        <v>0.94401727268178304</v>
      </c>
    </row>
    <row r="10" spans="1:3" x14ac:dyDescent="0.25">
      <c r="A10" t="s">
        <v>21</v>
      </c>
      <c r="B10" t="s">
        <v>51</v>
      </c>
      <c r="C10">
        <v>0.69466482850317401</v>
      </c>
    </row>
    <row r="11" spans="1:3" x14ac:dyDescent="0.25">
      <c r="A11" t="s">
        <v>21</v>
      </c>
      <c r="B11" t="s">
        <v>53</v>
      </c>
      <c r="C11">
        <v>1.1776516702347799</v>
      </c>
    </row>
    <row r="12" spans="1:3" x14ac:dyDescent="0.25">
      <c r="A12" t="s">
        <v>21</v>
      </c>
      <c r="B12" t="s">
        <v>54</v>
      </c>
      <c r="C12">
        <v>1.8863850904210999</v>
      </c>
    </row>
    <row r="13" spans="1:3" x14ac:dyDescent="0.25">
      <c r="A13" t="s">
        <v>21</v>
      </c>
      <c r="B13" t="s">
        <v>55</v>
      </c>
      <c r="C13">
        <v>0.85282636667046996</v>
      </c>
    </row>
    <row r="14" spans="1:3" x14ac:dyDescent="0.25">
      <c r="A14" t="s">
        <v>6</v>
      </c>
      <c r="B14" t="s">
        <v>51</v>
      </c>
      <c r="C14">
        <v>0.47244350230862298</v>
      </c>
    </row>
    <row r="15" spans="1:3" x14ac:dyDescent="0.25">
      <c r="A15" t="s">
        <v>6</v>
      </c>
      <c r="B15" t="s">
        <v>53</v>
      </c>
      <c r="C15">
        <v>0.900385073161583</v>
      </c>
    </row>
    <row r="16" spans="1:3" x14ac:dyDescent="0.25">
      <c r="A16" t="s">
        <v>6</v>
      </c>
      <c r="B16" t="s">
        <v>54</v>
      </c>
      <c r="C16">
        <v>1.60293452524369</v>
      </c>
    </row>
    <row r="17" spans="1:3" x14ac:dyDescent="0.25">
      <c r="A17" t="s">
        <v>6</v>
      </c>
      <c r="B17" t="s">
        <v>55</v>
      </c>
      <c r="C17">
        <v>0.83475227025301402</v>
      </c>
    </row>
    <row r="18" spans="1:3" x14ac:dyDescent="0.25">
      <c r="A18" t="s">
        <v>10</v>
      </c>
      <c r="B18" t="s">
        <v>51</v>
      </c>
      <c r="C18">
        <v>0.376198238215873</v>
      </c>
    </row>
    <row r="19" spans="1:3" x14ac:dyDescent="0.25">
      <c r="A19" t="s">
        <v>10</v>
      </c>
      <c r="B19" t="s">
        <v>53</v>
      </c>
      <c r="C19">
        <v>0.674476899206922</v>
      </c>
    </row>
    <row r="20" spans="1:3" x14ac:dyDescent="0.25">
      <c r="A20" t="s">
        <v>10</v>
      </c>
      <c r="B20" t="s">
        <v>54</v>
      </c>
      <c r="C20">
        <v>1.4141548387435201</v>
      </c>
    </row>
    <row r="21" spans="1:3" x14ac:dyDescent="0.25">
      <c r="A21" t="s">
        <v>10</v>
      </c>
      <c r="B21" t="s">
        <v>55</v>
      </c>
      <c r="C21">
        <v>0.80939826040755003</v>
      </c>
    </row>
    <row r="22" spans="1:3" x14ac:dyDescent="0.25">
      <c r="A22" t="s">
        <v>15</v>
      </c>
      <c r="B22" t="s">
        <v>51</v>
      </c>
      <c r="C22">
        <v>0.37040152780044999</v>
      </c>
    </row>
    <row r="23" spans="1:3" x14ac:dyDescent="0.25">
      <c r="A23" t="s">
        <v>15</v>
      </c>
      <c r="B23" t="s">
        <v>53</v>
      </c>
      <c r="C23">
        <v>0.68798044602932595</v>
      </c>
    </row>
    <row r="24" spans="1:3" x14ac:dyDescent="0.25">
      <c r="A24" t="s">
        <v>15</v>
      </c>
      <c r="B24" t="s">
        <v>54</v>
      </c>
      <c r="C24">
        <v>1.2884301670428999</v>
      </c>
    </row>
    <row r="25" spans="1:3" x14ac:dyDescent="0.25">
      <c r="A25" t="s">
        <v>15</v>
      </c>
      <c r="B25" t="s">
        <v>55</v>
      </c>
      <c r="C25">
        <v>0.66830887563586905</v>
      </c>
    </row>
    <row r="26" spans="1:3" x14ac:dyDescent="0.25">
      <c r="A26" t="s">
        <v>13</v>
      </c>
      <c r="B26" t="s">
        <v>51</v>
      </c>
      <c r="C26">
        <v>0.18040259547609799</v>
      </c>
    </row>
    <row r="27" spans="1:3" x14ac:dyDescent="0.25">
      <c r="A27" t="s">
        <v>13</v>
      </c>
      <c r="B27" t="s">
        <v>53</v>
      </c>
      <c r="C27">
        <v>0.36412947271348001</v>
      </c>
    </row>
    <row r="28" spans="1:3" x14ac:dyDescent="0.25">
      <c r="A28" t="s">
        <v>13</v>
      </c>
      <c r="B28" t="s">
        <v>54</v>
      </c>
      <c r="C28">
        <v>1.06369128575593</v>
      </c>
    </row>
    <row r="29" spans="1:3" x14ac:dyDescent="0.25">
      <c r="A29" t="s">
        <v>13</v>
      </c>
      <c r="B29" t="s">
        <v>55</v>
      </c>
      <c r="C29">
        <v>0.58864825626894002</v>
      </c>
    </row>
    <row r="30" spans="1:3" x14ac:dyDescent="0.25">
      <c r="A30" t="s">
        <v>12</v>
      </c>
      <c r="B30" t="s">
        <v>51</v>
      </c>
      <c r="C30">
        <v>0.22072999445433</v>
      </c>
    </row>
    <row r="31" spans="1:3" x14ac:dyDescent="0.25">
      <c r="A31" t="s">
        <v>12</v>
      </c>
      <c r="B31" t="s">
        <v>53</v>
      </c>
      <c r="C31">
        <v>0.45067933503111401</v>
      </c>
    </row>
    <row r="32" spans="1:3" x14ac:dyDescent="0.25">
      <c r="A32" t="s">
        <v>12</v>
      </c>
      <c r="B32" t="s">
        <v>54</v>
      </c>
      <c r="C32">
        <v>0.99557360851258203</v>
      </c>
    </row>
    <row r="33" spans="1:3" x14ac:dyDescent="0.25">
      <c r="A33" t="s">
        <v>12</v>
      </c>
      <c r="B33" t="s">
        <v>55</v>
      </c>
      <c r="C33">
        <v>0.534959747378842</v>
      </c>
    </row>
    <row r="34" spans="1:3" x14ac:dyDescent="0.25">
      <c r="A34" t="s">
        <v>7</v>
      </c>
      <c r="B34" t="s">
        <v>51</v>
      </c>
      <c r="C34">
        <v>9.7504838623540202E-2</v>
      </c>
    </row>
    <row r="35" spans="1:3" x14ac:dyDescent="0.25">
      <c r="A35" t="s">
        <v>7</v>
      </c>
      <c r="B35" t="s">
        <v>53</v>
      </c>
      <c r="C35">
        <v>0.13946127434538799</v>
      </c>
    </row>
    <row r="36" spans="1:3" x14ac:dyDescent="0.25">
      <c r="A36" t="s">
        <v>7</v>
      </c>
      <c r="B36" t="s">
        <v>54</v>
      </c>
      <c r="C36">
        <v>0.237938297256793</v>
      </c>
    </row>
    <row r="37" spans="1:3" x14ac:dyDescent="0.25">
      <c r="A37" t="s">
        <v>7</v>
      </c>
      <c r="B37" t="s">
        <v>55</v>
      </c>
      <c r="C37">
        <v>0.18272256337349399</v>
      </c>
    </row>
    <row r="38" spans="1:3" x14ac:dyDescent="0.25">
      <c r="A38" t="s">
        <v>14</v>
      </c>
      <c r="B38" t="s">
        <v>51</v>
      </c>
      <c r="C38">
        <v>0.110158075616112</v>
      </c>
    </row>
    <row r="39" spans="1:3" x14ac:dyDescent="0.25">
      <c r="A39" t="s">
        <v>14</v>
      </c>
      <c r="B39" t="s">
        <v>53</v>
      </c>
      <c r="C39">
        <v>0.18501934132416001</v>
      </c>
    </row>
    <row r="40" spans="1:3" x14ac:dyDescent="0.25">
      <c r="A40" t="s">
        <v>14</v>
      </c>
      <c r="B40" t="s">
        <v>54</v>
      </c>
      <c r="C40">
        <v>0.33471857172747299</v>
      </c>
    </row>
    <row r="41" spans="1:3" x14ac:dyDescent="0.25">
      <c r="A41" t="s">
        <v>14</v>
      </c>
      <c r="B41" t="s">
        <v>55</v>
      </c>
      <c r="C41">
        <v>0.177523008886386</v>
      </c>
    </row>
    <row r="42" spans="1:3" x14ac:dyDescent="0.25">
      <c r="A42" t="s">
        <v>5</v>
      </c>
      <c r="B42" t="s">
        <v>51</v>
      </c>
      <c r="C42">
        <v>8.6671141381717207E-2</v>
      </c>
    </row>
    <row r="43" spans="1:3" x14ac:dyDescent="0.25">
      <c r="A43" t="s">
        <v>5</v>
      </c>
      <c r="B43" t="s">
        <v>53</v>
      </c>
      <c r="C43">
        <v>0.159339900436134</v>
      </c>
    </row>
    <row r="44" spans="1:3" x14ac:dyDescent="0.25">
      <c r="A44" t="s">
        <v>5</v>
      </c>
      <c r="B44" t="s">
        <v>54</v>
      </c>
      <c r="C44">
        <v>0.290925818087863</v>
      </c>
    </row>
    <row r="45" spans="1:3" x14ac:dyDescent="0.25">
      <c r="A45" t="s">
        <v>5</v>
      </c>
      <c r="B45" t="s">
        <v>55</v>
      </c>
      <c r="C45">
        <v>0.15116160890778099</v>
      </c>
    </row>
    <row r="46" spans="1:3" x14ac:dyDescent="0.25">
      <c r="A46" t="s">
        <v>4</v>
      </c>
      <c r="B46" t="s">
        <v>51</v>
      </c>
      <c r="C46">
        <v>2.7077724743123401E-2</v>
      </c>
    </row>
    <row r="47" spans="1:3" x14ac:dyDescent="0.25">
      <c r="A47" t="s">
        <v>4</v>
      </c>
      <c r="B47" t="s">
        <v>53</v>
      </c>
      <c r="C47">
        <v>5.3259681227712803E-2</v>
      </c>
    </row>
    <row r="48" spans="1:3" x14ac:dyDescent="0.25">
      <c r="A48" t="s">
        <v>4</v>
      </c>
      <c r="B48" t="s">
        <v>54</v>
      </c>
      <c r="C48">
        <v>9.8326278619609603E-2</v>
      </c>
    </row>
    <row r="49" spans="1:3" x14ac:dyDescent="0.25">
      <c r="A49" t="s">
        <v>4</v>
      </c>
      <c r="B49" t="s">
        <v>55</v>
      </c>
      <c r="C49">
        <v>5.1830798416282797E-2</v>
      </c>
    </row>
    <row r="50" spans="1:3" x14ac:dyDescent="0.25">
      <c r="A50" t="s">
        <v>11</v>
      </c>
      <c r="B50" t="s">
        <v>51</v>
      </c>
      <c r="C50">
        <v>2.79145799976755E-2</v>
      </c>
    </row>
    <row r="51" spans="1:3" x14ac:dyDescent="0.25">
      <c r="A51" t="s">
        <v>11</v>
      </c>
      <c r="B51" t="s">
        <v>53</v>
      </c>
      <c r="C51">
        <v>5.5975296936447198E-2</v>
      </c>
    </row>
    <row r="52" spans="1:3" x14ac:dyDescent="0.25">
      <c r="A52" t="s">
        <v>11</v>
      </c>
      <c r="B52" t="s">
        <v>54</v>
      </c>
      <c r="C52">
        <v>8.1481601656390498E-2</v>
      </c>
    </row>
    <row r="53" spans="1:3" x14ac:dyDescent="0.25">
      <c r="A53" t="s">
        <v>11</v>
      </c>
      <c r="B53" t="s">
        <v>55</v>
      </c>
      <c r="C53">
        <v>5.1412648262298098E-2</v>
      </c>
    </row>
    <row r="54" spans="1:3" x14ac:dyDescent="0.25">
      <c r="A54" t="s">
        <v>56</v>
      </c>
      <c r="B54" t="s">
        <v>51</v>
      </c>
      <c r="C54">
        <v>0.18371963240478401</v>
      </c>
    </row>
    <row r="55" spans="1:3" x14ac:dyDescent="0.25">
      <c r="A55" t="s">
        <v>56</v>
      </c>
      <c r="B55" t="s">
        <v>53</v>
      </c>
      <c r="C55">
        <v>0.44289169792582</v>
      </c>
    </row>
    <row r="56" spans="1:3" x14ac:dyDescent="0.25">
      <c r="A56" t="s">
        <v>56</v>
      </c>
      <c r="B56" t="s">
        <v>54</v>
      </c>
      <c r="C56">
        <v>0.77063068369824705</v>
      </c>
    </row>
    <row r="57" spans="1:3" x14ac:dyDescent="0.25">
      <c r="A57" t="s">
        <v>56</v>
      </c>
      <c r="B57" t="s">
        <v>55</v>
      </c>
      <c r="C57">
        <v>0.41050780659484998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E820-38DE-4DC5-8A22-AE2902DC9446}">
  <dimension ref="A1:F17"/>
  <sheetViews>
    <sheetView workbookViewId="0">
      <selection activeCell="A4" sqref="A4:E16"/>
    </sheetView>
  </sheetViews>
  <sheetFormatPr baseColWidth="10" defaultRowHeight="15" x14ac:dyDescent="0.25"/>
  <cols>
    <col min="1" max="1" width="24.28515625" bestFit="1" customWidth="1"/>
    <col min="2" max="2" width="23.7109375" bestFit="1" customWidth="1"/>
    <col min="3" max="3" width="16.5703125" bestFit="1" customWidth="1"/>
    <col min="4" max="4" width="14.28515625" bestFit="1" customWidth="1"/>
    <col min="5" max="5" width="13.85546875" bestFit="1" customWidth="1"/>
    <col min="6" max="7" width="15.5703125" bestFit="1" customWidth="1"/>
    <col min="8" max="11" width="12.7109375" bestFit="1" customWidth="1"/>
    <col min="12" max="12" width="19" bestFit="1" customWidth="1"/>
    <col min="13" max="13" width="13" bestFit="1" customWidth="1"/>
    <col min="14" max="15" width="15.5703125" bestFit="1" customWidth="1"/>
  </cols>
  <sheetData>
    <row r="1" spans="1:6" x14ac:dyDescent="0.25">
      <c r="A1" s="3" t="s">
        <v>37</v>
      </c>
      <c r="B1" t="s">
        <v>11</v>
      </c>
    </row>
    <row r="3" spans="1:6" x14ac:dyDescent="0.25">
      <c r="A3" s="3" t="s">
        <v>63</v>
      </c>
      <c r="B3" s="3" t="s">
        <v>66</v>
      </c>
    </row>
    <row r="4" spans="1:6" x14ac:dyDescent="0.25">
      <c r="A4" s="3" t="s">
        <v>64</v>
      </c>
      <c r="B4" t="s">
        <v>59</v>
      </c>
      <c r="C4" t="s">
        <v>61</v>
      </c>
      <c r="D4" t="s">
        <v>60</v>
      </c>
      <c r="E4" t="s">
        <v>52</v>
      </c>
      <c r="F4" t="s">
        <v>65</v>
      </c>
    </row>
    <row r="5" spans="1:6" x14ac:dyDescent="0.25">
      <c r="A5" s="4" t="s">
        <v>4</v>
      </c>
      <c r="B5" s="1">
        <v>-3.0561319317776399E-2</v>
      </c>
      <c r="C5" s="1">
        <v>-0.180543999578689</v>
      </c>
      <c r="D5" s="1">
        <v>0.238610050241779</v>
      </c>
      <c r="E5" s="1">
        <v>-1.9371515723907599E-2</v>
      </c>
      <c r="F5" s="1">
        <v>8.1332156214060161E-3</v>
      </c>
    </row>
    <row r="6" spans="1:6" x14ac:dyDescent="0.25">
      <c r="A6" s="4" t="s">
        <v>5</v>
      </c>
      <c r="B6" s="1">
        <v>2.03822132735871</v>
      </c>
      <c r="C6" s="1">
        <v>-0.34941299910309898</v>
      </c>
      <c r="D6" s="1">
        <v>0.40758580877311001</v>
      </c>
      <c r="E6" s="1">
        <v>-0.15623030542483901</v>
      </c>
      <c r="F6" s="1">
        <v>1.9401638316038818</v>
      </c>
    </row>
    <row r="7" spans="1:6" x14ac:dyDescent="0.25">
      <c r="A7" s="4" t="s">
        <v>6</v>
      </c>
      <c r="B7" s="1">
        <v>15.4632779629176</v>
      </c>
      <c r="C7" s="1">
        <v>-1.04935449945125</v>
      </c>
      <c r="D7" s="1">
        <v>1.1004039784336599</v>
      </c>
      <c r="E7" s="1">
        <v>-0.278006255053938</v>
      </c>
      <c r="F7" s="1">
        <v>15.236321186846071</v>
      </c>
    </row>
    <row r="8" spans="1:6" x14ac:dyDescent="0.25">
      <c r="A8" s="4" t="s">
        <v>7</v>
      </c>
      <c r="B8" s="1">
        <v>2.5191311512840602</v>
      </c>
      <c r="C8" s="1">
        <v>0.39566955327613901</v>
      </c>
      <c r="D8" s="1">
        <v>0.31975247623620701</v>
      </c>
      <c r="E8" s="1">
        <v>-0.68051405716916202</v>
      </c>
      <c r="F8" s="1">
        <v>2.5540391236272444</v>
      </c>
    </row>
    <row r="9" spans="1:6" x14ac:dyDescent="0.25">
      <c r="A9" s="4" t="s">
        <v>8</v>
      </c>
      <c r="B9" s="1">
        <v>16.660312733215399</v>
      </c>
      <c r="C9" s="1">
        <v>-1.5202934734868701</v>
      </c>
      <c r="D9" s="1">
        <v>2.2882166664385601</v>
      </c>
      <c r="E9" s="1">
        <v>-6.6659454447946798E-2</v>
      </c>
      <c r="F9" s="1">
        <v>17.361576471719143</v>
      </c>
    </row>
    <row r="10" spans="1:6" x14ac:dyDescent="0.25">
      <c r="A10" s="4" t="s">
        <v>9</v>
      </c>
      <c r="B10" s="1">
        <v>17.016582304532999</v>
      </c>
      <c r="C10" s="1">
        <v>-1.20481871378939</v>
      </c>
      <c r="D10" s="1">
        <v>0.48167246191986801</v>
      </c>
      <c r="E10" s="1">
        <v>3.1717865410985202</v>
      </c>
      <c r="F10" s="1">
        <v>19.465222593761997</v>
      </c>
    </row>
    <row r="11" spans="1:6" x14ac:dyDescent="0.25">
      <c r="A11" s="4" t="s">
        <v>10</v>
      </c>
      <c r="B11" s="1">
        <v>13.9117742948584</v>
      </c>
      <c r="C11" s="1">
        <v>-0.52151483746902805</v>
      </c>
      <c r="D11" s="1">
        <v>1.9516478498672301</v>
      </c>
      <c r="E11" s="1">
        <v>-0.59873344314930399</v>
      </c>
      <c r="F11" s="1">
        <v>14.7431738641073</v>
      </c>
    </row>
    <row r="12" spans="1:6" x14ac:dyDescent="0.25">
      <c r="A12" s="4" t="s">
        <v>21</v>
      </c>
      <c r="B12" s="1">
        <v>17.838961248541899</v>
      </c>
      <c r="C12" s="1">
        <v>-1.85016531006635</v>
      </c>
      <c r="D12" s="1">
        <v>0.53097760465328403</v>
      </c>
      <c r="E12" s="1">
        <v>-0.931902746831754</v>
      </c>
      <c r="F12" s="1">
        <v>15.58787079629708</v>
      </c>
    </row>
    <row r="13" spans="1:6" x14ac:dyDescent="0.25">
      <c r="A13" s="4" t="s">
        <v>12</v>
      </c>
      <c r="B13" s="1">
        <v>8.3029341677982895</v>
      </c>
      <c r="C13" s="1">
        <v>-0.64500611594590596</v>
      </c>
      <c r="D13" s="1">
        <v>1.6747931430923799</v>
      </c>
      <c r="E13" s="1">
        <v>7.2495526231970905E-2</v>
      </c>
      <c r="F13" s="1">
        <v>9.4052167211767355</v>
      </c>
    </row>
    <row r="14" spans="1:6" x14ac:dyDescent="0.25">
      <c r="A14" s="4" t="s">
        <v>13</v>
      </c>
      <c r="B14" s="1">
        <v>7.9982019373273197</v>
      </c>
      <c r="C14" s="1">
        <v>-0.56225598764207396</v>
      </c>
      <c r="D14" s="1">
        <v>2.98543207697504</v>
      </c>
      <c r="E14" s="1">
        <v>2.8105245739189301E-2</v>
      </c>
      <c r="F14" s="1">
        <v>10.449483272399474</v>
      </c>
    </row>
    <row r="15" spans="1:6" x14ac:dyDescent="0.25">
      <c r="A15" s="4" t="s">
        <v>14</v>
      </c>
      <c r="B15" s="1">
        <v>2.7172568186403199</v>
      </c>
      <c r="C15" s="1">
        <v>-0.34381568298543602</v>
      </c>
      <c r="D15" s="1">
        <v>0.43024842442114403</v>
      </c>
      <c r="E15" s="1">
        <v>-0.35078419755326101</v>
      </c>
      <c r="F15" s="1">
        <v>2.4529053625227673</v>
      </c>
    </row>
    <row r="16" spans="1:6" x14ac:dyDescent="0.25">
      <c r="A16" s="4" t="s">
        <v>15</v>
      </c>
      <c r="B16" s="1">
        <v>12.0951603201287</v>
      </c>
      <c r="C16" s="1">
        <v>-0.91662652733799299</v>
      </c>
      <c r="D16" s="1">
        <v>1.1786811073112899</v>
      </c>
      <c r="E16" s="1">
        <v>-0.358295408029216</v>
      </c>
      <c r="F16" s="1">
        <v>11.998919492072782</v>
      </c>
    </row>
    <row r="17" spans="1:6" x14ac:dyDescent="0.25">
      <c r="A17" s="4" t="s">
        <v>65</v>
      </c>
      <c r="B17" s="1">
        <v>116.53125294728592</v>
      </c>
      <c r="C17" s="1">
        <v>-8.7481385935799469</v>
      </c>
      <c r="D17" s="1">
        <v>13.588021648363553</v>
      </c>
      <c r="E17" s="1">
        <v>-0.16811007031364816</v>
      </c>
      <c r="F17" s="1">
        <v>121.2030259317559</v>
      </c>
    </row>
  </sheetData>
  <conditionalFormatting pivot="1" sqref="B5:E9 B11:E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3FA0-DB6E-4284-9817-68553EA1797D}">
  <dimension ref="A1:U27"/>
  <sheetViews>
    <sheetView tabSelected="1" workbookViewId="0">
      <selection activeCell="T16" sqref="T16"/>
    </sheetView>
  </sheetViews>
  <sheetFormatPr baseColWidth="10" defaultRowHeight="15" x14ac:dyDescent="0.25"/>
  <cols>
    <col min="17" max="17" width="13.7109375" customWidth="1"/>
  </cols>
  <sheetData>
    <row r="1" spans="1:21" x14ac:dyDescent="0.25">
      <c r="A1" s="2" t="s">
        <v>95</v>
      </c>
      <c r="B1" s="2" t="s">
        <v>59</v>
      </c>
      <c r="C1" s="2" t="s">
        <v>61</v>
      </c>
      <c r="D1" s="2" t="s">
        <v>60</v>
      </c>
      <c r="E1" s="2" t="s">
        <v>52</v>
      </c>
      <c r="F1" s="2" t="s">
        <v>65</v>
      </c>
      <c r="I1" s="2" t="s">
        <v>98</v>
      </c>
      <c r="J1" s="2" t="s">
        <v>59</v>
      </c>
      <c r="K1" s="2" t="s">
        <v>61</v>
      </c>
      <c r="L1" s="2" t="s">
        <v>60</v>
      </c>
      <c r="M1" s="2" t="s">
        <v>52</v>
      </c>
      <c r="N1" s="2" t="s">
        <v>65</v>
      </c>
      <c r="Q1" s="2" t="s">
        <v>100</v>
      </c>
      <c r="R1" s="2" t="s">
        <v>59</v>
      </c>
      <c r="S1" s="2" t="s">
        <v>61</v>
      </c>
      <c r="T1" s="2" t="s">
        <v>60</v>
      </c>
      <c r="U1" s="2" t="s">
        <v>52</v>
      </c>
    </row>
    <row r="2" spans="1:21" x14ac:dyDescent="0.25">
      <c r="A2" s="4" t="s">
        <v>4</v>
      </c>
      <c r="B2" s="1">
        <v>-0.84298865271297496</v>
      </c>
      <c r="C2" s="1">
        <v>2.2210650138766398E-3</v>
      </c>
      <c r="D2" s="1">
        <v>5.1457344832771201E-2</v>
      </c>
      <c r="E2" s="1">
        <v>-0.16142895818547601</v>
      </c>
      <c r="F2" s="1">
        <v>-0.9507392010518031</v>
      </c>
      <c r="I2" s="4" t="s">
        <v>4</v>
      </c>
      <c r="J2" s="1">
        <v>-0.89615171076269995</v>
      </c>
      <c r="K2" s="1">
        <v>-2.8031687458897801E-2</v>
      </c>
      <c r="L2" s="1">
        <v>-4.3332262018967498E-2</v>
      </c>
      <c r="M2" s="1">
        <v>3.1551872018664599E-2</v>
      </c>
      <c r="N2" s="1">
        <v>-0.93596378822190063</v>
      </c>
      <c r="Q2" s="4" t="s">
        <v>4</v>
      </c>
      <c r="R2" s="1">
        <v>-3.0561319317776399E-2</v>
      </c>
      <c r="S2" s="1">
        <v>-0.180543999578689</v>
      </c>
      <c r="T2" s="1">
        <v>0.238610050241779</v>
      </c>
      <c r="U2" s="1">
        <v>-1.9371515723907599E-2</v>
      </c>
    </row>
    <row r="3" spans="1:21" x14ac:dyDescent="0.25">
      <c r="A3" s="4" t="s">
        <v>5</v>
      </c>
      <c r="B3" s="1">
        <v>-0.66467793138954501</v>
      </c>
      <c r="C3" s="1">
        <v>-3.2566057029500902E-3</v>
      </c>
      <c r="D3" s="1">
        <v>6.7024500125386896E-2</v>
      </c>
      <c r="E3" s="1">
        <v>-0.25542361305143302</v>
      </c>
      <c r="F3" s="1">
        <v>-0.85633365001854123</v>
      </c>
      <c r="I3" s="4" t="s">
        <v>5</v>
      </c>
      <c r="J3" s="1">
        <v>-0.711488060442238</v>
      </c>
      <c r="K3" s="1">
        <v>-4.6878166064474397E-2</v>
      </c>
      <c r="L3" s="1">
        <v>-6.7039676449512697E-2</v>
      </c>
      <c r="M3" s="1">
        <v>1.2163913569773701E-2</v>
      </c>
      <c r="N3" s="1">
        <v>-0.81324198938645131</v>
      </c>
      <c r="Q3" s="4" t="s">
        <v>5</v>
      </c>
      <c r="R3" s="1">
        <v>2.03822132735871</v>
      </c>
      <c r="S3" s="1">
        <v>-0.34941299910309898</v>
      </c>
      <c r="T3" s="1">
        <v>0.40758580877311001</v>
      </c>
      <c r="U3" s="1">
        <v>-0.15623030542483901</v>
      </c>
    </row>
    <row r="4" spans="1:21" x14ac:dyDescent="0.25">
      <c r="A4" s="4" t="s">
        <v>6</v>
      </c>
      <c r="B4" s="1">
        <v>0.169420547522555</v>
      </c>
      <c r="C4" s="1">
        <v>-4.56727762230838E-3</v>
      </c>
      <c r="D4" s="1">
        <v>0.113018055602628</v>
      </c>
      <c r="E4" s="1">
        <v>-0.48450975259748102</v>
      </c>
      <c r="F4" s="1">
        <v>-0.20663842709460639</v>
      </c>
      <c r="I4" s="4" t="s">
        <v>6</v>
      </c>
      <c r="J4" s="1">
        <v>0.231351486012808</v>
      </c>
      <c r="K4" s="1">
        <v>-9.5931899246231495E-2</v>
      </c>
      <c r="L4" s="1">
        <v>-0.16613002224479601</v>
      </c>
      <c r="M4" s="1">
        <v>6.2034952821136899E-2</v>
      </c>
      <c r="N4" s="1">
        <v>3.1324517342917399E-2</v>
      </c>
      <c r="Q4" s="4" t="s">
        <v>6</v>
      </c>
      <c r="R4" s="1">
        <v>15.4632779629176</v>
      </c>
      <c r="S4" s="1">
        <v>-1.04935449945125</v>
      </c>
      <c r="T4" s="1">
        <v>1.1004039784336599</v>
      </c>
      <c r="U4" s="1">
        <v>-0.278006255053938</v>
      </c>
    </row>
    <row r="5" spans="1:21" x14ac:dyDescent="0.25">
      <c r="A5" s="4" t="s">
        <v>7</v>
      </c>
      <c r="B5" s="1">
        <v>-0.65527256650365395</v>
      </c>
      <c r="C5" s="1">
        <v>0.18092402607581001</v>
      </c>
      <c r="D5" s="1">
        <v>3.9677214846132298E-2</v>
      </c>
      <c r="E5" s="1">
        <v>-0.39166630122179302</v>
      </c>
      <c r="F5" s="1">
        <v>-0.82633762680350464</v>
      </c>
      <c r="I5" s="4" t="s">
        <v>7</v>
      </c>
      <c r="J5" s="1">
        <v>-0.702402951991701</v>
      </c>
      <c r="K5" s="1">
        <v>0.15291946612982699</v>
      </c>
      <c r="L5" s="1">
        <v>-0.107229765054234</v>
      </c>
      <c r="M5" s="1">
        <v>-0.117535629626966</v>
      </c>
      <c r="N5" s="1">
        <v>-0.77424888054307395</v>
      </c>
      <c r="Q5" s="4" t="s">
        <v>7</v>
      </c>
      <c r="R5" s="1">
        <v>2.5191311512840602</v>
      </c>
      <c r="S5" s="1">
        <v>0.39566955327613901</v>
      </c>
      <c r="T5" s="1">
        <v>0.31975247623620701</v>
      </c>
      <c r="U5" s="1">
        <v>-0.68051405716916202</v>
      </c>
    </row>
    <row r="6" spans="1:21" x14ac:dyDescent="0.25">
      <c r="A6" s="4" t="s">
        <v>8</v>
      </c>
      <c r="B6" s="1">
        <v>0.14568196718733001</v>
      </c>
      <c r="C6" s="1">
        <v>-6.4436672425622704E-2</v>
      </c>
      <c r="D6" s="1">
        <v>0.29270518129781098</v>
      </c>
      <c r="E6" s="1">
        <v>-0.47674174121214402</v>
      </c>
      <c r="F6" s="1">
        <v>-0.10279126515262577</v>
      </c>
      <c r="I6" s="4" t="s">
        <v>8</v>
      </c>
      <c r="J6" s="1">
        <v>0.20727936436299399</v>
      </c>
      <c r="K6" s="1">
        <v>-0.17008709976655101</v>
      </c>
      <c r="L6" s="1">
        <v>2.0196427992300099E-2</v>
      </c>
      <c r="M6" s="1">
        <v>0.10893117595959</v>
      </c>
      <c r="N6" s="1">
        <v>0.16631986854833308</v>
      </c>
      <c r="Q6" s="4" t="s">
        <v>8</v>
      </c>
      <c r="R6" s="1">
        <v>16.660312733215399</v>
      </c>
      <c r="S6" s="1">
        <v>-1.5202934734868701</v>
      </c>
      <c r="T6" s="1">
        <v>2.2882166664385601</v>
      </c>
      <c r="U6" s="1">
        <v>-6.6659454447946798E-2</v>
      </c>
    </row>
    <row r="7" spans="1:21" x14ac:dyDescent="0.25">
      <c r="A7" s="4" t="s">
        <v>10</v>
      </c>
      <c r="B7" s="1">
        <v>-3.3439683283247999E-2</v>
      </c>
      <c r="C7" s="1">
        <v>7.8586281583874096E-2</v>
      </c>
      <c r="D7" s="1">
        <v>0.255244076596498</v>
      </c>
      <c r="E7" s="1">
        <v>-0.53112594826249104</v>
      </c>
      <c r="F7" s="1">
        <v>-0.23073527336536692</v>
      </c>
      <c r="I7" s="4" t="s">
        <v>9</v>
      </c>
      <c r="J7" s="1">
        <v>4.3469669315970502E-2</v>
      </c>
      <c r="K7" s="1">
        <v>-0.102157656347604</v>
      </c>
      <c r="L7" s="1">
        <v>-0.33180265227178202</v>
      </c>
      <c r="M7" s="1">
        <v>0.690433253824146</v>
      </c>
      <c r="N7" s="1">
        <v>0.29994261452073046</v>
      </c>
      <c r="Q7" s="4" t="s">
        <v>9</v>
      </c>
      <c r="R7" s="1">
        <v>17.016582304532999</v>
      </c>
      <c r="S7" s="1">
        <v>-1.20481871378939</v>
      </c>
      <c r="T7" s="1">
        <v>0.48167246191986801</v>
      </c>
      <c r="U7" s="1">
        <v>3.1717865410985202</v>
      </c>
    </row>
    <row r="8" spans="1:21" x14ac:dyDescent="0.25">
      <c r="A8" s="4" t="s">
        <v>11</v>
      </c>
      <c r="B8" s="1">
        <v>-0.831487770366095</v>
      </c>
      <c r="C8" s="1">
        <v>5.8871517681739302E-2</v>
      </c>
      <c r="D8" s="1">
        <v>-2.35361457571776E-2</v>
      </c>
      <c r="E8" s="1">
        <v>-0.15498421903631299</v>
      </c>
      <c r="F8" s="1">
        <v>-0.95113661747784628</v>
      </c>
      <c r="I8" s="4" t="s">
        <v>11</v>
      </c>
      <c r="J8" s="1">
        <v>-0.883670244319394</v>
      </c>
      <c r="K8" s="1">
        <v>3.3126410339533001E-2</v>
      </c>
      <c r="L8" s="1">
        <v>-0.12396787755211</v>
      </c>
      <c r="M8" s="1">
        <v>3.8031304762145397E-2</v>
      </c>
      <c r="N8" s="1">
        <v>-0.93648040676982558</v>
      </c>
      <c r="Q8" s="4" t="s">
        <v>10</v>
      </c>
      <c r="R8" s="1">
        <v>13.9117742948584</v>
      </c>
      <c r="S8" s="1">
        <v>-0.52151483746902805</v>
      </c>
      <c r="T8" s="1">
        <v>1.9516478498672301</v>
      </c>
      <c r="U8" s="1">
        <v>-0.59873344314930399</v>
      </c>
    </row>
    <row r="9" spans="1:21" x14ac:dyDescent="0.25">
      <c r="A9" s="4" t="s">
        <v>21</v>
      </c>
      <c r="B9" s="1">
        <v>0.51889159057442402</v>
      </c>
      <c r="C9" s="1">
        <v>-0.13215600585342299</v>
      </c>
      <c r="D9" s="1">
        <v>1.8917587093139201E-2</v>
      </c>
      <c r="E9" s="1">
        <v>-0.59511369586662599</v>
      </c>
      <c r="F9" s="1">
        <v>-0.18946052405248581</v>
      </c>
      <c r="I9" s="4" t="s">
        <v>21</v>
      </c>
      <c r="J9" s="1">
        <v>0.62962351775832304</v>
      </c>
      <c r="K9" s="1">
        <v>-0.242137933406876</v>
      </c>
      <c r="L9" s="1">
        <v>-0.27636921124724101</v>
      </c>
      <c r="M9" s="1">
        <v>-5.7461567568730103E-2</v>
      </c>
      <c r="N9" s="1">
        <v>5.365480553547592E-2</v>
      </c>
      <c r="Q9" s="4" t="s">
        <v>21</v>
      </c>
      <c r="R9" s="1">
        <v>17.838961248541899</v>
      </c>
      <c r="S9" s="1">
        <v>-1.85016531006635</v>
      </c>
      <c r="T9" s="1">
        <v>0.53097760465328403</v>
      </c>
      <c r="U9" s="1">
        <v>-0.931902746831754</v>
      </c>
    </row>
    <row r="10" spans="1:21" x14ac:dyDescent="0.25">
      <c r="A10" s="4" t="s">
        <v>12</v>
      </c>
      <c r="B10" s="1">
        <v>-0.41509598974804002</v>
      </c>
      <c r="C10" s="1">
        <v>1.90490712405889E-2</v>
      </c>
      <c r="D10" s="1">
        <v>0.248825793720727</v>
      </c>
      <c r="E10" s="1">
        <v>-0.34434479034051602</v>
      </c>
      <c r="F10" s="1">
        <v>-0.49156591512724013</v>
      </c>
      <c r="I10" s="4" t="s">
        <v>12</v>
      </c>
      <c r="J10" s="1">
        <v>-0.436564698430218</v>
      </c>
      <c r="K10" s="1">
        <v>-5.1691924644309703E-2</v>
      </c>
      <c r="L10" s="1">
        <v>4.2752075087974802E-2</v>
      </c>
      <c r="M10" s="1">
        <v>0.106439681587505</v>
      </c>
      <c r="N10" s="1">
        <v>-0.33906486639904793</v>
      </c>
      <c r="Q10" s="4" t="s">
        <v>12</v>
      </c>
      <c r="R10" s="1">
        <v>8.3029341677982895</v>
      </c>
      <c r="S10" s="1">
        <v>-0.64500611594590596</v>
      </c>
      <c r="T10" s="1">
        <v>1.6747931430923799</v>
      </c>
      <c r="U10" s="1">
        <v>7.2495526231970905E-2</v>
      </c>
    </row>
    <row r="11" spans="1:21" x14ac:dyDescent="0.25">
      <c r="A11" s="4" t="s">
        <v>13</v>
      </c>
      <c r="B11" s="1">
        <v>-0.58629821471072696</v>
      </c>
      <c r="C11" s="1">
        <v>4.2226008702934602E-2</v>
      </c>
      <c r="D11" s="1">
        <v>0.47167143701675701</v>
      </c>
      <c r="E11" s="1">
        <v>-0.368138750188718</v>
      </c>
      <c r="F11" s="1">
        <v>-0.44053951917975337</v>
      </c>
      <c r="I11" s="4" t="s">
        <v>13</v>
      </c>
      <c r="J11" s="1">
        <v>-0.62939550227399899</v>
      </c>
      <c r="K11" s="1">
        <v>-2.8839869486103498E-2</v>
      </c>
      <c r="L11" s="1">
        <v>0.28401990329288002</v>
      </c>
      <c r="M11" s="1">
        <v>0.101481988625719</v>
      </c>
      <c r="N11" s="1">
        <v>-0.27273347984150348</v>
      </c>
      <c r="Q11" s="4" t="s">
        <v>13</v>
      </c>
      <c r="R11" s="1">
        <v>7.9982019373273197</v>
      </c>
      <c r="S11" s="1">
        <v>-0.56225598764207396</v>
      </c>
      <c r="T11" s="1">
        <v>2.98543207697504</v>
      </c>
      <c r="U11" s="1">
        <v>2.8105245739189301E-2</v>
      </c>
    </row>
    <row r="12" spans="1:21" x14ac:dyDescent="0.25">
      <c r="A12" s="4" t="s">
        <v>14</v>
      </c>
      <c r="B12" s="1">
        <v>-0.59149962619988805</v>
      </c>
      <c r="C12" s="1">
        <v>6.1429652477507203E-3</v>
      </c>
      <c r="D12" s="1">
        <v>6.6643804198204898E-2</v>
      </c>
      <c r="E12" s="1">
        <v>-0.31256650770432498</v>
      </c>
      <c r="F12" s="1">
        <v>-0.83127936445825745</v>
      </c>
      <c r="I12" s="4" t="s">
        <v>14</v>
      </c>
      <c r="J12" s="1">
        <v>-0.63197209505671104</v>
      </c>
      <c r="K12" s="1">
        <v>-3.9205535027079498E-2</v>
      </c>
      <c r="L12" s="1">
        <v>-7.5906738141052296E-2</v>
      </c>
      <c r="M12" s="1">
        <v>-3.3588487685424599E-2</v>
      </c>
      <c r="N12" s="1">
        <v>-0.78067285591026736</v>
      </c>
      <c r="Q12" s="4" t="s">
        <v>14</v>
      </c>
      <c r="R12" s="1">
        <v>2.7172568186403199</v>
      </c>
      <c r="S12" s="1">
        <v>-0.34381568298543602</v>
      </c>
      <c r="T12" s="1">
        <v>0.43024842442114403</v>
      </c>
      <c r="U12" s="1">
        <v>-0.35078419755326101</v>
      </c>
    </row>
    <row r="13" spans="1:21" x14ac:dyDescent="0.25">
      <c r="A13" s="4" t="s">
        <v>15</v>
      </c>
      <c r="B13" s="1">
        <v>-4.3041928841778897E-2</v>
      </c>
      <c r="C13" s="1">
        <v>-7.3063140724058499E-3</v>
      </c>
      <c r="D13" s="1">
        <v>0.142482339908299</v>
      </c>
      <c r="E13" s="1">
        <v>-0.45696292147829198</v>
      </c>
      <c r="F13" s="1">
        <v>-0.36482882448417775</v>
      </c>
      <c r="I13" s="4" t="s">
        <v>15</v>
      </c>
      <c r="J13" s="1">
        <v>-1.4132000511577999E-2</v>
      </c>
      <c r="K13" s="1">
        <v>-8.9580275696301503E-2</v>
      </c>
      <c r="L13" s="1">
        <v>-0.102773803164244</v>
      </c>
      <c r="M13" s="1">
        <v>3.2172157940368797E-2</v>
      </c>
      <c r="N13" s="1">
        <v>-0.1743139214317547</v>
      </c>
      <c r="Q13" s="4" t="s">
        <v>15</v>
      </c>
      <c r="R13" s="1">
        <v>12.0951603201287</v>
      </c>
      <c r="S13" s="1">
        <v>-0.91662652733799299</v>
      </c>
      <c r="T13" s="1">
        <v>1.1786811073112899</v>
      </c>
      <c r="U13" s="1">
        <v>-0.358295408029216</v>
      </c>
    </row>
    <row r="15" spans="1:21" x14ac:dyDescent="0.25">
      <c r="A15" s="2" t="s">
        <v>96</v>
      </c>
      <c r="B15" s="2" t="s">
        <v>59</v>
      </c>
      <c r="C15" s="2" t="s">
        <v>61</v>
      </c>
      <c r="D15" s="2" t="s">
        <v>60</v>
      </c>
      <c r="E15" s="2" t="s">
        <v>52</v>
      </c>
      <c r="F15" s="2" t="s">
        <v>65</v>
      </c>
      <c r="G15" s="17" t="s">
        <v>97</v>
      </c>
      <c r="I15" s="2" t="s">
        <v>99</v>
      </c>
      <c r="J15" s="2" t="s">
        <v>59</v>
      </c>
      <c r="K15" s="2" t="s">
        <v>61</v>
      </c>
      <c r="L15" s="2" t="s">
        <v>60</v>
      </c>
      <c r="M15" s="2" t="s">
        <v>52</v>
      </c>
      <c r="N15" s="2" t="s">
        <v>97</v>
      </c>
      <c r="Q15" s="2" t="s">
        <v>101</v>
      </c>
      <c r="R15" s="2" t="s">
        <v>59</v>
      </c>
      <c r="S15" s="2" t="s">
        <v>61</v>
      </c>
      <c r="T15" s="2" t="s">
        <v>60</v>
      </c>
      <c r="U15" s="2" t="s">
        <v>52</v>
      </c>
    </row>
    <row r="16" spans="1:21" x14ac:dyDescent="0.25">
      <c r="A16" s="4" t="s">
        <v>4</v>
      </c>
      <c r="B16" s="1">
        <f>ABS(B2)</f>
        <v>0.84298865271297496</v>
      </c>
      <c r="C16" s="1">
        <f t="shared" ref="C16:E16" si="0">ABS(C2)</f>
        <v>2.2210650138766398E-3</v>
      </c>
      <c r="D16" s="1">
        <f t="shared" si="0"/>
        <v>5.1457344832771201E-2</v>
      </c>
      <c r="E16" s="1">
        <f t="shared" si="0"/>
        <v>0.16142895818547601</v>
      </c>
      <c r="F16" s="1"/>
      <c r="G16" t="s">
        <v>35</v>
      </c>
      <c r="I16" s="4" t="s">
        <v>4</v>
      </c>
      <c r="J16" s="1">
        <f>ABS(J2)</f>
        <v>0.89615171076269995</v>
      </c>
      <c r="K16" s="1">
        <f t="shared" ref="K16:M16" si="1">ABS(K2)</f>
        <v>2.8031687458897801E-2</v>
      </c>
      <c r="L16" s="1">
        <f t="shared" si="1"/>
        <v>4.3332262018967498E-2</v>
      </c>
      <c r="M16" s="1">
        <f t="shared" si="1"/>
        <v>3.1551872018664599E-2</v>
      </c>
      <c r="N16" s="1" t="s">
        <v>35</v>
      </c>
      <c r="Q16" s="4" t="s">
        <v>4</v>
      </c>
      <c r="R16" s="1">
        <f>ABS(R2)</f>
        <v>3.0561319317776399E-2</v>
      </c>
      <c r="S16" s="1">
        <f t="shared" ref="S16:U16" si="2">ABS(S2)</f>
        <v>0.180543999578689</v>
      </c>
      <c r="T16" s="1">
        <f t="shared" si="2"/>
        <v>0.238610050241779</v>
      </c>
      <c r="U16" s="1">
        <f t="shared" si="2"/>
        <v>1.9371515723907599E-2</v>
      </c>
    </row>
    <row r="17" spans="1:21" x14ac:dyDescent="0.25">
      <c r="A17" s="4" t="s">
        <v>5</v>
      </c>
      <c r="B17" s="1">
        <f t="shared" ref="B17:E17" si="3">ABS(B3)</f>
        <v>0.66467793138954501</v>
      </c>
      <c r="C17" s="1">
        <f t="shared" si="3"/>
        <v>3.2566057029500902E-3</v>
      </c>
      <c r="D17" s="1">
        <f t="shared" si="3"/>
        <v>6.7024500125386896E-2</v>
      </c>
      <c r="E17" s="1">
        <f t="shared" si="3"/>
        <v>0.25542361305143302</v>
      </c>
      <c r="F17" s="1"/>
      <c r="G17" t="s">
        <v>35</v>
      </c>
      <c r="I17" s="4" t="s">
        <v>5</v>
      </c>
      <c r="J17" s="1">
        <f t="shared" ref="J17:M17" si="4">ABS(J3)</f>
        <v>0.711488060442238</v>
      </c>
      <c r="K17" s="1">
        <f t="shared" si="4"/>
        <v>4.6878166064474397E-2</v>
      </c>
      <c r="L17" s="1">
        <f t="shared" si="4"/>
        <v>6.7039676449512697E-2</v>
      </c>
      <c r="M17" s="1">
        <f t="shared" si="4"/>
        <v>1.2163913569773701E-2</v>
      </c>
      <c r="N17" s="1" t="s">
        <v>35</v>
      </c>
      <c r="Q17" s="4" t="s">
        <v>5</v>
      </c>
      <c r="R17" s="1">
        <f t="shared" ref="R17:U17" si="5">ABS(R3)</f>
        <v>2.03822132735871</v>
      </c>
      <c r="S17" s="1">
        <f t="shared" si="5"/>
        <v>0.34941299910309898</v>
      </c>
      <c r="T17" s="1">
        <f t="shared" si="5"/>
        <v>0.40758580877311001</v>
      </c>
      <c r="U17" s="1">
        <f t="shared" si="5"/>
        <v>0.15623030542483901</v>
      </c>
    </row>
    <row r="18" spans="1:21" x14ac:dyDescent="0.25">
      <c r="A18" s="4" t="s">
        <v>6</v>
      </c>
      <c r="B18" s="1">
        <f t="shared" ref="B18:E18" si="6">ABS(B4)</f>
        <v>0.169420547522555</v>
      </c>
      <c r="C18" s="1">
        <f t="shared" si="6"/>
        <v>4.56727762230838E-3</v>
      </c>
      <c r="D18" s="1">
        <f t="shared" si="6"/>
        <v>0.113018055602628</v>
      </c>
      <c r="E18" s="1">
        <f t="shared" si="6"/>
        <v>0.48450975259748102</v>
      </c>
      <c r="F18" s="1"/>
      <c r="G18" t="s">
        <v>23</v>
      </c>
      <c r="I18" s="4" t="s">
        <v>6</v>
      </c>
      <c r="J18" s="1">
        <f t="shared" ref="J18:M18" si="7">ABS(J4)</f>
        <v>0.231351486012808</v>
      </c>
      <c r="K18" s="1">
        <f t="shared" si="7"/>
        <v>9.5931899246231495E-2</v>
      </c>
      <c r="L18" s="1">
        <f t="shared" si="7"/>
        <v>0.16613002224479601</v>
      </c>
      <c r="M18" s="1">
        <f t="shared" si="7"/>
        <v>6.2034952821136899E-2</v>
      </c>
      <c r="N18" s="1" t="s">
        <v>35</v>
      </c>
      <c r="Q18" s="4" t="s">
        <v>6</v>
      </c>
      <c r="R18" s="1">
        <f t="shared" ref="R18:U18" si="8">ABS(R4)</f>
        <v>15.4632779629176</v>
      </c>
      <c r="S18" s="1">
        <f t="shared" si="8"/>
        <v>1.04935449945125</v>
      </c>
      <c r="T18" s="1">
        <f t="shared" si="8"/>
        <v>1.1004039784336599</v>
      </c>
      <c r="U18" s="1">
        <f t="shared" si="8"/>
        <v>0.278006255053938</v>
      </c>
    </row>
    <row r="19" spans="1:21" x14ac:dyDescent="0.25">
      <c r="A19" s="4" t="s">
        <v>7</v>
      </c>
      <c r="B19" s="1">
        <f t="shared" ref="B19:E19" si="9">ABS(B5)</f>
        <v>0.65527256650365395</v>
      </c>
      <c r="C19" s="1">
        <f t="shared" si="9"/>
        <v>0.18092402607581001</v>
      </c>
      <c r="D19" s="1">
        <f t="shared" si="9"/>
        <v>3.9677214846132298E-2</v>
      </c>
      <c r="E19" s="1">
        <f t="shared" si="9"/>
        <v>0.39166630122179302</v>
      </c>
      <c r="F19" s="1"/>
      <c r="G19" t="s">
        <v>35</v>
      </c>
      <c r="I19" s="4" t="s">
        <v>7</v>
      </c>
      <c r="J19" s="1">
        <f t="shared" ref="J19:M19" si="10">ABS(J5)</f>
        <v>0.702402951991701</v>
      </c>
      <c r="K19" s="1">
        <f t="shared" si="10"/>
        <v>0.15291946612982699</v>
      </c>
      <c r="L19" s="1">
        <f t="shared" si="10"/>
        <v>0.107229765054234</v>
      </c>
      <c r="M19" s="1">
        <f t="shared" si="10"/>
        <v>0.117535629626966</v>
      </c>
      <c r="N19" s="1" t="s">
        <v>35</v>
      </c>
      <c r="Q19" s="4" t="s">
        <v>7</v>
      </c>
      <c r="R19" s="1">
        <f t="shared" ref="R19:U19" si="11">ABS(R5)</f>
        <v>2.5191311512840602</v>
      </c>
      <c r="S19" s="1">
        <f t="shared" si="11"/>
        <v>0.39566955327613901</v>
      </c>
      <c r="T19" s="1">
        <f t="shared" si="11"/>
        <v>0.31975247623620701</v>
      </c>
      <c r="U19" s="1">
        <f t="shared" si="11"/>
        <v>0.68051405716916202</v>
      </c>
    </row>
    <row r="20" spans="1:21" x14ac:dyDescent="0.25">
      <c r="A20" s="4" t="s">
        <v>8</v>
      </c>
      <c r="B20" s="1">
        <f t="shared" ref="B20:E20" si="12">ABS(B6)</f>
        <v>0.14568196718733001</v>
      </c>
      <c r="C20" s="1">
        <f t="shared" si="12"/>
        <v>6.4436672425622704E-2</v>
      </c>
      <c r="D20" s="1">
        <f t="shared" si="12"/>
        <v>0.29270518129781098</v>
      </c>
      <c r="E20" s="1">
        <f t="shared" si="12"/>
        <v>0.47674174121214402</v>
      </c>
      <c r="F20" s="1"/>
      <c r="G20" t="s">
        <v>23</v>
      </c>
      <c r="I20" s="4" t="s">
        <v>8</v>
      </c>
      <c r="J20" s="1">
        <f t="shared" ref="J20:M20" si="13">ABS(J6)</f>
        <v>0.20727936436299399</v>
      </c>
      <c r="K20" s="1">
        <f t="shared" si="13"/>
        <v>0.17008709976655101</v>
      </c>
      <c r="L20" s="1">
        <f t="shared" si="13"/>
        <v>2.0196427992300099E-2</v>
      </c>
      <c r="M20" s="1">
        <f t="shared" si="13"/>
        <v>0.10893117595959</v>
      </c>
      <c r="N20" s="1" t="s">
        <v>35</v>
      </c>
      <c r="Q20" s="4" t="s">
        <v>8</v>
      </c>
      <c r="R20" s="1">
        <f t="shared" ref="R20:U20" si="14">ABS(R6)</f>
        <v>16.660312733215399</v>
      </c>
      <c r="S20" s="1">
        <f t="shared" si="14"/>
        <v>1.5202934734868701</v>
      </c>
      <c r="T20" s="1">
        <f t="shared" si="14"/>
        <v>2.2882166664385601</v>
      </c>
      <c r="U20" s="1">
        <f t="shared" si="14"/>
        <v>6.6659454447946798E-2</v>
      </c>
    </row>
    <row r="21" spans="1:21" x14ac:dyDescent="0.25">
      <c r="A21" s="4" t="s">
        <v>10</v>
      </c>
      <c r="B21" s="1">
        <f t="shared" ref="B21:E21" si="15">ABS(B7)</f>
        <v>3.3439683283247999E-2</v>
      </c>
      <c r="C21" s="1">
        <f t="shared" si="15"/>
        <v>7.8586281583874096E-2</v>
      </c>
      <c r="D21" s="1">
        <f t="shared" si="15"/>
        <v>0.255244076596498</v>
      </c>
      <c r="E21" s="1">
        <f t="shared" si="15"/>
        <v>0.53112594826249104</v>
      </c>
      <c r="F21" s="1"/>
      <c r="G21" t="s">
        <v>23</v>
      </c>
      <c r="I21" s="4" t="s">
        <v>9</v>
      </c>
      <c r="J21" s="1">
        <f t="shared" ref="J21:M21" si="16">ABS(J7)</f>
        <v>4.3469669315970502E-2</v>
      </c>
      <c r="K21" s="1">
        <f t="shared" si="16"/>
        <v>0.102157656347604</v>
      </c>
      <c r="L21" s="1">
        <f t="shared" si="16"/>
        <v>0.33180265227178202</v>
      </c>
      <c r="M21" s="1">
        <f t="shared" si="16"/>
        <v>0.690433253824146</v>
      </c>
      <c r="N21" s="1" t="s">
        <v>23</v>
      </c>
      <c r="Q21" s="4" t="s">
        <v>9</v>
      </c>
      <c r="R21" s="1">
        <f t="shared" ref="R21:U21" si="17">ABS(R7)</f>
        <v>17.016582304532999</v>
      </c>
      <c r="S21" s="1">
        <f t="shared" si="17"/>
        <v>1.20481871378939</v>
      </c>
      <c r="T21" s="1">
        <f t="shared" si="17"/>
        <v>0.48167246191986801</v>
      </c>
      <c r="U21" s="1">
        <f t="shared" si="17"/>
        <v>3.1717865410985202</v>
      </c>
    </row>
    <row r="22" spans="1:21" x14ac:dyDescent="0.25">
      <c r="A22" s="4" t="s">
        <v>11</v>
      </c>
      <c r="B22" s="1">
        <f t="shared" ref="B22:E22" si="18">ABS(B8)</f>
        <v>0.831487770366095</v>
      </c>
      <c r="C22" s="1">
        <f t="shared" si="18"/>
        <v>5.8871517681739302E-2</v>
      </c>
      <c r="D22" s="1">
        <f t="shared" si="18"/>
        <v>2.35361457571776E-2</v>
      </c>
      <c r="E22" s="1">
        <f t="shared" si="18"/>
        <v>0.15498421903631299</v>
      </c>
      <c r="F22" s="1"/>
      <c r="G22" t="s">
        <v>35</v>
      </c>
      <c r="I22" s="4" t="s">
        <v>11</v>
      </c>
      <c r="J22" s="1">
        <f t="shared" ref="J22:M22" si="19">ABS(J8)</f>
        <v>0.883670244319394</v>
      </c>
      <c r="K22" s="1">
        <f t="shared" si="19"/>
        <v>3.3126410339533001E-2</v>
      </c>
      <c r="L22" s="1">
        <f t="shared" si="19"/>
        <v>0.12396787755211</v>
      </c>
      <c r="M22" s="1">
        <f t="shared" si="19"/>
        <v>3.8031304762145397E-2</v>
      </c>
      <c r="N22" s="1" t="s">
        <v>35</v>
      </c>
      <c r="Q22" s="4" t="s">
        <v>10</v>
      </c>
      <c r="R22" s="1">
        <f t="shared" ref="R22:U22" si="20">ABS(R8)</f>
        <v>13.9117742948584</v>
      </c>
      <c r="S22" s="1">
        <f t="shared" si="20"/>
        <v>0.52151483746902805</v>
      </c>
      <c r="T22" s="1">
        <f t="shared" si="20"/>
        <v>1.9516478498672301</v>
      </c>
      <c r="U22" s="1">
        <f t="shared" si="20"/>
        <v>0.59873344314930399</v>
      </c>
    </row>
    <row r="23" spans="1:21" x14ac:dyDescent="0.25">
      <c r="A23" s="4" t="s">
        <v>21</v>
      </c>
      <c r="B23" s="1">
        <f t="shared" ref="B23:E23" si="21">ABS(B9)</f>
        <v>0.51889159057442402</v>
      </c>
      <c r="C23" s="1">
        <f t="shared" si="21"/>
        <v>0.13215600585342299</v>
      </c>
      <c r="D23" s="1">
        <f t="shared" si="21"/>
        <v>1.8917587093139201E-2</v>
      </c>
      <c r="E23" s="1">
        <f t="shared" si="21"/>
        <v>0.59511369586662599</v>
      </c>
      <c r="F23" s="1"/>
      <c r="G23" t="s">
        <v>23</v>
      </c>
      <c r="I23" s="4" t="s">
        <v>21</v>
      </c>
      <c r="J23" s="1">
        <f t="shared" ref="J23:M23" si="22">ABS(J9)</f>
        <v>0.62962351775832304</v>
      </c>
      <c r="K23" s="1">
        <f t="shared" si="22"/>
        <v>0.242137933406876</v>
      </c>
      <c r="L23" s="1">
        <f t="shared" si="22"/>
        <v>0.27636921124724101</v>
      </c>
      <c r="M23" s="1">
        <f t="shared" si="22"/>
        <v>5.7461567568730103E-2</v>
      </c>
      <c r="N23" s="1" t="s">
        <v>35</v>
      </c>
      <c r="Q23" s="4" t="s">
        <v>21</v>
      </c>
      <c r="R23" s="1">
        <f t="shared" ref="R23:U23" si="23">ABS(R9)</f>
        <v>17.838961248541899</v>
      </c>
      <c r="S23" s="1">
        <f t="shared" si="23"/>
        <v>1.85016531006635</v>
      </c>
      <c r="T23" s="1">
        <f t="shared" si="23"/>
        <v>0.53097760465328403</v>
      </c>
      <c r="U23" s="1">
        <f t="shared" si="23"/>
        <v>0.931902746831754</v>
      </c>
    </row>
    <row r="24" spans="1:21" x14ac:dyDescent="0.25">
      <c r="A24" s="4" t="s">
        <v>12</v>
      </c>
      <c r="B24" s="1">
        <f t="shared" ref="B24:E24" si="24">ABS(B10)</f>
        <v>0.41509598974804002</v>
      </c>
      <c r="C24" s="1">
        <f t="shared" si="24"/>
        <v>1.90490712405889E-2</v>
      </c>
      <c r="D24" s="1">
        <f t="shared" si="24"/>
        <v>0.248825793720727</v>
      </c>
      <c r="E24" s="1">
        <f t="shared" si="24"/>
        <v>0.34434479034051602</v>
      </c>
      <c r="F24" s="1"/>
      <c r="G24" t="s">
        <v>35</v>
      </c>
      <c r="I24" s="4" t="s">
        <v>12</v>
      </c>
      <c r="J24" s="1">
        <f t="shared" ref="J24:M24" si="25">ABS(J10)</f>
        <v>0.436564698430218</v>
      </c>
      <c r="K24" s="1">
        <f t="shared" si="25"/>
        <v>5.1691924644309703E-2</v>
      </c>
      <c r="L24" s="1">
        <f t="shared" si="25"/>
        <v>4.2752075087974802E-2</v>
      </c>
      <c r="M24" s="1">
        <f t="shared" si="25"/>
        <v>0.106439681587505</v>
      </c>
      <c r="N24" s="1" t="s">
        <v>35</v>
      </c>
      <c r="Q24" s="4" t="s">
        <v>12</v>
      </c>
      <c r="R24" s="1">
        <f t="shared" ref="R24:U24" si="26">ABS(R10)</f>
        <v>8.3029341677982895</v>
      </c>
      <c r="S24" s="1">
        <f t="shared" si="26"/>
        <v>0.64500611594590596</v>
      </c>
      <c r="T24" s="1">
        <f t="shared" si="26"/>
        <v>1.6747931430923799</v>
      </c>
      <c r="U24" s="1">
        <f t="shared" si="26"/>
        <v>7.2495526231970905E-2</v>
      </c>
    </row>
    <row r="25" spans="1:21" x14ac:dyDescent="0.25">
      <c r="A25" s="4" t="s">
        <v>13</v>
      </c>
      <c r="B25" s="1">
        <f t="shared" ref="B25:E25" si="27">ABS(B11)</f>
        <v>0.58629821471072696</v>
      </c>
      <c r="C25" s="1">
        <f t="shared" si="27"/>
        <v>4.2226008702934602E-2</v>
      </c>
      <c r="D25" s="1">
        <f t="shared" si="27"/>
        <v>0.47167143701675701</v>
      </c>
      <c r="E25" s="1">
        <f t="shared" si="27"/>
        <v>0.368138750188718</v>
      </c>
      <c r="F25" s="1"/>
      <c r="G25" t="s">
        <v>35</v>
      </c>
      <c r="I25" s="4" t="s">
        <v>13</v>
      </c>
      <c r="J25" s="1">
        <f t="shared" ref="J25:M25" si="28">ABS(J11)</f>
        <v>0.62939550227399899</v>
      </c>
      <c r="K25" s="1">
        <f t="shared" si="28"/>
        <v>2.8839869486103498E-2</v>
      </c>
      <c r="L25" s="1">
        <f t="shared" si="28"/>
        <v>0.28401990329288002</v>
      </c>
      <c r="M25" s="1">
        <f t="shared" si="28"/>
        <v>0.101481988625719</v>
      </c>
      <c r="N25" s="1" t="s">
        <v>35</v>
      </c>
      <c r="Q25" s="4" t="s">
        <v>13</v>
      </c>
      <c r="R25" s="1">
        <f t="shared" ref="R25:U25" si="29">ABS(R11)</f>
        <v>7.9982019373273197</v>
      </c>
      <c r="S25" s="1">
        <f t="shared" si="29"/>
        <v>0.56225598764207396</v>
      </c>
      <c r="T25" s="1">
        <f t="shared" si="29"/>
        <v>2.98543207697504</v>
      </c>
      <c r="U25" s="1">
        <f t="shared" si="29"/>
        <v>2.8105245739189301E-2</v>
      </c>
    </row>
    <row r="26" spans="1:21" x14ac:dyDescent="0.25">
      <c r="A26" s="4" t="s">
        <v>14</v>
      </c>
      <c r="B26" s="1">
        <f t="shared" ref="B26:E26" si="30">ABS(B12)</f>
        <v>0.59149962619988805</v>
      </c>
      <c r="C26" s="1">
        <f t="shared" si="30"/>
        <v>6.1429652477507203E-3</v>
      </c>
      <c r="D26" s="1">
        <f t="shared" si="30"/>
        <v>6.6643804198204898E-2</v>
      </c>
      <c r="E26" s="1">
        <f t="shared" si="30"/>
        <v>0.31256650770432498</v>
      </c>
      <c r="F26" s="1"/>
      <c r="G26" t="s">
        <v>35</v>
      </c>
      <c r="I26" s="4" t="s">
        <v>14</v>
      </c>
      <c r="J26" s="1">
        <f t="shared" ref="J26:M26" si="31">ABS(J12)</f>
        <v>0.63197209505671104</v>
      </c>
      <c r="K26" s="1">
        <f t="shared" si="31"/>
        <v>3.9205535027079498E-2</v>
      </c>
      <c r="L26" s="1">
        <f t="shared" si="31"/>
        <v>7.5906738141052296E-2</v>
      </c>
      <c r="M26" s="1">
        <f t="shared" si="31"/>
        <v>3.3588487685424599E-2</v>
      </c>
      <c r="N26" s="1" t="s">
        <v>35</v>
      </c>
      <c r="Q26" s="4" t="s">
        <v>14</v>
      </c>
      <c r="R26" s="1">
        <f t="shared" ref="R26:U26" si="32">ABS(R12)</f>
        <v>2.7172568186403199</v>
      </c>
      <c r="S26" s="1">
        <f t="shared" si="32"/>
        <v>0.34381568298543602</v>
      </c>
      <c r="T26" s="1">
        <f t="shared" si="32"/>
        <v>0.43024842442114403</v>
      </c>
      <c r="U26" s="1">
        <f t="shared" si="32"/>
        <v>0.35078419755326101</v>
      </c>
    </row>
    <row r="27" spans="1:21" x14ac:dyDescent="0.25">
      <c r="A27" s="4" t="s">
        <v>15</v>
      </c>
      <c r="B27" s="1">
        <f t="shared" ref="B27:E27" si="33">ABS(B13)</f>
        <v>4.3041928841778897E-2</v>
      </c>
      <c r="C27" s="1">
        <f t="shared" si="33"/>
        <v>7.3063140724058499E-3</v>
      </c>
      <c r="D27" s="1">
        <f t="shared" si="33"/>
        <v>0.142482339908299</v>
      </c>
      <c r="E27" s="1">
        <f t="shared" si="33"/>
        <v>0.45696292147829198</v>
      </c>
      <c r="F27" s="1"/>
      <c r="G27" t="s">
        <v>23</v>
      </c>
      <c r="I27" s="4" t="s">
        <v>15</v>
      </c>
      <c r="J27" s="1">
        <f t="shared" ref="J27:M27" si="34">ABS(J13)</f>
        <v>1.4132000511577999E-2</v>
      </c>
      <c r="K27" s="1">
        <f t="shared" si="34"/>
        <v>8.9580275696301503E-2</v>
      </c>
      <c r="L27" s="1">
        <f t="shared" si="34"/>
        <v>0.102773803164244</v>
      </c>
      <c r="M27" s="1">
        <f t="shared" si="34"/>
        <v>3.2172157940368797E-2</v>
      </c>
      <c r="N27" s="1" t="s">
        <v>72</v>
      </c>
      <c r="Q27" s="4" t="s">
        <v>15</v>
      </c>
      <c r="R27" s="1">
        <f t="shared" ref="R27:U27" si="35">ABS(R13)</f>
        <v>12.0951603201287</v>
      </c>
      <c r="S27" s="1">
        <f t="shared" si="35"/>
        <v>0.91662652733799299</v>
      </c>
      <c r="T27" s="1">
        <f t="shared" si="35"/>
        <v>1.1786811073112899</v>
      </c>
      <c r="U27" s="1">
        <f t="shared" si="35"/>
        <v>0.358295408029216</v>
      </c>
    </row>
  </sheetData>
  <conditionalFormatting sqref="B2:E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E27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M6 J8:M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M27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U6 R8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U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1"/>
  <sheetViews>
    <sheetView workbookViewId="0">
      <selection sqref="A1:D181"/>
    </sheetView>
  </sheetViews>
  <sheetFormatPr baseColWidth="10" defaultRowHeight="15" x14ac:dyDescent="0.25"/>
  <sheetData>
    <row r="1" spans="1:4" x14ac:dyDescent="0.25">
      <c r="A1" t="s">
        <v>57</v>
      </c>
      <c r="B1" t="s">
        <v>58</v>
      </c>
      <c r="C1" t="s">
        <v>2</v>
      </c>
      <c r="D1" t="s">
        <v>37</v>
      </c>
    </row>
    <row r="2" spans="1:4" x14ac:dyDescent="0.25">
      <c r="A2" t="s">
        <v>59</v>
      </c>
      <c r="B2" t="s">
        <v>8</v>
      </c>
      <c r="C2">
        <v>0.14568196718733001</v>
      </c>
      <c r="D2" t="s">
        <v>9</v>
      </c>
    </row>
    <row r="3" spans="1:4" x14ac:dyDescent="0.25">
      <c r="A3" t="s">
        <v>59</v>
      </c>
      <c r="B3" t="s">
        <v>21</v>
      </c>
      <c r="C3">
        <v>0.51889159057442402</v>
      </c>
      <c r="D3" t="s">
        <v>9</v>
      </c>
    </row>
    <row r="4" spans="1:4" x14ac:dyDescent="0.25">
      <c r="A4" t="s">
        <v>59</v>
      </c>
      <c r="B4" t="s">
        <v>6</v>
      </c>
      <c r="C4">
        <v>0.169420547522555</v>
      </c>
      <c r="D4" t="s">
        <v>9</v>
      </c>
    </row>
    <row r="5" spans="1:4" x14ac:dyDescent="0.25">
      <c r="A5" t="s">
        <v>59</v>
      </c>
      <c r="B5" t="s">
        <v>10</v>
      </c>
      <c r="C5">
        <v>-3.3439683283247999E-2</v>
      </c>
      <c r="D5" t="s">
        <v>9</v>
      </c>
    </row>
    <row r="6" spans="1:4" x14ac:dyDescent="0.25">
      <c r="A6" t="s">
        <v>59</v>
      </c>
      <c r="B6" t="s">
        <v>15</v>
      </c>
      <c r="C6">
        <v>-4.3041928841778897E-2</v>
      </c>
      <c r="D6" t="s">
        <v>9</v>
      </c>
    </row>
    <row r="7" spans="1:4" x14ac:dyDescent="0.25">
      <c r="A7" t="s">
        <v>59</v>
      </c>
      <c r="B7" t="s">
        <v>13</v>
      </c>
      <c r="C7">
        <v>-0.58629821471072696</v>
      </c>
      <c r="D7" t="s">
        <v>9</v>
      </c>
    </row>
    <row r="8" spans="1:4" x14ac:dyDescent="0.25">
      <c r="A8" t="s">
        <v>59</v>
      </c>
      <c r="B8" t="s">
        <v>12</v>
      </c>
      <c r="C8">
        <v>-0.41509598974804002</v>
      </c>
      <c r="D8" t="s">
        <v>9</v>
      </c>
    </row>
    <row r="9" spans="1:4" x14ac:dyDescent="0.25">
      <c r="A9" t="s">
        <v>59</v>
      </c>
      <c r="B9" t="s">
        <v>7</v>
      </c>
      <c r="C9">
        <v>-0.65527256650365395</v>
      </c>
      <c r="D9" t="s">
        <v>9</v>
      </c>
    </row>
    <row r="10" spans="1:4" x14ac:dyDescent="0.25">
      <c r="A10" t="s">
        <v>59</v>
      </c>
      <c r="B10" t="s">
        <v>14</v>
      </c>
      <c r="C10">
        <v>-0.59149962619988805</v>
      </c>
      <c r="D10" t="s">
        <v>9</v>
      </c>
    </row>
    <row r="11" spans="1:4" x14ac:dyDescent="0.25">
      <c r="A11" t="s">
        <v>59</v>
      </c>
      <c r="B11" t="s">
        <v>5</v>
      </c>
      <c r="C11">
        <v>-0.66467793138954501</v>
      </c>
      <c r="D11" t="s">
        <v>9</v>
      </c>
    </row>
    <row r="12" spans="1:4" x14ac:dyDescent="0.25">
      <c r="A12" t="s">
        <v>59</v>
      </c>
      <c r="B12" t="s">
        <v>4</v>
      </c>
      <c r="C12">
        <v>-0.84298865271297496</v>
      </c>
      <c r="D12" t="s">
        <v>9</v>
      </c>
    </row>
    <row r="13" spans="1:4" x14ac:dyDescent="0.25">
      <c r="A13" t="s">
        <v>59</v>
      </c>
      <c r="B13" t="s">
        <v>11</v>
      </c>
      <c r="C13">
        <v>-0.831487770366095</v>
      </c>
      <c r="D13" t="s">
        <v>9</v>
      </c>
    </row>
    <row r="14" spans="1:4" x14ac:dyDescent="0.25">
      <c r="A14" t="s">
        <v>52</v>
      </c>
      <c r="B14" t="s">
        <v>8</v>
      </c>
      <c r="C14">
        <v>-0.47674174121214402</v>
      </c>
      <c r="D14" t="s">
        <v>9</v>
      </c>
    </row>
    <row r="15" spans="1:4" x14ac:dyDescent="0.25">
      <c r="A15" t="s">
        <v>52</v>
      </c>
      <c r="B15" t="s">
        <v>21</v>
      </c>
      <c r="C15">
        <v>-0.59511369586662599</v>
      </c>
      <c r="D15" t="s">
        <v>9</v>
      </c>
    </row>
    <row r="16" spans="1:4" x14ac:dyDescent="0.25">
      <c r="A16" t="s">
        <v>52</v>
      </c>
      <c r="B16" t="s">
        <v>6</v>
      </c>
      <c r="C16">
        <v>-0.48450975259748102</v>
      </c>
      <c r="D16" t="s">
        <v>9</v>
      </c>
    </row>
    <row r="17" spans="1:4" x14ac:dyDescent="0.25">
      <c r="A17" t="s">
        <v>52</v>
      </c>
      <c r="B17" t="s">
        <v>10</v>
      </c>
      <c r="C17">
        <v>-0.53112594826249104</v>
      </c>
      <c r="D17" t="s">
        <v>9</v>
      </c>
    </row>
    <row r="18" spans="1:4" x14ac:dyDescent="0.25">
      <c r="A18" t="s">
        <v>52</v>
      </c>
      <c r="B18" t="s">
        <v>15</v>
      </c>
      <c r="C18">
        <v>-0.45696292147829198</v>
      </c>
      <c r="D18" t="s">
        <v>9</v>
      </c>
    </row>
    <row r="19" spans="1:4" x14ac:dyDescent="0.25">
      <c r="A19" t="s">
        <v>52</v>
      </c>
      <c r="B19" t="s">
        <v>13</v>
      </c>
      <c r="C19">
        <v>-0.368138750188718</v>
      </c>
      <c r="D19" t="s">
        <v>9</v>
      </c>
    </row>
    <row r="20" spans="1:4" x14ac:dyDescent="0.25">
      <c r="A20" t="s">
        <v>52</v>
      </c>
      <c r="B20" t="s">
        <v>12</v>
      </c>
      <c r="C20">
        <v>-0.34434479034051602</v>
      </c>
      <c r="D20" t="s">
        <v>9</v>
      </c>
    </row>
    <row r="21" spans="1:4" x14ac:dyDescent="0.25">
      <c r="A21" t="s">
        <v>52</v>
      </c>
      <c r="B21" t="s">
        <v>7</v>
      </c>
      <c r="C21">
        <v>-0.39166630122179302</v>
      </c>
      <c r="D21" t="s">
        <v>9</v>
      </c>
    </row>
    <row r="22" spans="1:4" x14ac:dyDescent="0.25">
      <c r="A22" t="s">
        <v>52</v>
      </c>
      <c r="B22" t="s">
        <v>14</v>
      </c>
      <c r="C22">
        <v>-0.31256650770432498</v>
      </c>
      <c r="D22" t="s">
        <v>9</v>
      </c>
    </row>
    <row r="23" spans="1:4" x14ac:dyDescent="0.25">
      <c r="A23" t="s">
        <v>52</v>
      </c>
      <c r="B23" t="s">
        <v>5</v>
      </c>
      <c r="C23">
        <v>-0.25542361305143302</v>
      </c>
      <c r="D23" t="s">
        <v>9</v>
      </c>
    </row>
    <row r="24" spans="1:4" x14ac:dyDescent="0.25">
      <c r="A24" t="s">
        <v>52</v>
      </c>
      <c r="B24" t="s">
        <v>4</v>
      </c>
      <c r="C24">
        <v>-0.16142895818547601</v>
      </c>
      <c r="D24" t="s">
        <v>9</v>
      </c>
    </row>
    <row r="25" spans="1:4" x14ac:dyDescent="0.25">
      <c r="A25" t="s">
        <v>52</v>
      </c>
      <c r="B25" t="s">
        <v>11</v>
      </c>
      <c r="C25">
        <v>-0.15498421903631299</v>
      </c>
      <c r="D25" t="s">
        <v>9</v>
      </c>
    </row>
    <row r="26" spans="1:4" x14ac:dyDescent="0.25">
      <c r="A26" t="s">
        <v>60</v>
      </c>
      <c r="B26" t="s">
        <v>8</v>
      </c>
      <c r="C26">
        <v>0.29270518129781098</v>
      </c>
      <c r="D26" t="s">
        <v>9</v>
      </c>
    </row>
    <row r="27" spans="1:4" x14ac:dyDescent="0.25">
      <c r="A27" t="s">
        <v>60</v>
      </c>
      <c r="B27" t="s">
        <v>21</v>
      </c>
      <c r="C27">
        <v>1.8917587093139201E-2</v>
      </c>
      <c r="D27" t="s">
        <v>9</v>
      </c>
    </row>
    <row r="28" spans="1:4" x14ac:dyDescent="0.25">
      <c r="A28" t="s">
        <v>60</v>
      </c>
      <c r="B28" t="s">
        <v>6</v>
      </c>
      <c r="C28">
        <v>0.113018055602628</v>
      </c>
      <c r="D28" t="s">
        <v>9</v>
      </c>
    </row>
    <row r="29" spans="1:4" x14ac:dyDescent="0.25">
      <c r="A29" t="s">
        <v>60</v>
      </c>
      <c r="B29" t="s">
        <v>10</v>
      </c>
      <c r="C29">
        <v>0.255244076596498</v>
      </c>
      <c r="D29" t="s">
        <v>9</v>
      </c>
    </row>
    <row r="30" spans="1:4" x14ac:dyDescent="0.25">
      <c r="A30" t="s">
        <v>60</v>
      </c>
      <c r="B30" t="s">
        <v>15</v>
      </c>
      <c r="C30">
        <v>0.142482339908299</v>
      </c>
      <c r="D30" t="s">
        <v>9</v>
      </c>
    </row>
    <row r="31" spans="1:4" x14ac:dyDescent="0.25">
      <c r="A31" t="s">
        <v>60</v>
      </c>
      <c r="B31" t="s">
        <v>13</v>
      </c>
      <c r="C31">
        <v>0.47167143701675701</v>
      </c>
      <c r="D31" t="s">
        <v>9</v>
      </c>
    </row>
    <row r="32" spans="1:4" x14ac:dyDescent="0.25">
      <c r="A32" t="s">
        <v>60</v>
      </c>
      <c r="B32" t="s">
        <v>12</v>
      </c>
      <c r="C32">
        <v>0.248825793720727</v>
      </c>
      <c r="D32" t="s">
        <v>9</v>
      </c>
    </row>
    <row r="33" spans="1:4" x14ac:dyDescent="0.25">
      <c r="A33" t="s">
        <v>60</v>
      </c>
      <c r="B33" t="s">
        <v>7</v>
      </c>
      <c r="C33">
        <v>3.9677214846132298E-2</v>
      </c>
      <c r="D33" t="s">
        <v>9</v>
      </c>
    </row>
    <row r="34" spans="1:4" x14ac:dyDescent="0.25">
      <c r="A34" t="s">
        <v>60</v>
      </c>
      <c r="B34" t="s">
        <v>14</v>
      </c>
      <c r="C34">
        <v>6.6643804198204898E-2</v>
      </c>
      <c r="D34" t="s">
        <v>9</v>
      </c>
    </row>
    <row r="35" spans="1:4" x14ac:dyDescent="0.25">
      <c r="A35" t="s">
        <v>60</v>
      </c>
      <c r="B35" t="s">
        <v>5</v>
      </c>
      <c r="C35">
        <v>6.7024500125386896E-2</v>
      </c>
      <c r="D35" t="s">
        <v>9</v>
      </c>
    </row>
    <row r="36" spans="1:4" x14ac:dyDescent="0.25">
      <c r="A36" t="s">
        <v>60</v>
      </c>
      <c r="B36" t="s">
        <v>4</v>
      </c>
      <c r="C36">
        <v>5.1457344832771201E-2</v>
      </c>
      <c r="D36" t="s">
        <v>9</v>
      </c>
    </row>
    <row r="37" spans="1:4" x14ac:dyDescent="0.25">
      <c r="A37" t="s">
        <v>60</v>
      </c>
      <c r="B37" t="s">
        <v>11</v>
      </c>
      <c r="C37">
        <v>-2.35361457571776E-2</v>
      </c>
      <c r="D37" t="s">
        <v>9</v>
      </c>
    </row>
    <row r="38" spans="1:4" x14ac:dyDescent="0.25">
      <c r="A38" t="s">
        <v>61</v>
      </c>
      <c r="B38" t="s">
        <v>8</v>
      </c>
      <c r="C38">
        <v>-6.4436672425622704E-2</v>
      </c>
      <c r="D38" t="s">
        <v>9</v>
      </c>
    </row>
    <row r="39" spans="1:4" x14ac:dyDescent="0.25">
      <c r="A39" t="s">
        <v>61</v>
      </c>
      <c r="B39" t="s">
        <v>21</v>
      </c>
      <c r="C39">
        <v>-0.13215600585342299</v>
      </c>
      <c r="D39" t="s">
        <v>9</v>
      </c>
    </row>
    <row r="40" spans="1:4" x14ac:dyDescent="0.25">
      <c r="A40" t="s">
        <v>61</v>
      </c>
      <c r="B40" t="s">
        <v>6</v>
      </c>
      <c r="C40">
        <v>-4.56727762230838E-3</v>
      </c>
      <c r="D40" t="s">
        <v>9</v>
      </c>
    </row>
    <row r="41" spans="1:4" x14ac:dyDescent="0.25">
      <c r="A41" t="s">
        <v>61</v>
      </c>
      <c r="B41" t="s">
        <v>10</v>
      </c>
      <c r="C41">
        <v>7.8586281583874096E-2</v>
      </c>
      <c r="D41" t="s">
        <v>9</v>
      </c>
    </row>
    <row r="42" spans="1:4" x14ac:dyDescent="0.25">
      <c r="A42" t="s">
        <v>61</v>
      </c>
      <c r="B42" t="s">
        <v>15</v>
      </c>
      <c r="C42">
        <v>-7.3063140724058499E-3</v>
      </c>
      <c r="D42" t="s">
        <v>9</v>
      </c>
    </row>
    <row r="43" spans="1:4" x14ac:dyDescent="0.25">
      <c r="A43" t="s">
        <v>61</v>
      </c>
      <c r="B43" t="s">
        <v>13</v>
      </c>
      <c r="C43">
        <v>4.2226008702934602E-2</v>
      </c>
      <c r="D43" t="s">
        <v>9</v>
      </c>
    </row>
    <row r="44" spans="1:4" x14ac:dyDescent="0.25">
      <c r="A44" t="s">
        <v>61</v>
      </c>
      <c r="B44" t="s">
        <v>12</v>
      </c>
      <c r="C44">
        <v>1.90490712405889E-2</v>
      </c>
      <c r="D44" t="s">
        <v>9</v>
      </c>
    </row>
    <row r="45" spans="1:4" x14ac:dyDescent="0.25">
      <c r="A45" t="s">
        <v>61</v>
      </c>
      <c r="B45" t="s">
        <v>7</v>
      </c>
      <c r="C45">
        <v>0.18092402607581001</v>
      </c>
      <c r="D45" t="s">
        <v>9</v>
      </c>
    </row>
    <row r="46" spans="1:4" x14ac:dyDescent="0.25">
      <c r="A46" t="s">
        <v>61</v>
      </c>
      <c r="B46" t="s">
        <v>14</v>
      </c>
      <c r="C46">
        <v>6.1429652477507203E-3</v>
      </c>
      <c r="D46" t="s">
        <v>9</v>
      </c>
    </row>
    <row r="47" spans="1:4" x14ac:dyDescent="0.25">
      <c r="A47" t="s">
        <v>61</v>
      </c>
      <c r="B47" t="s">
        <v>5</v>
      </c>
      <c r="C47">
        <v>-3.2566057029500902E-3</v>
      </c>
      <c r="D47" t="s">
        <v>9</v>
      </c>
    </row>
    <row r="48" spans="1:4" x14ac:dyDescent="0.25">
      <c r="A48" t="s">
        <v>61</v>
      </c>
      <c r="B48" t="s">
        <v>4</v>
      </c>
      <c r="C48">
        <v>2.2210650138766398E-3</v>
      </c>
      <c r="D48" t="s">
        <v>9</v>
      </c>
    </row>
    <row r="49" spans="1:4" x14ac:dyDescent="0.25">
      <c r="A49" t="s">
        <v>61</v>
      </c>
      <c r="B49" t="s">
        <v>11</v>
      </c>
      <c r="C49">
        <v>5.8871517681739302E-2</v>
      </c>
      <c r="D49" t="s">
        <v>9</v>
      </c>
    </row>
    <row r="50" spans="1:4" x14ac:dyDescent="0.25">
      <c r="A50" t="s">
        <v>62</v>
      </c>
      <c r="B50" t="s">
        <v>8</v>
      </c>
      <c r="C50">
        <v>-0.102791265152626</v>
      </c>
      <c r="D50" t="s">
        <v>9</v>
      </c>
    </row>
    <row r="51" spans="1:4" x14ac:dyDescent="0.25">
      <c r="A51" t="s">
        <v>62</v>
      </c>
      <c r="B51" t="s">
        <v>21</v>
      </c>
      <c r="C51">
        <v>-0.18946052405248501</v>
      </c>
      <c r="D51" t="s">
        <v>9</v>
      </c>
    </row>
    <row r="52" spans="1:4" x14ac:dyDescent="0.25">
      <c r="A52" t="s">
        <v>62</v>
      </c>
      <c r="B52" t="s">
        <v>6</v>
      </c>
      <c r="C52">
        <v>-0.206638427094606</v>
      </c>
      <c r="D52" t="s">
        <v>9</v>
      </c>
    </row>
    <row r="53" spans="1:4" x14ac:dyDescent="0.25">
      <c r="A53" t="s">
        <v>62</v>
      </c>
      <c r="B53" t="s">
        <v>10</v>
      </c>
      <c r="C53">
        <v>-0.23073527336536701</v>
      </c>
      <c r="D53" t="s">
        <v>9</v>
      </c>
    </row>
    <row r="54" spans="1:4" x14ac:dyDescent="0.25">
      <c r="A54" t="s">
        <v>62</v>
      </c>
      <c r="B54" t="s">
        <v>15</v>
      </c>
      <c r="C54">
        <v>-0.36482882448417697</v>
      </c>
      <c r="D54" t="s">
        <v>9</v>
      </c>
    </row>
    <row r="55" spans="1:4" x14ac:dyDescent="0.25">
      <c r="A55" t="s">
        <v>62</v>
      </c>
      <c r="B55" t="s">
        <v>13</v>
      </c>
      <c r="C55">
        <v>-0.44053951917975298</v>
      </c>
      <c r="D55" t="s">
        <v>9</v>
      </c>
    </row>
    <row r="56" spans="1:4" x14ac:dyDescent="0.25">
      <c r="A56" t="s">
        <v>62</v>
      </c>
      <c r="B56" t="s">
        <v>12</v>
      </c>
      <c r="C56">
        <v>-0.49156591512723902</v>
      </c>
      <c r="D56" t="s">
        <v>9</v>
      </c>
    </row>
    <row r="57" spans="1:4" x14ac:dyDescent="0.25">
      <c r="A57" t="s">
        <v>62</v>
      </c>
      <c r="B57" t="s">
        <v>7</v>
      </c>
      <c r="C57">
        <v>-0.82633762680350498</v>
      </c>
      <c r="D57" t="s">
        <v>9</v>
      </c>
    </row>
    <row r="58" spans="1:4" x14ac:dyDescent="0.25">
      <c r="A58" t="s">
        <v>62</v>
      </c>
      <c r="B58" t="s">
        <v>14</v>
      </c>
      <c r="C58">
        <v>-0.83127936445825701</v>
      </c>
      <c r="D58" t="s">
        <v>9</v>
      </c>
    </row>
    <row r="59" spans="1:4" x14ac:dyDescent="0.25">
      <c r="A59" t="s">
        <v>62</v>
      </c>
      <c r="B59" t="s">
        <v>5</v>
      </c>
      <c r="C59">
        <v>-0.856333650018541</v>
      </c>
      <c r="D59" t="s">
        <v>9</v>
      </c>
    </row>
    <row r="60" spans="1:4" x14ac:dyDescent="0.25">
      <c r="A60" t="s">
        <v>62</v>
      </c>
      <c r="B60" t="s">
        <v>4</v>
      </c>
      <c r="C60">
        <v>-0.95073920105180298</v>
      </c>
      <c r="D60" t="s">
        <v>9</v>
      </c>
    </row>
    <row r="61" spans="1:4" x14ac:dyDescent="0.25">
      <c r="A61" t="s">
        <v>62</v>
      </c>
      <c r="B61" t="s">
        <v>11</v>
      </c>
      <c r="C61">
        <v>-0.95113661747784695</v>
      </c>
      <c r="D61" t="s">
        <v>9</v>
      </c>
    </row>
    <row r="62" spans="1:4" x14ac:dyDescent="0.25">
      <c r="A62" t="s">
        <v>59</v>
      </c>
      <c r="B62" t="s">
        <v>9</v>
      </c>
      <c r="C62">
        <v>4.3469669315970502E-2</v>
      </c>
      <c r="D62" t="s">
        <v>10</v>
      </c>
    </row>
    <row r="63" spans="1:4" x14ac:dyDescent="0.25">
      <c r="A63" t="s">
        <v>59</v>
      </c>
      <c r="B63" t="s">
        <v>8</v>
      </c>
      <c r="C63">
        <v>0.20727936436299399</v>
      </c>
      <c r="D63" t="s">
        <v>10</v>
      </c>
    </row>
    <row r="64" spans="1:4" x14ac:dyDescent="0.25">
      <c r="A64" t="s">
        <v>59</v>
      </c>
      <c r="B64" t="s">
        <v>21</v>
      </c>
      <c r="C64">
        <v>0.62962351775832304</v>
      </c>
      <c r="D64" t="s">
        <v>10</v>
      </c>
    </row>
    <row r="65" spans="1:4" x14ac:dyDescent="0.25">
      <c r="A65" t="s">
        <v>59</v>
      </c>
      <c r="B65" t="s">
        <v>6</v>
      </c>
      <c r="C65">
        <v>0.231351486012808</v>
      </c>
      <c r="D65" t="s">
        <v>10</v>
      </c>
    </row>
    <row r="66" spans="1:4" x14ac:dyDescent="0.25">
      <c r="A66" t="s">
        <v>59</v>
      </c>
      <c r="B66" t="s">
        <v>15</v>
      </c>
      <c r="C66">
        <v>-1.4132000511577999E-2</v>
      </c>
      <c r="D66" t="s">
        <v>10</v>
      </c>
    </row>
    <row r="67" spans="1:4" x14ac:dyDescent="0.25">
      <c r="A67" t="s">
        <v>59</v>
      </c>
      <c r="B67" t="s">
        <v>13</v>
      </c>
      <c r="C67">
        <v>-0.62939550227399899</v>
      </c>
      <c r="D67" t="s">
        <v>10</v>
      </c>
    </row>
    <row r="68" spans="1:4" x14ac:dyDescent="0.25">
      <c r="A68" t="s">
        <v>59</v>
      </c>
      <c r="B68" t="s">
        <v>12</v>
      </c>
      <c r="C68">
        <v>-0.436564698430218</v>
      </c>
      <c r="D68" t="s">
        <v>10</v>
      </c>
    </row>
    <row r="69" spans="1:4" x14ac:dyDescent="0.25">
      <c r="A69" t="s">
        <v>59</v>
      </c>
      <c r="B69" t="s">
        <v>7</v>
      </c>
      <c r="C69">
        <v>-0.702402951991701</v>
      </c>
      <c r="D69" t="s">
        <v>10</v>
      </c>
    </row>
    <row r="70" spans="1:4" x14ac:dyDescent="0.25">
      <c r="A70" t="s">
        <v>59</v>
      </c>
      <c r="B70" t="s">
        <v>14</v>
      </c>
      <c r="C70">
        <v>-0.63197209505671104</v>
      </c>
      <c r="D70" t="s">
        <v>10</v>
      </c>
    </row>
    <row r="71" spans="1:4" x14ac:dyDescent="0.25">
      <c r="A71" t="s">
        <v>59</v>
      </c>
      <c r="B71" t="s">
        <v>5</v>
      </c>
      <c r="C71">
        <v>-0.711488060442238</v>
      </c>
      <c r="D71" t="s">
        <v>10</v>
      </c>
    </row>
    <row r="72" spans="1:4" x14ac:dyDescent="0.25">
      <c r="A72" t="s">
        <v>59</v>
      </c>
      <c r="B72" t="s">
        <v>4</v>
      </c>
      <c r="C72">
        <v>-0.89615171076269995</v>
      </c>
      <c r="D72" t="s">
        <v>10</v>
      </c>
    </row>
    <row r="73" spans="1:4" x14ac:dyDescent="0.25">
      <c r="A73" t="s">
        <v>59</v>
      </c>
      <c r="B73" t="s">
        <v>11</v>
      </c>
      <c r="C73">
        <v>-0.883670244319394</v>
      </c>
      <c r="D73" t="s">
        <v>10</v>
      </c>
    </row>
    <row r="74" spans="1:4" x14ac:dyDescent="0.25">
      <c r="A74" t="s">
        <v>52</v>
      </c>
      <c r="B74" t="s">
        <v>9</v>
      </c>
      <c r="C74">
        <v>0.690433253824146</v>
      </c>
      <c r="D74" t="s">
        <v>10</v>
      </c>
    </row>
    <row r="75" spans="1:4" x14ac:dyDescent="0.25">
      <c r="A75" t="s">
        <v>52</v>
      </c>
      <c r="B75" t="s">
        <v>8</v>
      </c>
      <c r="C75">
        <v>0.10893117595959</v>
      </c>
      <c r="D75" t="s">
        <v>10</v>
      </c>
    </row>
    <row r="76" spans="1:4" x14ac:dyDescent="0.25">
      <c r="A76" t="s">
        <v>52</v>
      </c>
      <c r="B76" t="s">
        <v>21</v>
      </c>
      <c r="C76">
        <v>-5.7461567568730103E-2</v>
      </c>
      <c r="D76" t="s">
        <v>10</v>
      </c>
    </row>
    <row r="77" spans="1:4" x14ac:dyDescent="0.25">
      <c r="A77" t="s">
        <v>52</v>
      </c>
      <c r="B77" t="s">
        <v>6</v>
      </c>
      <c r="C77">
        <v>6.2034952821136899E-2</v>
      </c>
      <c r="D77" t="s">
        <v>10</v>
      </c>
    </row>
    <row r="78" spans="1:4" x14ac:dyDescent="0.25">
      <c r="A78" t="s">
        <v>52</v>
      </c>
      <c r="B78" t="s">
        <v>15</v>
      </c>
      <c r="C78">
        <v>3.2172157940368797E-2</v>
      </c>
      <c r="D78" t="s">
        <v>10</v>
      </c>
    </row>
    <row r="79" spans="1:4" x14ac:dyDescent="0.25">
      <c r="A79" t="s">
        <v>52</v>
      </c>
      <c r="B79" t="s">
        <v>13</v>
      </c>
      <c r="C79">
        <v>0.101481988625719</v>
      </c>
      <c r="D79" t="s">
        <v>10</v>
      </c>
    </row>
    <row r="80" spans="1:4" x14ac:dyDescent="0.25">
      <c r="A80" t="s">
        <v>52</v>
      </c>
      <c r="B80" t="s">
        <v>12</v>
      </c>
      <c r="C80">
        <v>0.106439681587505</v>
      </c>
      <c r="D80" t="s">
        <v>10</v>
      </c>
    </row>
    <row r="81" spans="1:4" x14ac:dyDescent="0.25">
      <c r="A81" t="s">
        <v>52</v>
      </c>
      <c r="B81" t="s">
        <v>7</v>
      </c>
      <c r="C81">
        <v>-0.117535629626966</v>
      </c>
      <c r="D81" t="s">
        <v>10</v>
      </c>
    </row>
    <row r="82" spans="1:4" x14ac:dyDescent="0.25">
      <c r="A82" t="s">
        <v>52</v>
      </c>
      <c r="B82" t="s">
        <v>14</v>
      </c>
      <c r="C82">
        <v>-3.3588487685424599E-2</v>
      </c>
      <c r="D82" t="s">
        <v>10</v>
      </c>
    </row>
    <row r="83" spans="1:4" x14ac:dyDescent="0.25">
      <c r="A83" t="s">
        <v>52</v>
      </c>
      <c r="B83" t="s">
        <v>5</v>
      </c>
      <c r="C83">
        <v>1.2163913569773701E-2</v>
      </c>
      <c r="D83" t="s">
        <v>10</v>
      </c>
    </row>
    <row r="84" spans="1:4" x14ac:dyDescent="0.25">
      <c r="A84" t="s">
        <v>52</v>
      </c>
      <c r="B84" t="s">
        <v>4</v>
      </c>
      <c r="C84">
        <v>3.1551872018664599E-2</v>
      </c>
      <c r="D84" t="s">
        <v>10</v>
      </c>
    </row>
    <row r="85" spans="1:4" x14ac:dyDescent="0.25">
      <c r="A85" t="s">
        <v>52</v>
      </c>
      <c r="B85" t="s">
        <v>11</v>
      </c>
      <c r="C85">
        <v>3.8031304762145397E-2</v>
      </c>
      <c r="D85" t="s">
        <v>10</v>
      </c>
    </row>
    <row r="86" spans="1:4" x14ac:dyDescent="0.25">
      <c r="A86" t="s">
        <v>60</v>
      </c>
      <c r="B86" t="s">
        <v>9</v>
      </c>
      <c r="C86">
        <v>-0.33180265227178202</v>
      </c>
      <c r="D86" t="s">
        <v>10</v>
      </c>
    </row>
    <row r="87" spans="1:4" x14ac:dyDescent="0.25">
      <c r="A87" t="s">
        <v>60</v>
      </c>
      <c r="B87" t="s">
        <v>8</v>
      </c>
      <c r="C87">
        <v>2.0196427992300099E-2</v>
      </c>
      <c r="D87" t="s">
        <v>10</v>
      </c>
    </row>
    <row r="88" spans="1:4" x14ac:dyDescent="0.25">
      <c r="A88" t="s">
        <v>60</v>
      </c>
      <c r="B88" t="s">
        <v>21</v>
      </c>
      <c r="C88">
        <v>-0.27636921124724101</v>
      </c>
      <c r="D88" t="s">
        <v>10</v>
      </c>
    </row>
    <row r="89" spans="1:4" x14ac:dyDescent="0.25">
      <c r="A89" t="s">
        <v>60</v>
      </c>
      <c r="B89" t="s">
        <v>6</v>
      </c>
      <c r="C89">
        <v>-0.16613002224479601</v>
      </c>
      <c r="D89" t="s">
        <v>10</v>
      </c>
    </row>
    <row r="90" spans="1:4" x14ac:dyDescent="0.25">
      <c r="A90" t="s">
        <v>60</v>
      </c>
      <c r="B90" t="s">
        <v>15</v>
      </c>
      <c r="C90">
        <v>-0.102773803164244</v>
      </c>
      <c r="D90" t="s">
        <v>10</v>
      </c>
    </row>
    <row r="91" spans="1:4" x14ac:dyDescent="0.25">
      <c r="A91" t="s">
        <v>60</v>
      </c>
      <c r="B91" t="s">
        <v>13</v>
      </c>
      <c r="C91">
        <v>0.28401990329288002</v>
      </c>
      <c r="D91" t="s">
        <v>10</v>
      </c>
    </row>
    <row r="92" spans="1:4" x14ac:dyDescent="0.25">
      <c r="A92" t="s">
        <v>60</v>
      </c>
      <c r="B92" t="s">
        <v>12</v>
      </c>
      <c r="C92">
        <v>4.2752075087974802E-2</v>
      </c>
      <c r="D92" t="s">
        <v>10</v>
      </c>
    </row>
    <row r="93" spans="1:4" x14ac:dyDescent="0.25">
      <c r="A93" t="s">
        <v>60</v>
      </c>
      <c r="B93" t="s">
        <v>7</v>
      </c>
      <c r="C93">
        <v>-0.107229765054234</v>
      </c>
      <c r="D93" t="s">
        <v>10</v>
      </c>
    </row>
    <row r="94" spans="1:4" x14ac:dyDescent="0.25">
      <c r="A94" t="s">
        <v>60</v>
      </c>
      <c r="B94" t="s">
        <v>14</v>
      </c>
      <c r="C94">
        <v>-7.5906738141052296E-2</v>
      </c>
      <c r="D94" t="s">
        <v>10</v>
      </c>
    </row>
    <row r="95" spans="1:4" x14ac:dyDescent="0.25">
      <c r="A95" t="s">
        <v>60</v>
      </c>
      <c r="B95" t="s">
        <v>5</v>
      </c>
      <c r="C95">
        <v>-6.7039676449512697E-2</v>
      </c>
      <c r="D95" t="s">
        <v>10</v>
      </c>
    </row>
    <row r="96" spans="1:4" x14ac:dyDescent="0.25">
      <c r="A96" t="s">
        <v>60</v>
      </c>
      <c r="B96" t="s">
        <v>4</v>
      </c>
      <c r="C96">
        <v>-4.3332262018967498E-2</v>
      </c>
      <c r="D96" t="s">
        <v>10</v>
      </c>
    </row>
    <row r="97" spans="1:4" x14ac:dyDescent="0.25">
      <c r="A97" t="s">
        <v>60</v>
      </c>
      <c r="B97" t="s">
        <v>11</v>
      </c>
      <c r="C97">
        <v>-0.12396787755211</v>
      </c>
      <c r="D97" t="s">
        <v>10</v>
      </c>
    </row>
    <row r="98" spans="1:4" x14ac:dyDescent="0.25">
      <c r="A98" t="s">
        <v>61</v>
      </c>
      <c r="B98" t="s">
        <v>9</v>
      </c>
      <c r="C98">
        <v>-0.102157656347604</v>
      </c>
      <c r="D98" t="s">
        <v>10</v>
      </c>
    </row>
    <row r="99" spans="1:4" x14ac:dyDescent="0.25">
      <c r="A99" t="s">
        <v>61</v>
      </c>
      <c r="B99" t="s">
        <v>8</v>
      </c>
      <c r="C99">
        <v>-0.17008709976655101</v>
      </c>
      <c r="D99" t="s">
        <v>10</v>
      </c>
    </row>
    <row r="100" spans="1:4" x14ac:dyDescent="0.25">
      <c r="A100" t="s">
        <v>61</v>
      </c>
      <c r="B100" t="s">
        <v>21</v>
      </c>
      <c r="C100">
        <v>-0.242137933406876</v>
      </c>
      <c r="D100" t="s">
        <v>10</v>
      </c>
    </row>
    <row r="101" spans="1:4" x14ac:dyDescent="0.25">
      <c r="A101" t="s">
        <v>61</v>
      </c>
      <c r="B101" t="s">
        <v>6</v>
      </c>
      <c r="C101">
        <v>-9.5931899246231495E-2</v>
      </c>
      <c r="D101" t="s">
        <v>10</v>
      </c>
    </row>
    <row r="102" spans="1:4" x14ac:dyDescent="0.25">
      <c r="A102" t="s">
        <v>61</v>
      </c>
      <c r="B102" t="s">
        <v>15</v>
      </c>
      <c r="C102">
        <v>-8.9580275696301503E-2</v>
      </c>
      <c r="D102" t="s">
        <v>10</v>
      </c>
    </row>
    <row r="103" spans="1:4" x14ac:dyDescent="0.25">
      <c r="A103" t="s">
        <v>61</v>
      </c>
      <c r="B103" t="s">
        <v>13</v>
      </c>
      <c r="C103">
        <v>-2.8839869486103498E-2</v>
      </c>
      <c r="D103" t="s">
        <v>10</v>
      </c>
    </row>
    <row r="104" spans="1:4" x14ac:dyDescent="0.25">
      <c r="A104" t="s">
        <v>61</v>
      </c>
      <c r="B104" t="s">
        <v>12</v>
      </c>
      <c r="C104">
        <v>-5.1691924644309703E-2</v>
      </c>
      <c r="D104" t="s">
        <v>10</v>
      </c>
    </row>
    <row r="105" spans="1:4" x14ac:dyDescent="0.25">
      <c r="A105" t="s">
        <v>61</v>
      </c>
      <c r="B105" t="s">
        <v>7</v>
      </c>
      <c r="C105">
        <v>0.15291946612982699</v>
      </c>
      <c r="D105" t="s">
        <v>10</v>
      </c>
    </row>
    <row r="106" spans="1:4" x14ac:dyDescent="0.25">
      <c r="A106" t="s">
        <v>61</v>
      </c>
      <c r="B106" t="s">
        <v>14</v>
      </c>
      <c r="C106">
        <v>-3.9205535027079498E-2</v>
      </c>
      <c r="D106" t="s">
        <v>10</v>
      </c>
    </row>
    <row r="107" spans="1:4" x14ac:dyDescent="0.25">
      <c r="A107" t="s">
        <v>61</v>
      </c>
      <c r="B107" t="s">
        <v>5</v>
      </c>
      <c r="C107">
        <v>-4.6878166064474397E-2</v>
      </c>
      <c r="D107" t="s">
        <v>10</v>
      </c>
    </row>
    <row r="108" spans="1:4" x14ac:dyDescent="0.25">
      <c r="A108" t="s">
        <v>61</v>
      </c>
      <c r="B108" t="s">
        <v>4</v>
      </c>
      <c r="C108">
        <v>-2.8031687458897801E-2</v>
      </c>
      <c r="D108" t="s">
        <v>10</v>
      </c>
    </row>
    <row r="109" spans="1:4" x14ac:dyDescent="0.25">
      <c r="A109" t="s">
        <v>61</v>
      </c>
      <c r="B109" t="s">
        <v>11</v>
      </c>
      <c r="C109">
        <v>3.3126410339533001E-2</v>
      </c>
      <c r="D109" t="s">
        <v>10</v>
      </c>
    </row>
    <row r="110" spans="1:4" x14ac:dyDescent="0.25">
      <c r="A110" t="s">
        <v>62</v>
      </c>
      <c r="B110" t="s">
        <v>9</v>
      </c>
      <c r="C110">
        <v>0.29994261452073101</v>
      </c>
      <c r="D110" t="s">
        <v>10</v>
      </c>
    </row>
    <row r="111" spans="1:4" x14ac:dyDescent="0.25">
      <c r="A111" t="s">
        <v>62</v>
      </c>
      <c r="B111" t="s">
        <v>8</v>
      </c>
      <c r="C111">
        <v>0.166319868548333</v>
      </c>
      <c r="D111" t="s">
        <v>10</v>
      </c>
    </row>
    <row r="112" spans="1:4" x14ac:dyDescent="0.25">
      <c r="A112" t="s">
        <v>62</v>
      </c>
      <c r="B112" t="s">
        <v>21</v>
      </c>
      <c r="C112">
        <v>5.3654805535476503E-2</v>
      </c>
      <c r="D112" t="s">
        <v>10</v>
      </c>
    </row>
    <row r="113" spans="1:4" x14ac:dyDescent="0.25">
      <c r="A113" t="s">
        <v>62</v>
      </c>
      <c r="B113" t="s">
        <v>6</v>
      </c>
      <c r="C113">
        <v>3.13245173429176E-2</v>
      </c>
      <c r="D113" t="s">
        <v>10</v>
      </c>
    </row>
    <row r="114" spans="1:4" x14ac:dyDescent="0.25">
      <c r="A114" t="s">
        <v>62</v>
      </c>
      <c r="B114" t="s">
        <v>15</v>
      </c>
      <c r="C114">
        <v>-0.174313921431755</v>
      </c>
      <c r="D114" t="s">
        <v>10</v>
      </c>
    </row>
    <row r="115" spans="1:4" x14ac:dyDescent="0.25">
      <c r="A115" t="s">
        <v>62</v>
      </c>
      <c r="B115" t="s">
        <v>13</v>
      </c>
      <c r="C115">
        <v>-0.27273347984150298</v>
      </c>
      <c r="D115" t="s">
        <v>10</v>
      </c>
    </row>
    <row r="116" spans="1:4" x14ac:dyDescent="0.25">
      <c r="A116" t="s">
        <v>62</v>
      </c>
      <c r="B116" t="s">
        <v>12</v>
      </c>
      <c r="C116">
        <v>-0.33906486639904798</v>
      </c>
      <c r="D116" t="s">
        <v>10</v>
      </c>
    </row>
    <row r="117" spans="1:4" x14ac:dyDescent="0.25">
      <c r="A117" t="s">
        <v>62</v>
      </c>
      <c r="B117" t="s">
        <v>7</v>
      </c>
      <c r="C117">
        <v>-0.77424888054307295</v>
      </c>
      <c r="D117" t="s">
        <v>10</v>
      </c>
    </row>
    <row r="118" spans="1:4" x14ac:dyDescent="0.25">
      <c r="A118" t="s">
        <v>62</v>
      </c>
      <c r="B118" t="s">
        <v>14</v>
      </c>
      <c r="C118">
        <v>-0.78067285591026703</v>
      </c>
      <c r="D118" t="s">
        <v>10</v>
      </c>
    </row>
    <row r="119" spans="1:4" x14ac:dyDescent="0.25">
      <c r="A119" t="s">
        <v>62</v>
      </c>
      <c r="B119" t="s">
        <v>5</v>
      </c>
      <c r="C119">
        <v>-0.81324198938645098</v>
      </c>
      <c r="D119" t="s">
        <v>10</v>
      </c>
    </row>
    <row r="120" spans="1:4" x14ac:dyDescent="0.25">
      <c r="A120" t="s">
        <v>62</v>
      </c>
      <c r="B120" t="s">
        <v>4</v>
      </c>
      <c r="C120">
        <v>-0.93596378822190096</v>
      </c>
      <c r="D120" t="s">
        <v>10</v>
      </c>
    </row>
    <row r="121" spans="1:4" x14ac:dyDescent="0.25">
      <c r="A121" t="s">
        <v>62</v>
      </c>
      <c r="B121" t="s">
        <v>11</v>
      </c>
      <c r="C121">
        <v>-0.93648040676982602</v>
      </c>
      <c r="D121" t="s">
        <v>10</v>
      </c>
    </row>
    <row r="122" spans="1:4" x14ac:dyDescent="0.25">
      <c r="A122" t="s">
        <v>59</v>
      </c>
      <c r="B122" t="s">
        <v>9</v>
      </c>
      <c r="C122">
        <v>17.016582304532999</v>
      </c>
      <c r="D122" t="s">
        <v>11</v>
      </c>
    </row>
    <row r="123" spans="1:4" x14ac:dyDescent="0.25">
      <c r="A123" t="s">
        <v>59</v>
      </c>
      <c r="B123" t="s">
        <v>8</v>
      </c>
      <c r="C123">
        <v>16.660312733215399</v>
      </c>
      <c r="D123" t="s">
        <v>11</v>
      </c>
    </row>
    <row r="124" spans="1:4" x14ac:dyDescent="0.25">
      <c r="A124" t="s">
        <v>59</v>
      </c>
      <c r="B124" t="s">
        <v>21</v>
      </c>
      <c r="C124">
        <v>17.838961248541899</v>
      </c>
      <c r="D124" t="s">
        <v>11</v>
      </c>
    </row>
    <row r="125" spans="1:4" x14ac:dyDescent="0.25">
      <c r="A125" t="s">
        <v>59</v>
      </c>
      <c r="B125" t="s">
        <v>6</v>
      </c>
      <c r="C125">
        <v>15.4632779629176</v>
      </c>
      <c r="D125" t="s">
        <v>11</v>
      </c>
    </row>
    <row r="126" spans="1:4" x14ac:dyDescent="0.25">
      <c r="A126" t="s">
        <v>59</v>
      </c>
      <c r="B126" t="s">
        <v>10</v>
      </c>
      <c r="C126">
        <v>13.9117742948584</v>
      </c>
      <c r="D126" t="s">
        <v>11</v>
      </c>
    </row>
    <row r="127" spans="1:4" x14ac:dyDescent="0.25">
      <c r="A127" t="s">
        <v>59</v>
      </c>
      <c r="B127" t="s">
        <v>15</v>
      </c>
      <c r="C127">
        <v>12.0951603201287</v>
      </c>
      <c r="D127" t="s">
        <v>11</v>
      </c>
    </row>
    <row r="128" spans="1:4" x14ac:dyDescent="0.25">
      <c r="A128" t="s">
        <v>59</v>
      </c>
      <c r="B128" t="s">
        <v>13</v>
      </c>
      <c r="C128">
        <v>7.9982019373273197</v>
      </c>
      <c r="D128" t="s">
        <v>11</v>
      </c>
    </row>
    <row r="129" spans="1:4" x14ac:dyDescent="0.25">
      <c r="A129" t="s">
        <v>59</v>
      </c>
      <c r="B129" t="s">
        <v>12</v>
      </c>
      <c r="C129">
        <v>8.3029341677982895</v>
      </c>
      <c r="D129" t="s">
        <v>11</v>
      </c>
    </row>
    <row r="130" spans="1:4" x14ac:dyDescent="0.25">
      <c r="A130" t="s">
        <v>59</v>
      </c>
      <c r="B130" t="s">
        <v>7</v>
      </c>
      <c r="C130">
        <v>2.5191311512840602</v>
      </c>
      <c r="D130" t="s">
        <v>11</v>
      </c>
    </row>
    <row r="131" spans="1:4" x14ac:dyDescent="0.25">
      <c r="A131" t="s">
        <v>59</v>
      </c>
      <c r="B131" t="s">
        <v>14</v>
      </c>
      <c r="C131">
        <v>2.7172568186403199</v>
      </c>
      <c r="D131" t="s">
        <v>11</v>
      </c>
    </row>
    <row r="132" spans="1:4" x14ac:dyDescent="0.25">
      <c r="A132" t="s">
        <v>59</v>
      </c>
      <c r="B132" t="s">
        <v>5</v>
      </c>
      <c r="C132">
        <v>2.03822132735871</v>
      </c>
      <c r="D132" t="s">
        <v>11</v>
      </c>
    </row>
    <row r="133" spans="1:4" x14ac:dyDescent="0.25">
      <c r="A133" t="s">
        <v>59</v>
      </c>
      <c r="B133" t="s">
        <v>4</v>
      </c>
      <c r="C133">
        <v>-3.0561319317776399E-2</v>
      </c>
      <c r="D133" t="s">
        <v>11</v>
      </c>
    </row>
    <row r="134" spans="1:4" x14ac:dyDescent="0.25">
      <c r="A134" t="s">
        <v>52</v>
      </c>
      <c r="B134" t="s">
        <v>9</v>
      </c>
      <c r="C134">
        <v>3.1717865410985202</v>
      </c>
      <c r="D134" t="s">
        <v>11</v>
      </c>
    </row>
    <row r="135" spans="1:4" x14ac:dyDescent="0.25">
      <c r="A135" t="s">
        <v>52</v>
      </c>
      <c r="B135" t="s">
        <v>8</v>
      </c>
      <c r="C135">
        <v>-6.6659454447946798E-2</v>
      </c>
      <c r="D135" t="s">
        <v>11</v>
      </c>
    </row>
    <row r="136" spans="1:4" x14ac:dyDescent="0.25">
      <c r="A136" t="s">
        <v>52</v>
      </c>
      <c r="B136" t="s">
        <v>21</v>
      </c>
      <c r="C136">
        <v>-0.931902746831754</v>
      </c>
      <c r="D136" t="s">
        <v>11</v>
      </c>
    </row>
    <row r="137" spans="1:4" x14ac:dyDescent="0.25">
      <c r="A137" t="s">
        <v>52</v>
      </c>
      <c r="B137" t="s">
        <v>6</v>
      </c>
      <c r="C137">
        <v>-0.278006255053938</v>
      </c>
      <c r="D137" t="s">
        <v>11</v>
      </c>
    </row>
    <row r="138" spans="1:4" x14ac:dyDescent="0.25">
      <c r="A138" t="s">
        <v>52</v>
      </c>
      <c r="B138" t="s">
        <v>10</v>
      </c>
      <c r="C138">
        <v>-0.59873344314930399</v>
      </c>
      <c r="D138" t="s">
        <v>11</v>
      </c>
    </row>
    <row r="139" spans="1:4" x14ac:dyDescent="0.25">
      <c r="A139" t="s">
        <v>52</v>
      </c>
      <c r="B139" t="s">
        <v>15</v>
      </c>
      <c r="C139">
        <v>-0.358295408029216</v>
      </c>
      <c r="D139" t="s">
        <v>11</v>
      </c>
    </row>
    <row r="140" spans="1:4" x14ac:dyDescent="0.25">
      <c r="A140" t="s">
        <v>52</v>
      </c>
      <c r="B140" t="s">
        <v>13</v>
      </c>
      <c r="C140">
        <v>2.8105245739189301E-2</v>
      </c>
      <c r="D140" t="s">
        <v>11</v>
      </c>
    </row>
    <row r="141" spans="1:4" x14ac:dyDescent="0.25">
      <c r="A141" t="s">
        <v>52</v>
      </c>
      <c r="B141" t="s">
        <v>12</v>
      </c>
      <c r="C141">
        <v>7.2495526231970905E-2</v>
      </c>
      <c r="D141" t="s">
        <v>11</v>
      </c>
    </row>
    <row r="142" spans="1:4" x14ac:dyDescent="0.25">
      <c r="A142" t="s">
        <v>52</v>
      </c>
      <c r="B142" t="s">
        <v>7</v>
      </c>
      <c r="C142">
        <v>-0.68051405716916202</v>
      </c>
      <c r="D142" t="s">
        <v>11</v>
      </c>
    </row>
    <row r="143" spans="1:4" x14ac:dyDescent="0.25">
      <c r="A143" t="s">
        <v>52</v>
      </c>
      <c r="B143" t="s">
        <v>14</v>
      </c>
      <c r="C143">
        <v>-0.35078419755326101</v>
      </c>
      <c r="D143" t="s">
        <v>11</v>
      </c>
    </row>
    <row r="144" spans="1:4" x14ac:dyDescent="0.25">
      <c r="A144" t="s">
        <v>52</v>
      </c>
      <c r="B144" t="s">
        <v>5</v>
      </c>
      <c r="C144">
        <v>-0.15623030542483901</v>
      </c>
      <c r="D144" t="s">
        <v>11</v>
      </c>
    </row>
    <row r="145" spans="1:4" x14ac:dyDescent="0.25">
      <c r="A145" t="s">
        <v>52</v>
      </c>
      <c r="B145" t="s">
        <v>4</v>
      </c>
      <c r="C145">
        <v>-1.9371515723907599E-2</v>
      </c>
      <c r="D145" t="s">
        <v>11</v>
      </c>
    </row>
    <row r="146" spans="1:4" x14ac:dyDescent="0.25">
      <c r="A146" t="s">
        <v>60</v>
      </c>
      <c r="B146" t="s">
        <v>9</v>
      </c>
      <c r="C146">
        <v>0.48167246191986801</v>
      </c>
      <c r="D146" t="s">
        <v>11</v>
      </c>
    </row>
    <row r="147" spans="1:4" x14ac:dyDescent="0.25">
      <c r="A147" t="s">
        <v>60</v>
      </c>
      <c r="B147" t="s">
        <v>8</v>
      </c>
      <c r="C147">
        <v>2.2882166664385601</v>
      </c>
      <c r="D147" t="s">
        <v>11</v>
      </c>
    </row>
    <row r="148" spans="1:4" x14ac:dyDescent="0.25">
      <c r="A148" t="s">
        <v>60</v>
      </c>
      <c r="B148" t="s">
        <v>21</v>
      </c>
      <c r="C148">
        <v>0.53097760465328403</v>
      </c>
      <c r="D148" t="s">
        <v>11</v>
      </c>
    </row>
    <row r="149" spans="1:4" x14ac:dyDescent="0.25">
      <c r="A149" t="s">
        <v>60</v>
      </c>
      <c r="B149" t="s">
        <v>6</v>
      </c>
      <c r="C149">
        <v>1.1004039784336599</v>
      </c>
      <c r="D149" t="s">
        <v>11</v>
      </c>
    </row>
    <row r="150" spans="1:4" x14ac:dyDescent="0.25">
      <c r="A150" t="s">
        <v>60</v>
      </c>
      <c r="B150" t="s">
        <v>10</v>
      </c>
      <c r="C150">
        <v>1.9516478498672301</v>
      </c>
      <c r="D150" t="s">
        <v>11</v>
      </c>
    </row>
    <row r="151" spans="1:4" x14ac:dyDescent="0.25">
      <c r="A151" t="s">
        <v>60</v>
      </c>
      <c r="B151" t="s">
        <v>15</v>
      </c>
      <c r="C151">
        <v>1.1786811073112899</v>
      </c>
      <c r="D151" t="s">
        <v>11</v>
      </c>
    </row>
    <row r="152" spans="1:4" x14ac:dyDescent="0.25">
      <c r="A152" t="s">
        <v>60</v>
      </c>
      <c r="B152" t="s">
        <v>13</v>
      </c>
      <c r="C152">
        <v>2.98543207697504</v>
      </c>
      <c r="D152" t="s">
        <v>11</v>
      </c>
    </row>
    <row r="153" spans="1:4" x14ac:dyDescent="0.25">
      <c r="A153" t="s">
        <v>60</v>
      </c>
      <c r="B153" t="s">
        <v>12</v>
      </c>
      <c r="C153">
        <v>1.6747931430923799</v>
      </c>
      <c r="D153" t="s">
        <v>11</v>
      </c>
    </row>
    <row r="154" spans="1:4" x14ac:dyDescent="0.25">
      <c r="A154" t="s">
        <v>60</v>
      </c>
      <c r="B154" t="s">
        <v>7</v>
      </c>
      <c r="C154">
        <v>0.31975247623620701</v>
      </c>
      <c r="D154" t="s">
        <v>11</v>
      </c>
    </row>
    <row r="155" spans="1:4" x14ac:dyDescent="0.25">
      <c r="A155" t="s">
        <v>60</v>
      </c>
      <c r="B155" t="s">
        <v>14</v>
      </c>
      <c r="C155">
        <v>0.43024842442114403</v>
      </c>
      <c r="D155" t="s">
        <v>11</v>
      </c>
    </row>
    <row r="156" spans="1:4" x14ac:dyDescent="0.25">
      <c r="A156" t="s">
        <v>60</v>
      </c>
      <c r="B156" t="s">
        <v>5</v>
      </c>
      <c r="C156">
        <v>0.40758580877311001</v>
      </c>
      <c r="D156" t="s">
        <v>11</v>
      </c>
    </row>
    <row r="157" spans="1:4" x14ac:dyDescent="0.25">
      <c r="A157" t="s">
        <v>60</v>
      </c>
      <c r="B157" t="s">
        <v>4</v>
      </c>
      <c r="C157">
        <v>0.238610050241779</v>
      </c>
      <c r="D157" t="s">
        <v>11</v>
      </c>
    </row>
    <row r="158" spans="1:4" x14ac:dyDescent="0.25">
      <c r="A158" t="s">
        <v>61</v>
      </c>
      <c r="B158" t="s">
        <v>9</v>
      </c>
      <c r="C158">
        <v>-1.20481871378939</v>
      </c>
      <c r="D158" t="s">
        <v>11</v>
      </c>
    </row>
    <row r="159" spans="1:4" x14ac:dyDescent="0.25">
      <c r="A159" t="s">
        <v>61</v>
      </c>
      <c r="B159" t="s">
        <v>8</v>
      </c>
      <c r="C159">
        <v>-1.5202934734868701</v>
      </c>
      <c r="D159" t="s">
        <v>11</v>
      </c>
    </row>
    <row r="160" spans="1:4" x14ac:dyDescent="0.25">
      <c r="A160" t="s">
        <v>61</v>
      </c>
      <c r="B160" t="s">
        <v>21</v>
      </c>
      <c r="C160">
        <v>-1.85016531006635</v>
      </c>
      <c r="D160" t="s">
        <v>11</v>
      </c>
    </row>
    <row r="161" spans="1:4" x14ac:dyDescent="0.25">
      <c r="A161" t="s">
        <v>61</v>
      </c>
      <c r="B161" t="s">
        <v>6</v>
      </c>
      <c r="C161">
        <v>-1.04935449945125</v>
      </c>
      <c r="D161" t="s">
        <v>11</v>
      </c>
    </row>
    <row r="162" spans="1:4" x14ac:dyDescent="0.25">
      <c r="A162" t="s">
        <v>61</v>
      </c>
      <c r="B162" t="s">
        <v>10</v>
      </c>
      <c r="C162">
        <v>-0.52151483746902805</v>
      </c>
      <c r="D162" t="s">
        <v>11</v>
      </c>
    </row>
    <row r="163" spans="1:4" x14ac:dyDescent="0.25">
      <c r="A163" t="s">
        <v>61</v>
      </c>
      <c r="B163" t="s">
        <v>15</v>
      </c>
      <c r="C163">
        <v>-0.91662652733799299</v>
      </c>
      <c r="D163" t="s">
        <v>11</v>
      </c>
    </row>
    <row r="164" spans="1:4" x14ac:dyDescent="0.25">
      <c r="A164" t="s">
        <v>61</v>
      </c>
      <c r="B164" t="s">
        <v>13</v>
      </c>
      <c r="C164">
        <v>-0.56225598764207396</v>
      </c>
      <c r="D164" t="s">
        <v>11</v>
      </c>
    </row>
    <row r="165" spans="1:4" x14ac:dyDescent="0.25">
      <c r="A165" t="s">
        <v>61</v>
      </c>
      <c r="B165" t="s">
        <v>12</v>
      </c>
      <c r="C165">
        <v>-0.64500611594590596</v>
      </c>
      <c r="D165" t="s">
        <v>11</v>
      </c>
    </row>
    <row r="166" spans="1:4" x14ac:dyDescent="0.25">
      <c r="A166" t="s">
        <v>61</v>
      </c>
      <c r="B166" t="s">
        <v>7</v>
      </c>
      <c r="C166">
        <v>0.39566955327613901</v>
      </c>
      <c r="D166" t="s">
        <v>11</v>
      </c>
    </row>
    <row r="167" spans="1:4" x14ac:dyDescent="0.25">
      <c r="A167" t="s">
        <v>61</v>
      </c>
      <c r="B167" t="s">
        <v>14</v>
      </c>
      <c r="C167">
        <v>-0.34381568298543602</v>
      </c>
      <c r="D167" t="s">
        <v>11</v>
      </c>
    </row>
    <row r="168" spans="1:4" x14ac:dyDescent="0.25">
      <c r="A168" t="s">
        <v>61</v>
      </c>
      <c r="B168" t="s">
        <v>5</v>
      </c>
      <c r="C168">
        <v>-0.34941299910309898</v>
      </c>
      <c r="D168" t="s">
        <v>11</v>
      </c>
    </row>
    <row r="169" spans="1:4" x14ac:dyDescent="0.25">
      <c r="A169" t="s">
        <v>61</v>
      </c>
      <c r="B169" t="s">
        <v>4</v>
      </c>
      <c r="C169">
        <v>-0.180543999578689</v>
      </c>
      <c r="D169" t="s">
        <v>11</v>
      </c>
    </row>
    <row r="170" spans="1:4" x14ac:dyDescent="0.25">
      <c r="A170" t="s">
        <v>62</v>
      </c>
      <c r="B170" t="s">
        <v>9</v>
      </c>
      <c r="C170">
        <v>19.465222593762</v>
      </c>
      <c r="D170" t="s">
        <v>11</v>
      </c>
    </row>
    <row r="171" spans="1:4" x14ac:dyDescent="0.25">
      <c r="A171" t="s">
        <v>62</v>
      </c>
      <c r="B171" t="s">
        <v>8</v>
      </c>
      <c r="C171">
        <v>17.361576471719101</v>
      </c>
      <c r="D171" t="s">
        <v>11</v>
      </c>
    </row>
    <row r="172" spans="1:4" x14ac:dyDescent="0.25">
      <c r="A172" t="s">
        <v>62</v>
      </c>
      <c r="B172" t="s">
        <v>21</v>
      </c>
      <c r="C172">
        <v>15.5878707962971</v>
      </c>
      <c r="D172" t="s">
        <v>11</v>
      </c>
    </row>
    <row r="173" spans="1:4" x14ac:dyDescent="0.25">
      <c r="A173" t="s">
        <v>62</v>
      </c>
      <c r="B173" t="s">
        <v>6</v>
      </c>
      <c r="C173">
        <v>15.236321186846</v>
      </c>
      <c r="D173" t="s">
        <v>11</v>
      </c>
    </row>
    <row r="174" spans="1:4" x14ac:dyDescent="0.25">
      <c r="A174" t="s">
        <v>62</v>
      </c>
      <c r="B174" t="s">
        <v>10</v>
      </c>
      <c r="C174">
        <v>14.7431738641073</v>
      </c>
      <c r="D174" t="s">
        <v>11</v>
      </c>
    </row>
    <row r="175" spans="1:4" x14ac:dyDescent="0.25">
      <c r="A175" t="s">
        <v>62</v>
      </c>
      <c r="B175" t="s">
        <v>15</v>
      </c>
      <c r="C175">
        <v>11.998919492072799</v>
      </c>
      <c r="D175" t="s">
        <v>11</v>
      </c>
    </row>
    <row r="176" spans="1:4" x14ac:dyDescent="0.25">
      <c r="A176" t="s">
        <v>62</v>
      </c>
      <c r="B176" t="s">
        <v>13</v>
      </c>
      <c r="C176">
        <v>10.449483272399499</v>
      </c>
      <c r="D176" t="s">
        <v>11</v>
      </c>
    </row>
    <row r="177" spans="1:4" x14ac:dyDescent="0.25">
      <c r="A177" t="s">
        <v>62</v>
      </c>
      <c r="B177" t="s">
        <v>12</v>
      </c>
      <c r="C177">
        <v>9.4052167211767408</v>
      </c>
      <c r="D177" t="s">
        <v>11</v>
      </c>
    </row>
    <row r="178" spans="1:4" x14ac:dyDescent="0.25">
      <c r="A178" t="s">
        <v>62</v>
      </c>
      <c r="B178" t="s">
        <v>7</v>
      </c>
      <c r="C178">
        <v>2.5540391236272502</v>
      </c>
      <c r="D178" t="s">
        <v>11</v>
      </c>
    </row>
    <row r="179" spans="1:4" x14ac:dyDescent="0.25">
      <c r="A179" t="s">
        <v>62</v>
      </c>
      <c r="B179" t="s">
        <v>14</v>
      </c>
      <c r="C179">
        <v>2.4529053625227699</v>
      </c>
      <c r="D179" t="s">
        <v>11</v>
      </c>
    </row>
    <row r="180" spans="1:4" x14ac:dyDescent="0.25">
      <c r="A180" t="s">
        <v>62</v>
      </c>
      <c r="B180" t="s">
        <v>5</v>
      </c>
      <c r="C180">
        <v>1.9401638316038801</v>
      </c>
      <c r="D180" t="s">
        <v>11</v>
      </c>
    </row>
    <row r="181" spans="1:4" x14ac:dyDescent="0.25">
      <c r="A181" t="s">
        <v>62</v>
      </c>
      <c r="B181" t="s">
        <v>4</v>
      </c>
      <c r="C181">
        <v>8.1332156214053708E-3</v>
      </c>
      <c r="D181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8E1-14FB-437B-807A-D10A4A629D74}">
  <sheetPr>
    <tabColor theme="8" tint="0.79998168889431442"/>
  </sheetPr>
  <dimension ref="A3:O9"/>
  <sheetViews>
    <sheetView zoomScale="85" zoomScaleNormal="85" workbookViewId="0">
      <selection activeCell="A13" sqref="A13:O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9.7109375" bestFit="1" customWidth="1"/>
    <col min="4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15" x14ac:dyDescent="0.25">
      <c r="A3" s="3" t="s">
        <v>63</v>
      </c>
      <c r="B3" s="3" t="s">
        <v>66</v>
      </c>
    </row>
    <row r="4" spans="1:15" x14ac:dyDescent="0.25">
      <c r="A4" s="3" t="s">
        <v>64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21</v>
      </c>
      <c r="K4" t="s">
        <v>12</v>
      </c>
      <c r="L4" t="s">
        <v>13</v>
      </c>
      <c r="M4" t="s">
        <v>14</v>
      </c>
      <c r="N4" t="s">
        <v>15</v>
      </c>
      <c r="O4" t="s">
        <v>65</v>
      </c>
    </row>
    <row r="5" spans="1:15" x14ac:dyDescent="0.25">
      <c r="A5" s="4" t="s">
        <v>24</v>
      </c>
      <c r="B5" s="1">
        <v>15585.9875541569</v>
      </c>
      <c r="C5" s="1">
        <v>274479.129596752</v>
      </c>
      <c r="D5" s="1">
        <v>313377.11085666798</v>
      </c>
      <c r="E5" s="1">
        <v>548984.46099454595</v>
      </c>
      <c r="F5" s="1">
        <v>77706.777908506498</v>
      </c>
      <c r="G5" s="1">
        <v>1300536.5275129101</v>
      </c>
      <c r="H5" s="1">
        <v>149992.479633093</v>
      </c>
      <c r="I5" s="1">
        <v>114974.361323602</v>
      </c>
      <c r="J5" s="1"/>
      <c r="K5" s="1">
        <v>9762.5667948630198</v>
      </c>
      <c r="L5" s="1">
        <v>113301.431282192</v>
      </c>
      <c r="M5" s="1">
        <v>16741.402889109799</v>
      </c>
      <c r="N5" s="1">
        <v>43788.583897087497</v>
      </c>
      <c r="O5" s="1">
        <v>2979230.8202434867</v>
      </c>
    </row>
    <row r="6" spans="1:15" x14ac:dyDescent="0.25">
      <c r="A6" s="4" t="s">
        <v>25</v>
      </c>
      <c r="B6" s="1">
        <v>43.8225435187871</v>
      </c>
      <c r="C6" s="1">
        <v>502.673951086258</v>
      </c>
      <c r="D6" s="1">
        <v>1042.4323666246401</v>
      </c>
      <c r="E6" s="1">
        <v>571.12400071943603</v>
      </c>
      <c r="F6" s="1">
        <v>200.822724800511</v>
      </c>
      <c r="G6" s="1">
        <v>2311.4789023477401</v>
      </c>
      <c r="H6" s="1">
        <v>322.66477888678298</v>
      </c>
      <c r="I6" s="1">
        <v>160.00182970194999</v>
      </c>
      <c r="J6" s="1"/>
      <c r="K6" s="1">
        <v>58.989461562156897</v>
      </c>
      <c r="L6" s="1">
        <v>196.81816133197401</v>
      </c>
      <c r="M6" s="1">
        <v>106.27504644366</v>
      </c>
      <c r="N6" s="1">
        <v>75.692879021502193</v>
      </c>
      <c r="O6" s="1">
        <v>5592.7966460453981</v>
      </c>
    </row>
    <row r="7" spans="1:15" x14ac:dyDescent="0.25">
      <c r="A7" s="4" t="s">
        <v>23</v>
      </c>
      <c r="B7" s="1">
        <v>35223419.990669303</v>
      </c>
      <c r="C7" s="1">
        <v>62467896.901832096</v>
      </c>
      <c r="D7" s="1">
        <v>737840799.96407998</v>
      </c>
      <c r="E7" s="1">
        <v>341202299.90291601</v>
      </c>
      <c r="F7" s="1">
        <v>43434249.995513797</v>
      </c>
      <c r="G7" s="1">
        <v>1499449999.95192</v>
      </c>
      <c r="H7" s="1">
        <v>122260742.181968</v>
      </c>
      <c r="I7" s="1">
        <v>131016499.848662</v>
      </c>
      <c r="J7" s="1"/>
      <c r="K7" s="1">
        <v>27814499.993409701</v>
      </c>
      <c r="L7" s="1">
        <v>102757998.88404199</v>
      </c>
      <c r="M7" s="1">
        <v>54030239.994576</v>
      </c>
      <c r="N7" s="1">
        <v>56755929.996588401</v>
      </c>
      <c r="O7" s="1">
        <v>3214254577.6061769</v>
      </c>
    </row>
    <row r="8" spans="1:15" x14ac:dyDescent="0.25">
      <c r="A8" s="4" t="s">
        <v>26</v>
      </c>
      <c r="B8" s="1">
        <v>10479183.188389201</v>
      </c>
      <c r="C8" s="1">
        <v>138868534.73280501</v>
      </c>
      <c r="D8" s="1">
        <v>4855000.0514764702</v>
      </c>
      <c r="E8" s="1">
        <v>33827380.678799897</v>
      </c>
      <c r="F8" s="1">
        <v>12564209.993073</v>
      </c>
      <c r="G8" s="1">
        <v>822941380.22711396</v>
      </c>
      <c r="H8" s="1">
        <v>210745102.153308</v>
      </c>
      <c r="I8" s="1">
        <v>85779844.000008807</v>
      </c>
      <c r="J8" s="1">
        <v>114523770.097872</v>
      </c>
      <c r="K8" s="1">
        <v>19161830.715780899</v>
      </c>
      <c r="L8" s="1">
        <v>73905540.000008896</v>
      </c>
      <c r="M8" s="1">
        <v>31117913.655060802</v>
      </c>
      <c r="N8" s="1">
        <v>88090595.280259907</v>
      </c>
      <c r="O8" s="1">
        <v>1646860284.7739568</v>
      </c>
    </row>
    <row r="9" spans="1:15" x14ac:dyDescent="0.25">
      <c r="A9" s="4" t="s">
        <v>65</v>
      </c>
      <c r="B9" s="1">
        <v>45718232.989156172</v>
      </c>
      <c r="C9" s="1">
        <v>201611413.43818495</v>
      </c>
      <c r="D9" s="1">
        <v>743010219.55877972</v>
      </c>
      <c r="E9" s="1">
        <v>375579236.16671121</v>
      </c>
      <c r="F9" s="1">
        <v>56076367.589220107</v>
      </c>
      <c r="G9" s="1">
        <v>2323694228.1854496</v>
      </c>
      <c r="H9" s="1">
        <v>333156159.47968799</v>
      </c>
      <c r="I9" s="1">
        <v>216911478.21182412</v>
      </c>
      <c r="J9" s="1">
        <v>114523770.097872</v>
      </c>
      <c r="K9" s="1">
        <v>46986152.265447021</v>
      </c>
      <c r="L9" s="1">
        <v>176777037.13349444</v>
      </c>
      <c r="M9" s="1">
        <v>85165001.327572361</v>
      </c>
      <c r="N9" s="1">
        <v>144890389.55362442</v>
      </c>
      <c r="O9" s="1">
        <v>4864099685.9970226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C50"/>
  <sheetViews>
    <sheetView workbookViewId="0">
      <selection activeCell="A13" sqref="A13:O18"/>
    </sheetView>
  </sheetViews>
  <sheetFormatPr baseColWidth="10" defaultRowHeight="15" x14ac:dyDescent="0.25"/>
  <sheetData>
    <row r="1" spans="1:3" x14ac:dyDescent="0.25">
      <c r="A1" t="s">
        <v>22</v>
      </c>
      <c r="B1" t="s">
        <v>1</v>
      </c>
      <c r="C1" t="s">
        <v>2</v>
      </c>
    </row>
    <row r="2" spans="1:3" x14ac:dyDescent="0.25">
      <c r="A2" t="s">
        <v>23</v>
      </c>
      <c r="B2" t="s">
        <v>4</v>
      </c>
      <c r="C2">
        <v>35223419.990669303</v>
      </c>
    </row>
    <row r="3" spans="1:3" x14ac:dyDescent="0.25">
      <c r="A3" t="s">
        <v>23</v>
      </c>
      <c r="B3" t="s">
        <v>5</v>
      </c>
      <c r="C3">
        <v>62467896.901832096</v>
      </c>
    </row>
    <row r="4" spans="1:3" x14ac:dyDescent="0.25">
      <c r="A4" t="s">
        <v>23</v>
      </c>
      <c r="B4" t="s">
        <v>6</v>
      </c>
      <c r="C4">
        <v>737840799.96407998</v>
      </c>
    </row>
    <row r="5" spans="1:3" x14ac:dyDescent="0.25">
      <c r="A5" t="s">
        <v>23</v>
      </c>
      <c r="B5" t="s">
        <v>7</v>
      </c>
      <c r="C5">
        <v>341202299.90291601</v>
      </c>
    </row>
    <row r="6" spans="1:3" x14ac:dyDescent="0.25">
      <c r="A6" t="s">
        <v>23</v>
      </c>
      <c r="B6" t="s">
        <v>8</v>
      </c>
      <c r="C6">
        <v>43434249.995513797</v>
      </c>
    </row>
    <row r="7" spans="1:3" x14ac:dyDescent="0.25">
      <c r="A7" t="s">
        <v>23</v>
      </c>
      <c r="B7" t="s">
        <v>9</v>
      </c>
      <c r="C7">
        <v>1499449999.95192</v>
      </c>
    </row>
    <row r="8" spans="1:3" x14ac:dyDescent="0.25">
      <c r="A8" t="s">
        <v>23</v>
      </c>
      <c r="B8" t="s">
        <v>10</v>
      </c>
      <c r="C8">
        <v>122260742.181968</v>
      </c>
    </row>
    <row r="9" spans="1:3" x14ac:dyDescent="0.25">
      <c r="A9" t="s">
        <v>23</v>
      </c>
      <c r="B9" t="s">
        <v>11</v>
      </c>
      <c r="C9">
        <v>131016499.848662</v>
      </c>
    </row>
    <row r="10" spans="1:3" x14ac:dyDescent="0.25">
      <c r="A10" t="s">
        <v>23</v>
      </c>
      <c r="B10" t="s">
        <v>12</v>
      </c>
      <c r="C10">
        <v>27814499.993409701</v>
      </c>
    </row>
    <row r="11" spans="1:3" x14ac:dyDescent="0.25">
      <c r="A11" t="s">
        <v>23</v>
      </c>
      <c r="B11" t="s">
        <v>13</v>
      </c>
      <c r="C11">
        <v>102757998.88404199</v>
      </c>
    </row>
    <row r="12" spans="1:3" x14ac:dyDescent="0.25">
      <c r="A12" t="s">
        <v>23</v>
      </c>
      <c r="B12" t="s">
        <v>14</v>
      </c>
      <c r="C12">
        <v>54030239.994576</v>
      </c>
    </row>
    <row r="13" spans="1:3" x14ac:dyDescent="0.25">
      <c r="A13" t="s">
        <v>23</v>
      </c>
      <c r="B13" t="s">
        <v>15</v>
      </c>
      <c r="C13">
        <v>56755929.996588401</v>
      </c>
    </row>
    <row r="14" spans="1:3" x14ac:dyDescent="0.25">
      <c r="A14" t="s">
        <v>24</v>
      </c>
      <c r="B14" t="s">
        <v>4</v>
      </c>
      <c r="C14">
        <v>15585.9875541569</v>
      </c>
    </row>
    <row r="15" spans="1:3" x14ac:dyDescent="0.25">
      <c r="A15" t="s">
        <v>24</v>
      </c>
      <c r="B15" t="s">
        <v>5</v>
      </c>
      <c r="C15">
        <v>274479.129596752</v>
      </c>
    </row>
    <row r="16" spans="1:3" x14ac:dyDescent="0.25">
      <c r="A16" t="s">
        <v>24</v>
      </c>
      <c r="B16" t="s">
        <v>6</v>
      </c>
      <c r="C16">
        <v>313377.11085666798</v>
      </c>
    </row>
    <row r="17" spans="1:3" x14ac:dyDescent="0.25">
      <c r="A17" t="s">
        <v>24</v>
      </c>
      <c r="B17" t="s">
        <v>7</v>
      </c>
      <c r="C17">
        <v>548984.46099454595</v>
      </c>
    </row>
    <row r="18" spans="1:3" x14ac:dyDescent="0.25">
      <c r="A18" t="s">
        <v>24</v>
      </c>
      <c r="B18" t="s">
        <v>8</v>
      </c>
      <c r="C18">
        <v>77706.777908506498</v>
      </c>
    </row>
    <row r="19" spans="1:3" x14ac:dyDescent="0.25">
      <c r="A19" t="s">
        <v>24</v>
      </c>
      <c r="B19" t="s">
        <v>9</v>
      </c>
      <c r="C19">
        <v>1300536.5275129101</v>
      </c>
    </row>
    <row r="20" spans="1:3" x14ac:dyDescent="0.25">
      <c r="A20" t="s">
        <v>24</v>
      </c>
      <c r="B20" t="s">
        <v>10</v>
      </c>
      <c r="C20">
        <v>149992.479633093</v>
      </c>
    </row>
    <row r="21" spans="1:3" x14ac:dyDescent="0.25">
      <c r="A21" t="s">
        <v>24</v>
      </c>
      <c r="B21" t="s">
        <v>11</v>
      </c>
      <c r="C21">
        <v>114974.361323602</v>
      </c>
    </row>
    <row r="22" spans="1:3" x14ac:dyDescent="0.25">
      <c r="A22" t="s">
        <v>24</v>
      </c>
      <c r="B22" t="s">
        <v>12</v>
      </c>
      <c r="C22">
        <v>9762.5667948630198</v>
      </c>
    </row>
    <row r="23" spans="1:3" x14ac:dyDescent="0.25">
      <c r="A23" t="s">
        <v>24</v>
      </c>
      <c r="B23" t="s">
        <v>13</v>
      </c>
      <c r="C23">
        <v>113301.431282192</v>
      </c>
    </row>
    <row r="24" spans="1:3" x14ac:dyDescent="0.25">
      <c r="A24" t="s">
        <v>24</v>
      </c>
      <c r="B24" t="s">
        <v>14</v>
      </c>
      <c r="C24">
        <v>16741.402889109799</v>
      </c>
    </row>
    <row r="25" spans="1:3" x14ac:dyDescent="0.25">
      <c r="A25" t="s">
        <v>24</v>
      </c>
      <c r="B25" t="s">
        <v>15</v>
      </c>
      <c r="C25">
        <v>43788.583897087497</v>
      </c>
    </row>
    <row r="26" spans="1:3" x14ac:dyDescent="0.25">
      <c r="A26" t="s">
        <v>25</v>
      </c>
      <c r="B26" t="s">
        <v>4</v>
      </c>
      <c r="C26">
        <v>43.8225435187871</v>
      </c>
    </row>
    <row r="27" spans="1:3" x14ac:dyDescent="0.25">
      <c r="A27" t="s">
        <v>25</v>
      </c>
      <c r="B27" t="s">
        <v>5</v>
      </c>
      <c r="C27">
        <v>502.673951086258</v>
      </c>
    </row>
    <row r="28" spans="1:3" x14ac:dyDescent="0.25">
      <c r="A28" t="s">
        <v>25</v>
      </c>
      <c r="B28" t="s">
        <v>6</v>
      </c>
      <c r="C28">
        <v>1042.4323666246401</v>
      </c>
    </row>
    <row r="29" spans="1:3" x14ac:dyDescent="0.25">
      <c r="A29" t="s">
        <v>25</v>
      </c>
      <c r="B29" t="s">
        <v>7</v>
      </c>
      <c r="C29">
        <v>571.12400071943603</v>
      </c>
    </row>
    <row r="30" spans="1:3" x14ac:dyDescent="0.25">
      <c r="A30" t="s">
        <v>25</v>
      </c>
      <c r="B30" t="s">
        <v>8</v>
      </c>
      <c r="C30">
        <v>200.822724800511</v>
      </c>
    </row>
    <row r="31" spans="1:3" x14ac:dyDescent="0.25">
      <c r="A31" t="s">
        <v>25</v>
      </c>
      <c r="B31" t="s">
        <v>9</v>
      </c>
      <c r="C31">
        <v>2311.4789023477401</v>
      </c>
    </row>
    <row r="32" spans="1:3" x14ac:dyDescent="0.25">
      <c r="A32" t="s">
        <v>25</v>
      </c>
      <c r="B32" t="s">
        <v>10</v>
      </c>
      <c r="C32">
        <v>322.66477888678298</v>
      </c>
    </row>
    <row r="33" spans="1:3" x14ac:dyDescent="0.25">
      <c r="A33" t="s">
        <v>25</v>
      </c>
      <c r="B33" t="s">
        <v>11</v>
      </c>
      <c r="C33">
        <v>160.00182970194999</v>
      </c>
    </row>
    <row r="34" spans="1:3" x14ac:dyDescent="0.25">
      <c r="A34" t="s">
        <v>25</v>
      </c>
      <c r="B34" t="s">
        <v>12</v>
      </c>
      <c r="C34">
        <v>58.989461562156897</v>
      </c>
    </row>
    <row r="35" spans="1:3" x14ac:dyDescent="0.25">
      <c r="A35" t="s">
        <v>25</v>
      </c>
      <c r="B35" t="s">
        <v>13</v>
      </c>
      <c r="C35">
        <v>196.81816133197401</v>
      </c>
    </row>
    <row r="36" spans="1:3" x14ac:dyDescent="0.25">
      <c r="A36" t="s">
        <v>25</v>
      </c>
      <c r="B36" t="s">
        <v>14</v>
      </c>
      <c r="C36">
        <v>106.27504644366</v>
      </c>
    </row>
    <row r="37" spans="1:3" x14ac:dyDescent="0.25">
      <c r="A37" t="s">
        <v>25</v>
      </c>
      <c r="B37" t="s">
        <v>15</v>
      </c>
      <c r="C37">
        <v>75.692879021502193</v>
      </c>
    </row>
    <row r="38" spans="1:3" x14ac:dyDescent="0.25">
      <c r="A38" t="s">
        <v>26</v>
      </c>
      <c r="B38" t="s">
        <v>10</v>
      </c>
      <c r="C38">
        <v>210745102.153308</v>
      </c>
    </row>
    <row r="39" spans="1:3" x14ac:dyDescent="0.25">
      <c r="A39" t="s">
        <v>26</v>
      </c>
      <c r="B39" t="s">
        <v>15</v>
      </c>
      <c r="C39">
        <v>88090595.280259907</v>
      </c>
    </row>
    <row r="40" spans="1:3" x14ac:dyDescent="0.25">
      <c r="A40" t="s">
        <v>26</v>
      </c>
      <c r="B40" t="s">
        <v>21</v>
      </c>
      <c r="C40">
        <v>114523770.097872</v>
      </c>
    </row>
    <row r="41" spans="1:3" x14ac:dyDescent="0.25">
      <c r="A41" t="s">
        <v>26</v>
      </c>
      <c r="B41" t="s">
        <v>9</v>
      </c>
      <c r="C41">
        <v>822941380.22711396</v>
      </c>
    </row>
    <row r="42" spans="1:3" x14ac:dyDescent="0.25">
      <c r="A42" t="s">
        <v>26</v>
      </c>
      <c r="B42" t="s">
        <v>8</v>
      </c>
      <c r="C42">
        <v>12564209.993073</v>
      </c>
    </row>
    <row r="43" spans="1:3" x14ac:dyDescent="0.25">
      <c r="A43" t="s">
        <v>26</v>
      </c>
      <c r="B43" t="s">
        <v>5</v>
      </c>
      <c r="C43">
        <v>138868534.73280501</v>
      </c>
    </row>
    <row r="44" spans="1:3" x14ac:dyDescent="0.25">
      <c r="A44" t="s">
        <v>26</v>
      </c>
      <c r="B44" t="s">
        <v>7</v>
      </c>
      <c r="C44">
        <v>33827380.678799897</v>
      </c>
    </row>
    <row r="45" spans="1:3" x14ac:dyDescent="0.25">
      <c r="A45" t="s">
        <v>26</v>
      </c>
      <c r="B45" t="s">
        <v>11</v>
      </c>
      <c r="C45">
        <v>85779844.000008807</v>
      </c>
    </row>
    <row r="46" spans="1:3" x14ac:dyDescent="0.25">
      <c r="A46" t="s">
        <v>26</v>
      </c>
      <c r="B46" t="s">
        <v>14</v>
      </c>
      <c r="C46">
        <v>31117913.655060802</v>
      </c>
    </row>
    <row r="47" spans="1:3" x14ac:dyDescent="0.25">
      <c r="A47" t="s">
        <v>26</v>
      </c>
      <c r="B47" t="s">
        <v>13</v>
      </c>
      <c r="C47">
        <v>73905540.000008896</v>
      </c>
    </row>
    <row r="48" spans="1:3" x14ac:dyDescent="0.25">
      <c r="A48" t="s">
        <v>26</v>
      </c>
      <c r="B48" t="s">
        <v>6</v>
      </c>
      <c r="C48">
        <v>4855000.0514764702</v>
      </c>
    </row>
    <row r="49" spans="1:3" x14ac:dyDescent="0.25">
      <c r="A49" t="s">
        <v>26</v>
      </c>
      <c r="B49" t="s">
        <v>4</v>
      </c>
      <c r="C49">
        <v>10479183.188389201</v>
      </c>
    </row>
    <row r="50" spans="1:3" x14ac:dyDescent="0.25">
      <c r="A50" t="s">
        <v>26</v>
      </c>
      <c r="B50" t="s">
        <v>12</v>
      </c>
      <c r="C50">
        <v>19161830.715780899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379-D6C8-43D0-AE61-C0C7D20FAAB8}">
  <sheetPr>
    <tabColor theme="8" tint="0.79998168889431442"/>
  </sheetPr>
  <dimension ref="A1:Q11"/>
  <sheetViews>
    <sheetView workbookViewId="0">
      <selection activeCell="H5" sqref="H5"/>
    </sheetView>
  </sheetViews>
  <sheetFormatPr baseColWidth="10" defaultRowHeight="15" x14ac:dyDescent="0.25"/>
  <cols>
    <col min="1" max="1" width="19.140625" customWidth="1"/>
    <col min="2" max="2" width="14.140625" bestFit="1" customWidth="1"/>
    <col min="3" max="5" width="15.140625" bestFit="1" customWidth="1"/>
    <col min="6" max="6" width="14.140625" bestFit="1" customWidth="1"/>
    <col min="7" max="7" width="16.85546875" bestFit="1" customWidth="1"/>
    <col min="8" max="10" width="15.140625" bestFit="1" customWidth="1"/>
    <col min="11" max="11" width="14.140625" bestFit="1" customWidth="1"/>
    <col min="12" max="12" width="15.140625" bestFit="1" customWidth="1"/>
    <col min="13" max="14" width="14.140625" bestFit="1" customWidth="1"/>
    <col min="15" max="15" width="16.85546875" bestFit="1" customWidth="1"/>
  </cols>
  <sheetData>
    <row r="1" spans="1:17" x14ac:dyDescent="0.25">
      <c r="A1" s="2" t="s">
        <v>69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68</v>
      </c>
    </row>
    <row r="2" spans="1:17" x14ac:dyDescent="0.25">
      <c r="A2" s="4" t="s">
        <v>71</v>
      </c>
      <c r="B2" s="8">
        <v>15585.9875541569</v>
      </c>
      <c r="C2" s="8">
        <v>274479.129596752</v>
      </c>
      <c r="D2" s="8">
        <v>313377.11085666798</v>
      </c>
      <c r="E2" s="8">
        <v>548984.46099454595</v>
      </c>
      <c r="F2" s="8">
        <v>77706.777908506498</v>
      </c>
      <c r="G2" s="8">
        <v>1300536.5275129101</v>
      </c>
      <c r="H2" s="8">
        <v>149992.479633093</v>
      </c>
      <c r="I2" s="8">
        <v>114974.361323602</v>
      </c>
      <c r="J2" s="8"/>
      <c r="K2" s="8">
        <v>9762.5667948630198</v>
      </c>
      <c r="L2" s="8">
        <v>113301.431282192</v>
      </c>
      <c r="M2" s="8">
        <v>16741.402889109799</v>
      </c>
      <c r="N2" s="8">
        <v>43788.583897087497</v>
      </c>
      <c r="O2" s="8">
        <v>2979230.8202434867</v>
      </c>
    </row>
    <row r="3" spans="1:17" x14ac:dyDescent="0.25">
      <c r="A3" s="4" t="s">
        <v>72</v>
      </c>
      <c r="B3" s="8">
        <v>43.8225435187871</v>
      </c>
      <c r="C3" s="8">
        <v>502.673951086258</v>
      </c>
      <c r="D3" s="8">
        <v>1042.4323666246401</v>
      </c>
      <c r="E3" s="8">
        <v>571.12400071943603</v>
      </c>
      <c r="F3" s="8">
        <v>200.822724800511</v>
      </c>
      <c r="G3" s="8">
        <v>2311.4789023477401</v>
      </c>
      <c r="H3" s="8">
        <v>322.66477888678298</v>
      </c>
      <c r="I3" s="8">
        <v>160.00182970194999</v>
      </c>
      <c r="J3" s="8"/>
      <c r="K3" s="8">
        <v>58.989461562156897</v>
      </c>
      <c r="L3" s="8">
        <v>196.81816133197401</v>
      </c>
      <c r="M3" s="8">
        <v>106.27504644366</v>
      </c>
      <c r="N3" s="8">
        <v>75.692879021502193</v>
      </c>
      <c r="O3" s="8">
        <v>5592.7966460453981</v>
      </c>
    </row>
    <row r="4" spans="1:17" x14ac:dyDescent="0.25">
      <c r="A4" s="4" t="s">
        <v>73</v>
      </c>
      <c r="B4" s="8">
        <v>35223419.990669303</v>
      </c>
      <c r="C4" s="8">
        <v>62467896.901832096</v>
      </c>
      <c r="D4" s="8">
        <v>737840799.96407998</v>
      </c>
      <c r="E4" s="8">
        <v>341202299.90291601</v>
      </c>
      <c r="F4" s="8">
        <v>43434249.995513797</v>
      </c>
      <c r="G4" s="8">
        <v>1499449999.95192</v>
      </c>
      <c r="H4" s="8">
        <v>122260742.181968</v>
      </c>
      <c r="I4" s="8">
        <v>131016499.848662</v>
      </c>
      <c r="J4" s="8"/>
      <c r="K4" s="8">
        <v>27814499.993409701</v>
      </c>
      <c r="L4" s="8">
        <v>102757998.88404199</v>
      </c>
      <c r="M4" s="8">
        <v>54030239.994576</v>
      </c>
      <c r="N4" s="8">
        <v>56755929.996588401</v>
      </c>
      <c r="O4" s="8">
        <v>3214254577.6061769</v>
      </c>
    </row>
    <row r="5" spans="1:17" x14ac:dyDescent="0.25">
      <c r="A5" s="4" t="s">
        <v>26</v>
      </c>
      <c r="B5" s="8">
        <v>10479183.188389201</v>
      </c>
      <c r="C5" s="8">
        <v>138868534.73280501</v>
      </c>
      <c r="D5" s="8">
        <v>4855000.0514764702</v>
      </c>
      <c r="E5" s="8">
        <v>33827380.678799897</v>
      </c>
      <c r="F5" s="8">
        <v>12564209.993073</v>
      </c>
      <c r="G5" s="8">
        <v>822941380.22711396</v>
      </c>
      <c r="H5" s="8">
        <v>210745102.153308</v>
      </c>
      <c r="I5" s="8">
        <v>85779844.000008807</v>
      </c>
      <c r="J5" s="8">
        <v>114523770.097872</v>
      </c>
      <c r="K5" s="8">
        <v>19161830.715780899</v>
      </c>
      <c r="L5" s="8">
        <v>73905540.000008896</v>
      </c>
      <c r="M5" s="8">
        <v>31117913.655060802</v>
      </c>
      <c r="N5" s="8">
        <v>88090595.280259907</v>
      </c>
      <c r="O5" s="8">
        <v>1646860284.7739568</v>
      </c>
      <c r="Q5">
        <f>O4/O5</f>
        <v>1.9517469741201245</v>
      </c>
    </row>
    <row r="7" spans="1:17" x14ac:dyDescent="0.25">
      <c r="A7" s="2" t="s">
        <v>70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21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68</v>
      </c>
    </row>
    <row r="8" spans="1:17" x14ac:dyDescent="0.25">
      <c r="A8" s="4" t="s">
        <v>71</v>
      </c>
      <c r="B8" s="16">
        <f>B2/$O2</f>
        <v>5.2315475015403765E-3</v>
      </c>
      <c r="C8" s="16">
        <f t="shared" ref="C8:O8" si="0">C2/$O2</f>
        <v>9.2130870737407097E-2</v>
      </c>
      <c r="D8" s="16">
        <f t="shared" si="0"/>
        <v>0.10518725461864559</v>
      </c>
      <c r="E8" s="16">
        <f t="shared" si="0"/>
        <v>0.18427053629556589</v>
      </c>
      <c r="F8" s="16">
        <f t="shared" si="0"/>
        <v>2.6082832313796912E-2</v>
      </c>
      <c r="G8" s="16">
        <f t="shared" si="0"/>
        <v>0.43653432915500645</v>
      </c>
      <c r="H8" s="16">
        <f t="shared" si="0"/>
        <v>5.0346041875612181E-2</v>
      </c>
      <c r="I8" s="16">
        <f t="shared" si="0"/>
        <v>3.8591961570203337E-2</v>
      </c>
      <c r="J8" s="16">
        <f t="shared" si="0"/>
        <v>0</v>
      </c>
      <c r="K8" s="16">
        <f t="shared" si="0"/>
        <v>3.2768749331296004E-3</v>
      </c>
      <c r="L8" s="16">
        <f t="shared" si="0"/>
        <v>3.8030430711284098E-2</v>
      </c>
      <c r="M8" s="16">
        <f t="shared" si="0"/>
        <v>5.619370870949018E-3</v>
      </c>
      <c r="N8" s="16">
        <f t="shared" si="0"/>
        <v>1.4697949416859464E-2</v>
      </c>
      <c r="O8" s="6">
        <f t="shared" si="0"/>
        <v>1</v>
      </c>
    </row>
    <row r="9" spans="1:17" x14ac:dyDescent="0.25">
      <c r="A9" s="4" t="s">
        <v>72</v>
      </c>
      <c r="B9" s="16">
        <f t="shared" ref="B9:O9" si="1">B3/$O3</f>
        <v>7.8355331495511306E-3</v>
      </c>
      <c r="C9" s="16">
        <f t="shared" si="1"/>
        <v>8.9878817861488478E-2</v>
      </c>
      <c r="D9" s="16">
        <f t="shared" si="1"/>
        <v>0.18638839074575184</v>
      </c>
      <c r="E9" s="16">
        <f t="shared" si="1"/>
        <v>0.10211778415424262</v>
      </c>
      <c r="F9" s="16">
        <f t="shared" si="1"/>
        <v>3.5907389005911818E-2</v>
      </c>
      <c r="G9" s="16">
        <f t="shared" si="1"/>
        <v>0.41329571744435945</v>
      </c>
      <c r="H9" s="16">
        <f t="shared" si="1"/>
        <v>5.7692921682560287E-2</v>
      </c>
      <c r="I9" s="16">
        <f t="shared" si="1"/>
        <v>2.8608554865853283E-2</v>
      </c>
      <c r="J9" s="16">
        <f t="shared" si="1"/>
        <v>0</v>
      </c>
      <c r="K9" s="16">
        <f t="shared" si="1"/>
        <v>1.0547399681314655E-2</v>
      </c>
      <c r="L9" s="16">
        <f t="shared" si="1"/>
        <v>3.5191367358429142E-2</v>
      </c>
      <c r="M9" s="16">
        <f t="shared" si="1"/>
        <v>1.9002129555131576E-2</v>
      </c>
      <c r="N9" s="16">
        <f t="shared" si="1"/>
        <v>1.3533994495405757E-2</v>
      </c>
      <c r="O9" s="6">
        <f t="shared" si="1"/>
        <v>1</v>
      </c>
    </row>
    <row r="10" spans="1:17" x14ac:dyDescent="0.25">
      <c r="A10" s="4" t="s">
        <v>73</v>
      </c>
      <c r="B10" s="16">
        <f t="shared" ref="B10:O10" si="2">B4/$O4</f>
        <v>1.095850348509172E-2</v>
      </c>
      <c r="C10" s="16">
        <f t="shared" si="2"/>
        <v>1.9434645076668196E-2</v>
      </c>
      <c r="D10" s="16">
        <f t="shared" si="2"/>
        <v>0.22955269476930745</v>
      </c>
      <c r="E10" s="16">
        <f t="shared" si="2"/>
        <v>0.106152854935662</v>
      </c>
      <c r="F10" s="16">
        <f t="shared" si="2"/>
        <v>1.3513008676450746E-2</v>
      </c>
      <c r="G10" s="16">
        <f t="shared" si="2"/>
        <v>0.46650007451140935</v>
      </c>
      <c r="H10" s="16">
        <f t="shared" si="2"/>
        <v>3.8037043809088067E-2</v>
      </c>
      <c r="I10" s="16">
        <f t="shared" si="2"/>
        <v>4.0761083693077238E-2</v>
      </c>
      <c r="J10" s="16">
        <f t="shared" si="2"/>
        <v>0</v>
      </c>
      <c r="K10" s="16">
        <f t="shared" si="2"/>
        <v>8.6534838239616385E-3</v>
      </c>
      <c r="L10" s="16">
        <f t="shared" si="2"/>
        <v>3.1969464895519023E-2</v>
      </c>
      <c r="M10" s="16">
        <f t="shared" si="2"/>
        <v>1.6809570832069916E-2</v>
      </c>
      <c r="N10" s="16">
        <f t="shared" si="2"/>
        <v>1.7657571491694821E-2</v>
      </c>
      <c r="O10" s="6">
        <f t="shared" si="2"/>
        <v>1</v>
      </c>
    </row>
    <row r="11" spans="1:17" x14ac:dyDescent="0.25">
      <c r="A11" s="4" t="s">
        <v>26</v>
      </c>
      <c r="B11" s="16">
        <f t="shared" ref="B11:O11" si="3">B5/$O5</f>
        <v>6.3631282418274739E-3</v>
      </c>
      <c r="C11" s="16">
        <f t="shared" si="3"/>
        <v>8.4323203380829423E-2</v>
      </c>
      <c r="D11" s="16">
        <f t="shared" si="3"/>
        <v>2.948033962785649E-3</v>
      </c>
      <c r="E11" s="16">
        <f t="shared" si="3"/>
        <v>2.0540528538790372E-2</v>
      </c>
      <c r="F11" s="16">
        <f t="shared" si="3"/>
        <v>7.6291899860816224E-3</v>
      </c>
      <c r="G11" s="16">
        <f t="shared" si="3"/>
        <v>0.49970321577101395</v>
      </c>
      <c r="H11" s="16">
        <f t="shared" si="3"/>
        <v>0.12796780886742573</v>
      </c>
      <c r="I11" s="16">
        <f t="shared" si="3"/>
        <v>5.208689819839981E-2</v>
      </c>
      <c r="J11" s="16">
        <f t="shared" si="3"/>
        <v>6.9540671517008018E-2</v>
      </c>
      <c r="K11" s="16">
        <f t="shared" si="3"/>
        <v>1.1635371192651595E-2</v>
      </c>
      <c r="L11" s="16">
        <f t="shared" si="3"/>
        <v>4.4876630205550772E-2</v>
      </c>
      <c r="M11" s="16">
        <f t="shared" si="3"/>
        <v>1.8895296670131283E-2</v>
      </c>
      <c r="N11" s="16">
        <f t="shared" si="3"/>
        <v>5.3490023467504387E-2</v>
      </c>
      <c r="O11" s="6">
        <f t="shared" si="3"/>
        <v>1</v>
      </c>
    </row>
  </sheetData>
  <conditionalFormatting sqref="B8:N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14"/>
  <sheetViews>
    <sheetView workbookViewId="0">
      <selection activeCell="B6" sqref="B6"/>
    </sheetView>
  </sheetViews>
  <sheetFormatPr baseColWidth="10" defaultRowHeight="15" x14ac:dyDescent="0.25"/>
  <sheetData>
    <row r="1" spans="1:5" x14ac:dyDescent="0.25">
      <c r="A1" t="s">
        <v>27</v>
      </c>
      <c r="B1" t="s">
        <v>28</v>
      </c>
      <c r="C1" t="s">
        <v>1</v>
      </c>
    </row>
    <row r="2" spans="1:5" x14ac:dyDescent="0.25">
      <c r="A2" s="7">
        <v>1.24413085187059</v>
      </c>
      <c r="B2" s="7">
        <v>355.66140855048798</v>
      </c>
      <c r="C2" t="s">
        <v>4</v>
      </c>
    </row>
    <row r="3" spans="1:5" x14ac:dyDescent="0.25">
      <c r="A3" s="7">
        <v>8.0469165125921602</v>
      </c>
      <c r="B3" s="7">
        <v>546.03810084770498</v>
      </c>
      <c r="C3" t="s">
        <v>5</v>
      </c>
    </row>
    <row r="4" spans="1:5" x14ac:dyDescent="0.25">
      <c r="A4" s="7">
        <v>1.4128147517396501</v>
      </c>
      <c r="B4" s="7">
        <v>300.621048319301</v>
      </c>
      <c r="C4" t="s">
        <v>6</v>
      </c>
    </row>
    <row r="5" spans="1:5" x14ac:dyDescent="0.25">
      <c r="A5" s="7">
        <v>1.67385741796565</v>
      </c>
      <c r="B5" s="7">
        <v>961.23514386192505</v>
      </c>
      <c r="C5" t="s">
        <v>7</v>
      </c>
    </row>
    <row r="6" spans="1:5" x14ac:dyDescent="0.25">
      <c r="A6" s="7">
        <v>4.6236029129374403</v>
      </c>
      <c r="B6" s="7">
        <v>386.94215500609999</v>
      </c>
      <c r="C6" t="s">
        <v>8</v>
      </c>
    </row>
    <row r="7" spans="1:5" x14ac:dyDescent="0.25">
      <c r="A7" s="7">
        <v>1.5415511703770499</v>
      </c>
      <c r="B7" s="7">
        <v>562.64261213544603</v>
      </c>
      <c r="C7" t="s">
        <v>9</v>
      </c>
    </row>
    <row r="8" spans="1:5" x14ac:dyDescent="0.25">
      <c r="A8" s="7">
        <v>2.6391527904070902</v>
      </c>
      <c r="B8" s="7">
        <v>464.85544579912801</v>
      </c>
      <c r="C8" t="s">
        <v>10</v>
      </c>
      <c r="E8" s="10"/>
    </row>
    <row r="9" spans="1:5" x14ac:dyDescent="0.25">
      <c r="A9" s="7">
        <v>1.22123419482866</v>
      </c>
      <c r="B9" s="7">
        <v>718.58154083472095</v>
      </c>
      <c r="C9" t="s">
        <v>11</v>
      </c>
      <c r="E9" s="10"/>
    </row>
    <row r="10" spans="1:5" x14ac:dyDescent="0.25">
      <c r="A10" s="7">
        <v>2.1208168968032401</v>
      </c>
      <c r="B10" s="7">
        <v>165.49679444990801</v>
      </c>
      <c r="C10" t="s">
        <v>12</v>
      </c>
    </row>
    <row r="11" spans="1:5" x14ac:dyDescent="0.25">
      <c r="A11" s="7">
        <v>1.91535611309515</v>
      </c>
      <c r="B11" s="7">
        <v>575.66553063711297</v>
      </c>
      <c r="C11" t="s">
        <v>13</v>
      </c>
    </row>
    <row r="12" spans="1:5" x14ac:dyDescent="0.25">
      <c r="A12" s="7">
        <v>1.9669549210651001</v>
      </c>
      <c r="B12" s="7">
        <v>157.52901033061499</v>
      </c>
      <c r="C12" t="s">
        <v>14</v>
      </c>
    </row>
    <row r="13" spans="1:5" x14ac:dyDescent="0.25">
      <c r="A13" s="7">
        <v>1.3336558669032801</v>
      </c>
      <c r="B13" s="7">
        <v>578.50334751632795</v>
      </c>
      <c r="C13" t="s">
        <v>15</v>
      </c>
    </row>
    <row r="14" spans="1:5" x14ac:dyDescent="0.25">
      <c r="A14" s="7">
        <v>1.73999803407316</v>
      </c>
      <c r="B14" s="7">
        <v>532.690710710904</v>
      </c>
      <c r="C14" t="s">
        <v>29</v>
      </c>
    </row>
  </sheetData>
  <conditionalFormatting sqref="A2:A1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CE6-65EA-4CD9-9948-816DD5B72505}">
  <sheetPr>
    <tabColor theme="6" tint="0.79998168889431442"/>
  </sheetPr>
  <dimension ref="A3:G18"/>
  <sheetViews>
    <sheetView workbookViewId="0">
      <selection activeCell="A4" sqref="A4:F17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6" width="12" bestFit="1" customWidth="1"/>
    <col min="7" max="7" width="15.5703125" bestFit="1" customWidth="1"/>
  </cols>
  <sheetData>
    <row r="3" spans="1:7" x14ac:dyDescent="0.25">
      <c r="A3" s="3" t="s">
        <v>78</v>
      </c>
      <c r="B3" s="3" t="s">
        <v>66</v>
      </c>
    </row>
    <row r="4" spans="1:7" x14ac:dyDescent="0.25">
      <c r="A4" s="3" t="s">
        <v>64</v>
      </c>
      <c r="B4" t="s">
        <v>33</v>
      </c>
      <c r="C4" t="s">
        <v>34</v>
      </c>
      <c r="D4" t="s">
        <v>35</v>
      </c>
      <c r="E4" t="s">
        <v>23</v>
      </c>
      <c r="F4" t="s">
        <v>36</v>
      </c>
      <c r="G4" t="s">
        <v>65</v>
      </c>
    </row>
    <row r="5" spans="1:7" x14ac:dyDescent="0.25">
      <c r="A5" s="4" t="s">
        <v>4</v>
      </c>
      <c r="B5" s="1">
        <v>3.5223420000006798E-2</v>
      </c>
      <c r="C5" s="1">
        <v>4.2555097416720901E-2</v>
      </c>
      <c r="D5" s="1">
        <v>2.8793759762405301E-2</v>
      </c>
      <c r="E5" s="1">
        <v>5.6634982475124898E-2</v>
      </c>
      <c r="F5" s="1">
        <v>0.77338025821319401</v>
      </c>
      <c r="G5" s="1">
        <v>0.93658751786745187</v>
      </c>
    </row>
    <row r="6" spans="1:7" x14ac:dyDescent="0.25">
      <c r="A6" s="4" t="s">
        <v>5</v>
      </c>
      <c r="B6" s="1">
        <v>6.24678974222449E-2</v>
      </c>
      <c r="C6" s="1">
        <v>0.182657338499221</v>
      </c>
      <c r="D6" s="1">
        <v>0.11800869579105</v>
      </c>
      <c r="E6" s="1">
        <v>0.21695218890829601</v>
      </c>
      <c r="F6" s="1">
        <v>2.7845220003773599</v>
      </c>
      <c r="G6" s="1">
        <v>3.364608120998172</v>
      </c>
    </row>
    <row r="7" spans="1:7" x14ac:dyDescent="0.25">
      <c r="A7" s="4" t="s">
        <v>6</v>
      </c>
      <c r="B7" s="1">
        <v>0.73784080000002605</v>
      </c>
      <c r="C7" s="1">
        <v>1.5878806847837899E-2</v>
      </c>
      <c r="D7" s="1">
        <v>1.1098045587647201E-2</v>
      </c>
      <c r="E7" s="1">
        <v>2.1150708051979401E-2</v>
      </c>
      <c r="F7" s="1">
        <v>0.259391040355889</v>
      </c>
      <c r="G7" s="1">
        <v>1.0453594008433795</v>
      </c>
    </row>
    <row r="8" spans="1:7" x14ac:dyDescent="0.25">
      <c r="A8" s="4" t="s">
        <v>7</v>
      </c>
      <c r="B8" s="1">
        <v>0.341202300000017</v>
      </c>
      <c r="C8" s="1">
        <v>3.0262998257877701E-2</v>
      </c>
      <c r="D8" s="1">
        <v>2.0093592188368401E-2</v>
      </c>
      <c r="E8" s="1">
        <v>2.8739886269498999E-2</v>
      </c>
      <c r="F8" s="1">
        <v>0.50760863421360303</v>
      </c>
      <c r="G8" s="1">
        <v>0.92790741092936513</v>
      </c>
    </row>
    <row r="9" spans="1:7" x14ac:dyDescent="0.25">
      <c r="A9" s="4" t="s">
        <v>8</v>
      </c>
      <c r="B9" s="1">
        <v>4.3434250000114999E-2</v>
      </c>
      <c r="C9" s="1">
        <v>3.4582450274862502E-2</v>
      </c>
      <c r="D9" s="1">
        <v>1.6196162446125401E-2</v>
      </c>
      <c r="E9" s="1">
        <v>3.2116238409410199E-2</v>
      </c>
      <c r="F9" s="1">
        <v>0.55609684138188298</v>
      </c>
      <c r="G9" s="1">
        <v>0.68242594251239608</v>
      </c>
    </row>
    <row r="10" spans="1:7" x14ac:dyDescent="0.25">
      <c r="A10" s="4" t="s">
        <v>9</v>
      </c>
      <c r="B10" s="1">
        <v>1.4994500000000099</v>
      </c>
      <c r="C10" s="1">
        <v>2.0768810530400601</v>
      </c>
      <c r="D10" s="1">
        <v>0.53312338517688795</v>
      </c>
      <c r="E10" s="1">
        <v>1.7483096759935199</v>
      </c>
      <c r="F10" s="1">
        <v>6.3151636434952003</v>
      </c>
      <c r="G10" s="1">
        <v>12.172927757705677</v>
      </c>
    </row>
    <row r="11" spans="1:7" x14ac:dyDescent="0.25">
      <c r="A11" s="4" t="s">
        <v>10</v>
      </c>
      <c r="B11" s="1">
        <v>0.122260742277131</v>
      </c>
      <c r="C11" s="1">
        <v>0.28016786268126997</v>
      </c>
      <c r="D11" s="1">
        <v>0.22487090745598201</v>
      </c>
      <c r="E11" s="1">
        <v>0.40316571683603802</v>
      </c>
      <c r="F11" s="1">
        <v>6.5399220984692104</v>
      </c>
      <c r="G11" s="1">
        <v>7.5703873277196312</v>
      </c>
    </row>
    <row r="12" spans="1:7" x14ac:dyDescent="0.25">
      <c r="A12" s="4" t="s">
        <v>11</v>
      </c>
      <c r="B12" s="1">
        <v>0.13101650000001</v>
      </c>
      <c r="C12" s="1">
        <v>9.6642086214637199E-2</v>
      </c>
      <c r="D12" s="1">
        <v>3.6157519397385998E-2</v>
      </c>
      <c r="E12" s="1">
        <v>7.2504328738693904E-2</v>
      </c>
      <c r="F12" s="1">
        <v>0.87023064451709098</v>
      </c>
      <c r="G12" s="1">
        <v>1.206551078867818</v>
      </c>
    </row>
    <row r="13" spans="1:7" x14ac:dyDescent="0.25">
      <c r="A13" s="4" t="s">
        <v>21</v>
      </c>
      <c r="B13" s="1">
        <v>1.34737505E-14</v>
      </c>
      <c r="C13" s="1">
        <v>0.121993408591397</v>
      </c>
      <c r="D13" s="1">
        <v>8.8313990044299795E-2</v>
      </c>
      <c r="E13" s="1">
        <v>0.14971697660995401</v>
      </c>
      <c r="F13" s="1">
        <v>1.68317371950641</v>
      </c>
      <c r="G13" s="1">
        <v>2.0431980947520745</v>
      </c>
    </row>
    <row r="14" spans="1:7" x14ac:dyDescent="0.25">
      <c r="A14" s="4" t="s">
        <v>12</v>
      </c>
      <c r="B14" s="1">
        <v>2.7814500000007E-2</v>
      </c>
      <c r="C14" s="1">
        <v>0.100382052930858</v>
      </c>
      <c r="D14" s="1">
        <v>6.6441209649746105E-2</v>
      </c>
      <c r="E14" s="1">
        <v>0.135657504353383</v>
      </c>
      <c r="F14" s="1">
        <v>1.1400282509158399</v>
      </c>
      <c r="G14" s="1">
        <v>1.4703235178498342</v>
      </c>
    </row>
    <row r="15" spans="1:7" x14ac:dyDescent="0.25">
      <c r="A15" s="4" t="s">
        <v>13</v>
      </c>
      <c r="B15" s="1">
        <v>0.102758000003115</v>
      </c>
      <c r="C15" s="1">
        <v>4.5823240415834597E-2</v>
      </c>
      <c r="D15" s="1">
        <v>2.59454235278537E-2</v>
      </c>
      <c r="E15" s="1">
        <v>5.2368943825850001E-2</v>
      </c>
      <c r="F15" s="1">
        <v>1.69320443986826</v>
      </c>
      <c r="G15" s="1">
        <v>1.9201000476409134</v>
      </c>
    </row>
    <row r="16" spans="1:7" x14ac:dyDescent="0.25">
      <c r="A16" s="4" t="s">
        <v>14</v>
      </c>
      <c r="B16" s="1">
        <v>5.4030240000018298E-2</v>
      </c>
      <c r="C16" s="1">
        <v>7.6340742938735204E-2</v>
      </c>
      <c r="D16" s="1">
        <v>4.6184159416268002E-2</v>
      </c>
      <c r="E16" s="1">
        <v>7.7570007527964696E-2</v>
      </c>
      <c r="F16" s="1">
        <v>1.1261531523641</v>
      </c>
      <c r="G16" s="1">
        <v>1.3802783022470861</v>
      </c>
    </row>
    <row r="17" spans="1:7" x14ac:dyDescent="0.25">
      <c r="A17" s="4" t="s">
        <v>15</v>
      </c>
      <c r="B17" s="1">
        <v>5.6755930000017801E-2</v>
      </c>
      <c r="C17" s="1">
        <v>0.110087441593418</v>
      </c>
      <c r="D17" s="1">
        <v>0.118105140692354</v>
      </c>
      <c r="E17" s="1">
        <v>0.21936741960647799</v>
      </c>
      <c r="F17" s="1">
        <v>4.5202747996361303</v>
      </c>
      <c r="G17" s="1">
        <v>5.0245907315283986</v>
      </c>
    </row>
    <row r="18" spans="1:7" x14ac:dyDescent="0.25">
      <c r="A18" s="4" t="s">
        <v>65</v>
      </c>
      <c r="B18" s="1">
        <v>3.214254579702732</v>
      </c>
      <c r="C18" s="1">
        <v>3.2142545797027302</v>
      </c>
      <c r="D18" s="1">
        <v>1.3333319911363741</v>
      </c>
      <c r="E18" s="1">
        <v>3.2142545776061913</v>
      </c>
      <c r="F18" s="1">
        <v>28.769149523314169</v>
      </c>
      <c r="G18" s="1">
        <v>39.745245251462194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F69E-F989-4B71-A67B-3B10F8F87F61}">
  <sheetPr>
    <tabColor theme="6" tint="0.79998168889431442"/>
  </sheetPr>
  <dimension ref="A1:L30"/>
  <sheetViews>
    <sheetView workbookViewId="0">
      <selection activeCell="C3" sqref="C3"/>
    </sheetView>
  </sheetViews>
  <sheetFormatPr baseColWidth="10" defaultRowHeight="15" x14ac:dyDescent="0.25"/>
  <cols>
    <col min="1" max="1" width="14.85546875" customWidth="1"/>
  </cols>
  <sheetData>
    <row r="1" spans="1:6" x14ac:dyDescent="0.25">
      <c r="A1" s="2" t="s">
        <v>79</v>
      </c>
      <c r="B1" s="2" t="s">
        <v>33</v>
      </c>
      <c r="C1" s="2" t="s">
        <v>34</v>
      </c>
      <c r="D1" s="2" t="s">
        <v>35</v>
      </c>
      <c r="E1" s="2" t="s">
        <v>23</v>
      </c>
      <c r="F1" s="2" t="s">
        <v>36</v>
      </c>
    </row>
    <row r="2" spans="1:6" x14ac:dyDescent="0.25">
      <c r="A2" s="4" t="s">
        <v>4</v>
      </c>
      <c r="B2" s="11">
        <v>3.5223420000006798E-2</v>
      </c>
      <c r="C2" s="31">
        <v>4.2555097416720901E-2</v>
      </c>
      <c r="D2" s="31">
        <v>2.8793759762405301E-2</v>
      </c>
      <c r="E2" s="11">
        <v>5.6634982475124898E-2</v>
      </c>
      <c r="F2" s="11">
        <v>0.77338025821319401</v>
      </c>
    </row>
    <row r="3" spans="1:6" x14ac:dyDescent="0.25">
      <c r="A3" s="4" t="s">
        <v>5</v>
      </c>
      <c r="B3" s="11">
        <v>6.24678974222449E-2</v>
      </c>
      <c r="C3" s="31">
        <v>0.182657338499221</v>
      </c>
      <c r="D3" s="31">
        <v>0.11800869579105</v>
      </c>
      <c r="E3" s="11">
        <v>0.21695218890829601</v>
      </c>
      <c r="F3" s="11">
        <v>2.7845220003773599</v>
      </c>
    </row>
    <row r="4" spans="1:6" x14ac:dyDescent="0.25">
      <c r="A4" s="4" t="s">
        <v>6</v>
      </c>
      <c r="B4" s="11">
        <v>0.73784080000002605</v>
      </c>
      <c r="C4" s="31">
        <v>1.5878806847837899E-2</v>
      </c>
      <c r="D4" s="31">
        <v>1.1098045587647201E-2</v>
      </c>
      <c r="E4" s="11">
        <v>2.1150708051979401E-2</v>
      </c>
      <c r="F4" s="11">
        <v>0.259391040355889</v>
      </c>
    </row>
    <row r="5" spans="1:6" x14ac:dyDescent="0.25">
      <c r="A5" s="4" t="s">
        <v>7</v>
      </c>
      <c r="B5" s="11">
        <v>0.341202300000017</v>
      </c>
      <c r="C5" s="31">
        <v>3.0262998257877701E-2</v>
      </c>
      <c r="D5" s="31">
        <v>2.0093592188368401E-2</v>
      </c>
      <c r="E5" s="11">
        <v>2.8739886269498999E-2</v>
      </c>
      <c r="F5" s="11">
        <v>0.50760863421360303</v>
      </c>
    </row>
    <row r="6" spans="1:6" x14ac:dyDescent="0.25">
      <c r="A6" s="4" t="s">
        <v>8</v>
      </c>
      <c r="B6" s="11">
        <v>4.3434250000114999E-2</v>
      </c>
      <c r="C6" s="31">
        <v>3.4582450274862502E-2</v>
      </c>
      <c r="D6" s="31">
        <v>1.6196162446125401E-2</v>
      </c>
      <c r="E6" s="11">
        <v>3.2116238409410199E-2</v>
      </c>
      <c r="F6" s="11">
        <v>0.55609684138188298</v>
      </c>
    </row>
    <row r="7" spans="1:6" x14ac:dyDescent="0.25">
      <c r="A7" s="4" t="s">
        <v>9</v>
      </c>
      <c r="B7" s="11">
        <v>1.4994500000000099</v>
      </c>
      <c r="C7" s="31">
        <v>2.0768810530400601</v>
      </c>
      <c r="D7" s="31">
        <v>0.53312338517688795</v>
      </c>
      <c r="E7" s="11">
        <v>1.7483096759935199</v>
      </c>
      <c r="F7" s="11">
        <v>6.3151636434952003</v>
      </c>
    </row>
    <row r="8" spans="1:6" x14ac:dyDescent="0.25">
      <c r="A8" s="4" t="s">
        <v>10</v>
      </c>
      <c r="B8" s="11">
        <v>0.122260742277131</v>
      </c>
      <c r="C8" s="31">
        <v>0.28016786268126997</v>
      </c>
      <c r="D8" s="31">
        <v>0.22487090745598201</v>
      </c>
      <c r="E8" s="11">
        <v>0.40316571683603802</v>
      </c>
      <c r="F8" s="11">
        <v>6.5399220984692104</v>
      </c>
    </row>
    <row r="9" spans="1:6" x14ac:dyDescent="0.25">
      <c r="A9" s="4" t="s">
        <v>11</v>
      </c>
      <c r="B9" s="11">
        <v>0.13101650000001</v>
      </c>
      <c r="C9" s="31">
        <v>9.6642086214637199E-2</v>
      </c>
      <c r="D9" s="31">
        <v>3.6157519397385998E-2</v>
      </c>
      <c r="E9" s="11">
        <v>7.2504328738693904E-2</v>
      </c>
      <c r="F9" s="11">
        <v>0.87023064451709098</v>
      </c>
    </row>
    <row r="10" spans="1:6" x14ac:dyDescent="0.25">
      <c r="A10" s="4" t="s">
        <v>21</v>
      </c>
      <c r="B10" s="11">
        <v>1.34737505E-14</v>
      </c>
      <c r="C10" s="31">
        <v>0.121993408591397</v>
      </c>
      <c r="D10" s="31">
        <v>8.8313990044299795E-2</v>
      </c>
      <c r="E10" s="11">
        <v>0.14971697660995401</v>
      </c>
      <c r="F10" s="11">
        <v>1.68317371950641</v>
      </c>
    </row>
    <row r="11" spans="1:6" x14ac:dyDescent="0.25">
      <c r="A11" s="4" t="s">
        <v>12</v>
      </c>
      <c r="B11" s="11">
        <v>2.7814500000007E-2</v>
      </c>
      <c r="C11" s="31">
        <v>0.100382052930858</v>
      </c>
      <c r="D11" s="31">
        <v>6.6441209649746105E-2</v>
      </c>
      <c r="E11" s="11">
        <v>0.135657504353383</v>
      </c>
      <c r="F11" s="11">
        <v>1.1400282509158399</v>
      </c>
    </row>
    <row r="12" spans="1:6" x14ac:dyDescent="0.25">
      <c r="A12" s="4" t="s">
        <v>13</v>
      </c>
      <c r="B12" s="11">
        <v>0.102758000003115</v>
      </c>
      <c r="C12" s="31">
        <v>4.5823240415834597E-2</v>
      </c>
      <c r="D12" s="31">
        <v>2.59454235278537E-2</v>
      </c>
      <c r="E12" s="11">
        <v>5.2368943825850001E-2</v>
      </c>
      <c r="F12" s="11">
        <v>1.69320443986826</v>
      </c>
    </row>
    <row r="13" spans="1:6" x14ac:dyDescent="0.25">
      <c r="A13" s="4" t="s">
        <v>14</v>
      </c>
      <c r="B13" s="11">
        <v>5.4030240000018298E-2</v>
      </c>
      <c r="C13" s="31">
        <v>7.6340742938735204E-2</v>
      </c>
      <c r="D13" s="31">
        <v>4.6184159416268002E-2</v>
      </c>
      <c r="E13" s="11">
        <v>7.7570007527964696E-2</v>
      </c>
      <c r="F13" s="11">
        <v>1.1261531523641</v>
      </c>
    </row>
    <row r="14" spans="1:6" x14ac:dyDescent="0.25">
      <c r="A14" s="4" t="s">
        <v>15</v>
      </c>
      <c r="B14" s="11">
        <v>5.6755930000017801E-2</v>
      </c>
      <c r="C14" s="31">
        <v>0.110087441593418</v>
      </c>
      <c r="D14" s="31">
        <v>0.118105140692354</v>
      </c>
      <c r="E14" s="11">
        <v>0.21936741960647799</v>
      </c>
      <c r="F14" s="11">
        <v>4.5202747996361303</v>
      </c>
    </row>
    <row r="15" spans="1:6" x14ac:dyDescent="0.25">
      <c r="A15" s="4" t="s">
        <v>67</v>
      </c>
      <c r="B15" s="14">
        <f>SUM(B2:B14)</f>
        <v>3.214254579702732</v>
      </c>
      <c r="C15" s="32">
        <f t="shared" ref="C15:F15" si="0">SUM(C2:C14)</f>
        <v>3.2142545797027302</v>
      </c>
      <c r="D15" s="32">
        <f t="shared" si="0"/>
        <v>1.3333319911363741</v>
      </c>
      <c r="E15" s="14">
        <f t="shared" si="0"/>
        <v>3.2142545776061913</v>
      </c>
      <c r="F15" s="14">
        <f t="shared" si="0"/>
        <v>28.769149523314169</v>
      </c>
    </row>
    <row r="17" spans="1:12" x14ac:dyDescent="0.25">
      <c r="A17" s="2" t="s">
        <v>79</v>
      </c>
      <c r="B17" s="2" t="s">
        <v>33</v>
      </c>
      <c r="C17" s="2" t="s">
        <v>34</v>
      </c>
      <c r="D17" s="2" t="s">
        <v>35</v>
      </c>
      <c r="E17" s="2" t="s">
        <v>23</v>
      </c>
      <c r="F17" s="2" t="s">
        <v>36</v>
      </c>
    </row>
    <row r="18" spans="1:12" x14ac:dyDescent="0.25">
      <c r="A18" s="4" t="s">
        <v>4</v>
      </c>
      <c r="B18" s="16">
        <f>B2/B$15</f>
        <v>1.0958503480848866E-2</v>
      </c>
      <c r="C18" s="16">
        <f t="shared" ref="C18:F18" si="1">C2/C$15</f>
        <v>1.3239491882642538E-2</v>
      </c>
      <c r="D18" s="16">
        <f t="shared" si="1"/>
        <v>2.1595341560705306E-2</v>
      </c>
      <c r="E18" s="16">
        <f t="shared" si="1"/>
        <v>1.761994300940023E-2</v>
      </c>
      <c r="F18" s="16">
        <f t="shared" si="1"/>
        <v>2.6882277405748684E-2</v>
      </c>
      <c r="L18">
        <f>1.65-1.33</f>
        <v>0.31999999999999984</v>
      </c>
    </row>
    <row r="19" spans="1:12" x14ac:dyDescent="0.25">
      <c r="A19" s="4" t="s">
        <v>5</v>
      </c>
      <c r="B19" s="16">
        <f t="shared" ref="B19:F19" si="2">B3/B$15</f>
        <v>1.9434645225899376E-2</v>
      </c>
      <c r="C19" s="16">
        <f t="shared" si="2"/>
        <v>5.6827277979989384E-2</v>
      </c>
      <c r="D19" s="16">
        <f t="shared" si="2"/>
        <v>8.8506610938265548E-2</v>
      </c>
      <c r="E19" s="16">
        <f t="shared" si="2"/>
        <v>6.7496890389394937E-2</v>
      </c>
      <c r="F19" s="16">
        <f t="shared" si="2"/>
        <v>9.678847121013491E-2</v>
      </c>
      <c r="L19">
        <f>L18/1.65</f>
        <v>0.19393939393939386</v>
      </c>
    </row>
    <row r="20" spans="1:12" x14ac:dyDescent="0.25">
      <c r="A20" s="4" t="s">
        <v>6</v>
      </c>
      <c r="B20" s="16">
        <f t="shared" ref="B20:F20" si="3">B4/B$15</f>
        <v>0.22955269463076092</v>
      </c>
      <c r="C20" s="16">
        <f t="shared" si="3"/>
        <v>4.9401210931171629E-3</v>
      </c>
      <c r="D20" s="16">
        <f t="shared" si="3"/>
        <v>8.323542569610546E-3</v>
      </c>
      <c r="E20" s="16">
        <f t="shared" si="3"/>
        <v>6.5802840258319993E-3</v>
      </c>
      <c r="F20" s="16">
        <f t="shared" si="3"/>
        <v>9.0162915711387865E-3</v>
      </c>
    </row>
    <row r="21" spans="1:12" x14ac:dyDescent="0.25">
      <c r="A21" s="4" t="s">
        <v>7</v>
      </c>
      <c r="B21" s="16">
        <f t="shared" ref="B21:F21" si="4">B5/B$15</f>
        <v>0.10615285489663139</v>
      </c>
      <c r="C21" s="16">
        <f t="shared" si="4"/>
        <v>9.4152462125998027E-3</v>
      </c>
      <c r="D21" s="16">
        <f t="shared" si="4"/>
        <v>1.5070209311668135E-2</v>
      </c>
      <c r="E21" s="16">
        <f t="shared" si="4"/>
        <v>8.9413845654076861E-3</v>
      </c>
      <c r="F21" s="16">
        <f t="shared" si="4"/>
        <v>1.7644200215312E-2</v>
      </c>
    </row>
    <row r="22" spans="1:12" x14ac:dyDescent="0.25">
      <c r="A22" s="4" t="s">
        <v>8</v>
      </c>
      <c r="B22" s="16">
        <f t="shared" ref="B22:F22" si="5">B6/B$15</f>
        <v>1.3513008669068143E-2</v>
      </c>
      <c r="C22" s="16">
        <f t="shared" si="5"/>
        <v>1.0759088745876767E-2</v>
      </c>
      <c r="D22" s="16">
        <f t="shared" si="5"/>
        <v>1.2147134062478852E-2</v>
      </c>
      <c r="E22" s="16">
        <f t="shared" si="5"/>
        <v>9.9918154066466931E-3</v>
      </c>
      <c r="F22" s="16">
        <f t="shared" si="5"/>
        <v>1.9329623940785211E-2</v>
      </c>
    </row>
    <row r="23" spans="1:12" x14ac:dyDescent="0.25">
      <c r="A23" s="4" t="s">
        <v>9</v>
      </c>
      <c r="B23" s="16">
        <f t="shared" ref="B23:F23" si="6">B7/B$15</f>
        <v>0.46650007422208778</v>
      </c>
      <c r="C23" s="16">
        <f t="shared" si="6"/>
        <v>0.64614703084039471</v>
      </c>
      <c r="D23" s="16">
        <f t="shared" si="6"/>
        <v>0.39984294138365101</v>
      </c>
      <c r="E23" s="16">
        <f t="shared" si="6"/>
        <v>0.5439238348368689</v>
      </c>
      <c r="F23" s="16">
        <f t="shared" si="6"/>
        <v>0.21951165564965583</v>
      </c>
    </row>
    <row r="24" spans="1:12" x14ac:dyDescent="0.25">
      <c r="A24" s="4" t="s">
        <v>10</v>
      </c>
      <c r="B24" s="16">
        <f t="shared" ref="B24:F24" si="7">B8/B$15</f>
        <v>3.8037043813884279E-2</v>
      </c>
      <c r="C24" s="16">
        <f t="shared" si="7"/>
        <v>8.7164179356067448E-2</v>
      </c>
      <c r="D24" s="16">
        <f t="shared" si="7"/>
        <v>0.16865335036649703</v>
      </c>
      <c r="E24" s="16">
        <f t="shared" si="7"/>
        <v>0.12543054916835331</v>
      </c>
      <c r="F24" s="16">
        <f t="shared" si="7"/>
        <v>0.22732413737741317</v>
      </c>
    </row>
    <row r="25" spans="1:12" x14ac:dyDescent="0.25">
      <c r="A25" s="4" t="s">
        <v>11</v>
      </c>
      <c r="B25" s="16">
        <f t="shared" ref="B25:F25" si="8">B9/B$15</f>
        <v>4.076108371357659E-2</v>
      </c>
      <c r="C25" s="16">
        <f t="shared" si="8"/>
        <v>3.0066718058024865E-2</v>
      </c>
      <c r="D25" s="16">
        <f t="shared" si="8"/>
        <v>2.7118166846480309E-2</v>
      </c>
      <c r="E25" s="16">
        <f t="shared" si="8"/>
        <v>2.2557120784344138E-2</v>
      </c>
      <c r="F25" s="16">
        <f t="shared" si="8"/>
        <v>3.0248744190782096E-2</v>
      </c>
    </row>
    <row r="26" spans="1:12" x14ac:dyDescent="0.25">
      <c r="A26" s="4" t="s">
        <v>21</v>
      </c>
      <c r="B26" s="16">
        <f t="shared" ref="B26:F26" si="9">B10/B$15</f>
        <v>4.1918740927005573E-15</v>
      </c>
      <c r="C26" s="16">
        <f t="shared" si="9"/>
        <v>3.7953872528254912E-2</v>
      </c>
      <c r="D26" s="16">
        <f t="shared" si="9"/>
        <v>6.6235559209099473E-2</v>
      </c>
      <c r="E26" s="16">
        <f t="shared" si="9"/>
        <v>4.6579066155194027E-2</v>
      </c>
      <c r="F26" s="16">
        <f t="shared" si="9"/>
        <v>5.8506203603355969E-2</v>
      </c>
    </row>
    <row r="27" spans="1:12" x14ac:dyDescent="0.25">
      <c r="A27" s="4" t="s">
        <v>12</v>
      </c>
      <c r="B27" s="16">
        <f t="shared" ref="B27:F27" si="10">B11/B$15</f>
        <v>8.6534838203697617E-3</v>
      </c>
      <c r="C27" s="16">
        <f t="shared" si="10"/>
        <v>3.123027452920105E-2</v>
      </c>
      <c r="D27" s="16">
        <f t="shared" si="10"/>
        <v>4.9830957399529203E-2</v>
      </c>
      <c r="E27" s="16">
        <f t="shared" si="10"/>
        <v>4.2204965748050244E-2</v>
      </c>
      <c r="F27" s="16">
        <f t="shared" si="10"/>
        <v>3.9626762341096487E-2</v>
      </c>
    </row>
    <row r="28" spans="1:12" x14ac:dyDescent="0.25">
      <c r="A28" s="4" t="s">
        <v>13</v>
      </c>
      <c r="B28" s="16">
        <f t="shared" ref="B28:F28" si="11">B12/B$15</f>
        <v>3.1969465222825781E-2</v>
      </c>
      <c r="C28" s="16">
        <f t="shared" si="11"/>
        <v>1.4256257331076915E-2</v>
      </c>
      <c r="D28" s="16">
        <f t="shared" si="11"/>
        <v>1.9459087234336061E-2</v>
      </c>
      <c r="E28" s="16">
        <f t="shared" si="11"/>
        <v>1.6292718128397797E-2</v>
      </c>
      <c r="F28" s="16">
        <f t="shared" si="11"/>
        <v>5.885486599095005E-2</v>
      </c>
    </row>
    <row r="29" spans="1:12" x14ac:dyDescent="0.25">
      <c r="A29" s="4" t="s">
        <v>14</v>
      </c>
      <c r="B29" s="16">
        <f t="shared" ref="B29:F29" si="12">B13/B$15</f>
        <v>1.6809570822798749E-2</v>
      </c>
      <c r="C29" s="16">
        <f t="shared" si="12"/>
        <v>2.3750683415311665E-2</v>
      </c>
      <c r="D29" s="16">
        <f t="shared" si="12"/>
        <v>3.4638154430620162E-2</v>
      </c>
      <c r="E29" s="16">
        <f t="shared" si="12"/>
        <v>2.4133125007707007E-2</v>
      </c>
      <c r="F29" s="16">
        <f t="shared" si="12"/>
        <v>3.9144471457228137E-2</v>
      </c>
    </row>
    <row r="30" spans="1:12" x14ac:dyDescent="0.25">
      <c r="A30" s="4" t="s">
        <v>15</v>
      </c>
      <c r="B30" s="16">
        <f t="shared" ref="B30:F30" si="13">B14/B$15</f>
        <v>1.7657571481244288E-2</v>
      </c>
      <c r="C30" s="16">
        <f t="shared" si="13"/>
        <v>3.4249758027442685E-2</v>
      </c>
      <c r="D30" s="16">
        <f t="shared" si="13"/>
        <v>8.8578944687058153E-2</v>
      </c>
      <c r="E30" s="16">
        <f t="shared" si="13"/>
        <v>6.8248302774402941E-2</v>
      </c>
      <c r="F30" s="16">
        <f t="shared" si="13"/>
        <v>0.15712229504639874</v>
      </c>
    </row>
  </sheetData>
  <conditionalFormatting sqref="B18:F3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PIVOT_1_1</vt:lpstr>
      <vt:lpstr>1_1_clean</vt:lpstr>
      <vt:lpstr>1_1</vt:lpstr>
      <vt:lpstr>PIVOT_1_2</vt:lpstr>
      <vt:lpstr>1_2</vt:lpstr>
      <vt:lpstr>1_2_clean</vt:lpstr>
      <vt:lpstr>1_3</vt:lpstr>
      <vt:lpstr>PIVOT_2_1</vt:lpstr>
      <vt:lpstr>2_1_clean</vt:lpstr>
      <vt:lpstr>2_1</vt:lpstr>
      <vt:lpstr>PIVOT_2_2_1</vt:lpstr>
      <vt:lpstr>2_2_1_clean</vt:lpstr>
      <vt:lpstr>2_2_1</vt:lpstr>
      <vt:lpstr>2_2_2</vt:lpstr>
      <vt:lpstr>2_3_clean</vt:lpstr>
      <vt:lpstr>PIVOT_2_3</vt:lpstr>
      <vt:lpstr>2_3</vt:lpstr>
      <vt:lpstr>PIVOT_3_1</vt:lpstr>
      <vt:lpstr>3_1_clean</vt:lpstr>
      <vt:lpstr>3_1</vt:lpstr>
      <vt:lpstr>PIVOT_3_2</vt:lpstr>
      <vt:lpstr>3_2_clean</vt:lpstr>
      <vt:lpstr>3_2</vt:lpstr>
      <vt:lpstr>PIVOT_3_3</vt:lpstr>
      <vt:lpstr>3_3</vt:lpstr>
      <vt:lpstr>3_3_clean</vt:lpstr>
      <vt:lpstr>4_1</vt:lpstr>
      <vt:lpstr>PIVOT_4_2</vt:lpstr>
      <vt:lpstr>4_2_clean</vt:lpstr>
      <vt:lpstr>4_2</vt:lpstr>
      <vt:lpstr>PIVOT_5</vt:lpstr>
      <vt:lpstr>5_clean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hwieland</dc:creator>
  <cp:lastModifiedBy>Hanspeter Wieland</cp:lastModifiedBy>
  <dcterms:created xsi:type="dcterms:W3CDTF">2024-07-09T10:47:27Z</dcterms:created>
  <dcterms:modified xsi:type="dcterms:W3CDTF">2024-07-12T16:27:36Z</dcterms:modified>
</cp:coreProperties>
</file>