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defaultThemeVersion="124226"/>
  <mc:AlternateContent xmlns:mc="http://schemas.openxmlformats.org/markup-compatibility/2006">
    <mc:Choice Requires="x15">
      <x15ac:absPath xmlns:x15ac="http://schemas.microsoft.com/office/spreadsheetml/2010/11/ac" url="C:\Users\Technikerlaptop\Desktop\"/>
    </mc:Choice>
  </mc:AlternateContent>
  <xr:revisionPtr revIDLastSave="0" documentId="13_ncr:1_{1E32A53D-A683-4241-B429-F407BFA9377E}" xr6:coauthVersionLast="47" xr6:coauthVersionMax="47" xr10:uidLastSave="{00000000-0000-0000-0000-000000000000}"/>
  <bookViews>
    <workbookView xWindow="6825" yWindow="2550" windowWidth="21600" windowHeight="11385" activeTab="3" xr2:uid="{00000000-000D-0000-FFFF-FFFF00000000}"/>
  </bookViews>
  <sheets>
    <sheet name="Zeitrapport" sheetId="1" r:id="rId1"/>
    <sheet name="Innendienst" sheetId="2" r:id="rId2"/>
    <sheet name="Auto" sheetId="6" r:id="rId3"/>
    <sheet name="Spesen" sheetId="3" r:id="rId4"/>
    <sheet name="Arbeits Rapporte" sheetId="4" r:id="rId5"/>
    <sheet name="Tabelle1" sheetId="7" state="hidden" r:id="rId6"/>
    <sheet name="Tabelle2" sheetId="8"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3" l="1"/>
  <c r="J7" i="3"/>
  <c r="J8" i="3"/>
  <c r="J9" i="3"/>
  <c r="J10" i="3"/>
  <c r="J11" i="3"/>
  <c r="J5" i="3"/>
  <c r="M2" i="1"/>
  <c r="C11" i="6" l="1"/>
  <c r="D11" i="6"/>
  <c r="E11" i="6"/>
  <c r="F11" i="6"/>
  <c r="H11" i="6"/>
  <c r="C12" i="6"/>
  <c r="D12" i="6"/>
  <c r="E12" i="6"/>
  <c r="F12" i="6"/>
  <c r="H12" i="6"/>
  <c r="C13" i="6"/>
  <c r="D13" i="6"/>
  <c r="E13" i="6"/>
  <c r="F13" i="6"/>
  <c r="H13" i="6"/>
  <c r="C14" i="6"/>
  <c r="D14" i="6"/>
  <c r="E14" i="6"/>
  <c r="F14" i="6"/>
  <c r="H14" i="6"/>
  <c r="H10" i="6"/>
  <c r="F10" i="6"/>
  <c r="E10" i="6"/>
  <c r="D10" i="6"/>
  <c r="C10" i="6"/>
  <c r="F9" i="6"/>
  <c r="C9" i="6"/>
  <c r="H9" i="6"/>
  <c r="D9" i="6"/>
  <c r="E9" i="6"/>
  <c r="O2" i="1"/>
  <c r="O3" i="2" l="1"/>
  <c r="R8" i="2"/>
  <c r="D3" i="3"/>
  <c r="F6" i="1"/>
  <c r="F5" i="1"/>
  <c r="F7" i="1"/>
  <c r="F8" i="1"/>
  <c r="F9" i="1"/>
  <c r="F10" i="1"/>
  <c r="K10" i="1" s="1"/>
  <c r="M10" i="3" s="1"/>
  <c r="R9" i="2"/>
  <c r="R10" i="2"/>
  <c r="R11" i="2"/>
  <c r="R12" i="2"/>
  <c r="R13" i="2"/>
  <c r="R14" i="2"/>
  <c r="R15" i="2"/>
  <c r="R16" i="2"/>
  <c r="K28" i="4"/>
  <c r="L31" i="4"/>
  <c r="P8" i="1" s="1"/>
  <c r="O12" i="1"/>
  <c r="L32" i="4"/>
  <c r="P9" i="1" s="1"/>
  <c r="B10" i="1"/>
  <c r="K3" i="4" s="1"/>
  <c r="B9" i="1"/>
  <c r="A9" i="3" s="1"/>
  <c r="D2" i="4"/>
  <c r="H2" i="4"/>
  <c r="J2" i="4"/>
  <c r="B5" i="1"/>
  <c r="A3" i="4" s="1"/>
  <c r="B6" i="1"/>
  <c r="C3" i="4" s="1"/>
  <c r="B7" i="1"/>
  <c r="C30" i="4" s="1"/>
  <c r="B8" i="1"/>
  <c r="H8" i="1" s="1"/>
  <c r="B11" i="1"/>
  <c r="H11" i="1" s="1"/>
  <c r="L28" i="4"/>
  <c r="P5" i="1" s="1"/>
  <c r="K29" i="4"/>
  <c r="L29" i="4"/>
  <c r="P6" i="1" s="1"/>
  <c r="K30" i="4"/>
  <c r="L30" i="4"/>
  <c r="P7" i="1" s="1"/>
  <c r="K31" i="4"/>
  <c r="K32" i="4"/>
  <c r="B3" i="6"/>
  <c r="J3" i="6"/>
  <c r="D3" i="2"/>
  <c r="F3" i="2"/>
  <c r="H3" i="2"/>
  <c r="I3" i="3"/>
  <c r="K3" i="3"/>
  <c r="I5" i="1"/>
  <c r="I6" i="1"/>
  <c r="I7" i="1"/>
  <c r="I8" i="1"/>
  <c r="I9" i="1"/>
  <c r="I10" i="1"/>
  <c r="P10" i="1"/>
  <c r="F11" i="1"/>
  <c r="K11" i="1" s="1"/>
  <c r="M11" i="3" s="1"/>
  <c r="I11" i="1"/>
  <c r="P11" i="1"/>
  <c r="N9" i="1" l="1"/>
  <c r="N7" i="1"/>
  <c r="K8" i="1"/>
  <c r="K6" i="1"/>
  <c r="M6" i="3" s="1"/>
  <c r="P16" i="1"/>
  <c r="M8" i="3"/>
  <c r="A10" i="3"/>
  <c r="I12" i="1"/>
  <c r="K9" i="1"/>
  <c r="K7" i="1"/>
  <c r="N8" i="1"/>
  <c r="J8" i="1"/>
  <c r="F12" i="1"/>
  <c r="N6" i="1"/>
  <c r="N5" i="1"/>
  <c r="H10" i="1"/>
  <c r="J10" i="1" s="1"/>
  <c r="C31" i="4"/>
  <c r="A7" i="3"/>
  <c r="J11" i="1"/>
  <c r="K5" i="1"/>
  <c r="M3" i="4"/>
  <c r="G3" i="4"/>
  <c r="H6" i="1"/>
  <c r="J6" i="1" s="1"/>
  <c r="A6" i="3"/>
  <c r="C28" i="4"/>
  <c r="A8" i="3"/>
  <c r="E3" i="4"/>
  <c r="H5" i="1"/>
  <c r="J5" i="1" s="1"/>
  <c r="C29" i="4"/>
  <c r="H9" i="1"/>
  <c r="J9" i="1" s="1"/>
  <c r="I3" i="4"/>
  <c r="H7" i="1"/>
  <c r="J7" i="1" s="1"/>
  <c r="A5" i="3"/>
  <c r="M2" i="4"/>
  <c r="N3" i="3"/>
  <c r="A11" i="3"/>
  <c r="C32" i="4"/>
  <c r="M9" i="3" l="1"/>
  <c r="M7" i="3"/>
  <c r="N12" i="1"/>
  <c r="K12" i="1"/>
  <c r="M5" i="3"/>
  <c r="J12" i="1"/>
  <c r="H12" i="1"/>
  <c r="M12" i="3" l="1"/>
  <c r="M14" i="3" s="1"/>
  <c r="K14" i="1"/>
  <c r="K16" i="1" s="1"/>
</calcChain>
</file>

<file path=xl/sharedStrings.xml><?xml version="1.0" encoding="utf-8"?>
<sst xmlns="http://schemas.openxmlformats.org/spreadsheetml/2006/main" count="126" uniqueCount="90">
  <si>
    <t>Datum</t>
  </si>
  <si>
    <t>Montag</t>
  </si>
  <si>
    <t>Dienstag</t>
  </si>
  <si>
    <t>Mittwoch</t>
  </si>
  <si>
    <t>Donnerstag</t>
  </si>
  <si>
    <t>Samstag</t>
  </si>
  <si>
    <t>Sonntag</t>
  </si>
  <si>
    <t>Freitag</t>
  </si>
  <si>
    <t>Zwischentotal 1</t>
  </si>
  <si>
    <t>% Kompensation</t>
  </si>
  <si>
    <t>Zwischentotal 2</t>
  </si>
  <si>
    <t>Total Vorwoche</t>
  </si>
  <si>
    <t>GESAMTTOTAL</t>
  </si>
  <si>
    <t>Ferienguthaben Vorwoche</t>
  </si>
  <si>
    <t>Ferienguthaben</t>
  </si>
  <si>
    <t>von:</t>
  </si>
  <si>
    <t>bis:</t>
  </si>
  <si>
    <t>Techniker</t>
  </si>
  <si>
    <t>KW</t>
  </si>
  <si>
    <t>Bezogene Ferientage</t>
  </si>
  <si>
    <t>Zeitrapport</t>
  </si>
  <si>
    <t xml:space="preserve"> Datum</t>
  </si>
  <si>
    <t xml:space="preserve"> Tag</t>
  </si>
  <si>
    <t xml:space="preserve"> Arbeitsbeginn</t>
  </si>
  <si>
    <t xml:space="preserve"> Arbeitsende</t>
  </si>
  <si>
    <t xml:space="preserve"> Pause</t>
  </si>
  <si>
    <t xml:space="preserve"> Total Arbeitszeit</t>
  </si>
  <si>
    <t xml:space="preserve"> ID</t>
  </si>
  <si>
    <t xml:space="preserve"> AD</t>
  </si>
  <si>
    <t xml:space="preserve"> Reisezeit</t>
  </si>
  <si>
    <t xml:space="preserve"> Kompensiert</t>
  </si>
  <si>
    <t xml:space="preserve"> KM</t>
  </si>
  <si>
    <t xml:space="preserve"> Rapp Nr. / Bemerkungen</t>
  </si>
  <si>
    <t>Bis:</t>
  </si>
  <si>
    <t>Von:</t>
  </si>
  <si>
    <t>Zeit</t>
  </si>
  <si>
    <t>Beschreibung der Arbeit / Innendienst</t>
  </si>
  <si>
    <t>Fahrzeit</t>
  </si>
  <si>
    <t>A-Std.</t>
  </si>
  <si>
    <t>Total</t>
  </si>
  <si>
    <t>Visum</t>
  </si>
  <si>
    <t>MW</t>
  </si>
  <si>
    <t xml:space="preserve">Techniker: </t>
  </si>
  <si>
    <t xml:space="preserve">KW: </t>
  </si>
  <si>
    <t xml:space="preserve">Bis: </t>
  </si>
  <si>
    <t xml:space="preserve">Vom: </t>
  </si>
  <si>
    <t>Innendienst - Zeiterfassung</t>
  </si>
  <si>
    <t>Besuchte Orte</t>
  </si>
  <si>
    <t>Bahn   Bus   Tram</t>
  </si>
  <si>
    <t>Hotel</t>
  </si>
  <si>
    <t>Essen</t>
  </si>
  <si>
    <t>PTT</t>
  </si>
  <si>
    <t>Diverse</t>
  </si>
  <si>
    <t>Detail zu Diversem</t>
  </si>
  <si>
    <t>Bemerkungen:</t>
  </si>
  <si>
    <t>Total Spesen</t>
  </si>
  <si>
    <t>Spesen - Abrechnung</t>
  </si>
  <si>
    <t xml:space="preserve"> Rapport Nr.</t>
  </si>
  <si>
    <t xml:space="preserve"> Arbeits-Zeit (h)</t>
  </si>
  <si>
    <t>Arbeits Rapporte</t>
  </si>
  <si>
    <t>Techniker:</t>
  </si>
  <si>
    <t>KW:</t>
  </si>
  <si>
    <t>Mitwoch</t>
  </si>
  <si>
    <t xml:space="preserve"> Ferien</t>
  </si>
  <si>
    <t xml:space="preserve"> Krank</t>
  </si>
  <si>
    <t xml:space="preserve"> Feiertag</t>
  </si>
  <si>
    <t>Frei  (Kompensiert)</t>
  </si>
  <si>
    <t xml:space="preserve">Visum: RM                                    Datum:                                             </t>
  </si>
  <si>
    <t xml:space="preserve">…………………………………..                   …………………………………                        </t>
  </si>
  <si>
    <t xml:space="preserve"> Techniker: </t>
  </si>
  <si>
    <t>KM Stand</t>
  </si>
  <si>
    <t>Ölstand</t>
  </si>
  <si>
    <t>Öl nachgefüllt</t>
  </si>
  <si>
    <t>HI</t>
  </si>
  <si>
    <t>M</t>
  </si>
  <si>
    <t>LO</t>
  </si>
  <si>
    <t>in Liter</t>
  </si>
  <si>
    <t xml:space="preserve">Meldung von Sevice und Pneuwechsel, etc. sind Sache des Technikers </t>
  </si>
  <si>
    <t>und müssen frühzeitig der Firma Schenk gemeldet werden!</t>
  </si>
  <si>
    <t>Unterschrift Techniker: ........................................................</t>
  </si>
  <si>
    <t>vorne</t>
  </si>
  <si>
    <t>hinten</t>
  </si>
  <si>
    <t>Zustand Techniker-Auto</t>
  </si>
  <si>
    <t>Reifendruck          (BAR)</t>
  </si>
  <si>
    <t>Reifenzustand             (mm)</t>
  </si>
  <si>
    <t>VISUM RM</t>
  </si>
  <si>
    <t>VISUM Büro</t>
  </si>
  <si>
    <t>.</t>
  </si>
  <si>
    <r>
      <t xml:space="preserve">Km    Stand     </t>
    </r>
    <r>
      <rPr>
        <b/>
        <sz val="7"/>
        <rFont val="Calibri"/>
        <family val="2"/>
      </rPr>
      <t>(Abend)</t>
    </r>
  </si>
  <si>
    <t xml:space="preserve"> Überstunden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</si>
</sst>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mm/yy;@"/>
    <numFmt numFmtId="166" formatCode="dd/mm/yy;@"/>
  </numFmts>
  <fonts count="26" x14ac:knownFonts="1">
    <font>
      <sz val="10"/>
      <name val="Arial"/>
    </font>
    <font>
      <sz val="8"/>
      <name val="Arial"/>
      <family val="2"/>
    </font>
    <font>
      <b/>
      <sz val="7"/>
      <name val="Calibri"/>
      <family val="2"/>
    </font>
    <font>
      <sz val="11"/>
      <color theme="1"/>
      <name val="Calibri"/>
      <family val="2"/>
      <scheme val="minor"/>
    </font>
    <font>
      <sz val="10"/>
      <name val="Calibri"/>
      <family val="2"/>
      <scheme val="minor"/>
    </font>
    <font>
      <b/>
      <sz val="12"/>
      <name val="Calibri"/>
      <family val="2"/>
      <scheme val="minor"/>
    </font>
    <font>
      <b/>
      <sz val="12"/>
      <color indexed="9"/>
      <name val="Calibri"/>
      <family val="2"/>
      <scheme val="minor"/>
    </font>
    <font>
      <b/>
      <sz val="12"/>
      <color indexed="10"/>
      <name val="Calibri"/>
      <family val="2"/>
      <scheme val="minor"/>
    </font>
    <font>
      <b/>
      <sz val="9"/>
      <name val="Calibri"/>
      <family val="2"/>
      <scheme val="minor"/>
    </font>
    <font>
      <sz val="12"/>
      <name val="Calibri"/>
      <family val="2"/>
      <scheme val="minor"/>
    </font>
    <font>
      <b/>
      <sz val="11"/>
      <name val="Calibri"/>
      <family val="2"/>
      <scheme val="minor"/>
    </font>
    <font>
      <b/>
      <sz val="10"/>
      <name val="Calibri"/>
      <family val="2"/>
      <scheme val="minor"/>
    </font>
    <font>
      <sz val="11"/>
      <name val="Calibri"/>
      <family val="2"/>
      <scheme val="minor"/>
    </font>
    <font>
      <sz val="10.5"/>
      <name val="Calibri"/>
      <family val="2"/>
      <scheme val="minor"/>
    </font>
    <font>
      <b/>
      <sz val="10"/>
      <color indexed="10"/>
      <name val="Calibri"/>
      <family val="2"/>
      <scheme val="minor"/>
    </font>
    <font>
      <b/>
      <sz val="7"/>
      <name val="Calibri"/>
      <family val="2"/>
      <scheme val="minor"/>
    </font>
    <font>
      <sz val="10"/>
      <color indexed="9"/>
      <name val="Calibri"/>
      <family val="2"/>
      <scheme val="minor"/>
    </font>
    <font>
      <b/>
      <sz val="8"/>
      <name val="Calibri"/>
      <family val="2"/>
      <scheme val="minor"/>
    </font>
    <font>
      <b/>
      <sz val="18"/>
      <name val="Calibri"/>
      <family val="2"/>
      <scheme val="minor"/>
    </font>
    <font>
      <sz val="8"/>
      <name val="Calibri"/>
      <family val="2"/>
      <scheme val="minor"/>
    </font>
    <font>
      <sz val="8"/>
      <color indexed="9"/>
      <name val="Calibri"/>
      <family val="2"/>
      <scheme val="minor"/>
    </font>
    <font>
      <sz val="4"/>
      <color indexed="9"/>
      <name val="Calibri"/>
      <family val="2"/>
      <scheme val="minor"/>
    </font>
    <font>
      <b/>
      <sz val="16"/>
      <name val="Calibri"/>
      <family val="2"/>
      <scheme val="minor"/>
    </font>
    <font>
      <sz val="9"/>
      <name val="Calibri"/>
      <family val="2"/>
      <scheme val="minor"/>
    </font>
    <font>
      <b/>
      <sz val="20"/>
      <name val="Calibri"/>
      <family val="2"/>
      <scheme val="minor"/>
    </font>
    <font>
      <b/>
      <sz val="10"/>
      <color indexed="16"/>
      <name val="Calibri"/>
      <family val="2"/>
      <scheme val="minor"/>
    </font>
  </fonts>
  <fills count="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13"/>
        <bgColor indexed="64"/>
      </patternFill>
    </fill>
    <fill>
      <patternFill patternType="solid">
        <fgColor indexed="41"/>
        <bgColor indexed="64"/>
      </patternFill>
    </fill>
  </fills>
  <borders count="6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thin">
        <color indexed="64"/>
      </right>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2">
    <xf numFmtId="0" fontId="0" fillId="0" borderId="0"/>
    <xf numFmtId="0" fontId="3" fillId="0" borderId="0"/>
  </cellStyleXfs>
  <cellXfs count="306">
    <xf numFmtId="0" fontId="0" fillId="0" borderId="0" xfId="0"/>
    <xf numFmtId="0" fontId="4" fillId="0" borderId="0" xfId="0" applyFont="1" applyFill="1" applyBorder="1"/>
    <xf numFmtId="0" fontId="4" fillId="0" borderId="0" xfId="0" applyFont="1"/>
    <xf numFmtId="0" fontId="5" fillId="2" borderId="1" xfId="0" applyFont="1" applyFill="1" applyBorder="1" applyAlignment="1">
      <alignment horizontal="left" vertical="center"/>
    </xf>
    <xf numFmtId="0" fontId="4" fillId="0" borderId="0" xfId="0" applyFont="1" applyBorder="1" applyAlignment="1">
      <alignment vertical="center"/>
    </xf>
    <xf numFmtId="0" fontId="6" fillId="0" borderId="0" xfId="0" applyFont="1" applyFill="1" applyBorder="1" applyAlignment="1" applyProtection="1">
      <alignment vertical="center"/>
      <protection locked="0"/>
    </xf>
    <xf numFmtId="0" fontId="5" fillId="2" borderId="1" xfId="0" applyFont="1" applyFill="1" applyBorder="1" applyAlignment="1">
      <alignment vertical="center"/>
    </xf>
    <xf numFmtId="166" fontId="8" fillId="0" borderId="2" xfId="0" applyNumberFormat="1" applyFont="1" applyBorder="1" applyAlignment="1" applyProtection="1">
      <alignment horizontal="center" vertical="center"/>
      <protection locked="0"/>
    </xf>
    <xf numFmtId="14" fontId="8" fillId="0" borderId="1" xfId="0" applyNumberFormat="1" applyFont="1" applyBorder="1" applyAlignment="1">
      <alignment vertical="center"/>
    </xf>
    <xf numFmtId="22" fontId="4" fillId="0" borderId="0" xfId="0" applyNumberFormat="1" applyFont="1"/>
    <xf numFmtId="0" fontId="9" fillId="0" borderId="3" xfId="0" applyFont="1" applyBorder="1"/>
    <xf numFmtId="0" fontId="4" fillId="0" borderId="0" xfId="0" applyFont="1" applyBorder="1"/>
    <xf numFmtId="0" fontId="4" fillId="0" borderId="3" xfId="0" applyFont="1" applyBorder="1"/>
    <xf numFmtId="0" fontId="10" fillId="3" borderId="1" xfId="0" applyFont="1" applyFill="1" applyBorder="1" applyAlignment="1">
      <alignment horizontal="left" vertical="justify" textRotation="90"/>
    </xf>
    <xf numFmtId="0" fontId="10" fillId="3" borderId="1" xfId="0" applyFont="1" applyFill="1" applyBorder="1" applyAlignment="1">
      <alignment horizontal="center" vertical="justify" textRotation="90"/>
    </xf>
    <xf numFmtId="0" fontId="10" fillId="2" borderId="1" xfId="0" applyFont="1" applyFill="1" applyBorder="1" applyAlignment="1">
      <alignment horizontal="center" vertical="justify" textRotation="90"/>
    </xf>
    <xf numFmtId="0" fontId="11" fillId="3" borderId="4" xfId="0" applyFont="1" applyFill="1" applyBorder="1" applyAlignment="1">
      <alignment horizontal="center" textRotation="90" wrapText="1"/>
    </xf>
    <xf numFmtId="0" fontId="11" fillId="3" borderId="2" xfId="0" applyFont="1" applyFill="1" applyBorder="1" applyAlignment="1">
      <alignment horizontal="center" textRotation="90" wrapText="1"/>
    </xf>
    <xf numFmtId="0" fontId="10" fillId="3" borderId="5" xfId="0" applyFont="1" applyFill="1" applyBorder="1" applyAlignment="1">
      <alignment horizontal="center" vertical="justify" textRotation="90"/>
    </xf>
    <xf numFmtId="0" fontId="10" fillId="3" borderId="5" xfId="0" applyFont="1" applyFill="1" applyBorder="1" applyAlignment="1">
      <alignment horizontal="center" textRotation="90"/>
    </xf>
    <xf numFmtId="0" fontId="10" fillId="0" borderId="1" xfId="0" applyFont="1" applyBorder="1" applyAlignment="1">
      <alignment horizontal="left" vertical="center"/>
    </xf>
    <xf numFmtId="14" fontId="4" fillId="0" borderId="1" xfId="0" applyNumberFormat="1" applyFont="1" applyBorder="1" applyAlignment="1">
      <alignment vertical="center"/>
    </xf>
    <xf numFmtId="20" fontId="4" fillId="0" borderId="1" xfId="0" applyNumberFormat="1" applyFont="1" applyBorder="1" applyAlignment="1" applyProtection="1">
      <alignment horizontal="center" vertical="center"/>
      <protection locked="0"/>
    </xf>
    <xf numFmtId="2" fontId="4" fillId="0" borderId="1" xfId="0" quotePrefix="1" applyNumberFormat="1" applyFont="1" applyBorder="1" applyAlignment="1" applyProtection="1">
      <alignment horizontal="center" vertical="center"/>
      <protection locked="0"/>
    </xf>
    <xf numFmtId="2" fontId="4" fillId="0" borderId="1" xfId="0" applyNumberFormat="1" applyFont="1" applyBorder="1" applyAlignment="1">
      <alignment horizontal="center" vertical="center"/>
    </xf>
    <xf numFmtId="0" fontId="4" fillId="2" borderId="5" xfId="0" applyFont="1" applyFill="1" applyBorder="1" applyAlignment="1">
      <alignment vertical="center"/>
    </xf>
    <xf numFmtId="2" fontId="4" fillId="0" borderId="1" xfId="0" applyNumberFormat="1" applyFont="1" applyBorder="1" applyAlignment="1" applyProtection="1">
      <alignment vertical="center"/>
    </xf>
    <xf numFmtId="2" fontId="4" fillId="0" borderId="1" xfId="0" applyNumberFormat="1" applyFont="1" applyBorder="1" applyAlignment="1">
      <alignment vertical="center"/>
    </xf>
    <xf numFmtId="4" fontId="4" fillId="0" borderId="1" xfId="0" applyNumberFormat="1" applyFont="1" applyBorder="1" applyAlignment="1">
      <alignment horizontal="center" vertical="center"/>
    </xf>
    <xf numFmtId="164" fontId="4" fillId="0" borderId="1" xfId="0" applyNumberFormat="1" applyFont="1" applyBorder="1" applyAlignment="1" applyProtection="1">
      <alignment horizontal="center" vertical="center"/>
      <protection locked="0"/>
    </xf>
    <xf numFmtId="0" fontId="4" fillId="0" borderId="1" xfId="0" applyFont="1" applyBorder="1" applyAlignment="1" applyProtection="1">
      <alignment horizontal="left" vertical="center" wrapText="1"/>
    </xf>
    <xf numFmtId="0" fontId="4" fillId="0" borderId="0" xfId="0" applyFont="1" applyBorder="1" applyAlignment="1" applyProtection="1">
      <alignment vertical="center"/>
      <protection locked="0"/>
    </xf>
    <xf numFmtId="0" fontId="4" fillId="2" borderId="6" xfId="0" applyFont="1" applyFill="1" applyBorder="1" applyAlignment="1">
      <alignment vertical="center"/>
    </xf>
    <xf numFmtId="2" fontId="4" fillId="0" borderId="1" xfId="0" applyNumberFormat="1" applyFont="1" applyBorder="1" applyAlignment="1" applyProtection="1">
      <alignment horizontal="center" vertical="center"/>
      <protection locked="0"/>
    </xf>
    <xf numFmtId="2" fontId="4" fillId="0" borderId="1" xfId="0" quotePrefix="1" applyNumberFormat="1" applyFont="1" applyBorder="1" applyAlignment="1" applyProtection="1">
      <alignment horizontal="center" vertical="center"/>
    </xf>
    <xf numFmtId="0" fontId="10" fillId="0" borderId="5" xfId="0" applyFont="1" applyBorder="1" applyAlignment="1">
      <alignment horizontal="left" vertical="center"/>
    </xf>
    <xf numFmtId="0" fontId="12" fillId="0" borderId="4" xfId="0" applyFont="1" applyBorder="1" applyAlignment="1">
      <alignment vertical="center"/>
    </xf>
    <xf numFmtId="0" fontId="4" fillId="0" borderId="2" xfId="0" applyFont="1" applyBorder="1" applyAlignment="1">
      <alignment vertical="center"/>
    </xf>
    <xf numFmtId="0" fontId="4" fillId="2" borderId="7" xfId="0" applyFont="1" applyFill="1" applyBorder="1" applyAlignment="1">
      <alignment vertical="center"/>
    </xf>
    <xf numFmtId="164" fontId="4" fillId="0" borderId="1" xfId="0" applyNumberFormat="1" applyFont="1" applyBorder="1" applyAlignment="1">
      <alignment horizontal="center" vertical="center"/>
    </xf>
    <xf numFmtId="0" fontId="4" fillId="0" borderId="1" xfId="0" applyFont="1" applyBorder="1" applyAlignment="1">
      <alignment vertical="center"/>
    </xf>
    <xf numFmtId="0" fontId="12" fillId="0" borderId="8" xfId="0" applyFont="1" applyBorder="1" applyAlignment="1">
      <alignment vertical="center"/>
    </xf>
    <xf numFmtId="0" fontId="12" fillId="0" borderId="0" xfId="0" applyFont="1" applyBorder="1" applyAlignment="1">
      <alignment vertical="center"/>
    </xf>
    <xf numFmtId="4" fontId="12" fillId="0" borderId="1" xfId="0" applyNumberFormat="1" applyFont="1" applyBorder="1" applyAlignment="1">
      <alignment horizontal="center" vertical="center"/>
    </xf>
    <xf numFmtId="0" fontId="12" fillId="0" borderId="9" xfId="0" applyFont="1" applyBorder="1" applyAlignment="1">
      <alignment vertical="center"/>
    </xf>
    <xf numFmtId="0" fontId="12" fillId="0" borderId="10" xfId="0" applyFont="1" applyBorder="1" applyAlignment="1">
      <alignment vertical="center"/>
    </xf>
    <xf numFmtId="0" fontId="12" fillId="0" borderId="11" xfId="0" applyFont="1" applyBorder="1" applyAlignment="1">
      <alignment vertical="center"/>
    </xf>
    <xf numFmtId="0" fontId="12" fillId="0" borderId="2" xfId="0" applyFont="1" applyBorder="1" applyAlignment="1">
      <alignment vertical="center"/>
    </xf>
    <xf numFmtId="0" fontId="12" fillId="0" borderId="12" xfId="0" applyFont="1" applyBorder="1" applyAlignment="1">
      <alignment vertical="center"/>
    </xf>
    <xf numFmtId="0" fontId="13" fillId="0" borderId="4" xfId="0" applyFont="1" applyBorder="1" applyAlignment="1">
      <alignment vertical="center"/>
    </xf>
    <xf numFmtId="0" fontId="13" fillId="0" borderId="11" xfId="0" applyFont="1" applyBorder="1" applyAlignment="1">
      <alignment vertical="center"/>
    </xf>
    <xf numFmtId="0" fontId="13" fillId="0" borderId="2" xfId="0" applyFont="1" applyBorder="1" applyAlignment="1">
      <alignment vertical="center"/>
    </xf>
    <xf numFmtId="0" fontId="4" fillId="0" borderId="1" xfId="0" applyFont="1" applyBorder="1" applyAlignment="1" applyProtection="1">
      <alignment horizontal="left" vertical="center"/>
      <protection locked="0"/>
    </xf>
    <xf numFmtId="2" fontId="9" fillId="0" borderId="1" xfId="0" applyNumberFormat="1" applyFont="1" applyBorder="1" applyAlignment="1" applyProtection="1">
      <alignment horizontal="center" vertical="center"/>
      <protection locked="0"/>
    </xf>
    <xf numFmtId="0" fontId="10" fillId="0" borderId="4" xfId="0" applyFont="1" applyBorder="1" applyAlignment="1">
      <alignment vertical="center"/>
    </xf>
    <xf numFmtId="0" fontId="10" fillId="0" borderId="2" xfId="0" applyFont="1" applyBorder="1" applyAlignment="1">
      <alignment vertical="center"/>
    </xf>
    <xf numFmtId="0" fontId="13" fillId="0" borderId="13" xfId="0" applyFont="1" applyBorder="1" applyAlignment="1">
      <alignment vertical="center"/>
    </xf>
    <xf numFmtId="0" fontId="13" fillId="0" borderId="3" xfId="0" applyFont="1" applyBorder="1" applyAlignment="1">
      <alignment vertical="center"/>
    </xf>
    <xf numFmtId="0" fontId="13" fillId="0" borderId="8" xfId="0" applyFont="1" applyBorder="1" applyAlignment="1">
      <alignment vertical="center"/>
    </xf>
    <xf numFmtId="0" fontId="13" fillId="0" borderId="7" xfId="0" applyFont="1" applyBorder="1" applyAlignment="1">
      <alignment horizontal="left" vertical="center"/>
    </xf>
    <xf numFmtId="0" fontId="14" fillId="0" borderId="0" xfId="0" applyFont="1"/>
    <xf numFmtId="0" fontId="11" fillId="4" borderId="1" xfId="0" applyFont="1" applyFill="1" applyBorder="1" applyAlignment="1">
      <alignment horizontal="left" vertical="center"/>
    </xf>
    <xf numFmtId="0" fontId="4" fillId="0" borderId="4" xfId="0" applyFont="1" applyBorder="1" applyAlignment="1">
      <alignment vertical="center"/>
    </xf>
    <xf numFmtId="0" fontId="4" fillId="0" borderId="11" xfId="0" applyFont="1" applyBorder="1"/>
    <xf numFmtId="0" fontId="4" fillId="0" borderId="2" xfId="0" applyFont="1" applyBorder="1"/>
    <xf numFmtId="0" fontId="10" fillId="0" borderId="0" xfId="0" applyFont="1" applyFill="1" applyBorder="1" applyAlignment="1">
      <alignment vertical="center"/>
    </xf>
    <xf numFmtId="0" fontId="4" fillId="0" borderId="0" xfId="0" applyFont="1" applyFill="1" applyBorder="1" applyAlignment="1">
      <alignment vertical="center"/>
    </xf>
    <xf numFmtId="0" fontId="15" fillId="0" borderId="0" xfId="0" applyFont="1" applyFill="1" applyBorder="1" applyAlignment="1">
      <alignment vertical="center"/>
    </xf>
    <xf numFmtId="0" fontId="11" fillId="4" borderId="7" xfId="0" applyFont="1" applyFill="1" applyBorder="1" applyAlignment="1">
      <alignment horizontal="left" vertical="center"/>
    </xf>
    <xf numFmtId="0" fontId="4" fillId="0" borderId="13" xfId="0" applyFont="1" applyBorder="1" applyAlignment="1">
      <alignment vertical="center"/>
    </xf>
    <xf numFmtId="0" fontId="4" fillId="0" borderId="8" xfId="0" applyFont="1" applyBorder="1"/>
    <xf numFmtId="0" fontId="4" fillId="0" borderId="0" xfId="0" applyFont="1" applyAlignment="1">
      <alignment horizontal="center"/>
    </xf>
    <xf numFmtId="0" fontId="16" fillId="0" borderId="0" xfId="0" applyFont="1" applyAlignment="1">
      <alignment horizontal="center"/>
    </xf>
    <xf numFmtId="0" fontId="4" fillId="2" borderId="4" xfId="0" applyFont="1" applyFill="1" applyBorder="1" applyAlignment="1">
      <alignment horizontal="center" vertical="center"/>
    </xf>
    <xf numFmtId="0" fontId="7" fillId="2" borderId="11" xfId="0" applyFont="1" applyFill="1" applyBorder="1" applyAlignment="1">
      <alignment horizontal="left" vertical="center"/>
    </xf>
    <xf numFmtId="0" fontId="9" fillId="2" borderId="11" xfId="0" applyFont="1" applyFill="1" applyBorder="1" applyAlignment="1">
      <alignment horizontal="right" vertical="center"/>
    </xf>
    <xf numFmtId="166" fontId="9" fillId="2" borderId="11" xfId="0" applyNumberFormat="1" applyFont="1" applyFill="1" applyBorder="1" applyAlignment="1">
      <alignment horizontal="left" vertical="center"/>
    </xf>
    <xf numFmtId="0" fontId="4" fillId="2" borderId="11" xfId="0" applyFont="1" applyFill="1" applyBorder="1" applyAlignment="1">
      <alignment horizontal="center" vertical="center"/>
    </xf>
    <xf numFmtId="0" fontId="4" fillId="2" borderId="11" xfId="0" applyFont="1" applyFill="1" applyBorder="1" applyAlignment="1">
      <alignment vertical="center"/>
    </xf>
    <xf numFmtId="0" fontId="9" fillId="2" borderId="11" xfId="0" applyFont="1" applyFill="1" applyBorder="1" applyAlignment="1">
      <alignment vertical="center"/>
    </xf>
    <xf numFmtId="0" fontId="4" fillId="2" borderId="2" xfId="0" applyFont="1" applyFill="1" applyBorder="1" applyAlignment="1">
      <alignment horizontal="center" vertical="center"/>
    </xf>
    <xf numFmtId="0" fontId="4" fillId="0" borderId="0" xfId="0" applyFont="1" applyAlignment="1">
      <alignment vertical="center"/>
    </xf>
    <xf numFmtId="0" fontId="17" fillId="3" borderId="14" xfId="0" applyFont="1" applyFill="1" applyBorder="1" applyAlignment="1">
      <alignment horizontal="center" vertical="center"/>
    </xf>
    <xf numFmtId="0" fontId="17" fillId="3" borderId="15" xfId="0" applyFont="1" applyFill="1" applyBorder="1" applyAlignment="1">
      <alignment horizontal="center" vertical="center"/>
    </xf>
    <xf numFmtId="166" fontId="4" fillId="0" borderId="16" xfId="0" applyNumberFormat="1" applyFont="1" applyBorder="1" applyAlignment="1" applyProtection="1">
      <alignment horizontal="center" vertical="center"/>
      <protection locked="0"/>
    </xf>
    <xf numFmtId="20" fontId="4" fillId="0" borderId="17" xfId="0" applyNumberFormat="1" applyFont="1" applyBorder="1" applyAlignment="1" applyProtection="1">
      <alignment horizontal="center" vertical="center"/>
      <protection locked="0"/>
    </xf>
    <xf numFmtId="0" fontId="4" fillId="0" borderId="17" xfId="0" applyFont="1" applyBorder="1" applyAlignment="1" applyProtection="1">
      <alignment horizontal="left" vertical="center" wrapText="1"/>
      <protection locked="0"/>
    </xf>
    <xf numFmtId="0" fontId="4" fillId="0" borderId="17" xfId="0" applyFont="1" applyBorder="1" applyAlignment="1" applyProtection="1">
      <alignment horizontal="center" vertical="center"/>
      <protection locked="0"/>
    </xf>
    <xf numFmtId="2" fontId="4" fillId="0" borderId="17" xfId="0" applyNumberFormat="1" applyFont="1" applyBorder="1" applyAlignment="1">
      <alignment horizontal="center" vertical="center"/>
    </xf>
    <xf numFmtId="0" fontId="4" fillId="0" borderId="18" xfId="0" applyFont="1" applyBorder="1" applyAlignment="1">
      <alignment horizontal="center" vertical="center"/>
    </xf>
    <xf numFmtId="166" fontId="4" fillId="0" borderId="19" xfId="0" applyNumberFormat="1" applyFont="1" applyBorder="1" applyAlignment="1" applyProtection="1">
      <alignment horizontal="center" vertical="center"/>
      <protection locked="0"/>
    </xf>
    <xf numFmtId="20" fontId="4" fillId="0" borderId="20" xfId="0" applyNumberFormat="1" applyFont="1" applyBorder="1" applyAlignment="1" applyProtection="1">
      <alignment horizontal="center" vertical="center"/>
      <protection locked="0"/>
    </xf>
    <xf numFmtId="0" fontId="4" fillId="0" borderId="20" xfId="0" applyFont="1" applyBorder="1" applyAlignment="1" applyProtection="1">
      <alignment horizontal="left" vertical="center" wrapText="1"/>
      <protection locked="0"/>
    </xf>
    <xf numFmtId="0" fontId="4" fillId="0" borderId="20" xfId="0" applyFont="1" applyBorder="1" applyAlignment="1" applyProtection="1">
      <alignment horizontal="center" vertical="center"/>
      <protection locked="0"/>
    </xf>
    <xf numFmtId="2" fontId="4" fillId="0" borderId="20" xfId="0" applyNumberFormat="1" applyFont="1" applyBorder="1" applyAlignment="1">
      <alignment horizontal="center" vertical="center"/>
    </xf>
    <xf numFmtId="0" fontId="4" fillId="0" borderId="21" xfId="0" applyFont="1" applyBorder="1" applyAlignment="1">
      <alignment horizontal="center" vertical="center"/>
    </xf>
    <xf numFmtId="165" fontId="4" fillId="0" borderId="0" xfId="0" applyNumberFormat="1" applyFont="1" applyAlignment="1">
      <alignment horizontal="center"/>
    </xf>
    <xf numFmtId="20" fontId="4" fillId="0" borderId="0" xfId="0" applyNumberFormat="1" applyFont="1" applyAlignment="1">
      <alignment horizontal="center"/>
    </xf>
    <xf numFmtId="0" fontId="4" fillId="0" borderId="0" xfId="0" applyFont="1" applyAlignment="1">
      <alignment horizontal="left"/>
    </xf>
    <xf numFmtId="2" fontId="4" fillId="0" borderId="0" xfId="0" applyNumberFormat="1" applyFont="1" applyAlignment="1">
      <alignment horizontal="center"/>
    </xf>
    <xf numFmtId="0" fontId="18" fillId="2" borderId="9" xfId="0" applyFont="1" applyFill="1" applyBorder="1" applyAlignment="1">
      <alignment horizontal="center" vertical="center"/>
    </xf>
    <xf numFmtId="0" fontId="18" fillId="2" borderId="10" xfId="0" applyFont="1" applyFill="1" applyBorder="1" applyAlignment="1">
      <alignment horizontal="center" vertical="center"/>
    </xf>
    <xf numFmtId="0" fontId="18" fillId="2" borderId="22" xfId="0" applyFont="1" applyFill="1" applyBorder="1" applyAlignment="1">
      <alignment horizontal="center" vertical="center"/>
    </xf>
    <xf numFmtId="0" fontId="11" fillId="2" borderId="12" xfId="0" applyFont="1" applyFill="1" applyBorder="1" applyAlignment="1">
      <alignment horizontal="right"/>
    </xf>
    <xf numFmtId="20" fontId="14" fillId="2" borderId="0" xfId="0" applyNumberFormat="1" applyFont="1" applyFill="1" applyBorder="1" applyAlignment="1">
      <alignment horizontal="left"/>
    </xf>
    <xf numFmtId="0" fontId="11" fillId="2" borderId="0" xfId="0" applyFont="1" applyFill="1" applyBorder="1" applyAlignment="1">
      <alignment horizontal="left"/>
    </xf>
    <xf numFmtId="0" fontId="11" fillId="2" borderId="0" xfId="0" applyFont="1" applyFill="1" applyBorder="1"/>
    <xf numFmtId="0" fontId="4" fillId="2" borderId="0" xfId="0" applyFont="1" applyFill="1" applyBorder="1"/>
    <xf numFmtId="0" fontId="11" fillId="2" borderId="0" xfId="0" applyFont="1" applyFill="1" applyBorder="1" applyAlignment="1">
      <alignment horizontal="right"/>
    </xf>
    <xf numFmtId="0" fontId="14" fillId="2" borderId="23" xfId="0" applyFont="1" applyFill="1" applyBorder="1" applyAlignment="1">
      <alignment horizontal="left"/>
    </xf>
    <xf numFmtId="0" fontId="11" fillId="2" borderId="12" xfId="0" applyFont="1" applyFill="1" applyBorder="1"/>
    <xf numFmtId="0" fontId="4" fillId="2" borderId="23" xfId="0" applyFont="1" applyFill="1" applyBorder="1"/>
    <xf numFmtId="0" fontId="4" fillId="2" borderId="13" xfId="0" applyFont="1" applyFill="1" applyBorder="1"/>
    <xf numFmtId="0" fontId="4" fillId="2" borderId="3" xfId="0" applyFont="1" applyFill="1" applyBorder="1"/>
    <xf numFmtId="0" fontId="4" fillId="2" borderId="8" xfId="0" applyFont="1" applyFill="1" applyBorder="1"/>
    <xf numFmtId="0" fontId="11" fillId="3" borderId="9" xfId="0" applyFont="1" applyFill="1" applyBorder="1" applyAlignment="1">
      <alignment horizontal="center" vertical="center"/>
    </xf>
    <xf numFmtId="0" fontId="11" fillId="3" borderId="24" xfId="0" applyFont="1" applyFill="1" applyBorder="1" applyAlignment="1">
      <alignment horizontal="center" vertical="center"/>
    </xf>
    <xf numFmtId="0" fontId="11" fillId="3" borderId="10" xfId="0" applyFont="1" applyFill="1" applyBorder="1" applyAlignment="1">
      <alignment horizontal="center" vertical="center"/>
    </xf>
    <xf numFmtId="0" fontId="11" fillId="3" borderId="25" xfId="0" applyFont="1" applyFill="1" applyBorder="1" applyAlignment="1">
      <alignment horizontal="center" vertical="center"/>
    </xf>
    <xf numFmtId="0" fontId="11" fillId="3" borderId="13" xfId="0" applyFont="1" applyFill="1" applyBorder="1"/>
    <xf numFmtId="0" fontId="11" fillId="3" borderId="26" xfId="0" applyFont="1" applyFill="1" applyBorder="1"/>
    <xf numFmtId="0" fontId="17" fillId="3" borderId="3" xfId="0" applyFont="1" applyFill="1" applyBorder="1"/>
    <xf numFmtId="0" fontId="17" fillId="3" borderId="3" xfId="0" applyFont="1" applyFill="1" applyBorder="1" applyAlignment="1">
      <alignment horizontal="center"/>
    </xf>
    <xf numFmtId="0" fontId="17" fillId="3" borderId="27" xfId="0" applyFont="1" applyFill="1" applyBorder="1"/>
    <xf numFmtId="0" fontId="17" fillId="3" borderId="28" xfId="0" applyFont="1" applyFill="1" applyBorder="1" applyAlignment="1">
      <alignment horizontal="center"/>
    </xf>
    <xf numFmtId="0" fontId="11" fillId="3" borderId="3" xfId="0" applyFont="1" applyFill="1" applyBorder="1" applyAlignment="1">
      <alignment horizontal="center"/>
    </xf>
    <xf numFmtId="0" fontId="11" fillId="3" borderId="29" xfId="0" applyFont="1" applyFill="1" applyBorder="1" applyAlignment="1">
      <alignment horizontal="center"/>
    </xf>
    <xf numFmtId="14" fontId="4" fillId="0" borderId="30" xfId="0" applyNumberFormat="1" applyFont="1" applyBorder="1" applyAlignment="1" applyProtection="1">
      <alignment horizontal="center" vertical="center"/>
      <protection locked="0"/>
    </xf>
    <xf numFmtId="3" fontId="4" fillId="0" borderId="31" xfId="0" applyNumberFormat="1" applyFont="1" applyBorder="1" applyAlignment="1" applyProtection="1">
      <alignment horizontal="center" vertical="center"/>
      <protection locked="0"/>
    </xf>
    <xf numFmtId="0" fontId="4" fillId="0" borderId="34" xfId="0" applyFont="1" applyBorder="1" applyAlignment="1" applyProtection="1">
      <alignment horizontal="center" vertical="center" wrapText="1"/>
      <protection locked="0"/>
    </xf>
    <xf numFmtId="14" fontId="4" fillId="0" borderId="16" xfId="0" applyNumberFormat="1"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4" fillId="0" borderId="18" xfId="0" applyFont="1" applyBorder="1" applyAlignment="1" applyProtection="1">
      <alignment horizontal="center" vertical="center"/>
      <protection locked="0"/>
    </xf>
    <xf numFmtId="14" fontId="4" fillId="0" borderId="37" xfId="0" applyNumberFormat="1" applyFont="1" applyBorder="1" applyAlignment="1" applyProtection="1">
      <alignment horizontal="center" vertical="center"/>
      <protection locked="0"/>
    </xf>
    <xf numFmtId="3" fontId="4" fillId="0" borderId="38" xfId="0" applyNumberFormat="1" applyFont="1" applyBorder="1" applyAlignment="1" applyProtection="1">
      <alignment horizontal="center" vertical="center"/>
      <protection locked="0"/>
    </xf>
    <xf numFmtId="0" fontId="4" fillId="0" borderId="40" xfId="0" applyFont="1" applyBorder="1" applyAlignment="1" applyProtection="1">
      <alignment horizontal="center" vertical="center"/>
      <protection locked="0"/>
    </xf>
    <xf numFmtId="0" fontId="11" fillId="0" borderId="0" xfId="0" applyFont="1" applyBorder="1"/>
    <xf numFmtId="0" fontId="4" fillId="0" borderId="0" xfId="0" applyFont="1" applyAlignment="1">
      <alignment horizontal="center" vertical="center"/>
    </xf>
    <xf numFmtId="0" fontId="9" fillId="2" borderId="4" xfId="0" applyFont="1" applyFill="1" applyBorder="1" applyAlignment="1">
      <alignment horizontal="center" vertical="center"/>
    </xf>
    <xf numFmtId="166" fontId="5" fillId="2" borderId="2" xfId="0" applyNumberFormat="1" applyFont="1" applyFill="1" applyBorder="1" applyAlignment="1">
      <alignment horizontal="left" vertical="center"/>
    </xf>
    <xf numFmtId="0" fontId="9" fillId="0" borderId="0" xfId="0" applyFont="1" applyAlignment="1">
      <alignment vertical="center"/>
    </xf>
    <xf numFmtId="0" fontId="11" fillId="3" borderId="41" xfId="0" applyFont="1" applyFill="1" applyBorder="1" applyAlignment="1">
      <alignment horizontal="center" vertical="center"/>
    </xf>
    <xf numFmtId="0" fontId="11" fillId="3" borderId="42" xfId="0" applyFont="1" applyFill="1" applyBorder="1" applyAlignment="1">
      <alignment horizontal="center" vertical="center" wrapText="1"/>
    </xf>
    <xf numFmtId="0" fontId="11" fillId="3" borderId="42" xfId="0" applyFont="1" applyFill="1" applyBorder="1" applyAlignment="1">
      <alignment horizontal="center" vertical="center"/>
    </xf>
    <xf numFmtId="0" fontId="11" fillId="3" borderId="43" xfId="0" applyFont="1" applyFill="1" applyBorder="1" applyAlignment="1">
      <alignment vertical="center"/>
    </xf>
    <xf numFmtId="166" fontId="19" fillId="0" borderId="44" xfId="0" applyNumberFormat="1" applyFont="1" applyBorder="1" applyAlignment="1">
      <alignment horizontal="center" vertical="center"/>
    </xf>
    <xf numFmtId="164" fontId="4" fillId="0" borderId="17" xfId="0" applyNumberFormat="1" applyFont="1" applyBorder="1" applyAlignment="1" applyProtection="1">
      <alignment horizontal="center" vertical="center"/>
      <protection locked="0"/>
    </xf>
    <xf numFmtId="2" fontId="19" fillId="0" borderId="33" xfId="0" applyNumberFormat="1" applyFont="1" applyBorder="1" applyAlignment="1" applyProtection="1">
      <alignment horizontal="right" vertical="center"/>
      <protection locked="0"/>
    </xf>
    <xf numFmtId="4" fontId="19" fillId="0" borderId="33" xfId="0" applyNumberFormat="1" applyFont="1" applyBorder="1" applyAlignment="1">
      <alignment horizontal="right" vertical="center"/>
    </xf>
    <xf numFmtId="0" fontId="19" fillId="0" borderId="34" xfId="0" applyFont="1" applyBorder="1" applyAlignment="1" applyProtection="1">
      <alignment horizontal="left" vertical="center" wrapText="1"/>
      <protection locked="0"/>
    </xf>
    <xf numFmtId="0" fontId="19" fillId="0" borderId="0" xfId="0" applyFont="1" applyAlignment="1">
      <alignment vertical="center"/>
    </xf>
    <xf numFmtId="166" fontId="19" fillId="0" borderId="45" xfId="0" applyNumberFormat="1" applyFont="1" applyBorder="1" applyAlignment="1">
      <alignment horizontal="center" vertical="center"/>
    </xf>
    <xf numFmtId="2" fontId="19" fillId="0" borderId="17" xfId="0" applyNumberFormat="1" applyFont="1" applyBorder="1" applyAlignment="1" applyProtection="1">
      <alignment horizontal="right" vertical="center"/>
      <protection locked="0"/>
    </xf>
    <xf numFmtId="4" fontId="19" fillId="0" borderId="17" xfId="0" applyNumberFormat="1" applyFont="1" applyBorder="1" applyAlignment="1">
      <alignment horizontal="right" vertical="center"/>
    </xf>
    <xf numFmtId="0" fontId="19" fillId="0" borderId="18" xfId="0" applyFont="1" applyBorder="1" applyAlignment="1" applyProtection="1">
      <alignment horizontal="left" vertical="center" wrapText="1"/>
      <protection locked="0"/>
    </xf>
    <xf numFmtId="166" fontId="19" fillId="0" borderId="16" xfId="0" applyNumberFormat="1" applyFont="1" applyBorder="1" applyAlignment="1">
      <alignment horizontal="center" vertical="center"/>
    </xf>
    <xf numFmtId="0" fontId="19" fillId="0" borderId="33" xfId="0" applyFont="1" applyBorder="1" applyAlignment="1" applyProtection="1">
      <alignment horizontal="center" vertical="center"/>
      <protection locked="0"/>
    </xf>
    <xf numFmtId="0" fontId="19" fillId="0" borderId="18" xfId="0" applyFont="1" applyBorder="1" applyAlignment="1" applyProtection="1">
      <alignment horizontal="left" vertical="center"/>
      <protection locked="0"/>
    </xf>
    <xf numFmtId="0" fontId="11" fillId="0" borderId="16" xfId="0" applyFont="1" applyBorder="1" applyAlignment="1">
      <alignment horizontal="center" vertical="center"/>
    </xf>
    <xf numFmtId="0" fontId="19" fillId="0" borderId="17" xfId="0" applyFont="1" applyBorder="1" applyAlignment="1">
      <alignment horizontal="center" vertical="center"/>
    </xf>
    <xf numFmtId="0" fontId="19" fillId="0" borderId="17" xfId="0" applyFont="1" applyBorder="1" applyAlignment="1">
      <alignment horizontal="right" vertical="center"/>
    </xf>
    <xf numFmtId="2" fontId="19" fillId="0" borderId="17" xfId="0" applyNumberFormat="1" applyFont="1" applyBorder="1" applyAlignment="1">
      <alignment horizontal="right" vertical="center"/>
    </xf>
    <xf numFmtId="0" fontId="4" fillId="0" borderId="18" xfId="0" applyFont="1" applyBorder="1" applyAlignment="1">
      <alignment horizontal="left" vertical="center"/>
    </xf>
    <xf numFmtId="0" fontId="11" fillId="0" borderId="19" xfId="0" applyFont="1" applyBorder="1" applyAlignment="1">
      <alignment horizontal="center" vertical="center"/>
    </xf>
    <xf numFmtId="2" fontId="19" fillId="0" borderId="39" xfId="0" applyNumberFormat="1" applyFont="1" applyBorder="1" applyAlignment="1" applyProtection="1">
      <alignment horizontal="right" vertical="center"/>
      <protection locked="0"/>
    </xf>
    <xf numFmtId="0" fontId="4" fillId="0" borderId="21" xfId="0" applyFont="1" applyBorder="1" applyAlignment="1">
      <alignment horizontal="left" vertical="center"/>
    </xf>
    <xf numFmtId="0" fontId="19" fillId="0" borderId="0" xfId="0" applyFont="1" applyAlignment="1">
      <alignment horizontal="right" vertical="center"/>
    </xf>
    <xf numFmtId="2" fontId="19" fillId="0" borderId="1" xfId="0" applyNumberFormat="1" applyFont="1" applyBorder="1" applyAlignment="1">
      <alignment horizontal="right" vertical="center"/>
    </xf>
    <xf numFmtId="0" fontId="11" fillId="0" borderId="0" xfId="0" applyFont="1" applyAlignment="1">
      <alignment horizontal="left" vertical="center"/>
    </xf>
    <xf numFmtId="0" fontId="19" fillId="0" borderId="0" xfId="0" applyFont="1" applyAlignment="1">
      <alignment horizontal="center" vertical="center"/>
    </xf>
    <xf numFmtId="164" fontId="4" fillId="0" borderId="33" xfId="0" applyNumberFormat="1" applyFont="1" applyBorder="1" applyAlignment="1" applyProtection="1">
      <alignment horizontal="center" vertical="center"/>
      <protection locked="0"/>
    </xf>
    <xf numFmtId="0" fontId="11" fillId="3" borderId="42" xfId="0" applyFont="1" applyFill="1" applyBorder="1" applyAlignment="1">
      <alignment vertical="center" wrapText="1"/>
    </xf>
    <xf numFmtId="0" fontId="19" fillId="0" borderId="0" xfId="0" applyFont="1" applyAlignment="1">
      <alignment horizontal="center"/>
    </xf>
    <xf numFmtId="0" fontId="11" fillId="2" borderId="11" xfId="0" applyFont="1" applyFill="1" applyBorder="1" applyAlignment="1">
      <alignment horizontal="right" vertical="center"/>
    </xf>
    <xf numFmtId="0" fontId="14" fillId="2" borderId="11" xfId="0" applyFont="1" applyFill="1" applyBorder="1" applyAlignment="1">
      <alignment horizontal="left" vertical="center"/>
    </xf>
    <xf numFmtId="0" fontId="19" fillId="0" borderId="0" xfId="0" applyFont="1" applyFill="1" applyAlignment="1">
      <alignment horizontal="center"/>
    </xf>
    <xf numFmtId="0" fontId="11" fillId="3" borderId="13" xfId="0" applyFont="1" applyFill="1" applyBorder="1" applyAlignment="1">
      <alignment horizontal="center" textRotation="90"/>
    </xf>
    <xf numFmtId="0" fontId="11" fillId="3" borderId="3" xfId="0" applyFont="1" applyFill="1" applyBorder="1" applyAlignment="1">
      <alignment horizontal="center" textRotation="90"/>
    </xf>
    <xf numFmtId="0" fontId="11" fillId="3" borderId="8" xfId="0" applyFont="1" applyFill="1" applyBorder="1" applyAlignment="1">
      <alignment horizontal="center" textRotation="90"/>
    </xf>
    <xf numFmtId="2" fontId="19" fillId="0" borderId="33" xfId="0" applyNumberFormat="1" applyFont="1" applyBorder="1" applyAlignment="1" applyProtection="1">
      <alignment horizontal="center" vertical="center"/>
      <protection locked="0"/>
    </xf>
    <xf numFmtId="0" fontId="19" fillId="0" borderId="17" xfId="0" applyFont="1" applyBorder="1" applyAlignment="1" applyProtection="1">
      <alignment horizontal="center" vertical="center"/>
      <protection locked="0"/>
    </xf>
    <xf numFmtId="2" fontId="19" fillId="0" borderId="17" xfId="0" applyNumberFormat="1" applyFont="1" applyBorder="1" applyAlignment="1" applyProtection="1">
      <alignment horizontal="center" vertical="center"/>
      <protection locked="0"/>
    </xf>
    <xf numFmtId="0" fontId="19" fillId="0" borderId="17" xfId="0" applyFont="1" applyBorder="1" applyAlignment="1">
      <alignment horizontal="center"/>
    </xf>
    <xf numFmtId="0" fontId="19" fillId="0" borderId="12" xfId="0" applyFont="1" applyBorder="1" applyAlignment="1" applyProtection="1">
      <alignment horizontal="center" vertical="center"/>
      <protection locked="0"/>
    </xf>
    <xf numFmtId="0" fontId="19" fillId="0" borderId="46" xfId="0" applyFont="1" applyBorder="1" applyAlignment="1" applyProtection="1">
      <alignment horizontal="center" vertical="center"/>
      <protection locked="0"/>
    </xf>
    <xf numFmtId="0" fontId="19" fillId="0" borderId="47" xfId="0" applyFont="1" applyBorder="1" applyAlignment="1" applyProtection="1">
      <alignment horizontal="center" vertical="center"/>
      <protection locked="0"/>
    </xf>
    <xf numFmtId="0" fontId="19" fillId="0" borderId="23" xfId="0" applyFont="1" applyBorder="1" applyAlignment="1" applyProtection="1">
      <alignment horizontal="center" vertical="center"/>
      <protection locked="0"/>
    </xf>
    <xf numFmtId="0" fontId="19" fillId="0" borderId="13" xfId="0" applyFont="1" applyBorder="1" applyAlignment="1" applyProtection="1">
      <alignment horizontal="center" vertical="center"/>
      <protection locked="0"/>
    </xf>
    <xf numFmtId="0" fontId="19" fillId="0" borderId="28" xfId="0" applyFont="1" applyBorder="1" applyAlignment="1" applyProtection="1">
      <alignment horizontal="center" vertical="center"/>
      <protection locked="0"/>
    </xf>
    <xf numFmtId="0" fontId="19" fillId="0" borderId="27" xfId="0" applyFont="1" applyBorder="1" applyAlignment="1" applyProtection="1">
      <alignment horizontal="center" vertical="center"/>
      <protection locked="0"/>
    </xf>
    <xf numFmtId="0" fontId="19" fillId="0" borderId="8" xfId="0" applyFont="1" applyBorder="1" applyAlignment="1" applyProtection="1">
      <alignment horizontal="center" vertical="center"/>
      <protection locked="0"/>
    </xf>
    <xf numFmtId="0" fontId="11" fillId="3" borderId="1" xfId="0" applyFont="1" applyFill="1" applyBorder="1" applyAlignment="1">
      <alignment horizontal="center" textRotation="90"/>
    </xf>
    <xf numFmtId="0" fontId="5" fillId="2" borderId="48" xfId="0" applyFont="1" applyFill="1" applyBorder="1" applyAlignment="1" applyProtection="1">
      <alignment horizontal="center" vertical="center"/>
      <protection locked="0"/>
    </xf>
    <xf numFmtId="0" fontId="5" fillId="2" borderId="49" xfId="0" applyFont="1" applyFill="1" applyBorder="1" applyAlignment="1" applyProtection="1">
      <alignment horizontal="center" vertical="center"/>
      <protection locked="0"/>
    </xf>
    <xf numFmtId="0" fontId="5" fillId="2" borderId="50" xfId="0" applyFont="1" applyFill="1" applyBorder="1" applyAlignment="1" applyProtection="1">
      <alignment horizontal="center" vertical="center"/>
      <protection locked="0"/>
    </xf>
    <xf numFmtId="0" fontId="20" fillId="0" borderId="0" xfId="0" applyFont="1" applyAlignment="1">
      <alignment horizontal="center"/>
    </xf>
    <xf numFmtId="0" fontId="21" fillId="0" borderId="0" xfId="0" applyFont="1" applyAlignment="1">
      <alignment horizontal="center"/>
    </xf>
    <xf numFmtId="0" fontId="5" fillId="2" borderId="16" xfId="0" applyFont="1" applyFill="1" applyBorder="1" applyAlignment="1" applyProtection="1">
      <alignment horizontal="center" vertical="center"/>
      <protection locked="0"/>
    </xf>
    <xf numFmtId="0" fontId="5" fillId="2" borderId="17" xfId="0" applyFont="1" applyFill="1" applyBorder="1" applyAlignment="1" applyProtection="1">
      <alignment horizontal="center" vertical="center"/>
      <protection locked="0"/>
    </xf>
    <xf numFmtId="0" fontId="5" fillId="2" borderId="18" xfId="0" applyFont="1" applyFill="1" applyBorder="1" applyAlignment="1" applyProtection="1">
      <alignment horizontal="center" vertical="center"/>
      <protection locked="0"/>
    </xf>
    <xf numFmtId="0" fontId="5" fillId="2" borderId="19" xfId="0" applyFont="1" applyFill="1" applyBorder="1" applyAlignment="1" applyProtection="1">
      <alignment horizontal="center" vertical="center"/>
      <protection locked="0"/>
    </xf>
    <xf numFmtId="0" fontId="5" fillId="2" borderId="20" xfId="0" applyFont="1" applyFill="1" applyBorder="1" applyAlignment="1" applyProtection="1">
      <alignment horizontal="center" vertical="center"/>
      <protection locked="0"/>
    </xf>
    <xf numFmtId="0" fontId="5" fillId="2" borderId="21"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protection locked="0"/>
    </xf>
    <xf numFmtId="0" fontId="4" fillId="0" borderId="58" xfId="0" applyFont="1" applyBorder="1" applyAlignment="1" applyProtection="1">
      <alignment horizontal="center" vertical="center"/>
      <protection locked="0"/>
    </xf>
    <xf numFmtId="0" fontId="4" fillId="0" borderId="1" xfId="0" applyFont="1" applyBorder="1" applyAlignment="1" applyProtection="1">
      <alignment horizontal="left" vertical="center"/>
      <protection locked="0"/>
    </xf>
    <xf numFmtId="0" fontId="4" fillId="0" borderId="17" xfId="0" applyFont="1" applyBorder="1" applyAlignment="1" applyProtection="1">
      <alignment horizontal="center" vertical="center"/>
      <protection locked="0"/>
    </xf>
    <xf numFmtId="0" fontId="4" fillId="0" borderId="32" xfId="0" applyFont="1" applyBorder="1" applyAlignment="1" applyProtection="1">
      <alignment horizontal="center" vertical="center"/>
      <protection locked="0"/>
    </xf>
    <xf numFmtId="0" fontId="11" fillId="0" borderId="33" xfId="0" applyFont="1" applyBorder="1" applyAlignment="1" applyProtection="1">
      <alignment horizontal="center" vertical="center"/>
      <protection locked="0"/>
    </xf>
    <xf numFmtId="0" fontId="4" fillId="0" borderId="31"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2" fontId="19" fillId="0" borderId="33" xfId="0" applyNumberFormat="1" applyFont="1" applyBorder="1" applyAlignment="1" applyProtection="1">
      <alignment horizontal="right" vertical="center"/>
      <protection locked="0"/>
    </xf>
    <xf numFmtId="0" fontId="4" fillId="0" borderId="4" xfId="0" applyFont="1" applyBorder="1" applyAlignment="1">
      <alignment horizontal="left" vertical="center" wrapText="1"/>
    </xf>
    <xf numFmtId="0" fontId="4" fillId="0" borderId="2" xfId="0" applyFont="1" applyBorder="1" applyAlignment="1">
      <alignment horizontal="left" vertical="center" wrapText="1"/>
    </xf>
    <xf numFmtId="0" fontId="4" fillId="0" borderId="4" xfId="0" applyFont="1" applyBorder="1" applyAlignment="1" applyProtection="1">
      <alignment horizontal="left" vertical="center" wrapText="1"/>
      <protection locked="0"/>
    </xf>
    <xf numFmtId="0" fontId="4" fillId="0" borderId="2" xfId="0" applyFont="1" applyBorder="1" applyAlignment="1" applyProtection="1">
      <alignment horizontal="left" vertical="center" wrapText="1"/>
      <protection locked="0"/>
    </xf>
    <xf numFmtId="0" fontId="22" fillId="0" borderId="0" xfId="0" applyFont="1" applyAlignment="1">
      <alignment horizontal="center" vertical="top"/>
    </xf>
    <xf numFmtId="20" fontId="7" fillId="0" borderId="4" xfId="0" applyNumberFormat="1"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2" xfId="0" applyFont="1" applyBorder="1" applyAlignment="1" applyProtection="1">
      <alignment horizontal="left" vertical="center"/>
      <protection locked="0"/>
    </xf>
    <xf numFmtId="0" fontId="4" fillId="0" borderId="31" xfId="0" applyFont="1" applyBorder="1" applyAlignment="1" applyProtection="1">
      <alignment horizontal="center" vertical="center" wrapText="1"/>
      <protection locked="0"/>
    </xf>
    <xf numFmtId="0" fontId="4" fillId="0" borderId="36" xfId="0" applyFont="1" applyBorder="1" applyAlignment="1" applyProtection="1">
      <alignment horizontal="center" vertical="center" wrapText="1"/>
      <protection locked="0"/>
    </xf>
    <xf numFmtId="0" fontId="4" fillId="0" borderId="52" xfId="0" applyFont="1" applyBorder="1" applyAlignment="1" applyProtection="1">
      <alignment horizontal="center" vertical="center" wrapText="1"/>
      <protection locked="0"/>
    </xf>
    <xf numFmtId="0" fontId="4" fillId="0" borderId="54" xfId="0" applyFont="1" applyBorder="1" applyAlignment="1" applyProtection="1">
      <alignment horizontal="center" vertical="center" wrapText="1"/>
      <protection locked="0"/>
    </xf>
    <xf numFmtId="20" fontId="4" fillId="0" borderId="52" xfId="0" applyNumberFormat="1" applyFont="1" applyBorder="1" applyAlignment="1" applyProtection="1">
      <alignment horizontal="left" vertical="center" wrapText="1"/>
      <protection locked="0"/>
    </xf>
    <xf numFmtId="20" fontId="4" fillId="0" borderId="53" xfId="0" applyNumberFormat="1" applyFont="1" applyBorder="1" applyAlignment="1" applyProtection="1">
      <alignment horizontal="left" vertical="center" wrapText="1"/>
      <protection locked="0"/>
    </xf>
    <xf numFmtId="20" fontId="4" fillId="0" borderId="54" xfId="0" applyNumberFormat="1" applyFont="1" applyBorder="1" applyAlignment="1" applyProtection="1">
      <alignment horizontal="left" vertical="center" wrapText="1"/>
      <protection locked="0"/>
    </xf>
    <xf numFmtId="20" fontId="4" fillId="0" borderId="31" xfId="0" applyNumberFormat="1" applyFont="1" applyBorder="1" applyAlignment="1" applyProtection="1">
      <alignment horizontal="left" vertical="center" wrapText="1"/>
      <protection locked="0"/>
    </xf>
    <xf numFmtId="20" fontId="4" fillId="0" borderId="35" xfId="0" applyNumberFormat="1" applyFont="1" applyBorder="1" applyAlignment="1" applyProtection="1">
      <alignment horizontal="left" vertical="center" wrapText="1"/>
      <protection locked="0"/>
    </xf>
    <xf numFmtId="20" fontId="4" fillId="0" borderId="36" xfId="0" applyNumberFormat="1" applyFont="1" applyBorder="1" applyAlignment="1" applyProtection="1">
      <alignment horizontal="left" vertical="center" wrapText="1"/>
      <protection locked="0"/>
    </xf>
    <xf numFmtId="0" fontId="5" fillId="3" borderId="47" xfId="0" applyFont="1" applyFill="1" applyBorder="1" applyAlignment="1">
      <alignment horizontal="center" vertical="center"/>
    </xf>
    <xf numFmtId="0" fontId="5" fillId="3" borderId="46"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18" fillId="0" borderId="0" xfId="0" applyFont="1" applyAlignment="1">
      <alignment horizontal="center" vertical="top"/>
    </xf>
    <xf numFmtId="0" fontId="5" fillId="3" borderId="33" xfId="0" applyFont="1" applyFill="1" applyBorder="1" applyAlignment="1">
      <alignment horizontal="center" vertical="center"/>
    </xf>
    <xf numFmtId="0" fontId="5" fillId="3" borderId="17" xfId="0" applyFont="1" applyFill="1" applyBorder="1" applyAlignment="1">
      <alignment horizontal="center" vertical="center"/>
    </xf>
    <xf numFmtId="0" fontId="5" fillId="3" borderId="34" xfId="0" applyFont="1" applyFill="1" applyBorder="1" applyAlignment="1">
      <alignment horizontal="center" vertical="center"/>
    </xf>
    <xf numFmtId="0" fontId="5" fillId="3" borderId="18" xfId="0" applyFont="1" applyFill="1" applyBorder="1" applyAlignment="1">
      <alignment horizontal="center" vertical="center"/>
    </xf>
    <xf numFmtId="0" fontId="5" fillId="3" borderId="51" xfId="0" applyFont="1" applyFill="1" applyBorder="1" applyAlignment="1">
      <alignment horizontal="center" vertical="center"/>
    </xf>
    <xf numFmtId="0" fontId="5" fillId="3" borderId="30"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0" xfId="0" applyFont="1" applyFill="1" applyBorder="1" applyAlignment="1">
      <alignment horizontal="center" vertical="center"/>
    </xf>
    <xf numFmtId="0" fontId="5" fillId="3" borderId="32" xfId="0" applyFont="1" applyFill="1" applyBorder="1" applyAlignment="1">
      <alignment horizontal="center" vertical="center"/>
    </xf>
    <xf numFmtId="166" fontId="9" fillId="2" borderId="11" xfId="0" applyNumberFormat="1" applyFont="1" applyFill="1" applyBorder="1" applyAlignment="1">
      <alignment horizontal="left" vertical="center"/>
    </xf>
    <xf numFmtId="0" fontId="9" fillId="2" borderId="11" xfId="0" applyFont="1" applyFill="1" applyBorder="1" applyAlignment="1">
      <alignment horizontal="right" vertical="center"/>
    </xf>
    <xf numFmtId="0" fontId="11" fillId="0" borderId="44" xfId="0" applyFont="1" applyBorder="1" applyAlignment="1" applyProtection="1">
      <alignment horizontal="left" vertical="center"/>
      <protection locked="0"/>
    </xf>
    <xf numFmtId="0" fontId="4" fillId="0" borderId="32" xfId="0" applyFont="1" applyBorder="1" applyAlignment="1" applyProtection="1">
      <alignment horizontal="left" vertical="center"/>
      <protection locked="0"/>
    </xf>
    <xf numFmtId="0" fontId="4" fillId="0" borderId="55" xfId="0" applyFont="1" applyBorder="1" applyAlignment="1" applyProtection="1">
      <alignment horizontal="left" vertical="center"/>
      <protection locked="0"/>
    </xf>
    <xf numFmtId="0" fontId="4" fillId="0" borderId="56" xfId="0" applyFont="1" applyBorder="1" applyAlignment="1" applyProtection="1">
      <alignment horizontal="left" vertical="center"/>
      <protection locked="0"/>
    </xf>
    <xf numFmtId="0" fontId="4" fillId="0" borderId="53" xfId="0" applyFont="1" applyBorder="1" applyAlignment="1" applyProtection="1">
      <alignment horizontal="left" vertical="center"/>
      <protection locked="0"/>
    </xf>
    <xf numFmtId="0" fontId="4" fillId="0" borderId="57" xfId="0" applyFont="1" applyBorder="1" applyAlignment="1" applyProtection="1">
      <alignment horizontal="left" vertical="center"/>
      <protection locked="0"/>
    </xf>
    <xf numFmtId="0" fontId="18" fillId="0" borderId="3" xfId="0" applyFont="1" applyFill="1" applyBorder="1" applyAlignment="1">
      <alignment horizontal="center" vertical="top"/>
    </xf>
    <xf numFmtId="0" fontId="11" fillId="3" borderId="10" xfId="0" applyFont="1" applyFill="1" applyBorder="1" applyAlignment="1">
      <alignment horizontal="center" vertical="center" wrapText="1"/>
    </xf>
    <xf numFmtId="0" fontId="11" fillId="3" borderId="58" xfId="0" applyFont="1" applyFill="1" applyBorder="1" applyAlignment="1">
      <alignment horizontal="center" vertical="center" wrapText="1"/>
    </xf>
    <xf numFmtId="0" fontId="11" fillId="3" borderId="59" xfId="0" applyFont="1" applyFill="1" applyBorder="1" applyAlignment="1">
      <alignment horizontal="center" vertical="center" wrapText="1"/>
    </xf>
    <xf numFmtId="0" fontId="11" fillId="3" borderId="4" xfId="0" applyFont="1" applyFill="1" applyBorder="1" applyAlignment="1" applyProtection="1">
      <alignment horizontal="center" vertical="center"/>
      <protection locked="0"/>
    </xf>
    <xf numFmtId="0" fontId="11" fillId="3" borderId="11" xfId="0" applyFont="1" applyFill="1" applyBorder="1" applyAlignment="1" applyProtection="1">
      <alignment horizontal="center" vertical="center"/>
      <protection locked="0"/>
    </xf>
    <xf numFmtId="0" fontId="11" fillId="3" borderId="2" xfId="0" applyFont="1" applyFill="1" applyBorder="1" applyAlignment="1" applyProtection="1">
      <alignment horizontal="center" vertical="center"/>
      <protection locked="0"/>
    </xf>
    <xf numFmtId="0" fontId="9" fillId="2" borderId="11" xfId="0" applyFont="1" applyFill="1" applyBorder="1" applyAlignment="1">
      <alignment horizontal="center" vertical="center"/>
    </xf>
    <xf numFmtId="166" fontId="5" fillId="2" borderId="11" xfId="0" applyNumberFormat="1" applyFont="1" applyFill="1" applyBorder="1" applyAlignment="1">
      <alignment horizontal="left" vertical="center"/>
    </xf>
    <xf numFmtId="0" fontId="7" fillId="2" borderId="11" xfId="0" applyFont="1" applyFill="1" applyBorder="1" applyAlignment="1">
      <alignment horizontal="left" vertical="center"/>
    </xf>
    <xf numFmtId="0" fontId="23" fillId="0" borderId="52" xfId="0" applyFont="1" applyBorder="1" applyAlignment="1" applyProtection="1">
      <alignment horizontal="left" vertical="center"/>
      <protection locked="0"/>
    </xf>
    <xf numFmtId="0" fontId="23" fillId="0" borderId="53" xfId="0" applyFont="1" applyBorder="1" applyAlignment="1" applyProtection="1">
      <alignment horizontal="left" vertical="center"/>
      <protection locked="0"/>
    </xf>
    <xf numFmtId="0" fontId="23" fillId="0" borderId="54" xfId="0" applyFont="1" applyBorder="1" applyAlignment="1" applyProtection="1">
      <alignment horizontal="left" vertical="center"/>
      <protection locked="0"/>
    </xf>
    <xf numFmtId="0" fontId="19" fillId="0" borderId="31" xfId="0" applyFont="1" applyBorder="1" applyAlignment="1" applyProtection="1">
      <alignment horizontal="left" vertical="center"/>
      <protection locked="0"/>
    </xf>
    <xf numFmtId="0" fontId="19" fillId="0" borderId="35" xfId="0" applyFont="1" applyBorder="1" applyAlignment="1" applyProtection="1">
      <alignment horizontal="left" vertical="center"/>
      <protection locked="0"/>
    </xf>
    <xf numFmtId="0" fontId="19" fillId="0" borderId="36" xfId="0" applyFont="1" applyBorder="1" applyAlignment="1" applyProtection="1">
      <alignment horizontal="left" vertical="center"/>
      <protection locked="0"/>
    </xf>
    <xf numFmtId="0" fontId="4" fillId="0" borderId="0" xfId="0" applyFont="1" applyAlignment="1">
      <alignment horizontal="left" vertical="center"/>
    </xf>
    <xf numFmtId="0" fontId="19" fillId="0" borderId="0" xfId="0" applyFont="1" applyAlignment="1">
      <alignment horizontal="left" vertical="center"/>
    </xf>
    <xf numFmtId="0" fontId="19" fillId="0" borderId="0" xfId="0" applyFont="1" applyAlignment="1">
      <alignment horizontal="center" vertical="center"/>
    </xf>
    <xf numFmtId="0" fontId="11" fillId="3" borderId="60" xfId="0" applyFont="1" applyFill="1" applyBorder="1" applyAlignment="1">
      <alignment horizontal="left" vertical="center"/>
    </xf>
    <xf numFmtId="0" fontId="11" fillId="3" borderId="11" xfId="0" applyFont="1" applyFill="1" applyBorder="1" applyAlignment="1">
      <alignment horizontal="left" vertical="center"/>
    </xf>
    <xf numFmtId="0" fontId="11" fillId="3" borderId="61" xfId="0" applyFont="1" applyFill="1" applyBorder="1" applyAlignment="1">
      <alignment horizontal="left" vertical="center"/>
    </xf>
    <xf numFmtId="3" fontId="19" fillId="0" borderId="32" xfId="0" applyNumberFormat="1" applyFont="1" applyBorder="1" applyAlignment="1" applyProtection="1">
      <alignment horizontal="left" vertical="center"/>
      <protection locked="0"/>
    </xf>
    <xf numFmtId="3" fontId="19" fillId="0" borderId="15" xfId="0" applyNumberFormat="1" applyFont="1" applyBorder="1" applyAlignment="1" applyProtection="1">
      <alignment horizontal="left" vertical="center"/>
      <protection locked="0"/>
    </xf>
    <xf numFmtId="3" fontId="19" fillId="0" borderId="0" xfId="0" applyNumberFormat="1" applyFont="1" applyBorder="1" applyAlignment="1" applyProtection="1">
      <alignment horizontal="left" vertical="center"/>
      <protection locked="0"/>
    </xf>
    <xf numFmtId="3" fontId="19" fillId="0" borderId="46" xfId="0" applyNumberFormat="1" applyFont="1" applyBorder="1" applyAlignment="1" applyProtection="1">
      <alignment horizontal="left" vertical="center"/>
      <protection locked="0"/>
    </xf>
    <xf numFmtId="3" fontId="19" fillId="0" borderId="31" xfId="0" applyNumberFormat="1" applyFont="1" applyBorder="1" applyAlignment="1" applyProtection="1">
      <alignment horizontal="left" vertical="center"/>
      <protection locked="0"/>
    </xf>
    <xf numFmtId="3" fontId="19" fillId="0" borderId="35" xfId="0" applyNumberFormat="1" applyFont="1" applyBorder="1" applyAlignment="1" applyProtection="1">
      <alignment horizontal="left" vertical="center"/>
      <protection locked="0"/>
    </xf>
    <xf numFmtId="3" fontId="19" fillId="0" borderId="36" xfId="0" applyNumberFormat="1" applyFont="1" applyBorder="1" applyAlignment="1" applyProtection="1">
      <alignment horizontal="left" vertical="center"/>
      <protection locked="0"/>
    </xf>
    <xf numFmtId="0" fontId="4" fillId="0" borderId="0" xfId="0" applyFont="1" applyBorder="1" applyAlignment="1">
      <alignment horizontal="left" vertical="top"/>
    </xf>
    <xf numFmtId="0" fontId="4" fillId="5" borderId="10" xfId="0" applyFont="1" applyFill="1" applyBorder="1" applyAlignment="1" applyProtection="1">
      <alignment horizontal="left" vertical="top" wrapText="1"/>
      <protection locked="0"/>
    </xf>
    <xf numFmtId="0" fontId="4" fillId="5" borderId="10" xfId="0" applyFont="1" applyFill="1" applyBorder="1" applyAlignment="1" applyProtection="1">
      <alignment horizontal="left" vertical="top"/>
      <protection locked="0"/>
    </xf>
    <xf numFmtId="0" fontId="4" fillId="5" borderId="0" xfId="0" applyFont="1" applyFill="1" applyBorder="1" applyAlignment="1" applyProtection="1">
      <alignment horizontal="left" vertical="top"/>
      <protection locked="0"/>
    </xf>
    <xf numFmtId="166" fontId="4" fillId="3" borderId="9" xfId="0" applyNumberFormat="1" applyFont="1" applyFill="1" applyBorder="1" applyAlignment="1">
      <alignment horizontal="center"/>
    </xf>
    <xf numFmtId="166" fontId="4" fillId="3" borderId="22" xfId="0" applyNumberFormat="1" applyFont="1" applyFill="1" applyBorder="1" applyAlignment="1">
      <alignment horizontal="center"/>
    </xf>
    <xf numFmtId="0" fontId="24" fillId="0" borderId="3" xfId="0" applyFont="1" applyBorder="1" applyAlignment="1">
      <alignment horizontal="center" vertical="top"/>
    </xf>
    <xf numFmtId="0" fontId="25" fillId="3" borderId="12" xfId="0" applyFont="1" applyFill="1" applyBorder="1" applyAlignment="1">
      <alignment horizontal="center" vertical="top"/>
    </xf>
    <xf numFmtId="0" fontId="25" fillId="3" borderId="23" xfId="0" applyFont="1" applyFill="1" applyBorder="1" applyAlignment="1">
      <alignment horizontal="center" vertical="top"/>
    </xf>
    <xf numFmtId="0" fontId="11" fillId="2" borderId="4" xfId="0" applyFont="1" applyFill="1" applyBorder="1" applyAlignment="1">
      <alignment horizontal="right" vertical="center"/>
    </xf>
    <xf numFmtId="0" fontId="11" fillId="2" borderId="11" xfId="0" applyFont="1" applyFill="1" applyBorder="1" applyAlignment="1">
      <alignment horizontal="right" vertical="center"/>
    </xf>
    <xf numFmtId="0" fontId="14" fillId="2" borderId="11" xfId="0" applyFont="1" applyFill="1" applyBorder="1" applyAlignment="1">
      <alignment horizontal="left" vertical="center"/>
    </xf>
    <xf numFmtId="166" fontId="14" fillId="2" borderId="11" xfId="0" applyNumberFormat="1" applyFont="1" applyFill="1" applyBorder="1" applyAlignment="1">
      <alignment horizontal="left" vertical="center"/>
    </xf>
    <xf numFmtId="166" fontId="14" fillId="2" borderId="2" xfId="0" applyNumberFormat="1" applyFont="1" applyFill="1" applyBorder="1" applyAlignment="1">
      <alignment horizontal="left" vertical="center"/>
    </xf>
    <xf numFmtId="166" fontId="4" fillId="3" borderId="10" xfId="0" applyNumberFormat="1" applyFont="1" applyFill="1" applyBorder="1" applyAlignment="1">
      <alignment horizontal="center"/>
    </xf>
    <xf numFmtId="166" fontId="11" fillId="3" borderId="13" xfId="0" applyNumberFormat="1" applyFont="1" applyFill="1" applyBorder="1" applyAlignment="1">
      <alignment horizontal="center" vertical="center"/>
    </xf>
    <xf numFmtId="166" fontId="11" fillId="3" borderId="8" xfId="0" applyNumberFormat="1" applyFont="1" applyFill="1" applyBorder="1" applyAlignment="1">
      <alignment horizontal="center" vertical="center"/>
    </xf>
    <xf numFmtId="166" fontId="11" fillId="3" borderId="9" xfId="0" applyNumberFormat="1" applyFont="1" applyFill="1" applyBorder="1" applyAlignment="1">
      <alignment horizontal="center" vertical="center"/>
    </xf>
    <xf numFmtId="166" fontId="11" fillId="3" borderId="22" xfId="0" applyNumberFormat="1" applyFont="1" applyFill="1" applyBorder="1" applyAlignment="1">
      <alignment horizontal="center" vertical="center"/>
    </xf>
    <xf numFmtId="166" fontId="11" fillId="3" borderId="4" xfId="0" applyNumberFormat="1" applyFont="1" applyFill="1" applyBorder="1" applyAlignment="1">
      <alignment horizontal="center" vertical="center"/>
    </xf>
    <xf numFmtId="166" fontId="11" fillId="3" borderId="2" xfId="0" applyNumberFormat="1" applyFont="1" applyFill="1" applyBorder="1" applyAlignment="1">
      <alignment horizontal="center" vertical="center"/>
    </xf>
    <xf numFmtId="166" fontId="11" fillId="3" borderId="12" xfId="0" applyNumberFormat="1" applyFont="1" applyFill="1" applyBorder="1" applyAlignment="1">
      <alignment horizontal="center" vertical="center"/>
    </xf>
    <xf numFmtId="166" fontId="11" fillId="3" borderId="23" xfId="0" applyNumberFormat="1" applyFont="1" applyFill="1" applyBorder="1" applyAlignment="1">
      <alignment horizontal="center" vertical="center"/>
    </xf>
    <xf numFmtId="0" fontId="11" fillId="3" borderId="4" xfId="0" applyFont="1" applyFill="1" applyBorder="1" applyAlignment="1">
      <alignment horizontal="left" vertical="center"/>
    </xf>
    <xf numFmtId="0" fontId="11" fillId="3" borderId="2" xfId="0" applyFont="1" applyFill="1" applyBorder="1" applyAlignment="1">
      <alignment horizontal="left" vertical="center"/>
    </xf>
  </cellXfs>
  <cellStyles count="2">
    <cellStyle name="Normal" xfId="0" builtinId="0"/>
    <cellStyle name="Standard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tabColor indexed="10"/>
  </sheetPr>
  <dimension ref="A1:Y19"/>
  <sheetViews>
    <sheetView showGridLines="0" zoomScaleNormal="100" workbookViewId="0">
      <selection activeCell="R4" sqref="R4"/>
    </sheetView>
  </sheetViews>
  <sheetFormatPr baseColWidth="10" defaultColWidth="10.85546875" defaultRowHeight="12.75" x14ac:dyDescent="0.2"/>
  <cols>
    <col min="1" max="1" width="12.85546875" style="2" customWidth="1"/>
    <col min="2" max="2" width="9.85546875" style="2" bestFit="1" customWidth="1"/>
    <col min="3" max="6" width="6.7109375" style="2" customWidth="1"/>
    <col min="7" max="7" width="1.7109375" style="2" customWidth="1"/>
    <col min="8" max="9" width="5.42578125" style="2" customWidth="1"/>
    <col min="10" max="10" width="6.85546875" style="2" bestFit="1" customWidth="1"/>
    <col min="11" max="11" width="9.140625" style="2" customWidth="1"/>
    <col min="12" max="12" width="6.7109375" style="2" customWidth="1"/>
    <col min="13" max="13" width="8.42578125" style="2" customWidth="1"/>
    <col min="14" max="14" width="9.140625" style="2" customWidth="1"/>
    <col min="15" max="15" width="8.7109375" style="2" bestFit="1" customWidth="1"/>
    <col min="16" max="16" width="29" style="2" customWidth="1"/>
    <col min="17" max="25" width="11.42578125" style="1" customWidth="1"/>
    <col min="26" max="16384" width="10.85546875" style="2"/>
  </cols>
  <sheetData>
    <row r="1" spans="1:17" ht="25.5" customHeight="1" thickBot="1" x14ac:dyDescent="0.25">
      <c r="A1" s="216" t="s">
        <v>20</v>
      </c>
      <c r="B1" s="216"/>
      <c r="C1" s="216"/>
      <c r="D1" s="216"/>
      <c r="E1" s="216"/>
      <c r="F1" s="216"/>
      <c r="G1" s="216"/>
      <c r="H1" s="216"/>
      <c r="I1" s="216"/>
      <c r="J1" s="216"/>
      <c r="K1" s="216"/>
      <c r="L1" s="216"/>
      <c r="M1" s="216"/>
      <c r="N1" s="216"/>
      <c r="O1" s="216"/>
      <c r="P1" s="216"/>
    </row>
    <row r="2" spans="1:17" ht="20.100000000000001" customHeight="1" thickBot="1" x14ac:dyDescent="0.25">
      <c r="A2" s="3" t="s">
        <v>17</v>
      </c>
      <c r="B2" s="217"/>
      <c r="C2" s="218"/>
      <c r="D2" s="218"/>
      <c r="E2" s="218"/>
      <c r="F2" s="219"/>
      <c r="G2" s="4"/>
      <c r="H2" s="5"/>
      <c r="I2" s="6" t="s">
        <v>18</v>
      </c>
      <c r="J2" s="203"/>
      <c r="K2" s="4"/>
      <c r="L2" s="6" t="s">
        <v>15</v>
      </c>
      <c r="M2" s="7">
        <f>7*J2+DATE(K2,1,3)-WEEKDAY(DATE(K2,1,3))-5</f>
        <v>-5</v>
      </c>
      <c r="N2" s="6" t="s">
        <v>16</v>
      </c>
      <c r="O2" s="8">
        <f>M2+6</f>
        <v>1</v>
      </c>
      <c r="P2" s="9"/>
    </row>
    <row r="3" spans="1:17" ht="8.25" customHeight="1" thickBot="1" x14ac:dyDescent="0.3">
      <c r="A3" s="10"/>
      <c r="B3" s="11"/>
      <c r="C3" s="11"/>
      <c r="D3" s="11"/>
      <c r="E3" s="11"/>
      <c r="F3" s="11"/>
      <c r="G3" s="12"/>
      <c r="H3" s="11"/>
      <c r="I3" s="11"/>
      <c r="J3" s="11"/>
      <c r="K3" s="11"/>
      <c r="L3" s="11"/>
    </row>
    <row r="4" spans="1:17" ht="135" customHeight="1" thickBot="1" x14ac:dyDescent="0.25">
      <c r="A4" s="13" t="s">
        <v>22</v>
      </c>
      <c r="B4" s="14" t="s">
        <v>21</v>
      </c>
      <c r="C4" s="14" t="s">
        <v>23</v>
      </c>
      <c r="D4" s="14" t="s">
        <v>24</v>
      </c>
      <c r="E4" s="14" t="s">
        <v>25</v>
      </c>
      <c r="F4" s="14" t="s">
        <v>26</v>
      </c>
      <c r="G4" s="15"/>
      <c r="H4" s="14" t="s">
        <v>27</v>
      </c>
      <c r="I4" s="14" t="s">
        <v>28</v>
      </c>
      <c r="J4" s="14" t="s">
        <v>29</v>
      </c>
      <c r="K4" s="14" t="s">
        <v>89</v>
      </c>
      <c r="L4" s="16"/>
      <c r="M4" s="17"/>
      <c r="N4" s="14" t="s">
        <v>30</v>
      </c>
      <c r="O4" s="18" t="s">
        <v>31</v>
      </c>
      <c r="P4" s="19" t="s">
        <v>32</v>
      </c>
    </row>
    <row r="5" spans="1:17" ht="24.95" customHeight="1" thickBot="1" x14ac:dyDescent="0.25">
      <c r="A5" s="20" t="s">
        <v>1</v>
      </c>
      <c r="B5" s="21">
        <f>(M2)</f>
        <v>-5</v>
      </c>
      <c r="C5" s="22"/>
      <c r="D5" s="22"/>
      <c r="E5" s="23"/>
      <c r="F5" s="24">
        <f>(((D5-C5)*1440)/60)-(E5)</f>
        <v>0</v>
      </c>
      <c r="G5" s="25"/>
      <c r="H5" s="24">
        <f>IF(EXACT(Innendienst!$A$6,Zeitrapport!B5),Innendienst!$Q$6,0)+IF(EXACT(Innendienst!$A$7,Zeitrapport!B5),Innendienst!$Q$7,0)+IF(EXACT(Innendienst!$A$8,Zeitrapport!B5),Innendienst!$Q$8,0)+IF(EXACT(Innendienst!$A$9,Zeitrapport!B5),Innendienst!$Q$9,0)+IF(EXACT(Innendienst!$A$10,Zeitrapport!B5),Innendienst!$Q$10,0)+IF(EXACT(Innendienst!$A$11,Zeitrapport!B5),Innendienst!$Q$11,0)+IF(EXACT(Innendienst!$A$12,Zeitrapport!B5),Innendienst!$Q$12,0)+IF(EXACT(Innendienst!$A$13,Zeitrapport!B5),Innendienst!$Q$13,0)+IF(EXACT(Innendienst!$A$14,Zeitrapport!B5),Innendienst!$Q$14,0)+IF(EXACT(Innendienst!$A$15,Zeitrapport!B5),Innendienst!$Q$15,0)+IF(EXACT(Innendienst!$A$16,Zeitrapport!B5),Innendienst!$Q$16,0)</f>
        <v>0</v>
      </c>
      <c r="I5" s="26">
        <f>SUM('Arbeits Rapporte'!B6:B20)</f>
        <v>0</v>
      </c>
      <c r="J5" s="27">
        <f t="shared" ref="J5:J11" si="0">(F5)-(H5+I5)</f>
        <v>0</v>
      </c>
      <c r="K5" s="28">
        <f>IF((F5-(IF('Arbeits Rapporte'!K28="x",0,8.5)))&lt;=0,0,(F5-(IF('Arbeits Rapporte'!K28="x",0,8.5))))</f>
        <v>0</v>
      </c>
      <c r="L5" s="214"/>
      <c r="M5" s="215"/>
      <c r="N5" s="24">
        <f>IF((F5-(IF('Arbeits Rapporte'!K28="x",0,8.5)))&gt;=0,0,(F5-(IF('Arbeits Rapporte'!K28="x",0,8.5))))</f>
        <v>-8.5</v>
      </c>
      <c r="O5" s="29"/>
      <c r="P5" s="30" t="str">
        <f>(CONCATENATE('Arbeits Rapporte'!L28,'Arbeits Rapporte'!A6," ",'Arbeits Rapporte'!A7," ",'Arbeits Rapporte'!A8," ",'Arbeits Rapporte'!A9," ",'Arbeits Rapporte'!A10," ",'Arbeits Rapporte'!A11," ",'Arbeits Rapporte'!A12," ",'Arbeits Rapporte'!A13," ",'Arbeits Rapporte'!A14," ",'Arbeits Rapporte'!A15," ",'Arbeits Rapporte'!A16," ",'Arbeits Rapporte'!A17," ",'Arbeits Rapporte'!A18," ",'Arbeits Rapporte'!A19," ",'Arbeits Rapporte'!A20))</f>
        <v xml:space="preserve">              </v>
      </c>
      <c r="Q5" s="31"/>
    </row>
    <row r="6" spans="1:17" ht="24.95" customHeight="1" thickBot="1" x14ac:dyDescent="0.25">
      <c r="A6" s="20" t="s">
        <v>2</v>
      </c>
      <c r="B6" s="21">
        <f>($M$2+1)</f>
        <v>-4</v>
      </c>
      <c r="C6" s="22"/>
      <c r="D6" s="22"/>
      <c r="E6" s="23"/>
      <c r="F6" s="24">
        <f t="shared" ref="F6:F11" si="1">(((D6-C6)*1440)/60)-(E6)</f>
        <v>0</v>
      </c>
      <c r="G6" s="32"/>
      <c r="H6" s="24">
        <f>IF(EXACT(Innendienst!$A$6,Zeitrapport!B6),Innendienst!$Q$6,0)+IF(EXACT(Innendienst!$A$7,Zeitrapport!B6),Innendienst!$Q$7,0)+IF(EXACT(Innendienst!$A$8,Zeitrapport!B6),Innendienst!$Q$8,0)+IF(EXACT(Innendienst!$A$9,Zeitrapport!B6),Innendienst!$Q$9,0)+IF(EXACT(Innendienst!$A$10,Zeitrapport!B6),Innendienst!$Q$10,0)+IF(EXACT(Innendienst!$A$11,Zeitrapport!B6),Innendienst!$Q$11,0)+IF(EXACT(Innendienst!$A$12,Zeitrapport!B6),Innendienst!$Q$12,0)+IF(EXACT(Innendienst!$A$13,Zeitrapport!B6),Innendienst!$Q$13,0)+IF(EXACT(Innendienst!$A$14,Zeitrapport!B6),Innendienst!$Q$14,0)+IF(EXACT(Innendienst!$A$15,Zeitrapport!B6),Innendienst!$Q$15,0)+IF(EXACT(Innendienst!$A$16,Zeitrapport!B6),Innendienst!$Q$16,0)</f>
        <v>0</v>
      </c>
      <c r="I6" s="26">
        <f>SUM('Arbeits Rapporte'!D6:D20)</f>
        <v>0</v>
      </c>
      <c r="J6" s="27">
        <f t="shared" si="0"/>
        <v>0</v>
      </c>
      <c r="K6" s="28">
        <f>IF((F6-(IF('Arbeits Rapporte'!K29="x",0,8.5)))&lt;=0,0,(F6-(IF('Arbeits Rapporte'!K29="x",0,8.5))))</f>
        <v>0</v>
      </c>
      <c r="L6" s="214"/>
      <c r="M6" s="215"/>
      <c r="N6" s="24">
        <f>IF((F6-(IF('Arbeits Rapporte'!K29="x",0,8.5)))&gt;=0,0,(F6-(IF('Arbeits Rapporte'!K29="x",0,8.5))))</f>
        <v>-8.5</v>
      </c>
      <c r="O6" s="29"/>
      <c r="P6" s="30" t="str">
        <f>(CONCATENATE('Arbeits Rapporte'!L29,'Arbeits Rapporte'!C6," ",'Arbeits Rapporte'!C7," ",'Arbeits Rapporte'!C8," ",'Arbeits Rapporte'!C9," ",'Arbeits Rapporte'!C10," ",'Arbeits Rapporte'!C11," ",'Arbeits Rapporte'!C12," ",'Arbeits Rapporte'!C13," ",'Arbeits Rapporte'!C14," ",'Arbeits Rapporte'!C15," ",'Arbeits Rapporte'!C16," ",'Arbeits Rapporte'!C17," ",'Arbeits Rapporte'!C18," ",'Arbeits Rapporte'!C19," ",'Arbeits Rapporte'!C20))</f>
        <v xml:space="preserve">              </v>
      </c>
    </row>
    <row r="7" spans="1:17" ht="24.95" customHeight="1" thickBot="1" x14ac:dyDescent="0.25">
      <c r="A7" s="20" t="s">
        <v>3</v>
      </c>
      <c r="B7" s="21">
        <f>($M$2+2)</f>
        <v>-3</v>
      </c>
      <c r="C7" s="22"/>
      <c r="D7" s="22"/>
      <c r="E7" s="23"/>
      <c r="F7" s="24">
        <f t="shared" si="1"/>
        <v>0</v>
      </c>
      <c r="G7" s="32"/>
      <c r="H7" s="24">
        <f>IF(EXACT(Innendienst!$A$6,Zeitrapport!B7),Innendienst!$Q$6,0)+IF(EXACT(Innendienst!$A$7,Zeitrapport!B7),Innendienst!$Q$7,0)+IF(EXACT(Innendienst!$A$8,Zeitrapport!B7),Innendienst!$Q$8,0)+IF(EXACT(Innendienst!$A$9,Zeitrapport!B7),Innendienst!$Q$9,0)+IF(EXACT(Innendienst!$A$10,Zeitrapport!B7),Innendienst!$Q$10,0)+IF(EXACT(Innendienst!$A$11,Zeitrapport!B7),Innendienst!$Q$11,0)+IF(EXACT(Innendienst!$A$12,Zeitrapport!B7),Innendienst!$Q$12,0)+IF(EXACT(Innendienst!$A$13,Zeitrapport!B7),Innendienst!$Q$13,0)+IF(EXACT(Innendienst!$A$14,Zeitrapport!B7),Innendienst!$Q$14,0)+IF(EXACT(Innendienst!$A$15,Zeitrapport!B7),Innendienst!$Q$15,0)+IF(EXACT(Innendienst!$A$16,Zeitrapport!B7),Innendienst!$Q$16,0)</f>
        <v>0</v>
      </c>
      <c r="I7" s="26">
        <f>SUM('Arbeits Rapporte'!F6:F20)</f>
        <v>0</v>
      </c>
      <c r="J7" s="27">
        <f t="shared" si="0"/>
        <v>0</v>
      </c>
      <c r="K7" s="28">
        <f>IF((F7-(IF('Arbeits Rapporte'!K30="x",0,8.5)))&lt;=0,0,(F7-(IF('Arbeits Rapporte'!K30="x",0,8.5))))</f>
        <v>0</v>
      </c>
      <c r="L7" s="214"/>
      <c r="M7" s="215"/>
      <c r="N7" s="24">
        <f>IF((F7-(IF('Arbeits Rapporte'!K30="x",0,8.5)))&gt;=0,0,(F7-(IF('Arbeits Rapporte'!K30="x",0,8.5))))</f>
        <v>-8.5</v>
      </c>
      <c r="O7" s="29"/>
      <c r="P7" s="30" t="str">
        <f>(CONCATENATE('Arbeits Rapporte'!L30,'Arbeits Rapporte'!E6," ",'Arbeits Rapporte'!E7," ",'Arbeits Rapporte'!E8," ",'Arbeits Rapporte'!E9," ",'Arbeits Rapporte'!E10," ",'Arbeits Rapporte'!E11," ",'Arbeits Rapporte'!E12," ",'Arbeits Rapporte'!E13," ",'Arbeits Rapporte'!E14," ",'Arbeits Rapporte'!E15," ",'Arbeits Rapporte'!E16," ",'Arbeits Rapporte'!E17," ",'Arbeits Rapporte'!E18," ",'Arbeits Rapporte'!E19," ",'Arbeits Rapporte'!E20))</f>
        <v xml:space="preserve">              </v>
      </c>
    </row>
    <row r="8" spans="1:17" ht="24.95" customHeight="1" thickBot="1" x14ac:dyDescent="0.25">
      <c r="A8" s="20" t="s">
        <v>4</v>
      </c>
      <c r="B8" s="21">
        <f>($M$2+3)</f>
        <v>-2</v>
      </c>
      <c r="C8" s="22"/>
      <c r="D8" s="22"/>
      <c r="E8" s="33"/>
      <c r="F8" s="24">
        <f t="shared" si="1"/>
        <v>0</v>
      </c>
      <c r="G8" s="32"/>
      <c r="H8" s="24">
        <f>IF(EXACT(Innendienst!$A$6,Zeitrapport!B8),Innendienst!$Q$6,0)+IF(EXACT(Innendienst!$A$7,Zeitrapport!B8),Innendienst!$Q$7,0)+IF(EXACT(Innendienst!$A$8,Zeitrapport!B8),Innendienst!$Q$8,0)+IF(EXACT(Innendienst!$A$9,Zeitrapport!B8),Innendienst!$Q$9,0)+IF(EXACT(Innendienst!$A$10,Zeitrapport!B8),Innendienst!$Q$10,0)+IF(EXACT(Innendienst!$A$11,Zeitrapport!B8),Innendienst!$Q$11,0)+IF(EXACT(Innendienst!$A$12,Zeitrapport!B8),Innendienst!$Q$12,0)+IF(EXACT(Innendienst!$A$13,Zeitrapport!B8),Innendienst!$Q$13,0)+IF(EXACT(Innendienst!$A$14,Zeitrapport!B8),Innendienst!$Q$14,0)+IF(EXACT(Innendienst!$A$15,Zeitrapport!B8),Innendienst!$Q$15,0)+IF(EXACT(Innendienst!$A$16,Zeitrapport!B8),Innendienst!$Q$16,0)</f>
        <v>0</v>
      </c>
      <c r="I8" s="26">
        <f>SUM('Arbeits Rapporte'!H6:H20)</f>
        <v>0</v>
      </c>
      <c r="J8" s="27">
        <f t="shared" si="0"/>
        <v>0</v>
      </c>
      <c r="K8" s="28">
        <f>IF((F8-(IF('Arbeits Rapporte'!K31="x",0,8.5)))&lt;=0,0,(F8-(IF('Arbeits Rapporte'!K31="x",0,8.5))))</f>
        <v>0</v>
      </c>
      <c r="L8" s="214"/>
      <c r="M8" s="215"/>
      <c r="N8" s="24">
        <f>IF((F8-(IF('Arbeits Rapporte'!K31="x",0,8.5)))&gt;=0,0,(F8-(IF('Arbeits Rapporte'!K31="x",0,8.5))))</f>
        <v>-8.5</v>
      </c>
      <c r="O8" s="29"/>
      <c r="P8" s="30" t="str">
        <f>(CONCATENATE('Arbeits Rapporte'!L31,'Arbeits Rapporte'!G6," ",'Arbeits Rapporte'!G7," ",'Arbeits Rapporte'!G8," ",'Arbeits Rapporte'!G9," ",'Arbeits Rapporte'!G10," ",'Arbeits Rapporte'!G11," ",'Arbeits Rapporte'!G12," ",'Arbeits Rapporte'!G13," ",'Arbeits Rapporte'!G14," ",'Arbeits Rapporte'!G15," ",'Arbeits Rapporte'!G16," ",'Arbeits Rapporte'!G17," ",'Arbeits Rapporte'!G18," ",'Arbeits Rapporte'!G19," ",'Arbeits Rapporte'!G20))</f>
        <v xml:space="preserve">              </v>
      </c>
    </row>
    <row r="9" spans="1:17" ht="24.95" customHeight="1" thickBot="1" x14ac:dyDescent="0.25">
      <c r="A9" s="20" t="s">
        <v>7</v>
      </c>
      <c r="B9" s="21">
        <f>($M$2+4)</f>
        <v>-1</v>
      </c>
      <c r="C9" s="22"/>
      <c r="D9" s="22"/>
      <c r="E9" s="23"/>
      <c r="F9" s="24">
        <f t="shared" si="1"/>
        <v>0</v>
      </c>
      <c r="G9" s="32"/>
      <c r="H9" s="24">
        <f>IF(EXACT(Innendienst!$A$6,Zeitrapport!B9),Innendienst!$Q$6,0)+IF(EXACT(Innendienst!$A$7,Zeitrapport!B9),Innendienst!$Q$7,0)+IF(EXACT(Innendienst!$A$8,Zeitrapport!B9),Innendienst!$Q$8,0)+IF(EXACT(Innendienst!$A$9,Zeitrapport!B9),Innendienst!$Q$9,0)+IF(EXACT(Innendienst!$A$10,Zeitrapport!B9),Innendienst!$Q$10,0)+IF(EXACT(Innendienst!$A$11,Zeitrapport!B9),Innendienst!$Q$11,0)+IF(EXACT(Innendienst!$A$12,Zeitrapport!B9),Innendienst!$Q$12,0)+IF(EXACT(Innendienst!$A$13,Zeitrapport!B9),Innendienst!$Q$13,0)+IF(EXACT(Innendienst!$A$14,Zeitrapport!B9),Innendienst!$Q$14,0)+IF(EXACT(Innendienst!$A$15,Zeitrapport!B9),Innendienst!$Q$15,0)+IF(EXACT(Innendienst!$A$16,Zeitrapport!B9),Innendienst!$Q$16,0)</f>
        <v>0</v>
      </c>
      <c r="I9" s="26">
        <f>SUM('Arbeits Rapporte'!J6:J20)</f>
        <v>0</v>
      </c>
      <c r="J9" s="27">
        <f t="shared" si="0"/>
        <v>0</v>
      </c>
      <c r="K9" s="28">
        <f>IF((F9-(IF('Arbeits Rapporte'!K32="x",0,8.5)))&lt;=0,0,(F9-(IF('Arbeits Rapporte'!K32="x",0,8.5))))</f>
        <v>0</v>
      </c>
      <c r="L9" s="214"/>
      <c r="M9" s="215"/>
      <c r="N9" s="24">
        <f>IF((F9-(IF('Arbeits Rapporte'!K32="x",0,8.5)))&gt;=0,0,(F9-(IF('Arbeits Rapporte'!K32="x",0,8.5))))</f>
        <v>-8.5</v>
      </c>
      <c r="O9" s="29"/>
      <c r="P9" s="30" t="str">
        <f>(CONCATENATE('Arbeits Rapporte'!L32,'Arbeits Rapporte'!I6," ",'Arbeits Rapporte'!I7," ",'Arbeits Rapporte'!I8," ",'Arbeits Rapporte'!I9," ",'Arbeits Rapporte'!I10," ",'Arbeits Rapporte'!I11," ",'Arbeits Rapporte'!I12," ",'Arbeits Rapporte'!I13," ",'Arbeits Rapporte'!I14," ",'Arbeits Rapporte'!I15," ",'Arbeits Rapporte'!I16," ",'Arbeits Rapporte'!I17," ",'Arbeits Rapporte'!I18," ",'Arbeits Rapporte'!I19," ",'Arbeits Rapporte'!I20))</f>
        <v xml:space="preserve">              </v>
      </c>
    </row>
    <row r="10" spans="1:17" ht="24.95" customHeight="1" thickBot="1" x14ac:dyDescent="0.25">
      <c r="A10" s="20" t="s">
        <v>5</v>
      </c>
      <c r="B10" s="21">
        <f>($M$2+5)</f>
        <v>0</v>
      </c>
      <c r="C10" s="22"/>
      <c r="D10" s="22"/>
      <c r="E10" s="23"/>
      <c r="F10" s="24">
        <f>(((D10-C10)*1440)/60)-(E10)</f>
        <v>0</v>
      </c>
      <c r="G10" s="32"/>
      <c r="H10" s="24">
        <f>IF(EXACT(Innendienst!$A$6,Zeitrapport!B10),Innendienst!$Q$6,0)+IF(EXACT(Innendienst!$A$7,Zeitrapport!B10),Innendienst!$Q$7,0)+IF(EXACT(Innendienst!$A$8,Zeitrapport!B10),Innendienst!$Q$8,0)+IF(EXACT(Innendienst!$A$9,Zeitrapport!B10),Innendienst!$Q$9,0)+IF(EXACT(Innendienst!$A$10,Zeitrapport!B10),Innendienst!$Q$10,0)+IF(EXACT(Innendienst!$A$11,Zeitrapport!B10),Innendienst!$Q$11,0)+IF(EXACT(Innendienst!$A$12,Zeitrapport!B10),Innendienst!$Q$12,0)+IF(EXACT(Innendienst!$A$13,Zeitrapport!B10),Innendienst!$Q$13,0)+IF(EXACT(Innendienst!$A$14,Zeitrapport!B10),Innendienst!$Q$14,0)+IF(EXACT(Innendienst!$A$15,Zeitrapport!B10),Innendienst!$Q$15,0)+IF(EXACT(Innendienst!$A$16,Zeitrapport!B10),Innendienst!$Q$16,0)</f>
        <v>0</v>
      </c>
      <c r="I10" s="34">
        <f>SUM('Arbeits Rapporte'!L6:L20)</f>
        <v>0</v>
      </c>
      <c r="J10" s="27">
        <f>(F10)-(H10+I10)</f>
        <v>0</v>
      </c>
      <c r="K10" s="28">
        <f>(F10)</f>
        <v>0</v>
      </c>
      <c r="L10" s="212"/>
      <c r="M10" s="213"/>
      <c r="N10" s="24">
        <v>0</v>
      </c>
      <c r="O10" s="29"/>
      <c r="P10" s="30" t="str">
        <f>(CONCATENATE('Arbeits Rapporte'!K6," ",'Arbeits Rapporte'!K7," ",'Arbeits Rapporte'!K8," ",'Arbeits Rapporte'!K9," ",'Arbeits Rapporte'!K10," ",'Arbeits Rapporte'!K11," ",'Arbeits Rapporte'!K12," ",'Arbeits Rapporte'!K13," ",'Arbeits Rapporte'!K14," ",'Arbeits Rapporte'!K15," ",'Arbeits Rapporte'!K16," ",'Arbeits Rapporte'!K17," ",'Arbeits Rapporte'!K18," ",'Arbeits Rapporte'!K19," ",'Arbeits Rapporte'!K20))</f>
        <v xml:space="preserve">              </v>
      </c>
    </row>
    <row r="11" spans="1:17" ht="24.95" customHeight="1" thickBot="1" x14ac:dyDescent="0.25">
      <c r="A11" s="35" t="s">
        <v>6</v>
      </c>
      <c r="B11" s="21">
        <f>($M$2+6)</f>
        <v>1</v>
      </c>
      <c r="C11" s="22"/>
      <c r="D11" s="22"/>
      <c r="E11" s="23"/>
      <c r="F11" s="24">
        <f t="shared" si="1"/>
        <v>0</v>
      </c>
      <c r="G11" s="32"/>
      <c r="H11" s="24">
        <f>IF(EXACT(Innendienst!$A$6,Zeitrapport!B11),Innendienst!$Q$6,0)+IF(EXACT(Innendienst!$A$7,Zeitrapport!B11),Innendienst!$Q$7,0)+IF(EXACT(Innendienst!$A$8,Zeitrapport!B11),Innendienst!$Q$8,0)+IF(EXACT(Innendienst!$A$9,Zeitrapport!B11),Innendienst!$Q$9,0)+IF(EXACT(Innendienst!$A$10,Zeitrapport!B11),Innendienst!$Q$10,0)+IF(EXACT(Innendienst!$A$11,Zeitrapport!B11),Innendienst!$Q$11,0)+IF(EXACT(Innendienst!$A$12,Zeitrapport!B11),Innendienst!$Q$12,0)+IF(EXACT(Innendienst!$A$13,Zeitrapport!B11),Innendienst!$Q$13,0)+IF(EXACT(Innendienst!$A$14,Zeitrapport!B11),Innendienst!$Q$14,0)+IF(EXACT(Innendienst!$A$15,Zeitrapport!B11),Innendienst!$Q$15,0)+IF(EXACT(Innendienst!$A$16,Zeitrapport!B11),Innendienst!$Q$16,0)</f>
        <v>0</v>
      </c>
      <c r="I11" s="34">
        <f>SUM('Arbeits Rapporte'!N6:N20)</f>
        <v>0</v>
      </c>
      <c r="J11" s="27">
        <f t="shared" si="0"/>
        <v>0</v>
      </c>
      <c r="K11" s="28">
        <f>(F11)</f>
        <v>0</v>
      </c>
      <c r="L11" s="212"/>
      <c r="M11" s="213"/>
      <c r="N11" s="24">
        <v>0</v>
      </c>
      <c r="O11" s="29"/>
      <c r="P11" s="30" t="str">
        <f>(CONCATENATE('Arbeits Rapporte'!M6," ",'Arbeits Rapporte'!M7," ",'Arbeits Rapporte'!M8," ",'Arbeits Rapporte'!M9," ",'Arbeits Rapporte'!M10," ",'Arbeits Rapporte'!M11," ",'Arbeits Rapporte'!M12," ",'Arbeits Rapporte'!M13," ",'Arbeits Rapporte'!M14," ",'Arbeits Rapporte'!M15," ",'Arbeits Rapporte'!M16," ",'Arbeits Rapporte'!M17," ",'Arbeits Rapporte'!M18," ",'Arbeits Rapporte'!M19," ",'Arbeits Rapporte'!M20))</f>
        <v xml:space="preserve">              </v>
      </c>
    </row>
    <row r="12" spans="1:17" ht="24.95" customHeight="1" thickBot="1" x14ac:dyDescent="0.25">
      <c r="A12" s="36" t="s">
        <v>8</v>
      </c>
      <c r="B12" s="37"/>
      <c r="C12" s="28"/>
      <c r="D12" s="28"/>
      <c r="E12" s="24"/>
      <c r="F12" s="28">
        <f>SUM(F5:F11)</f>
        <v>0</v>
      </c>
      <c r="G12" s="38"/>
      <c r="H12" s="27">
        <f>SUM(H5:H11)</f>
        <v>0</v>
      </c>
      <c r="I12" s="27">
        <f>SUM(I5:I11)</f>
        <v>0</v>
      </c>
      <c r="J12" s="27">
        <f>SUM(J5:J11)</f>
        <v>0</v>
      </c>
      <c r="K12" s="28">
        <f>SUM(K5:K11)</f>
        <v>0</v>
      </c>
      <c r="L12" s="212"/>
      <c r="M12" s="213"/>
      <c r="N12" s="24">
        <f>SUM(N5:N11)</f>
        <v>-42.5</v>
      </c>
      <c r="O12" s="39">
        <f>SUM(O5:O11)</f>
        <v>0</v>
      </c>
      <c r="P12" s="40"/>
    </row>
    <row r="13" spans="1:17" ht="24.95" customHeight="1" thickBot="1" x14ac:dyDescent="0.25">
      <c r="A13" s="36" t="s">
        <v>9</v>
      </c>
      <c r="B13" s="41"/>
      <c r="C13" s="42"/>
      <c r="D13" s="42"/>
      <c r="E13" s="42"/>
      <c r="F13" s="42"/>
      <c r="G13" s="42"/>
      <c r="H13" s="42"/>
      <c r="I13" s="42"/>
      <c r="J13" s="42"/>
      <c r="K13" s="43">
        <v>0</v>
      </c>
      <c r="L13" s="44"/>
      <c r="M13" s="45"/>
      <c r="N13" s="45"/>
      <c r="O13" s="45"/>
      <c r="P13" s="46"/>
    </row>
    <row r="14" spans="1:17" ht="24.95" customHeight="1" thickBot="1" x14ac:dyDescent="0.25">
      <c r="A14" s="36" t="s">
        <v>10</v>
      </c>
      <c r="B14" s="47"/>
      <c r="C14" s="42"/>
      <c r="D14" s="42"/>
      <c r="E14" s="42"/>
      <c r="F14" s="42"/>
      <c r="G14" s="42"/>
      <c r="H14" s="42"/>
      <c r="I14" s="42"/>
      <c r="J14" s="42"/>
      <c r="K14" s="43">
        <f>SUM(K12+N12)</f>
        <v>-42.5</v>
      </c>
      <c r="L14" s="48"/>
      <c r="M14" s="49" t="s">
        <v>13</v>
      </c>
      <c r="N14" s="50"/>
      <c r="O14" s="51"/>
      <c r="P14" s="52"/>
    </row>
    <row r="15" spans="1:17" ht="24.95" customHeight="1" thickBot="1" x14ac:dyDescent="0.25">
      <c r="A15" s="36" t="s">
        <v>11</v>
      </c>
      <c r="B15" s="47"/>
      <c r="C15" s="42"/>
      <c r="D15" s="42"/>
      <c r="E15" s="42"/>
      <c r="F15" s="42"/>
      <c r="G15" s="42"/>
      <c r="H15" s="42"/>
      <c r="I15" s="42"/>
      <c r="J15" s="42"/>
      <c r="K15" s="53"/>
      <c r="L15" s="48"/>
      <c r="M15" s="49" t="s">
        <v>19</v>
      </c>
      <c r="N15" s="50"/>
      <c r="O15" s="51"/>
      <c r="P15" s="205"/>
    </row>
    <row r="16" spans="1:17" ht="24.95" customHeight="1" thickBot="1" x14ac:dyDescent="0.25">
      <c r="A16" s="54" t="s">
        <v>12</v>
      </c>
      <c r="B16" s="55"/>
      <c r="C16" s="42"/>
      <c r="D16" s="42"/>
      <c r="E16" s="42"/>
      <c r="F16" s="42"/>
      <c r="G16" s="42"/>
      <c r="H16" s="42"/>
      <c r="I16" s="42"/>
      <c r="J16" s="42"/>
      <c r="K16" s="43">
        <f>SUM(K15+K14)</f>
        <v>-42.5</v>
      </c>
      <c r="L16" s="48"/>
      <c r="M16" s="56" t="s">
        <v>14</v>
      </c>
      <c r="N16" s="57"/>
      <c r="O16" s="58"/>
      <c r="P16" s="59">
        <f>(P14-P15)</f>
        <v>0</v>
      </c>
    </row>
    <row r="17" spans="1:14" ht="5.25" customHeight="1" thickBot="1" x14ac:dyDescent="0.25">
      <c r="A17" s="60"/>
    </row>
    <row r="18" spans="1:14" ht="20.100000000000001" customHeight="1" thickBot="1" x14ac:dyDescent="0.25">
      <c r="A18" s="61" t="s">
        <v>85</v>
      </c>
      <c r="B18" s="62"/>
      <c r="C18" s="63"/>
      <c r="D18" s="64"/>
      <c r="K18" s="65"/>
      <c r="L18" s="66"/>
      <c r="M18" s="67"/>
      <c r="N18" s="66"/>
    </row>
    <row r="19" spans="1:14" ht="20.100000000000001" customHeight="1" thickBot="1" x14ac:dyDescent="0.25">
      <c r="A19" s="68" t="s">
        <v>86</v>
      </c>
      <c r="B19" s="69"/>
      <c r="C19" s="12"/>
      <c r="D19" s="70"/>
    </row>
  </sheetData>
  <sheetProtection selectLockedCells="1"/>
  <mergeCells count="10">
    <mergeCell ref="A1:P1"/>
    <mergeCell ref="B2:F2"/>
    <mergeCell ref="L5:M5"/>
    <mergeCell ref="L10:M10"/>
    <mergeCell ref="L11:M11"/>
    <mergeCell ref="L12:M12"/>
    <mergeCell ref="L6:M6"/>
    <mergeCell ref="L7:M7"/>
    <mergeCell ref="L8:M8"/>
    <mergeCell ref="L9:M9"/>
  </mergeCells>
  <phoneticPr fontId="1" type="noConversion"/>
  <pageMargins left="0.27559055118110237" right="0.19685039370078741" top="0.59055118110236227" bottom="0.23622047244094491" header="0.59055118110236227" footer="0.15748031496062992"/>
  <pageSetup paperSize="9"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tabColor indexed="12"/>
  </sheetPr>
  <dimension ref="A1:R282"/>
  <sheetViews>
    <sheetView showGridLines="0" zoomScale="85" zoomScaleNormal="85" workbookViewId="0">
      <selection activeCell="A6" sqref="A6:Q16"/>
    </sheetView>
  </sheetViews>
  <sheetFormatPr baseColWidth="10" defaultColWidth="10.85546875" defaultRowHeight="12.75" x14ac:dyDescent="0.2"/>
  <cols>
    <col min="1" max="1" width="8.42578125" style="71" customWidth="1"/>
    <col min="2" max="2" width="7" style="71" customWidth="1"/>
    <col min="3" max="3" width="6.42578125" style="71" customWidth="1"/>
    <col min="4" max="4" width="22.85546875" style="71" customWidth="1"/>
    <col min="5" max="5" width="8" style="71" customWidth="1"/>
    <col min="6" max="6" width="13.140625" style="71" customWidth="1"/>
    <col min="7" max="7" width="17" style="71" customWidth="1"/>
    <col min="8" max="8" width="10.42578125" style="71" customWidth="1"/>
    <col min="9" max="12" width="6.42578125" style="71" hidden="1" customWidth="1"/>
    <col min="13" max="13" width="74.28515625" style="2" hidden="1" customWidth="1"/>
    <col min="14" max="14" width="5.85546875" style="2" customWidth="1"/>
    <col min="15" max="15" width="6.140625" style="71" customWidth="1"/>
    <col min="16" max="16" width="7.7109375" style="71" customWidth="1"/>
    <col min="17" max="17" width="7.140625" style="71" customWidth="1"/>
    <col min="18" max="18" width="8.140625" style="71" customWidth="1"/>
    <col min="19" max="16384" width="10.85546875" style="2"/>
  </cols>
  <sheetData>
    <row r="1" spans="1:18" ht="34.5" customHeight="1" x14ac:dyDescent="0.2">
      <c r="A1" s="234" t="s">
        <v>46</v>
      </c>
      <c r="B1" s="234"/>
      <c r="C1" s="234"/>
      <c r="D1" s="234"/>
      <c r="E1" s="234"/>
      <c r="F1" s="234"/>
      <c r="G1" s="234"/>
      <c r="H1" s="234"/>
      <c r="I1" s="234"/>
      <c r="J1" s="234"/>
      <c r="K1" s="234"/>
      <c r="L1" s="234"/>
      <c r="M1" s="234"/>
      <c r="N1" s="234"/>
      <c r="O1" s="234"/>
      <c r="P1" s="234"/>
      <c r="Q1" s="234"/>
      <c r="R1" s="234"/>
    </row>
    <row r="2" spans="1:18" ht="13.5" thickBot="1" x14ac:dyDescent="0.25">
      <c r="O2" s="72" t="s">
        <v>41</v>
      </c>
    </row>
    <row r="3" spans="1:18" s="81" customFormat="1" ht="57" customHeight="1" thickBot="1" x14ac:dyDescent="0.25">
      <c r="A3" s="73"/>
      <c r="B3" s="245" t="s">
        <v>42</v>
      </c>
      <c r="C3" s="245"/>
      <c r="D3" s="74">
        <f>(Zeitrapport!B2)</f>
        <v>0</v>
      </c>
      <c r="E3" s="75" t="s">
        <v>43</v>
      </c>
      <c r="F3" s="74">
        <f>(Zeitrapport!J2)</f>
        <v>0</v>
      </c>
      <c r="G3" s="75" t="s">
        <v>45</v>
      </c>
      <c r="H3" s="76">
        <f>(Zeitrapport!M2)</f>
        <v>-5</v>
      </c>
      <c r="I3" s="77"/>
      <c r="J3" s="77"/>
      <c r="K3" s="77"/>
      <c r="L3" s="77"/>
      <c r="M3" s="78"/>
      <c r="N3" s="75" t="s">
        <v>44</v>
      </c>
      <c r="O3" s="244">
        <f>Zeitrapport!O2</f>
        <v>1</v>
      </c>
      <c r="P3" s="244"/>
      <c r="Q3" s="79"/>
      <c r="R3" s="80"/>
    </row>
    <row r="4" spans="1:18" ht="15.75" x14ac:dyDescent="0.2">
      <c r="A4" s="240" t="s">
        <v>0</v>
      </c>
      <c r="B4" s="239" t="s">
        <v>35</v>
      </c>
      <c r="C4" s="239"/>
      <c r="D4" s="230" t="s">
        <v>36</v>
      </c>
      <c r="E4" s="242"/>
      <c r="F4" s="242"/>
      <c r="G4" s="242"/>
      <c r="H4" s="242"/>
      <c r="I4" s="242"/>
      <c r="J4" s="242"/>
      <c r="K4" s="242"/>
      <c r="L4" s="242"/>
      <c r="M4" s="231"/>
      <c r="N4" s="230" t="s">
        <v>37</v>
      </c>
      <c r="O4" s="231"/>
      <c r="P4" s="235" t="s">
        <v>38</v>
      </c>
      <c r="Q4" s="235" t="s">
        <v>39</v>
      </c>
      <c r="R4" s="237" t="s">
        <v>40</v>
      </c>
    </row>
    <row r="5" spans="1:18" ht="12.75" customHeight="1" x14ac:dyDescent="0.2">
      <c r="A5" s="241"/>
      <c r="B5" s="82" t="s">
        <v>34</v>
      </c>
      <c r="C5" s="83" t="s">
        <v>33</v>
      </c>
      <c r="D5" s="232"/>
      <c r="E5" s="243"/>
      <c r="F5" s="243"/>
      <c r="G5" s="243"/>
      <c r="H5" s="243"/>
      <c r="I5" s="243"/>
      <c r="J5" s="243"/>
      <c r="K5" s="243"/>
      <c r="L5" s="243"/>
      <c r="M5" s="233"/>
      <c r="N5" s="232"/>
      <c r="O5" s="233"/>
      <c r="P5" s="236"/>
      <c r="Q5" s="236"/>
      <c r="R5" s="238"/>
    </row>
    <row r="6" spans="1:18" ht="27.75" customHeight="1" x14ac:dyDescent="0.2">
      <c r="A6" s="84"/>
      <c r="B6" s="85"/>
      <c r="C6" s="85"/>
      <c r="D6" s="227"/>
      <c r="E6" s="228"/>
      <c r="F6" s="228"/>
      <c r="G6" s="228"/>
      <c r="H6" s="229"/>
      <c r="I6" s="85"/>
      <c r="J6" s="85"/>
      <c r="K6" s="85"/>
      <c r="L6" s="85"/>
      <c r="M6" s="86"/>
      <c r="N6" s="220"/>
      <c r="O6" s="221"/>
      <c r="P6" s="87"/>
      <c r="Q6" s="88"/>
      <c r="R6" s="89"/>
    </row>
    <row r="7" spans="1:18" ht="27.75" customHeight="1" x14ac:dyDescent="0.2">
      <c r="A7" s="84"/>
      <c r="B7" s="85"/>
      <c r="C7" s="85"/>
      <c r="D7" s="227"/>
      <c r="E7" s="228"/>
      <c r="F7" s="228"/>
      <c r="G7" s="228"/>
      <c r="H7" s="229"/>
      <c r="I7" s="85"/>
      <c r="J7" s="85"/>
      <c r="K7" s="85"/>
      <c r="L7" s="85"/>
      <c r="M7" s="86"/>
      <c r="N7" s="220"/>
      <c r="O7" s="221"/>
      <c r="P7" s="87"/>
      <c r="Q7" s="88"/>
      <c r="R7" s="89"/>
    </row>
    <row r="8" spans="1:18" ht="27.75" customHeight="1" x14ac:dyDescent="0.2">
      <c r="A8" s="84"/>
      <c r="B8" s="85"/>
      <c r="C8" s="85"/>
      <c r="D8" s="227"/>
      <c r="E8" s="228"/>
      <c r="F8" s="228"/>
      <c r="G8" s="228"/>
      <c r="H8" s="229"/>
      <c r="I8" s="85"/>
      <c r="J8" s="85"/>
      <c r="K8" s="85"/>
      <c r="L8" s="85"/>
      <c r="M8" s="86"/>
      <c r="N8" s="220"/>
      <c r="O8" s="221"/>
      <c r="P8" s="87"/>
      <c r="Q8" s="88"/>
      <c r="R8" s="89">
        <f>IF((Q8)=" ",(" "),(Zeitrapport!H2))</f>
        <v>0</v>
      </c>
    </row>
    <row r="9" spans="1:18" ht="27.75" customHeight="1" x14ac:dyDescent="0.2">
      <c r="A9" s="84"/>
      <c r="B9" s="85"/>
      <c r="C9" s="85"/>
      <c r="D9" s="227"/>
      <c r="E9" s="228"/>
      <c r="F9" s="228"/>
      <c r="G9" s="228"/>
      <c r="H9" s="229"/>
      <c r="I9" s="85"/>
      <c r="J9" s="85"/>
      <c r="K9" s="85"/>
      <c r="L9" s="85"/>
      <c r="M9" s="86"/>
      <c r="N9" s="220"/>
      <c r="O9" s="221"/>
      <c r="P9" s="87"/>
      <c r="Q9" s="88"/>
      <c r="R9" s="89">
        <f>IF((Q9)=" ",(" "),(Zeitrapport!H2))</f>
        <v>0</v>
      </c>
    </row>
    <row r="10" spans="1:18" ht="27.75" customHeight="1" x14ac:dyDescent="0.2">
      <c r="A10" s="84"/>
      <c r="B10" s="85"/>
      <c r="C10" s="85"/>
      <c r="D10" s="227"/>
      <c r="E10" s="228"/>
      <c r="F10" s="228"/>
      <c r="G10" s="228"/>
      <c r="H10" s="229"/>
      <c r="I10" s="85"/>
      <c r="J10" s="85"/>
      <c r="K10" s="85"/>
      <c r="L10" s="85"/>
      <c r="M10" s="86"/>
      <c r="N10" s="220"/>
      <c r="O10" s="221"/>
      <c r="P10" s="87"/>
      <c r="Q10" s="88"/>
      <c r="R10" s="89">
        <f>IF((Q10)=" ",(" "),(Zeitrapport!H2))</f>
        <v>0</v>
      </c>
    </row>
    <row r="11" spans="1:18" ht="27.75" customHeight="1" x14ac:dyDescent="0.2">
      <c r="A11" s="84"/>
      <c r="B11" s="85"/>
      <c r="C11" s="85"/>
      <c r="D11" s="227"/>
      <c r="E11" s="228"/>
      <c r="F11" s="228"/>
      <c r="G11" s="228"/>
      <c r="H11" s="229"/>
      <c r="I11" s="85"/>
      <c r="J11" s="85"/>
      <c r="K11" s="85"/>
      <c r="L11" s="85"/>
      <c r="M11" s="86"/>
      <c r="N11" s="220"/>
      <c r="O11" s="221"/>
      <c r="P11" s="87"/>
      <c r="Q11" s="88"/>
      <c r="R11" s="89">
        <f>IF((Q11)=" ",(" "),(Zeitrapport!H2))</f>
        <v>0</v>
      </c>
    </row>
    <row r="12" spans="1:18" ht="27.75" customHeight="1" x14ac:dyDescent="0.2">
      <c r="A12" s="84"/>
      <c r="B12" s="85"/>
      <c r="C12" s="85"/>
      <c r="D12" s="227"/>
      <c r="E12" s="228"/>
      <c r="F12" s="228"/>
      <c r="G12" s="228"/>
      <c r="H12" s="229"/>
      <c r="I12" s="85"/>
      <c r="J12" s="85"/>
      <c r="K12" s="85"/>
      <c r="L12" s="85"/>
      <c r="M12" s="86"/>
      <c r="N12" s="220"/>
      <c r="O12" s="221"/>
      <c r="P12" s="87"/>
      <c r="Q12" s="88"/>
      <c r="R12" s="89">
        <f>IF((Q12)=" ",(" "),(Zeitrapport!H2))</f>
        <v>0</v>
      </c>
    </row>
    <row r="13" spans="1:18" ht="27.75" customHeight="1" x14ac:dyDescent="0.2">
      <c r="A13" s="84"/>
      <c r="B13" s="85"/>
      <c r="C13" s="85"/>
      <c r="D13" s="227"/>
      <c r="E13" s="228"/>
      <c r="F13" s="228"/>
      <c r="G13" s="228"/>
      <c r="H13" s="229"/>
      <c r="I13" s="85"/>
      <c r="J13" s="85"/>
      <c r="K13" s="85"/>
      <c r="L13" s="85"/>
      <c r="M13" s="86"/>
      <c r="N13" s="220"/>
      <c r="O13" s="221"/>
      <c r="P13" s="87"/>
      <c r="Q13" s="88"/>
      <c r="R13" s="89">
        <f>IF((Q13)=" ",(" "),(Zeitrapport!H2))</f>
        <v>0</v>
      </c>
    </row>
    <row r="14" spans="1:18" ht="27.75" customHeight="1" x14ac:dyDescent="0.2">
      <c r="A14" s="84"/>
      <c r="B14" s="85"/>
      <c r="C14" s="85"/>
      <c r="D14" s="227"/>
      <c r="E14" s="228"/>
      <c r="F14" s="228"/>
      <c r="G14" s="228"/>
      <c r="H14" s="229"/>
      <c r="I14" s="85"/>
      <c r="J14" s="85"/>
      <c r="K14" s="85"/>
      <c r="L14" s="85"/>
      <c r="M14" s="86"/>
      <c r="N14" s="220"/>
      <c r="O14" s="221"/>
      <c r="P14" s="87"/>
      <c r="Q14" s="88"/>
      <c r="R14" s="89">
        <f>IF((Q14)=" ",(" "),(Zeitrapport!H2))</f>
        <v>0</v>
      </c>
    </row>
    <row r="15" spans="1:18" ht="27.75" customHeight="1" x14ac:dyDescent="0.2">
      <c r="A15" s="84"/>
      <c r="B15" s="85"/>
      <c r="C15" s="85"/>
      <c r="D15" s="227"/>
      <c r="E15" s="228"/>
      <c r="F15" s="228"/>
      <c r="G15" s="228"/>
      <c r="H15" s="229"/>
      <c r="I15" s="85"/>
      <c r="J15" s="85"/>
      <c r="K15" s="85"/>
      <c r="L15" s="85"/>
      <c r="M15" s="86"/>
      <c r="N15" s="220"/>
      <c r="O15" s="221"/>
      <c r="P15" s="87"/>
      <c r="Q15" s="88"/>
      <c r="R15" s="89">
        <f>IF((Q15)=" ",(" "),(Zeitrapport!H2))</f>
        <v>0</v>
      </c>
    </row>
    <row r="16" spans="1:18" ht="27.75" customHeight="1" thickBot="1" x14ac:dyDescent="0.25">
      <c r="A16" s="90"/>
      <c r="B16" s="91"/>
      <c r="C16" s="91"/>
      <c r="D16" s="224"/>
      <c r="E16" s="225"/>
      <c r="F16" s="225"/>
      <c r="G16" s="225"/>
      <c r="H16" s="226"/>
      <c r="I16" s="91"/>
      <c r="J16" s="91"/>
      <c r="K16" s="91"/>
      <c r="L16" s="91"/>
      <c r="M16" s="92"/>
      <c r="N16" s="222"/>
      <c r="O16" s="223"/>
      <c r="P16" s="93"/>
      <c r="Q16" s="94"/>
      <c r="R16" s="95">
        <f>IF((Q16)=" ",(" "),(Zeitrapport!H2))</f>
        <v>0</v>
      </c>
    </row>
    <row r="17" spans="1:17" x14ac:dyDescent="0.2">
      <c r="A17" s="96"/>
      <c r="B17" s="97"/>
      <c r="C17" s="97"/>
      <c r="D17" s="97"/>
      <c r="E17" s="97"/>
      <c r="F17" s="97"/>
      <c r="G17" s="97"/>
      <c r="H17" s="97"/>
      <c r="I17" s="97"/>
      <c r="J17" s="97"/>
      <c r="K17" s="97"/>
      <c r="L17" s="97"/>
      <c r="M17" s="98"/>
      <c r="N17" s="98"/>
      <c r="Q17" s="99"/>
    </row>
    <row r="18" spans="1:17" x14ac:dyDescent="0.2">
      <c r="A18" s="96"/>
      <c r="B18" s="97"/>
      <c r="C18" s="97"/>
      <c r="D18" s="97"/>
      <c r="E18" s="97"/>
      <c r="F18" s="97"/>
      <c r="G18" s="97"/>
      <c r="H18" s="97"/>
      <c r="I18" s="97"/>
      <c r="J18" s="97"/>
      <c r="K18" s="97"/>
      <c r="L18" s="97"/>
      <c r="M18" s="98"/>
      <c r="N18" s="98"/>
      <c r="Q18" s="99"/>
    </row>
    <row r="19" spans="1:17" x14ac:dyDescent="0.2">
      <c r="A19" s="96"/>
      <c r="B19" s="97"/>
      <c r="C19" s="97"/>
      <c r="D19" s="97"/>
      <c r="E19" s="97"/>
      <c r="F19" s="97"/>
      <c r="G19" s="97"/>
      <c r="H19" s="97"/>
      <c r="I19" s="97"/>
      <c r="J19" s="97"/>
      <c r="K19" s="97"/>
      <c r="L19" s="97"/>
      <c r="M19" s="98"/>
      <c r="N19" s="98"/>
      <c r="Q19" s="99"/>
    </row>
    <row r="20" spans="1:17" x14ac:dyDescent="0.2">
      <c r="A20" s="96"/>
      <c r="B20" s="97" t="s">
        <v>87</v>
      </c>
      <c r="C20" s="97"/>
      <c r="D20" s="97"/>
      <c r="E20" s="97"/>
      <c r="F20" s="97"/>
      <c r="G20" s="97"/>
      <c r="H20" s="97"/>
      <c r="I20" s="97"/>
      <c r="J20" s="97"/>
      <c r="K20" s="97"/>
      <c r="L20" s="97"/>
      <c r="M20" s="98"/>
      <c r="N20" s="98"/>
      <c r="Q20" s="99"/>
    </row>
    <row r="21" spans="1:17" ht="63" customHeight="1" x14ac:dyDescent="0.2">
      <c r="A21" s="96"/>
      <c r="B21" s="97"/>
      <c r="C21" s="97"/>
      <c r="D21" s="97"/>
      <c r="E21" s="97"/>
      <c r="F21" s="97"/>
      <c r="G21" s="97"/>
      <c r="H21" s="97"/>
      <c r="I21" s="97"/>
      <c r="J21" s="97"/>
      <c r="K21" s="97"/>
      <c r="L21" s="97"/>
      <c r="M21" s="98"/>
      <c r="N21" s="98"/>
      <c r="Q21" s="99"/>
    </row>
    <row r="22" spans="1:17" x14ac:dyDescent="0.2">
      <c r="A22" s="96"/>
      <c r="B22" s="97"/>
      <c r="C22" s="97"/>
      <c r="D22" s="97"/>
      <c r="E22" s="97"/>
      <c r="F22" s="97"/>
      <c r="G22" s="97"/>
      <c r="H22" s="97"/>
      <c r="I22" s="97"/>
      <c r="J22" s="97"/>
      <c r="K22" s="97"/>
      <c r="L22" s="97"/>
      <c r="M22" s="98"/>
      <c r="N22" s="98"/>
      <c r="Q22" s="99"/>
    </row>
    <row r="23" spans="1:17" x14ac:dyDescent="0.2">
      <c r="A23" s="96"/>
      <c r="B23" s="97"/>
      <c r="C23" s="97"/>
      <c r="D23" s="97"/>
      <c r="E23" s="97"/>
      <c r="F23" s="97"/>
      <c r="G23" s="97"/>
      <c r="H23" s="97"/>
      <c r="I23" s="97"/>
      <c r="J23" s="97"/>
      <c r="K23" s="97"/>
      <c r="L23" s="97"/>
      <c r="M23" s="98"/>
      <c r="N23" s="98"/>
      <c r="Q23" s="99"/>
    </row>
    <row r="24" spans="1:17" x14ac:dyDescent="0.2">
      <c r="A24" s="96"/>
      <c r="B24" s="97"/>
      <c r="C24" s="97"/>
      <c r="D24" s="97"/>
      <c r="E24" s="97"/>
      <c r="F24" s="97"/>
      <c r="G24" s="97"/>
      <c r="H24" s="97"/>
      <c r="I24" s="97"/>
      <c r="J24" s="97"/>
      <c r="K24" s="97"/>
      <c r="L24" s="97"/>
      <c r="M24" s="98"/>
      <c r="N24" s="98"/>
      <c r="Q24" s="99"/>
    </row>
    <row r="25" spans="1:17" x14ac:dyDescent="0.2">
      <c r="A25" s="96"/>
      <c r="B25" s="97"/>
      <c r="C25" s="97"/>
      <c r="D25" s="97"/>
      <c r="E25" s="97"/>
      <c r="F25" s="97"/>
      <c r="G25" s="97"/>
      <c r="H25" s="97"/>
      <c r="I25" s="97"/>
      <c r="J25" s="97"/>
      <c r="K25" s="97"/>
      <c r="L25" s="97"/>
      <c r="M25" s="98"/>
      <c r="N25" s="98"/>
      <c r="Q25" s="99"/>
    </row>
    <row r="26" spans="1:17" x14ac:dyDescent="0.2">
      <c r="A26" s="96"/>
      <c r="B26" s="97"/>
      <c r="C26" s="97"/>
      <c r="D26" s="97"/>
      <c r="E26" s="97"/>
      <c r="F26" s="97"/>
      <c r="G26" s="97"/>
      <c r="H26" s="97"/>
      <c r="I26" s="97"/>
      <c r="J26" s="97"/>
      <c r="K26" s="97"/>
      <c r="L26" s="97"/>
      <c r="M26" s="98"/>
      <c r="N26" s="98"/>
      <c r="Q26" s="99"/>
    </row>
    <row r="27" spans="1:17" x14ac:dyDescent="0.2">
      <c r="A27" s="96"/>
      <c r="B27" s="97"/>
      <c r="C27" s="97"/>
      <c r="D27" s="97"/>
      <c r="E27" s="97"/>
      <c r="F27" s="97"/>
      <c r="G27" s="97"/>
      <c r="H27" s="97"/>
      <c r="I27" s="97"/>
      <c r="J27" s="97"/>
      <c r="K27" s="97"/>
      <c r="L27" s="97"/>
      <c r="M27" s="98"/>
      <c r="N27" s="98"/>
      <c r="Q27" s="99"/>
    </row>
    <row r="28" spans="1:17" x14ac:dyDescent="0.2">
      <c r="A28" s="96"/>
      <c r="B28" s="97"/>
      <c r="C28" s="97"/>
      <c r="D28" s="97"/>
      <c r="E28" s="97"/>
      <c r="F28" s="97"/>
      <c r="G28" s="97"/>
      <c r="H28" s="97"/>
      <c r="I28" s="97"/>
      <c r="J28" s="97"/>
      <c r="K28" s="97"/>
      <c r="L28" s="97"/>
      <c r="M28" s="98"/>
      <c r="N28" s="98"/>
      <c r="Q28" s="99"/>
    </row>
    <row r="29" spans="1:17" x14ac:dyDescent="0.2">
      <c r="A29" s="96"/>
      <c r="B29" s="97"/>
      <c r="C29" s="97"/>
      <c r="D29" s="97"/>
      <c r="E29" s="97"/>
      <c r="F29" s="97"/>
      <c r="G29" s="97"/>
      <c r="H29" s="97"/>
      <c r="I29" s="97"/>
      <c r="J29" s="97"/>
      <c r="K29" s="97"/>
      <c r="L29" s="97"/>
      <c r="M29" s="98"/>
      <c r="N29" s="98"/>
      <c r="Q29" s="99"/>
    </row>
    <row r="30" spans="1:17" x14ac:dyDescent="0.2">
      <c r="A30" s="96"/>
      <c r="B30" s="97"/>
      <c r="C30" s="97"/>
      <c r="D30" s="97"/>
      <c r="E30" s="97"/>
      <c r="F30" s="97"/>
      <c r="G30" s="97"/>
      <c r="H30" s="97"/>
      <c r="I30" s="97"/>
      <c r="J30" s="97"/>
      <c r="K30" s="97"/>
      <c r="L30" s="97"/>
      <c r="M30" s="98"/>
      <c r="N30" s="98"/>
      <c r="Q30" s="99"/>
    </row>
    <row r="31" spans="1:17" x14ac:dyDescent="0.2">
      <c r="A31" s="96"/>
      <c r="B31" s="97"/>
      <c r="C31" s="97"/>
      <c r="D31" s="97"/>
      <c r="E31" s="97"/>
      <c r="F31" s="97"/>
      <c r="G31" s="97"/>
      <c r="H31" s="97"/>
      <c r="I31" s="97"/>
      <c r="J31" s="97"/>
      <c r="K31" s="97"/>
      <c r="L31" s="97"/>
      <c r="M31" s="98"/>
      <c r="N31" s="98"/>
      <c r="Q31" s="99"/>
    </row>
    <row r="32" spans="1:17" x14ac:dyDescent="0.2">
      <c r="A32" s="96"/>
      <c r="B32" s="97"/>
      <c r="C32" s="97"/>
      <c r="D32" s="97"/>
      <c r="E32" s="97"/>
      <c r="F32" s="97"/>
      <c r="G32" s="97"/>
      <c r="H32" s="97"/>
      <c r="I32" s="97"/>
      <c r="J32" s="97"/>
      <c r="K32" s="97"/>
      <c r="L32" s="97"/>
      <c r="M32" s="98"/>
      <c r="N32" s="98"/>
      <c r="Q32" s="99"/>
    </row>
    <row r="33" spans="1:17" x14ac:dyDescent="0.2">
      <c r="A33" s="96"/>
      <c r="B33" s="97"/>
      <c r="C33" s="97"/>
      <c r="D33" s="97"/>
      <c r="E33" s="97"/>
      <c r="F33" s="97"/>
      <c r="G33" s="97"/>
      <c r="H33" s="97"/>
      <c r="I33" s="97"/>
      <c r="J33" s="97"/>
      <c r="K33" s="97"/>
      <c r="L33" s="97"/>
      <c r="M33" s="98"/>
      <c r="N33" s="98"/>
      <c r="Q33" s="99"/>
    </row>
    <row r="34" spans="1:17" x14ac:dyDescent="0.2">
      <c r="A34" s="96"/>
      <c r="B34" s="97"/>
      <c r="C34" s="97"/>
      <c r="D34" s="97"/>
      <c r="E34" s="97"/>
      <c r="F34" s="97"/>
      <c r="G34" s="97"/>
      <c r="H34" s="97"/>
      <c r="I34" s="97"/>
      <c r="J34" s="97"/>
      <c r="K34" s="97"/>
      <c r="L34" s="97"/>
      <c r="M34" s="98"/>
      <c r="N34" s="98"/>
      <c r="Q34" s="99"/>
    </row>
    <row r="35" spans="1:17" x14ac:dyDescent="0.2">
      <c r="A35" s="96"/>
      <c r="B35" s="97"/>
      <c r="C35" s="97"/>
      <c r="D35" s="97"/>
      <c r="E35" s="97"/>
      <c r="F35" s="97"/>
      <c r="G35" s="97"/>
      <c r="H35" s="97"/>
      <c r="I35" s="97"/>
      <c r="J35" s="97"/>
      <c r="K35" s="97"/>
      <c r="L35" s="97"/>
      <c r="M35" s="98"/>
      <c r="N35" s="98"/>
      <c r="Q35" s="99"/>
    </row>
    <row r="36" spans="1:17" x14ac:dyDescent="0.2">
      <c r="A36" s="96"/>
      <c r="B36" s="97"/>
      <c r="C36" s="97"/>
      <c r="D36" s="97"/>
      <c r="E36" s="97"/>
      <c r="F36" s="97"/>
      <c r="G36" s="97"/>
      <c r="H36" s="97"/>
      <c r="I36" s="97"/>
      <c r="J36" s="97"/>
      <c r="K36" s="97"/>
      <c r="L36" s="97"/>
      <c r="M36" s="98"/>
      <c r="N36" s="98"/>
      <c r="Q36" s="99"/>
    </row>
    <row r="37" spans="1:17" x14ac:dyDescent="0.2">
      <c r="A37" s="96"/>
      <c r="B37" s="97"/>
      <c r="C37" s="97"/>
      <c r="D37" s="97"/>
      <c r="E37" s="97"/>
      <c r="F37" s="97"/>
      <c r="G37" s="97"/>
      <c r="H37" s="97"/>
      <c r="I37" s="97"/>
      <c r="J37" s="97"/>
      <c r="K37" s="97"/>
      <c r="L37" s="97"/>
      <c r="M37" s="98"/>
      <c r="N37" s="98"/>
      <c r="Q37" s="99"/>
    </row>
    <row r="38" spans="1:17" x14ac:dyDescent="0.2">
      <c r="A38" s="96"/>
      <c r="B38" s="97"/>
      <c r="C38" s="97"/>
      <c r="D38" s="97"/>
      <c r="E38" s="97"/>
      <c r="F38" s="97"/>
      <c r="G38" s="97"/>
      <c r="H38" s="97"/>
      <c r="I38" s="97"/>
      <c r="J38" s="97"/>
      <c r="K38" s="97"/>
      <c r="L38" s="97"/>
      <c r="M38" s="98"/>
      <c r="N38" s="98"/>
      <c r="Q38" s="99"/>
    </row>
    <row r="39" spans="1:17" x14ac:dyDescent="0.2">
      <c r="A39" s="96"/>
      <c r="B39" s="97"/>
      <c r="C39" s="97"/>
      <c r="D39" s="97"/>
      <c r="E39" s="97"/>
      <c r="F39" s="97"/>
      <c r="G39" s="97"/>
      <c r="H39" s="97"/>
      <c r="I39" s="97"/>
      <c r="J39" s="97"/>
      <c r="K39" s="97"/>
      <c r="L39" s="97"/>
      <c r="M39" s="98"/>
      <c r="N39" s="98"/>
      <c r="Q39" s="99"/>
    </row>
    <row r="40" spans="1:17" x14ac:dyDescent="0.2">
      <c r="A40" s="96"/>
      <c r="B40" s="97"/>
      <c r="C40" s="97"/>
      <c r="D40" s="97"/>
      <c r="E40" s="97"/>
      <c r="F40" s="97"/>
      <c r="G40" s="97"/>
      <c r="H40" s="97"/>
      <c r="I40" s="97"/>
      <c r="J40" s="97"/>
      <c r="K40" s="97"/>
      <c r="L40" s="97"/>
      <c r="M40" s="98"/>
      <c r="N40" s="98"/>
      <c r="Q40" s="99"/>
    </row>
    <row r="41" spans="1:17" x14ac:dyDescent="0.2">
      <c r="A41" s="96"/>
      <c r="B41" s="97"/>
      <c r="C41" s="97"/>
      <c r="D41" s="97"/>
      <c r="E41" s="97"/>
      <c r="F41" s="97"/>
      <c r="G41" s="97"/>
      <c r="H41" s="97"/>
      <c r="I41" s="97"/>
      <c r="J41" s="97"/>
      <c r="K41" s="97"/>
      <c r="L41" s="97"/>
      <c r="M41" s="98"/>
      <c r="N41" s="98"/>
      <c r="Q41" s="99"/>
    </row>
    <row r="42" spans="1:17" x14ac:dyDescent="0.2">
      <c r="A42" s="96"/>
      <c r="B42" s="97"/>
      <c r="C42" s="97"/>
      <c r="D42" s="97"/>
      <c r="E42" s="97"/>
      <c r="F42" s="97"/>
      <c r="G42" s="97"/>
      <c r="H42" s="97"/>
      <c r="I42" s="97"/>
      <c r="J42" s="97"/>
      <c r="K42" s="97"/>
      <c r="L42" s="97"/>
      <c r="M42" s="98"/>
      <c r="N42" s="98"/>
      <c r="Q42" s="99"/>
    </row>
    <row r="43" spans="1:17" x14ac:dyDescent="0.2">
      <c r="A43" s="96"/>
      <c r="M43" s="98"/>
      <c r="N43" s="98"/>
      <c r="Q43" s="99"/>
    </row>
    <row r="44" spans="1:17" x14ac:dyDescent="0.2">
      <c r="A44" s="96"/>
      <c r="M44" s="98"/>
      <c r="N44" s="98"/>
      <c r="Q44" s="99"/>
    </row>
    <row r="45" spans="1:17" x14ac:dyDescent="0.2">
      <c r="A45" s="96"/>
      <c r="M45" s="98"/>
      <c r="N45" s="98"/>
      <c r="Q45" s="99"/>
    </row>
    <row r="46" spans="1:17" x14ac:dyDescent="0.2">
      <c r="M46" s="98"/>
      <c r="N46" s="98"/>
      <c r="Q46" s="99"/>
    </row>
    <row r="47" spans="1:17" x14ac:dyDescent="0.2">
      <c r="M47" s="98"/>
      <c r="N47" s="98"/>
      <c r="Q47" s="99"/>
    </row>
    <row r="48" spans="1:17" x14ac:dyDescent="0.2">
      <c r="M48" s="98"/>
      <c r="N48" s="98"/>
      <c r="Q48" s="99"/>
    </row>
    <row r="49" spans="13:17" x14ac:dyDescent="0.2">
      <c r="M49" s="98"/>
      <c r="N49" s="98"/>
      <c r="Q49" s="99"/>
    </row>
    <row r="50" spans="13:17" x14ac:dyDescent="0.2">
      <c r="M50" s="98"/>
      <c r="N50" s="98"/>
      <c r="Q50" s="99"/>
    </row>
    <row r="51" spans="13:17" x14ac:dyDescent="0.2">
      <c r="M51" s="98"/>
      <c r="N51" s="98"/>
      <c r="Q51" s="99"/>
    </row>
    <row r="52" spans="13:17" x14ac:dyDescent="0.2">
      <c r="M52" s="98"/>
      <c r="N52" s="98"/>
      <c r="Q52" s="99"/>
    </row>
    <row r="53" spans="13:17" x14ac:dyDescent="0.2">
      <c r="M53" s="98"/>
      <c r="N53" s="98"/>
      <c r="Q53" s="99"/>
    </row>
    <row r="54" spans="13:17" x14ac:dyDescent="0.2">
      <c r="M54" s="98"/>
      <c r="N54" s="98"/>
      <c r="Q54" s="99"/>
    </row>
    <row r="55" spans="13:17" x14ac:dyDescent="0.2">
      <c r="M55" s="98"/>
      <c r="N55" s="98"/>
      <c r="Q55" s="99"/>
    </row>
    <row r="56" spans="13:17" x14ac:dyDescent="0.2">
      <c r="M56" s="98"/>
      <c r="N56" s="98"/>
      <c r="Q56" s="99"/>
    </row>
    <row r="57" spans="13:17" x14ac:dyDescent="0.2">
      <c r="M57" s="98"/>
      <c r="N57" s="98"/>
      <c r="Q57" s="99"/>
    </row>
    <row r="58" spans="13:17" x14ac:dyDescent="0.2">
      <c r="M58" s="98"/>
      <c r="N58" s="98"/>
      <c r="Q58" s="99"/>
    </row>
    <row r="59" spans="13:17" x14ac:dyDescent="0.2">
      <c r="M59" s="98"/>
      <c r="N59" s="98"/>
      <c r="Q59" s="99"/>
    </row>
    <row r="60" spans="13:17" x14ac:dyDescent="0.2">
      <c r="M60" s="98"/>
      <c r="N60" s="98"/>
      <c r="Q60" s="99"/>
    </row>
    <row r="61" spans="13:17" x14ac:dyDescent="0.2">
      <c r="M61" s="98"/>
      <c r="N61" s="98"/>
      <c r="Q61" s="99"/>
    </row>
    <row r="62" spans="13:17" x14ac:dyDescent="0.2">
      <c r="M62" s="98"/>
      <c r="N62" s="98"/>
      <c r="Q62" s="99"/>
    </row>
    <row r="63" spans="13:17" x14ac:dyDescent="0.2">
      <c r="M63" s="98"/>
      <c r="N63" s="98"/>
      <c r="Q63" s="99"/>
    </row>
    <row r="64" spans="13:17" x14ac:dyDescent="0.2">
      <c r="M64" s="98"/>
      <c r="N64" s="98"/>
      <c r="Q64" s="99"/>
    </row>
    <row r="65" spans="13:17" x14ac:dyDescent="0.2">
      <c r="M65" s="98"/>
      <c r="N65" s="98"/>
      <c r="Q65" s="99"/>
    </row>
    <row r="66" spans="13:17" x14ac:dyDescent="0.2">
      <c r="M66" s="98"/>
      <c r="N66" s="98"/>
      <c r="Q66" s="99"/>
    </row>
    <row r="67" spans="13:17" x14ac:dyDescent="0.2">
      <c r="M67" s="98"/>
      <c r="N67" s="98"/>
      <c r="Q67" s="99"/>
    </row>
    <row r="68" spans="13:17" x14ac:dyDescent="0.2">
      <c r="M68" s="98"/>
      <c r="N68" s="98"/>
      <c r="Q68" s="99"/>
    </row>
    <row r="69" spans="13:17" x14ac:dyDescent="0.2">
      <c r="M69" s="98"/>
      <c r="N69" s="98"/>
      <c r="Q69" s="99"/>
    </row>
    <row r="70" spans="13:17" x14ac:dyDescent="0.2">
      <c r="M70" s="98"/>
      <c r="N70" s="98"/>
      <c r="Q70" s="99"/>
    </row>
    <row r="71" spans="13:17" x14ac:dyDescent="0.2">
      <c r="M71" s="98"/>
      <c r="N71" s="98"/>
      <c r="Q71" s="99"/>
    </row>
    <row r="72" spans="13:17" x14ac:dyDescent="0.2">
      <c r="M72" s="98"/>
      <c r="N72" s="98"/>
      <c r="Q72" s="99"/>
    </row>
    <row r="73" spans="13:17" x14ac:dyDescent="0.2">
      <c r="M73" s="98"/>
      <c r="N73" s="98"/>
      <c r="Q73" s="99"/>
    </row>
    <row r="74" spans="13:17" x14ac:dyDescent="0.2">
      <c r="M74" s="98"/>
      <c r="N74" s="98"/>
      <c r="Q74" s="99"/>
    </row>
    <row r="75" spans="13:17" x14ac:dyDescent="0.2">
      <c r="M75" s="98"/>
      <c r="N75" s="98"/>
      <c r="Q75" s="99"/>
    </row>
    <row r="76" spans="13:17" x14ac:dyDescent="0.2">
      <c r="M76" s="98"/>
      <c r="N76" s="98"/>
      <c r="Q76" s="99"/>
    </row>
    <row r="77" spans="13:17" x14ac:dyDescent="0.2">
      <c r="M77" s="98"/>
      <c r="N77" s="98"/>
      <c r="Q77" s="99"/>
    </row>
    <row r="78" spans="13:17" x14ac:dyDescent="0.2">
      <c r="M78" s="98"/>
      <c r="N78" s="98"/>
      <c r="Q78" s="99"/>
    </row>
    <row r="79" spans="13:17" x14ac:dyDescent="0.2">
      <c r="M79" s="98"/>
      <c r="N79" s="98"/>
      <c r="Q79" s="99"/>
    </row>
    <row r="80" spans="13:17" x14ac:dyDescent="0.2">
      <c r="M80" s="98"/>
      <c r="N80" s="98"/>
      <c r="Q80" s="99"/>
    </row>
    <row r="81" spans="13:17" x14ac:dyDescent="0.2">
      <c r="M81" s="98"/>
      <c r="N81" s="98"/>
      <c r="Q81" s="99"/>
    </row>
    <row r="82" spans="13:17" x14ac:dyDescent="0.2">
      <c r="M82" s="98"/>
      <c r="N82" s="98"/>
      <c r="Q82" s="99"/>
    </row>
    <row r="83" spans="13:17" x14ac:dyDescent="0.2">
      <c r="M83" s="98"/>
      <c r="N83" s="98"/>
      <c r="Q83" s="99"/>
    </row>
    <row r="84" spans="13:17" x14ac:dyDescent="0.2">
      <c r="M84" s="98"/>
      <c r="N84" s="98"/>
      <c r="Q84" s="99"/>
    </row>
    <row r="85" spans="13:17" x14ac:dyDescent="0.2">
      <c r="M85" s="98"/>
      <c r="N85" s="98"/>
      <c r="Q85" s="99"/>
    </row>
    <row r="86" spans="13:17" x14ac:dyDescent="0.2">
      <c r="M86" s="98"/>
      <c r="N86" s="98"/>
      <c r="Q86" s="99"/>
    </row>
    <row r="87" spans="13:17" x14ac:dyDescent="0.2">
      <c r="M87" s="98"/>
      <c r="N87" s="98"/>
      <c r="Q87" s="99"/>
    </row>
    <row r="88" spans="13:17" x14ac:dyDescent="0.2">
      <c r="M88" s="98"/>
      <c r="N88" s="98"/>
      <c r="Q88" s="99"/>
    </row>
    <row r="89" spans="13:17" x14ac:dyDescent="0.2">
      <c r="M89" s="98"/>
      <c r="N89" s="98"/>
      <c r="Q89" s="99"/>
    </row>
    <row r="90" spans="13:17" x14ac:dyDescent="0.2">
      <c r="M90" s="98"/>
      <c r="N90" s="98"/>
      <c r="Q90" s="99"/>
    </row>
    <row r="91" spans="13:17" x14ac:dyDescent="0.2">
      <c r="M91" s="98"/>
      <c r="N91" s="98"/>
      <c r="Q91" s="99"/>
    </row>
    <row r="92" spans="13:17" x14ac:dyDescent="0.2">
      <c r="M92" s="98"/>
      <c r="N92" s="98"/>
      <c r="Q92" s="99"/>
    </row>
    <row r="93" spans="13:17" x14ac:dyDescent="0.2">
      <c r="M93" s="98"/>
      <c r="N93" s="98"/>
      <c r="Q93" s="99"/>
    </row>
    <row r="94" spans="13:17" x14ac:dyDescent="0.2">
      <c r="M94" s="98"/>
      <c r="N94" s="98"/>
      <c r="Q94" s="99"/>
    </row>
    <row r="95" spans="13:17" x14ac:dyDescent="0.2">
      <c r="M95" s="98"/>
      <c r="N95" s="98"/>
      <c r="Q95" s="99"/>
    </row>
    <row r="96" spans="13:17" x14ac:dyDescent="0.2">
      <c r="M96" s="98"/>
      <c r="N96" s="98"/>
      <c r="Q96" s="99"/>
    </row>
    <row r="97" spans="13:17" x14ac:dyDescent="0.2">
      <c r="M97" s="98"/>
      <c r="N97" s="98"/>
      <c r="Q97" s="99"/>
    </row>
    <row r="98" spans="13:17" x14ac:dyDescent="0.2">
      <c r="M98" s="98"/>
      <c r="N98" s="98"/>
      <c r="Q98" s="99"/>
    </row>
    <row r="99" spans="13:17" x14ac:dyDescent="0.2">
      <c r="M99" s="98"/>
      <c r="N99" s="98"/>
      <c r="Q99" s="99"/>
    </row>
    <row r="100" spans="13:17" x14ac:dyDescent="0.2">
      <c r="M100" s="98"/>
      <c r="N100" s="98"/>
      <c r="Q100" s="99"/>
    </row>
    <row r="101" spans="13:17" x14ac:dyDescent="0.2">
      <c r="M101" s="98"/>
      <c r="N101" s="98"/>
      <c r="Q101" s="99"/>
    </row>
    <row r="102" spans="13:17" x14ac:dyDescent="0.2">
      <c r="M102" s="98"/>
      <c r="N102" s="98"/>
      <c r="Q102" s="99"/>
    </row>
    <row r="103" spans="13:17" x14ac:dyDescent="0.2">
      <c r="M103" s="98"/>
      <c r="N103" s="98"/>
      <c r="Q103" s="99"/>
    </row>
    <row r="104" spans="13:17" x14ac:dyDescent="0.2">
      <c r="M104" s="98"/>
      <c r="N104" s="98"/>
      <c r="Q104" s="99"/>
    </row>
    <row r="105" spans="13:17" x14ac:dyDescent="0.2">
      <c r="M105" s="98"/>
      <c r="N105" s="98"/>
      <c r="Q105" s="99"/>
    </row>
    <row r="106" spans="13:17" x14ac:dyDescent="0.2">
      <c r="M106" s="98"/>
      <c r="N106" s="98"/>
      <c r="Q106" s="99"/>
    </row>
    <row r="107" spans="13:17" x14ac:dyDescent="0.2">
      <c r="M107" s="98"/>
      <c r="N107" s="98"/>
      <c r="Q107" s="99"/>
    </row>
    <row r="108" spans="13:17" x14ac:dyDescent="0.2">
      <c r="M108" s="98"/>
      <c r="N108" s="98"/>
      <c r="Q108" s="99"/>
    </row>
    <row r="109" spans="13:17" x14ac:dyDescent="0.2">
      <c r="M109" s="98"/>
      <c r="N109" s="98"/>
      <c r="Q109" s="99"/>
    </row>
    <row r="110" spans="13:17" x14ac:dyDescent="0.2">
      <c r="M110" s="98"/>
      <c r="N110" s="98"/>
      <c r="Q110" s="99"/>
    </row>
    <row r="111" spans="13:17" x14ac:dyDescent="0.2">
      <c r="M111" s="98"/>
      <c r="N111" s="98"/>
      <c r="Q111" s="99"/>
    </row>
    <row r="112" spans="13:17" x14ac:dyDescent="0.2">
      <c r="M112" s="98"/>
      <c r="N112" s="98"/>
      <c r="Q112" s="99"/>
    </row>
    <row r="113" spans="13:17" x14ac:dyDescent="0.2">
      <c r="M113" s="98"/>
      <c r="N113" s="98"/>
      <c r="Q113" s="99"/>
    </row>
    <row r="114" spans="13:17" x14ac:dyDescent="0.2">
      <c r="M114" s="98"/>
      <c r="N114" s="98"/>
      <c r="Q114" s="99"/>
    </row>
    <row r="115" spans="13:17" x14ac:dyDescent="0.2">
      <c r="M115" s="98"/>
      <c r="N115" s="98"/>
      <c r="Q115" s="99"/>
    </row>
    <row r="116" spans="13:17" x14ac:dyDescent="0.2">
      <c r="M116" s="98"/>
      <c r="N116" s="98"/>
      <c r="Q116" s="99"/>
    </row>
    <row r="117" spans="13:17" x14ac:dyDescent="0.2">
      <c r="M117" s="98"/>
      <c r="N117" s="98"/>
      <c r="Q117" s="99"/>
    </row>
    <row r="118" spans="13:17" x14ac:dyDescent="0.2">
      <c r="M118" s="98"/>
      <c r="N118" s="98"/>
      <c r="Q118" s="99"/>
    </row>
    <row r="119" spans="13:17" x14ac:dyDescent="0.2">
      <c r="M119" s="98"/>
      <c r="N119" s="98"/>
      <c r="Q119" s="99"/>
    </row>
    <row r="120" spans="13:17" x14ac:dyDescent="0.2">
      <c r="M120" s="98"/>
      <c r="N120" s="98"/>
      <c r="Q120" s="99"/>
    </row>
    <row r="121" spans="13:17" x14ac:dyDescent="0.2">
      <c r="M121" s="98"/>
      <c r="N121" s="98"/>
      <c r="Q121" s="99"/>
    </row>
    <row r="122" spans="13:17" x14ac:dyDescent="0.2">
      <c r="M122" s="98"/>
      <c r="N122" s="98"/>
      <c r="Q122" s="99"/>
    </row>
    <row r="123" spans="13:17" x14ac:dyDescent="0.2">
      <c r="M123" s="98"/>
      <c r="N123" s="98"/>
      <c r="Q123" s="99"/>
    </row>
    <row r="124" spans="13:17" x14ac:dyDescent="0.2">
      <c r="M124" s="98"/>
      <c r="N124" s="98"/>
      <c r="Q124" s="99"/>
    </row>
    <row r="125" spans="13:17" x14ac:dyDescent="0.2">
      <c r="M125" s="98"/>
      <c r="N125" s="98"/>
      <c r="Q125" s="99"/>
    </row>
    <row r="126" spans="13:17" x14ac:dyDescent="0.2">
      <c r="M126" s="98"/>
      <c r="N126" s="98"/>
      <c r="Q126" s="99"/>
    </row>
    <row r="127" spans="13:17" x14ac:dyDescent="0.2">
      <c r="M127" s="98"/>
      <c r="N127" s="98"/>
      <c r="Q127" s="99"/>
    </row>
    <row r="128" spans="13:17" x14ac:dyDescent="0.2">
      <c r="M128" s="98"/>
      <c r="N128" s="98"/>
      <c r="Q128" s="99"/>
    </row>
    <row r="129" spans="13:17" x14ac:dyDescent="0.2">
      <c r="M129" s="98"/>
      <c r="N129" s="98"/>
      <c r="Q129" s="99"/>
    </row>
    <row r="130" spans="13:17" x14ac:dyDescent="0.2">
      <c r="M130" s="98"/>
      <c r="N130" s="98"/>
      <c r="Q130" s="99"/>
    </row>
    <row r="131" spans="13:17" x14ac:dyDescent="0.2">
      <c r="M131" s="98"/>
      <c r="N131" s="98"/>
      <c r="Q131" s="99"/>
    </row>
    <row r="132" spans="13:17" x14ac:dyDescent="0.2">
      <c r="M132" s="98"/>
      <c r="N132" s="98"/>
      <c r="Q132" s="99"/>
    </row>
    <row r="133" spans="13:17" x14ac:dyDescent="0.2">
      <c r="M133" s="98"/>
      <c r="N133" s="98"/>
      <c r="Q133" s="99"/>
    </row>
    <row r="134" spans="13:17" x14ac:dyDescent="0.2">
      <c r="M134" s="98"/>
      <c r="N134" s="98"/>
      <c r="Q134" s="99"/>
    </row>
    <row r="135" spans="13:17" x14ac:dyDescent="0.2">
      <c r="M135" s="98"/>
      <c r="N135" s="98"/>
      <c r="Q135" s="99"/>
    </row>
    <row r="136" spans="13:17" x14ac:dyDescent="0.2">
      <c r="M136" s="98"/>
      <c r="N136" s="98"/>
      <c r="Q136" s="99"/>
    </row>
    <row r="137" spans="13:17" x14ac:dyDescent="0.2">
      <c r="M137" s="98"/>
      <c r="N137" s="98"/>
      <c r="Q137" s="99"/>
    </row>
    <row r="138" spans="13:17" x14ac:dyDescent="0.2">
      <c r="M138" s="98"/>
      <c r="N138" s="98"/>
      <c r="Q138" s="99"/>
    </row>
    <row r="139" spans="13:17" x14ac:dyDescent="0.2">
      <c r="M139" s="98"/>
      <c r="N139" s="98"/>
      <c r="Q139" s="99"/>
    </row>
    <row r="140" spans="13:17" x14ac:dyDescent="0.2">
      <c r="M140" s="98"/>
      <c r="N140" s="98"/>
      <c r="Q140" s="99"/>
    </row>
    <row r="141" spans="13:17" x14ac:dyDescent="0.2">
      <c r="M141" s="98"/>
      <c r="N141" s="98"/>
      <c r="Q141" s="99"/>
    </row>
    <row r="142" spans="13:17" x14ac:dyDescent="0.2">
      <c r="M142" s="98"/>
      <c r="N142" s="98"/>
      <c r="Q142" s="99"/>
    </row>
    <row r="143" spans="13:17" x14ac:dyDescent="0.2">
      <c r="M143" s="98"/>
      <c r="N143" s="98"/>
      <c r="Q143" s="99"/>
    </row>
    <row r="144" spans="13:17" x14ac:dyDescent="0.2">
      <c r="M144" s="98"/>
      <c r="N144" s="98"/>
      <c r="Q144" s="99"/>
    </row>
    <row r="145" spans="13:17" x14ac:dyDescent="0.2">
      <c r="M145" s="98"/>
      <c r="N145" s="98"/>
      <c r="Q145" s="99"/>
    </row>
    <row r="146" spans="13:17" x14ac:dyDescent="0.2">
      <c r="M146" s="98"/>
      <c r="N146" s="98"/>
      <c r="Q146" s="99"/>
    </row>
    <row r="147" spans="13:17" x14ac:dyDescent="0.2">
      <c r="M147" s="98"/>
      <c r="N147" s="98"/>
      <c r="Q147" s="99"/>
    </row>
    <row r="148" spans="13:17" x14ac:dyDescent="0.2">
      <c r="M148" s="98"/>
      <c r="N148" s="98"/>
      <c r="Q148" s="99"/>
    </row>
    <row r="149" spans="13:17" x14ac:dyDescent="0.2">
      <c r="M149" s="98"/>
      <c r="N149" s="98"/>
      <c r="Q149" s="99"/>
    </row>
    <row r="150" spans="13:17" x14ac:dyDescent="0.2">
      <c r="M150" s="98"/>
      <c r="N150" s="98"/>
      <c r="Q150" s="99"/>
    </row>
    <row r="151" spans="13:17" x14ac:dyDescent="0.2">
      <c r="M151" s="98"/>
      <c r="N151" s="98"/>
      <c r="Q151" s="99"/>
    </row>
    <row r="152" spans="13:17" x14ac:dyDescent="0.2">
      <c r="M152" s="98"/>
      <c r="N152" s="98"/>
      <c r="Q152" s="99"/>
    </row>
    <row r="153" spans="13:17" x14ac:dyDescent="0.2">
      <c r="M153" s="98"/>
      <c r="N153" s="98"/>
      <c r="Q153" s="99"/>
    </row>
    <row r="154" spans="13:17" x14ac:dyDescent="0.2">
      <c r="M154" s="98"/>
      <c r="N154" s="98"/>
      <c r="Q154" s="99"/>
    </row>
    <row r="155" spans="13:17" x14ac:dyDescent="0.2">
      <c r="M155" s="98"/>
      <c r="N155" s="98"/>
      <c r="Q155" s="99"/>
    </row>
    <row r="156" spans="13:17" x14ac:dyDescent="0.2">
      <c r="M156" s="98"/>
      <c r="N156" s="98"/>
      <c r="Q156" s="99"/>
    </row>
    <row r="157" spans="13:17" x14ac:dyDescent="0.2">
      <c r="M157" s="98"/>
      <c r="N157" s="98"/>
      <c r="Q157" s="99"/>
    </row>
    <row r="158" spans="13:17" x14ac:dyDescent="0.2">
      <c r="M158" s="98"/>
      <c r="N158" s="98"/>
      <c r="Q158" s="99"/>
    </row>
    <row r="159" spans="13:17" x14ac:dyDescent="0.2">
      <c r="M159" s="98"/>
      <c r="N159" s="98"/>
      <c r="Q159" s="99"/>
    </row>
    <row r="160" spans="13:17" x14ac:dyDescent="0.2">
      <c r="M160" s="98"/>
      <c r="N160" s="98"/>
      <c r="Q160" s="99"/>
    </row>
    <row r="161" spans="13:17" x14ac:dyDescent="0.2">
      <c r="M161" s="98"/>
      <c r="N161" s="98"/>
      <c r="Q161" s="99"/>
    </row>
    <row r="162" spans="13:17" x14ac:dyDescent="0.2">
      <c r="M162" s="98"/>
      <c r="N162" s="98"/>
      <c r="Q162" s="99"/>
    </row>
    <row r="163" spans="13:17" x14ac:dyDescent="0.2">
      <c r="M163" s="98"/>
      <c r="N163" s="98"/>
      <c r="Q163" s="99"/>
    </row>
    <row r="164" spans="13:17" x14ac:dyDescent="0.2">
      <c r="M164" s="98"/>
      <c r="N164" s="98"/>
      <c r="Q164" s="99"/>
    </row>
    <row r="165" spans="13:17" x14ac:dyDescent="0.2">
      <c r="M165" s="98"/>
      <c r="N165" s="98"/>
      <c r="Q165" s="99"/>
    </row>
    <row r="166" spans="13:17" x14ac:dyDescent="0.2">
      <c r="M166" s="98"/>
      <c r="N166" s="98"/>
      <c r="Q166" s="99"/>
    </row>
    <row r="167" spans="13:17" x14ac:dyDescent="0.2">
      <c r="M167" s="98"/>
      <c r="N167" s="98"/>
      <c r="Q167" s="99"/>
    </row>
    <row r="168" spans="13:17" x14ac:dyDescent="0.2">
      <c r="M168" s="98"/>
      <c r="N168" s="98"/>
      <c r="Q168" s="99"/>
    </row>
    <row r="169" spans="13:17" x14ac:dyDescent="0.2">
      <c r="M169" s="98"/>
      <c r="N169" s="98"/>
      <c r="Q169" s="99"/>
    </row>
    <row r="170" spans="13:17" x14ac:dyDescent="0.2">
      <c r="M170" s="98"/>
      <c r="N170" s="98"/>
      <c r="Q170" s="99"/>
    </row>
    <row r="171" spans="13:17" x14ac:dyDescent="0.2">
      <c r="M171" s="98"/>
      <c r="N171" s="98"/>
      <c r="Q171" s="99"/>
    </row>
    <row r="172" spans="13:17" x14ac:dyDescent="0.2">
      <c r="M172" s="98"/>
      <c r="N172" s="98"/>
      <c r="Q172" s="99"/>
    </row>
    <row r="173" spans="13:17" x14ac:dyDescent="0.2">
      <c r="M173" s="98"/>
      <c r="N173" s="98"/>
      <c r="Q173" s="99"/>
    </row>
    <row r="174" spans="13:17" x14ac:dyDescent="0.2">
      <c r="M174" s="98"/>
      <c r="N174" s="98"/>
      <c r="Q174" s="99"/>
    </row>
    <row r="175" spans="13:17" x14ac:dyDescent="0.2">
      <c r="M175" s="98"/>
      <c r="N175" s="98"/>
      <c r="Q175" s="99"/>
    </row>
    <row r="176" spans="13:17" x14ac:dyDescent="0.2">
      <c r="M176" s="98"/>
      <c r="N176" s="98"/>
      <c r="Q176" s="99"/>
    </row>
    <row r="177" spans="13:17" x14ac:dyDescent="0.2">
      <c r="M177" s="98"/>
      <c r="N177" s="98"/>
      <c r="Q177" s="99"/>
    </row>
    <row r="178" spans="13:17" x14ac:dyDescent="0.2">
      <c r="M178" s="98"/>
      <c r="N178" s="98"/>
      <c r="Q178" s="99"/>
    </row>
    <row r="179" spans="13:17" x14ac:dyDescent="0.2">
      <c r="M179" s="98"/>
      <c r="N179" s="98"/>
      <c r="Q179" s="99"/>
    </row>
    <row r="180" spans="13:17" x14ac:dyDescent="0.2">
      <c r="M180" s="98"/>
      <c r="N180" s="98"/>
      <c r="Q180" s="99"/>
    </row>
    <row r="181" spans="13:17" x14ac:dyDescent="0.2">
      <c r="M181" s="98"/>
      <c r="N181" s="98"/>
      <c r="Q181" s="99"/>
    </row>
    <row r="182" spans="13:17" x14ac:dyDescent="0.2">
      <c r="M182" s="98"/>
      <c r="N182" s="98"/>
      <c r="Q182" s="99"/>
    </row>
    <row r="183" spans="13:17" x14ac:dyDescent="0.2">
      <c r="M183" s="98"/>
      <c r="N183" s="98"/>
    </row>
    <row r="184" spans="13:17" x14ac:dyDescent="0.2">
      <c r="M184" s="98"/>
      <c r="N184" s="98"/>
    </row>
    <row r="185" spans="13:17" x14ac:dyDescent="0.2">
      <c r="M185" s="98"/>
      <c r="N185" s="98"/>
    </row>
    <row r="186" spans="13:17" x14ac:dyDescent="0.2">
      <c r="M186" s="98"/>
      <c r="N186" s="98"/>
    </row>
    <row r="187" spans="13:17" x14ac:dyDescent="0.2">
      <c r="M187" s="98"/>
      <c r="N187" s="98"/>
    </row>
    <row r="188" spans="13:17" x14ac:dyDescent="0.2">
      <c r="M188" s="98"/>
      <c r="N188" s="98"/>
    </row>
    <row r="189" spans="13:17" x14ac:dyDescent="0.2">
      <c r="M189" s="98"/>
      <c r="N189" s="98"/>
    </row>
    <row r="190" spans="13:17" x14ac:dyDescent="0.2">
      <c r="M190" s="98"/>
      <c r="N190" s="98"/>
    </row>
    <row r="191" spans="13:17" x14ac:dyDescent="0.2">
      <c r="M191" s="98"/>
      <c r="N191" s="98"/>
    </row>
    <row r="192" spans="13:17" x14ac:dyDescent="0.2">
      <c r="M192" s="98"/>
      <c r="N192" s="98"/>
    </row>
    <row r="193" spans="13:14" x14ac:dyDescent="0.2">
      <c r="M193" s="98"/>
      <c r="N193" s="98"/>
    </row>
    <row r="194" spans="13:14" x14ac:dyDescent="0.2">
      <c r="M194" s="98"/>
      <c r="N194" s="98"/>
    </row>
    <row r="195" spans="13:14" x14ac:dyDescent="0.2">
      <c r="M195" s="98"/>
      <c r="N195" s="98"/>
    </row>
    <row r="196" spans="13:14" x14ac:dyDescent="0.2">
      <c r="M196" s="98"/>
      <c r="N196" s="98"/>
    </row>
    <row r="197" spans="13:14" x14ac:dyDescent="0.2">
      <c r="M197" s="98"/>
      <c r="N197" s="98"/>
    </row>
    <row r="198" spans="13:14" x14ac:dyDescent="0.2">
      <c r="M198" s="98"/>
      <c r="N198" s="98"/>
    </row>
    <row r="199" spans="13:14" x14ac:dyDescent="0.2">
      <c r="M199" s="98"/>
      <c r="N199" s="98"/>
    </row>
    <row r="200" spans="13:14" x14ac:dyDescent="0.2">
      <c r="M200" s="98"/>
      <c r="N200" s="98"/>
    </row>
    <row r="201" spans="13:14" x14ac:dyDescent="0.2">
      <c r="M201" s="98"/>
      <c r="N201" s="98"/>
    </row>
    <row r="202" spans="13:14" x14ac:dyDescent="0.2">
      <c r="M202" s="98"/>
      <c r="N202" s="98"/>
    </row>
    <row r="203" spans="13:14" x14ac:dyDescent="0.2">
      <c r="M203" s="98"/>
      <c r="N203" s="98"/>
    </row>
    <row r="204" spans="13:14" x14ac:dyDescent="0.2">
      <c r="M204" s="98"/>
      <c r="N204" s="98"/>
    </row>
    <row r="205" spans="13:14" x14ac:dyDescent="0.2">
      <c r="M205" s="98"/>
      <c r="N205" s="98"/>
    </row>
    <row r="206" spans="13:14" x14ac:dyDescent="0.2">
      <c r="M206" s="98"/>
      <c r="N206" s="98"/>
    </row>
    <row r="207" spans="13:14" x14ac:dyDescent="0.2">
      <c r="M207" s="98"/>
      <c r="N207" s="98"/>
    </row>
    <row r="208" spans="13:14" x14ac:dyDescent="0.2">
      <c r="M208" s="98"/>
      <c r="N208" s="98"/>
    </row>
    <row r="209" spans="13:14" x14ac:dyDescent="0.2">
      <c r="M209" s="98"/>
      <c r="N209" s="98"/>
    </row>
    <row r="210" spans="13:14" x14ac:dyDescent="0.2">
      <c r="M210" s="98"/>
      <c r="N210" s="98"/>
    </row>
    <row r="211" spans="13:14" x14ac:dyDescent="0.2">
      <c r="M211" s="98"/>
      <c r="N211" s="98"/>
    </row>
    <row r="212" spans="13:14" x14ac:dyDescent="0.2">
      <c r="M212" s="98"/>
      <c r="N212" s="98"/>
    </row>
    <row r="213" spans="13:14" x14ac:dyDescent="0.2">
      <c r="M213" s="98"/>
      <c r="N213" s="98"/>
    </row>
    <row r="214" spans="13:14" x14ac:dyDescent="0.2">
      <c r="M214" s="98"/>
      <c r="N214" s="98"/>
    </row>
    <row r="215" spans="13:14" x14ac:dyDescent="0.2">
      <c r="M215" s="98"/>
      <c r="N215" s="98"/>
    </row>
    <row r="216" spans="13:14" x14ac:dyDescent="0.2">
      <c r="M216" s="98"/>
      <c r="N216" s="98"/>
    </row>
    <row r="217" spans="13:14" x14ac:dyDescent="0.2">
      <c r="M217" s="98"/>
      <c r="N217" s="98"/>
    </row>
    <row r="218" spans="13:14" x14ac:dyDescent="0.2">
      <c r="M218" s="98"/>
      <c r="N218" s="98"/>
    </row>
    <row r="219" spans="13:14" x14ac:dyDescent="0.2">
      <c r="M219" s="98"/>
      <c r="N219" s="98"/>
    </row>
    <row r="220" spans="13:14" x14ac:dyDescent="0.2">
      <c r="M220" s="98"/>
      <c r="N220" s="98"/>
    </row>
    <row r="221" spans="13:14" x14ac:dyDescent="0.2">
      <c r="M221" s="98"/>
      <c r="N221" s="98"/>
    </row>
    <row r="222" spans="13:14" x14ac:dyDescent="0.2">
      <c r="M222" s="98"/>
      <c r="N222" s="98"/>
    </row>
    <row r="223" spans="13:14" x14ac:dyDescent="0.2">
      <c r="M223" s="98"/>
      <c r="N223" s="98"/>
    </row>
    <row r="224" spans="13:14" x14ac:dyDescent="0.2">
      <c r="M224" s="98"/>
      <c r="N224" s="98"/>
    </row>
    <row r="225" spans="13:14" x14ac:dyDescent="0.2">
      <c r="M225" s="98"/>
      <c r="N225" s="98"/>
    </row>
    <row r="226" spans="13:14" x14ac:dyDescent="0.2">
      <c r="M226" s="98"/>
      <c r="N226" s="98"/>
    </row>
    <row r="227" spans="13:14" x14ac:dyDescent="0.2">
      <c r="M227" s="98"/>
      <c r="N227" s="98"/>
    </row>
    <row r="228" spans="13:14" x14ac:dyDescent="0.2">
      <c r="M228" s="98"/>
      <c r="N228" s="98"/>
    </row>
    <row r="229" spans="13:14" x14ac:dyDescent="0.2">
      <c r="M229" s="98"/>
      <c r="N229" s="98"/>
    </row>
    <row r="230" spans="13:14" x14ac:dyDescent="0.2">
      <c r="M230" s="98"/>
      <c r="N230" s="98"/>
    </row>
    <row r="231" spans="13:14" x14ac:dyDescent="0.2">
      <c r="M231" s="98"/>
      <c r="N231" s="98"/>
    </row>
    <row r="232" spans="13:14" x14ac:dyDescent="0.2">
      <c r="M232" s="98"/>
      <c r="N232" s="98"/>
    </row>
    <row r="233" spans="13:14" x14ac:dyDescent="0.2">
      <c r="M233" s="98"/>
      <c r="N233" s="98"/>
    </row>
    <row r="234" spans="13:14" x14ac:dyDescent="0.2">
      <c r="M234" s="98"/>
      <c r="N234" s="98"/>
    </row>
    <row r="235" spans="13:14" x14ac:dyDescent="0.2">
      <c r="M235" s="98"/>
      <c r="N235" s="98"/>
    </row>
    <row r="236" spans="13:14" x14ac:dyDescent="0.2">
      <c r="M236" s="98"/>
      <c r="N236" s="98"/>
    </row>
    <row r="237" spans="13:14" x14ac:dyDescent="0.2">
      <c r="M237" s="98"/>
      <c r="N237" s="98"/>
    </row>
    <row r="238" spans="13:14" x14ac:dyDescent="0.2">
      <c r="M238" s="98"/>
      <c r="N238" s="98"/>
    </row>
    <row r="239" spans="13:14" x14ac:dyDescent="0.2">
      <c r="M239" s="98"/>
      <c r="N239" s="98"/>
    </row>
    <row r="240" spans="13:14" x14ac:dyDescent="0.2">
      <c r="M240" s="98"/>
      <c r="N240" s="98"/>
    </row>
    <row r="241" spans="13:14" x14ac:dyDescent="0.2">
      <c r="M241" s="98"/>
      <c r="N241" s="98"/>
    </row>
    <row r="242" spans="13:14" x14ac:dyDescent="0.2">
      <c r="M242" s="98"/>
      <c r="N242" s="98"/>
    </row>
    <row r="243" spans="13:14" x14ac:dyDescent="0.2">
      <c r="M243" s="98"/>
      <c r="N243" s="98"/>
    </row>
    <row r="244" spans="13:14" x14ac:dyDescent="0.2">
      <c r="M244" s="98"/>
      <c r="N244" s="98"/>
    </row>
    <row r="245" spans="13:14" x14ac:dyDescent="0.2">
      <c r="M245" s="98"/>
      <c r="N245" s="98"/>
    </row>
    <row r="246" spans="13:14" x14ac:dyDescent="0.2">
      <c r="M246" s="98"/>
      <c r="N246" s="98"/>
    </row>
    <row r="247" spans="13:14" x14ac:dyDescent="0.2">
      <c r="M247" s="98"/>
      <c r="N247" s="98"/>
    </row>
    <row r="248" spans="13:14" x14ac:dyDescent="0.2">
      <c r="M248" s="98"/>
      <c r="N248" s="98"/>
    </row>
    <row r="249" spans="13:14" x14ac:dyDescent="0.2">
      <c r="M249" s="98"/>
      <c r="N249" s="98"/>
    </row>
    <row r="250" spans="13:14" x14ac:dyDescent="0.2">
      <c r="M250" s="98"/>
      <c r="N250" s="98"/>
    </row>
    <row r="251" spans="13:14" x14ac:dyDescent="0.2">
      <c r="M251" s="98"/>
      <c r="N251" s="98"/>
    </row>
    <row r="252" spans="13:14" x14ac:dyDescent="0.2">
      <c r="M252" s="98"/>
      <c r="N252" s="98"/>
    </row>
    <row r="253" spans="13:14" x14ac:dyDescent="0.2">
      <c r="M253" s="98"/>
      <c r="N253" s="98"/>
    </row>
    <row r="254" spans="13:14" x14ac:dyDescent="0.2">
      <c r="M254" s="98"/>
      <c r="N254" s="98"/>
    </row>
    <row r="255" spans="13:14" x14ac:dyDescent="0.2">
      <c r="M255" s="98"/>
      <c r="N255" s="98"/>
    </row>
    <row r="256" spans="13:14" x14ac:dyDescent="0.2">
      <c r="M256" s="98"/>
      <c r="N256" s="98"/>
    </row>
    <row r="257" spans="13:14" x14ac:dyDescent="0.2">
      <c r="M257" s="98"/>
      <c r="N257" s="98"/>
    </row>
    <row r="258" spans="13:14" x14ac:dyDescent="0.2">
      <c r="M258" s="98"/>
      <c r="N258" s="98"/>
    </row>
    <row r="259" spans="13:14" x14ac:dyDescent="0.2">
      <c r="M259" s="98"/>
      <c r="N259" s="98"/>
    </row>
    <row r="260" spans="13:14" x14ac:dyDescent="0.2">
      <c r="M260" s="98"/>
      <c r="N260" s="98"/>
    </row>
    <row r="261" spans="13:14" x14ac:dyDescent="0.2">
      <c r="M261" s="98"/>
      <c r="N261" s="98"/>
    </row>
    <row r="262" spans="13:14" x14ac:dyDescent="0.2">
      <c r="M262" s="98"/>
      <c r="N262" s="98"/>
    </row>
    <row r="263" spans="13:14" x14ac:dyDescent="0.2">
      <c r="M263" s="98"/>
      <c r="N263" s="98"/>
    </row>
    <row r="264" spans="13:14" x14ac:dyDescent="0.2">
      <c r="M264" s="98"/>
      <c r="N264" s="98"/>
    </row>
    <row r="265" spans="13:14" x14ac:dyDescent="0.2">
      <c r="M265" s="98"/>
      <c r="N265" s="98"/>
    </row>
    <row r="266" spans="13:14" x14ac:dyDescent="0.2">
      <c r="M266" s="98"/>
      <c r="N266" s="98"/>
    </row>
    <row r="267" spans="13:14" x14ac:dyDescent="0.2">
      <c r="M267" s="98"/>
      <c r="N267" s="98"/>
    </row>
    <row r="268" spans="13:14" x14ac:dyDescent="0.2">
      <c r="M268" s="98"/>
      <c r="N268" s="98"/>
    </row>
    <row r="269" spans="13:14" x14ac:dyDescent="0.2">
      <c r="M269" s="98"/>
      <c r="N269" s="98"/>
    </row>
    <row r="270" spans="13:14" x14ac:dyDescent="0.2">
      <c r="M270" s="98"/>
      <c r="N270" s="98"/>
    </row>
    <row r="271" spans="13:14" x14ac:dyDescent="0.2">
      <c r="M271" s="98"/>
      <c r="N271" s="98"/>
    </row>
    <row r="272" spans="13:14" x14ac:dyDescent="0.2">
      <c r="M272" s="98"/>
      <c r="N272" s="98"/>
    </row>
    <row r="273" spans="13:14" x14ac:dyDescent="0.2">
      <c r="M273" s="98"/>
      <c r="N273" s="98"/>
    </row>
    <row r="274" spans="13:14" x14ac:dyDescent="0.2">
      <c r="M274" s="98"/>
      <c r="N274" s="98"/>
    </row>
    <row r="275" spans="13:14" x14ac:dyDescent="0.2">
      <c r="M275" s="98"/>
      <c r="N275" s="98"/>
    </row>
    <row r="276" spans="13:14" x14ac:dyDescent="0.2">
      <c r="M276" s="98"/>
      <c r="N276" s="98"/>
    </row>
    <row r="277" spans="13:14" x14ac:dyDescent="0.2">
      <c r="M277" s="98"/>
      <c r="N277" s="98"/>
    </row>
    <row r="278" spans="13:14" x14ac:dyDescent="0.2">
      <c r="M278" s="98"/>
      <c r="N278" s="98"/>
    </row>
    <row r="279" spans="13:14" x14ac:dyDescent="0.2">
      <c r="M279" s="98"/>
      <c r="N279" s="98"/>
    </row>
    <row r="280" spans="13:14" x14ac:dyDescent="0.2">
      <c r="M280" s="98"/>
      <c r="N280" s="98"/>
    </row>
    <row r="281" spans="13:14" x14ac:dyDescent="0.2">
      <c r="M281" s="98"/>
      <c r="N281" s="98"/>
    </row>
    <row r="282" spans="13:14" x14ac:dyDescent="0.2">
      <c r="M282" s="98"/>
      <c r="N282" s="98"/>
    </row>
  </sheetData>
  <sheetProtection selectLockedCells="1"/>
  <mergeCells count="32">
    <mergeCell ref="A1:R1"/>
    <mergeCell ref="Q4:Q5"/>
    <mergeCell ref="P4:P5"/>
    <mergeCell ref="R4:R5"/>
    <mergeCell ref="B4:C4"/>
    <mergeCell ref="A4:A5"/>
    <mergeCell ref="D4:M5"/>
    <mergeCell ref="O3:P3"/>
    <mergeCell ref="B3:C3"/>
    <mergeCell ref="D9:H9"/>
    <mergeCell ref="N6:O6"/>
    <mergeCell ref="N4:O5"/>
    <mergeCell ref="N7:O7"/>
    <mergeCell ref="D8:H8"/>
    <mergeCell ref="D6:H6"/>
    <mergeCell ref="D7:H7"/>
    <mergeCell ref="N8:O8"/>
    <mergeCell ref="N9:O9"/>
    <mergeCell ref="D16:H16"/>
    <mergeCell ref="D10:H10"/>
    <mergeCell ref="D11:H11"/>
    <mergeCell ref="D12:H12"/>
    <mergeCell ref="D13:H13"/>
    <mergeCell ref="D15:H15"/>
    <mergeCell ref="D14:H14"/>
    <mergeCell ref="N10:O10"/>
    <mergeCell ref="N15:O15"/>
    <mergeCell ref="N16:O16"/>
    <mergeCell ref="N11:O11"/>
    <mergeCell ref="N12:O12"/>
    <mergeCell ref="N13:O13"/>
    <mergeCell ref="N14:O14"/>
  </mergeCells>
  <phoneticPr fontId="1" type="noConversion"/>
  <pageMargins left="0.39370078740157483" right="0.39370078740157483" top="0.98425196850393704" bottom="0.59055118110236227" header="0.51181102362204722" footer="0.51181102362204722"/>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tabColor indexed="8"/>
  </sheetPr>
  <dimension ref="A1:J34"/>
  <sheetViews>
    <sheetView showGridLines="0" workbookViewId="0">
      <selection activeCell="D28" sqref="D28"/>
    </sheetView>
  </sheetViews>
  <sheetFormatPr baseColWidth="10" defaultRowHeight="12.75" x14ac:dyDescent="0.2"/>
  <cols>
    <col min="1" max="1" width="19.42578125" style="2" customWidth="1"/>
    <col min="2" max="2" width="19.140625" style="2" customWidth="1"/>
    <col min="3" max="6" width="7.140625" style="2" customWidth="1"/>
    <col min="7" max="9" width="4.7109375" style="2" customWidth="1"/>
    <col min="10" max="10" width="19" style="2" customWidth="1"/>
    <col min="11" max="16384" width="11.42578125" style="2"/>
  </cols>
  <sheetData>
    <row r="1" spans="1:10" ht="47.25" customHeight="1" thickBot="1" x14ac:dyDescent="0.25">
      <c r="A1" s="252" t="s">
        <v>82</v>
      </c>
      <c r="B1" s="252"/>
      <c r="C1" s="252"/>
      <c r="D1" s="252"/>
      <c r="E1" s="252"/>
      <c r="F1" s="252"/>
      <c r="G1" s="252"/>
      <c r="H1" s="252"/>
      <c r="I1" s="252"/>
      <c r="J1" s="252"/>
    </row>
    <row r="2" spans="1:10" ht="13.5" customHeight="1" x14ac:dyDescent="0.2">
      <c r="A2" s="100"/>
      <c r="B2" s="101"/>
      <c r="C2" s="101"/>
      <c r="D2" s="101"/>
      <c r="E2" s="101"/>
      <c r="F2" s="101"/>
      <c r="G2" s="101"/>
      <c r="H2" s="101"/>
      <c r="I2" s="101"/>
      <c r="J2" s="102"/>
    </row>
    <row r="3" spans="1:10" x14ac:dyDescent="0.2">
      <c r="A3" s="103" t="s">
        <v>69</v>
      </c>
      <c r="B3" s="104">
        <f>(Zeitrapport!B2)</f>
        <v>0</v>
      </c>
      <c r="C3" s="105"/>
      <c r="D3" s="106"/>
      <c r="E3" s="107"/>
      <c r="F3" s="107"/>
      <c r="G3" s="106"/>
      <c r="H3" s="106"/>
      <c r="I3" s="108" t="s">
        <v>61</v>
      </c>
      <c r="J3" s="109">
        <f>(Zeitrapport!J2)</f>
        <v>0</v>
      </c>
    </row>
    <row r="4" spans="1:10" hidden="1" x14ac:dyDescent="0.2">
      <c r="A4" s="110"/>
      <c r="B4" s="106"/>
      <c r="C4" s="106"/>
      <c r="D4" s="106"/>
      <c r="E4" s="106"/>
      <c r="F4" s="106"/>
      <c r="G4" s="106"/>
      <c r="H4" s="106"/>
      <c r="I4" s="107"/>
      <c r="J4" s="111"/>
    </row>
    <row r="5" spans="1:10" hidden="1" x14ac:dyDescent="0.2">
      <c r="A5" s="110"/>
      <c r="B5" s="106"/>
      <c r="C5" s="106"/>
      <c r="D5" s="106"/>
      <c r="E5" s="106"/>
      <c r="F5" s="106"/>
      <c r="G5" s="106"/>
      <c r="H5" s="106"/>
      <c r="I5" s="107"/>
      <c r="J5" s="111"/>
    </row>
    <row r="6" spans="1:10" ht="13.5" thickBot="1" x14ac:dyDescent="0.25">
      <c r="A6" s="112"/>
      <c r="B6" s="113"/>
      <c r="C6" s="113"/>
      <c r="D6" s="113"/>
      <c r="E6" s="113"/>
      <c r="F6" s="113"/>
      <c r="G6" s="113"/>
      <c r="H6" s="113"/>
      <c r="I6" s="113"/>
      <c r="J6" s="114"/>
    </row>
    <row r="7" spans="1:10" ht="31.5" customHeight="1" x14ac:dyDescent="0.2">
      <c r="A7" s="115" t="s">
        <v>0</v>
      </c>
      <c r="B7" s="116" t="s">
        <v>70</v>
      </c>
      <c r="C7" s="253" t="s">
        <v>83</v>
      </c>
      <c r="D7" s="253"/>
      <c r="E7" s="254" t="s">
        <v>84</v>
      </c>
      <c r="F7" s="255"/>
      <c r="G7" s="117"/>
      <c r="H7" s="117" t="s">
        <v>71</v>
      </c>
      <c r="I7" s="117"/>
      <c r="J7" s="118" t="s">
        <v>72</v>
      </c>
    </row>
    <row r="8" spans="1:10" ht="18" customHeight="1" thickBot="1" x14ac:dyDescent="0.25">
      <c r="A8" s="119"/>
      <c r="B8" s="120"/>
      <c r="C8" s="121" t="s">
        <v>80</v>
      </c>
      <c r="D8" s="122" t="s">
        <v>81</v>
      </c>
      <c r="E8" s="123" t="s">
        <v>80</v>
      </c>
      <c r="F8" s="124" t="s">
        <v>81</v>
      </c>
      <c r="G8" s="125" t="s">
        <v>73</v>
      </c>
      <c r="H8" s="125" t="s">
        <v>74</v>
      </c>
      <c r="I8" s="125" t="s">
        <v>75</v>
      </c>
      <c r="J8" s="126" t="s">
        <v>76</v>
      </c>
    </row>
    <row r="9" spans="1:10" ht="25.5" customHeight="1" x14ac:dyDescent="0.2">
      <c r="A9" s="127"/>
      <c r="B9" s="128"/>
      <c r="C9" s="204" t="str">
        <f>IF($A9="","","4,3")</f>
        <v/>
      </c>
      <c r="D9" s="207" t="str">
        <f>IF($A9="","","4,3")</f>
        <v/>
      </c>
      <c r="E9" s="204" t="str">
        <f>IF($A9="","","6,9")</f>
        <v/>
      </c>
      <c r="F9" s="204" t="str">
        <f>IF($A9="","","7,9")</f>
        <v/>
      </c>
      <c r="G9" s="208"/>
      <c r="H9" s="208" t="str">
        <f>IF($A9="","","X")</f>
        <v/>
      </c>
      <c r="I9" s="208"/>
      <c r="J9" s="129"/>
    </row>
    <row r="10" spans="1:10" ht="24.75" customHeight="1" x14ac:dyDescent="0.2">
      <c r="A10" s="130"/>
      <c r="B10" s="128"/>
      <c r="C10" s="209" t="str">
        <f>IF($A10="","","4,3")</f>
        <v/>
      </c>
      <c r="D10" s="207" t="str">
        <f>IF($A10="","","4,3")</f>
        <v/>
      </c>
      <c r="E10" s="209" t="str">
        <f>IF($A10="","","6,9")</f>
        <v/>
      </c>
      <c r="F10" s="206" t="str">
        <f>IF($A10="","","7,9")</f>
        <v/>
      </c>
      <c r="G10" s="131"/>
      <c r="H10" s="208" t="str">
        <f>IF($A10="","","X")</f>
        <v/>
      </c>
      <c r="I10" s="131"/>
      <c r="J10" s="132"/>
    </row>
    <row r="11" spans="1:10" ht="25.5" customHeight="1" x14ac:dyDescent="0.2">
      <c r="A11" s="130"/>
      <c r="B11" s="128"/>
      <c r="C11" s="209" t="str">
        <f t="shared" ref="C11:D14" si="0">IF($A11="","","4,3")</f>
        <v/>
      </c>
      <c r="D11" s="207" t="str">
        <f t="shared" si="0"/>
        <v/>
      </c>
      <c r="E11" s="209" t="str">
        <f t="shared" ref="E11:E14" si="1">IF($A11="","","6,9")</f>
        <v/>
      </c>
      <c r="F11" s="206" t="str">
        <f t="shared" ref="F11:F14" si="2">IF($A11="","","7,9")</f>
        <v/>
      </c>
      <c r="G11" s="210"/>
      <c r="H11" s="208" t="str">
        <f t="shared" ref="H11:H14" si="3">IF($A11="","","X")</f>
        <v/>
      </c>
      <c r="I11" s="210"/>
      <c r="J11" s="132"/>
    </row>
    <row r="12" spans="1:10" ht="25.5" customHeight="1" x14ac:dyDescent="0.2">
      <c r="A12" s="130"/>
      <c r="B12" s="128"/>
      <c r="C12" s="209" t="str">
        <f t="shared" si="0"/>
        <v/>
      </c>
      <c r="D12" s="207" t="str">
        <f t="shared" si="0"/>
        <v/>
      </c>
      <c r="E12" s="209" t="str">
        <f t="shared" si="1"/>
        <v/>
      </c>
      <c r="F12" s="206" t="str">
        <f t="shared" si="2"/>
        <v/>
      </c>
      <c r="G12" s="210"/>
      <c r="H12" s="208" t="str">
        <f t="shared" si="3"/>
        <v/>
      </c>
      <c r="I12" s="210"/>
      <c r="J12" s="132"/>
    </row>
    <row r="13" spans="1:10" ht="25.5" customHeight="1" x14ac:dyDescent="0.2">
      <c r="A13" s="130"/>
      <c r="B13" s="128"/>
      <c r="C13" s="209" t="str">
        <f t="shared" si="0"/>
        <v/>
      </c>
      <c r="D13" s="207" t="str">
        <f t="shared" si="0"/>
        <v/>
      </c>
      <c r="E13" s="209" t="str">
        <f t="shared" si="1"/>
        <v/>
      </c>
      <c r="F13" s="206" t="str">
        <f t="shared" si="2"/>
        <v/>
      </c>
      <c r="G13" s="210"/>
      <c r="H13" s="208" t="str">
        <f t="shared" si="3"/>
        <v/>
      </c>
      <c r="I13" s="210"/>
      <c r="J13" s="132"/>
    </row>
    <row r="14" spans="1:10" ht="25.5" customHeight="1" thickBot="1" x14ac:dyDescent="0.25">
      <c r="A14" s="133"/>
      <c r="B14" s="134"/>
      <c r="C14" s="209" t="str">
        <f t="shared" si="0"/>
        <v/>
      </c>
      <c r="D14" s="207" t="str">
        <f t="shared" si="0"/>
        <v/>
      </c>
      <c r="E14" s="209" t="str">
        <f t="shared" si="1"/>
        <v/>
      </c>
      <c r="F14" s="206" t="str">
        <f t="shared" si="2"/>
        <v/>
      </c>
      <c r="G14" s="210"/>
      <c r="H14" s="208" t="str">
        <f t="shared" si="3"/>
        <v/>
      </c>
      <c r="I14" s="210"/>
      <c r="J14" s="135"/>
    </row>
    <row r="15" spans="1:10" ht="24.75" customHeight="1" thickBot="1" x14ac:dyDescent="0.25">
      <c r="A15" s="256"/>
      <c r="B15" s="257"/>
      <c r="C15" s="257"/>
      <c r="D15" s="257"/>
      <c r="E15" s="257"/>
      <c r="F15" s="257"/>
      <c r="G15" s="257"/>
      <c r="H15" s="257"/>
      <c r="I15" s="257"/>
      <c r="J15" s="258"/>
    </row>
    <row r="16" spans="1:10" ht="25.5" customHeight="1" x14ac:dyDescent="0.2">
      <c r="A16" s="246"/>
      <c r="B16" s="247"/>
      <c r="C16" s="247"/>
      <c r="D16" s="247"/>
      <c r="E16" s="247"/>
      <c r="F16" s="247"/>
      <c r="G16" s="247"/>
      <c r="H16" s="247"/>
      <c r="I16" s="247"/>
      <c r="J16" s="248"/>
    </row>
    <row r="17" spans="1:10" ht="26.25" customHeight="1" x14ac:dyDescent="0.2">
      <c r="A17" s="246"/>
      <c r="B17" s="247"/>
      <c r="C17" s="247"/>
      <c r="D17" s="247"/>
      <c r="E17" s="247"/>
      <c r="F17" s="247"/>
      <c r="G17" s="247"/>
      <c r="H17" s="247"/>
      <c r="I17" s="247"/>
      <c r="J17" s="248"/>
    </row>
    <row r="18" spans="1:10" ht="25.5" customHeight="1" thickBot="1" x14ac:dyDescent="0.25">
      <c r="A18" s="249"/>
      <c r="B18" s="250"/>
      <c r="C18" s="250"/>
      <c r="D18" s="250"/>
      <c r="E18" s="250"/>
      <c r="F18" s="250"/>
      <c r="G18" s="250"/>
      <c r="H18" s="250"/>
      <c r="I18" s="250"/>
      <c r="J18" s="251"/>
    </row>
    <row r="19" spans="1:10" ht="26.25" customHeight="1" x14ac:dyDescent="0.2">
      <c r="A19" s="136" t="s">
        <v>77</v>
      </c>
      <c r="B19" s="11"/>
      <c r="C19" s="11"/>
      <c r="D19" s="11"/>
      <c r="E19" s="11"/>
      <c r="F19" s="11"/>
      <c r="G19" s="11"/>
      <c r="H19" s="11"/>
      <c r="I19" s="11"/>
      <c r="J19" s="11"/>
    </row>
    <row r="20" spans="1:10" ht="25.5" customHeight="1" x14ac:dyDescent="0.2">
      <c r="A20" s="136" t="s">
        <v>78</v>
      </c>
      <c r="B20" s="11"/>
      <c r="C20" s="11"/>
      <c r="D20" s="11"/>
      <c r="E20" s="11"/>
      <c r="F20" s="11"/>
      <c r="G20" s="11"/>
      <c r="H20" s="11"/>
      <c r="I20" s="11"/>
      <c r="J20" s="11"/>
    </row>
    <row r="21" spans="1:10" ht="25.5" customHeight="1" x14ac:dyDescent="0.2">
      <c r="A21" s="11"/>
      <c r="B21" s="11"/>
      <c r="C21" s="11"/>
      <c r="D21" s="11"/>
      <c r="E21" s="11"/>
      <c r="F21" s="11" t="s">
        <v>79</v>
      </c>
      <c r="G21" s="11"/>
      <c r="H21" s="11"/>
      <c r="I21" s="11"/>
      <c r="J21" s="11"/>
    </row>
    <row r="22" spans="1:10" ht="24" customHeight="1" x14ac:dyDescent="0.2">
      <c r="A22" s="11"/>
      <c r="B22" s="11"/>
      <c r="C22" s="11"/>
      <c r="D22" s="11"/>
      <c r="E22" s="11"/>
      <c r="F22" s="11"/>
      <c r="G22" s="11"/>
      <c r="H22" s="11"/>
      <c r="I22" s="11"/>
      <c r="J22" s="11"/>
    </row>
    <row r="23" spans="1:10" ht="25.5" hidden="1" customHeight="1" x14ac:dyDescent="0.2">
      <c r="A23" s="11"/>
      <c r="B23" s="11"/>
      <c r="C23" s="11"/>
      <c r="D23" s="11"/>
      <c r="E23" s="11"/>
      <c r="F23" s="11"/>
      <c r="G23" s="11"/>
      <c r="H23" s="11"/>
      <c r="I23" s="11"/>
      <c r="J23" s="11"/>
    </row>
    <row r="24" spans="1:10" ht="25.5" hidden="1" customHeight="1" x14ac:dyDescent="0.2">
      <c r="A24" s="11"/>
      <c r="B24" s="11"/>
      <c r="C24" s="11"/>
      <c r="D24" s="11"/>
      <c r="E24" s="11"/>
      <c r="F24" s="11"/>
      <c r="G24" s="11"/>
      <c r="H24" s="11"/>
      <c r="I24" s="11"/>
      <c r="J24" s="11"/>
    </row>
    <row r="25" spans="1:10" ht="26.25" customHeight="1" x14ac:dyDescent="0.2">
      <c r="A25" s="11"/>
      <c r="B25" s="11"/>
      <c r="C25" s="11"/>
      <c r="D25" s="11"/>
      <c r="E25" s="11"/>
      <c r="F25" s="11"/>
      <c r="G25" s="11"/>
      <c r="H25" s="11"/>
      <c r="I25" s="11"/>
      <c r="J25" s="11"/>
    </row>
    <row r="26" spans="1:10" ht="26.25" customHeight="1" x14ac:dyDescent="0.2">
      <c r="A26" s="11"/>
      <c r="B26" s="11"/>
      <c r="C26" s="11"/>
      <c r="D26" s="11"/>
      <c r="E26" s="11"/>
      <c r="F26" s="11"/>
      <c r="G26" s="11"/>
      <c r="H26" s="11"/>
      <c r="I26" s="11"/>
      <c r="J26" s="11"/>
    </row>
    <row r="27" spans="1:10" ht="24.75" customHeight="1" x14ac:dyDescent="0.2">
      <c r="A27" s="11"/>
      <c r="B27" s="11"/>
      <c r="C27" s="11"/>
      <c r="D27" s="11"/>
      <c r="E27" s="11"/>
      <c r="F27" s="11"/>
      <c r="G27" s="11"/>
      <c r="H27" s="11"/>
      <c r="I27" s="11"/>
      <c r="J27" s="11"/>
    </row>
    <row r="28" spans="1:10" x14ac:dyDescent="0.2">
      <c r="A28" s="11"/>
      <c r="B28" s="11"/>
      <c r="C28" s="11"/>
      <c r="D28" s="11"/>
      <c r="E28" s="11"/>
      <c r="F28" s="11"/>
      <c r="G28" s="11"/>
      <c r="H28" s="11"/>
      <c r="I28" s="11"/>
      <c r="J28" s="11"/>
    </row>
    <row r="29" spans="1:10" x14ac:dyDescent="0.2">
      <c r="A29" s="11"/>
      <c r="B29" s="11"/>
      <c r="C29" s="11"/>
      <c r="D29" s="11"/>
      <c r="E29" s="11"/>
      <c r="F29" s="11"/>
      <c r="G29" s="11"/>
      <c r="H29" s="11"/>
      <c r="I29" s="11"/>
      <c r="J29" s="11"/>
    </row>
    <row r="30" spans="1:10" x14ac:dyDescent="0.2">
      <c r="A30" s="11"/>
      <c r="B30" s="11"/>
      <c r="C30" s="11"/>
      <c r="D30" s="11"/>
      <c r="E30" s="11"/>
      <c r="F30" s="11"/>
      <c r="G30" s="11"/>
      <c r="H30" s="11"/>
      <c r="I30" s="11"/>
      <c r="J30" s="11"/>
    </row>
    <row r="31" spans="1:10" x14ac:dyDescent="0.2">
      <c r="A31" s="11"/>
      <c r="B31" s="11"/>
      <c r="C31" s="11"/>
      <c r="D31" s="11"/>
      <c r="E31" s="11"/>
      <c r="F31" s="11"/>
      <c r="G31" s="11"/>
      <c r="H31" s="11"/>
      <c r="I31" s="11"/>
      <c r="J31" s="11"/>
    </row>
    <row r="32" spans="1:10" x14ac:dyDescent="0.2">
      <c r="A32" s="11"/>
      <c r="B32" s="11"/>
      <c r="C32" s="11"/>
      <c r="D32" s="11"/>
      <c r="E32" s="11"/>
      <c r="F32" s="11"/>
      <c r="G32" s="11"/>
      <c r="H32" s="11"/>
      <c r="I32" s="11"/>
      <c r="J32" s="11"/>
    </row>
    <row r="33" spans="1:10" x14ac:dyDescent="0.2">
      <c r="A33" s="11"/>
      <c r="B33" s="11"/>
      <c r="C33" s="11"/>
      <c r="D33" s="11"/>
      <c r="E33" s="11"/>
      <c r="F33" s="11"/>
      <c r="G33" s="11"/>
      <c r="H33" s="11"/>
      <c r="I33" s="11"/>
      <c r="J33" s="11"/>
    </row>
    <row r="34" spans="1:10" x14ac:dyDescent="0.2">
      <c r="A34" s="11"/>
      <c r="B34" s="11"/>
      <c r="C34" s="11"/>
      <c r="D34" s="11"/>
      <c r="E34" s="11"/>
      <c r="F34" s="11"/>
      <c r="G34" s="11"/>
      <c r="H34" s="11"/>
      <c r="I34" s="11"/>
      <c r="J34" s="11"/>
    </row>
  </sheetData>
  <sheetProtection selectLockedCells="1"/>
  <mergeCells count="7">
    <mergeCell ref="A16:J16"/>
    <mergeCell ref="A17:J17"/>
    <mergeCell ref="A18:J18"/>
    <mergeCell ref="A1:J1"/>
    <mergeCell ref="C7:D7"/>
    <mergeCell ref="E7:F7"/>
    <mergeCell ref="A15:J15"/>
  </mergeCells>
  <phoneticPr fontId="1" type="noConversion"/>
  <pageMargins left="0.39370078740157483" right="0.39370078740157483" top="0.98425196850393704" bottom="0.59055118110236227" header="0.51181102362204722" footer="0.51181102362204722"/>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tabColor indexed="13"/>
  </sheetPr>
  <dimension ref="A1:N30"/>
  <sheetViews>
    <sheetView showGridLines="0" tabSelected="1" workbookViewId="0">
      <selection activeCell="J5" sqref="J5:J11"/>
    </sheetView>
  </sheetViews>
  <sheetFormatPr baseColWidth="10" defaultRowHeight="12.75" x14ac:dyDescent="0.2"/>
  <cols>
    <col min="1" max="1" width="7.42578125" style="137" customWidth="1"/>
    <col min="2" max="6" width="6.85546875" style="81" customWidth="1"/>
    <col min="7" max="7" width="17.85546875" style="81" customWidth="1"/>
    <col min="8" max="12" width="7.42578125" style="81" customWidth="1"/>
    <col min="13" max="13" width="7" style="81" customWidth="1"/>
    <col min="14" max="14" width="25.42578125" style="81" customWidth="1"/>
    <col min="15" max="16384" width="11.42578125" style="81"/>
  </cols>
  <sheetData>
    <row r="1" spans="1:14" ht="34.5" customHeight="1" x14ac:dyDescent="0.2">
      <c r="A1" s="234" t="s">
        <v>56</v>
      </c>
      <c r="B1" s="234"/>
      <c r="C1" s="234"/>
      <c r="D1" s="234"/>
      <c r="E1" s="234"/>
      <c r="F1" s="234"/>
      <c r="G1" s="234"/>
      <c r="H1" s="234"/>
      <c r="I1" s="234"/>
      <c r="J1" s="234"/>
      <c r="K1" s="234"/>
      <c r="L1" s="234"/>
      <c r="M1" s="234"/>
      <c r="N1" s="234"/>
    </row>
    <row r="2" spans="1:14" ht="13.5" customHeight="1" thickBot="1" x14ac:dyDescent="0.25"/>
    <row r="3" spans="1:14" s="140" customFormat="1" ht="57" customHeight="1" thickBot="1" x14ac:dyDescent="0.25">
      <c r="A3" s="138"/>
      <c r="B3" s="259" t="s">
        <v>42</v>
      </c>
      <c r="C3" s="259"/>
      <c r="D3" s="261">
        <f>(Zeitrapport!B2)</f>
        <v>0</v>
      </c>
      <c r="E3" s="261"/>
      <c r="F3" s="261"/>
      <c r="G3" s="261"/>
      <c r="H3" s="75" t="s">
        <v>43</v>
      </c>
      <c r="I3" s="74">
        <f>(Zeitrapport!J2)</f>
        <v>0</v>
      </c>
      <c r="J3" s="75" t="s">
        <v>34</v>
      </c>
      <c r="K3" s="260">
        <f>(Zeitrapport!M2)</f>
        <v>-5</v>
      </c>
      <c r="L3" s="260"/>
      <c r="M3" s="75" t="s">
        <v>44</v>
      </c>
      <c r="N3" s="139">
        <f>(Zeitrapport!O2)</f>
        <v>1</v>
      </c>
    </row>
    <row r="4" spans="1:14" ht="39" thickBot="1" x14ac:dyDescent="0.25">
      <c r="A4" s="141" t="s">
        <v>0</v>
      </c>
      <c r="B4" s="171" t="s">
        <v>88</v>
      </c>
      <c r="C4" s="271" t="s">
        <v>47</v>
      </c>
      <c r="D4" s="272"/>
      <c r="E4" s="272"/>
      <c r="F4" s="272"/>
      <c r="G4" s="273"/>
      <c r="H4" s="142" t="s">
        <v>48</v>
      </c>
      <c r="I4" s="143" t="s">
        <v>49</v>
      </c>
      <c r="J4" s="143" t="s">
        <v>50</v>
      </c>
      <c r="K4" s="143" t="s">
        <v>51</v>
      </c>
      <c r="L4" s="143" t="s">
        <v>52</v>
      </c>
      <c r="M4" s="143" t="s">
        <v>39</v>
      </c>
      <c r="N4" s="144" t="s">
        <v>53</v>
      </c>
    </row>
    <row r="5" spans="1:14" s="150" customFormat="1" ht="20.25" customHeight="1" x14ac:dyDescent="0.2">
      <c r="A5" s="145">
        <f>(Zeitrapport!B5)</f>
        <v>-5</v>
      </c>
      <c r="B5" s="170"/>
      <c r="C5" s="274"/>
      <c r="D5" s="274"/>
      <c r="E5" s="274"/>
      <c r="F5" s="274"/>
      <c r="G5" s="275"/>
      <c r="H5" s="147"/>
      <c r="I5" s="147"/>
      <c r="J5" s="147" t="str">
        <f>IF(Zeitrapport!C5="","",IF(Zeitrapport!I5+Zeitrapport!J5&gt;4.5,25,0)+(IF(Zeitrapport!C5&lt;TIME(6,1,0),15,0)+(IF(Zeitrapport!D5&gt;TIME(20,59,0),30,0))))</f>
        <v/>
      </c>
      <c r="K5" s="147"/>
      <c r="L5" s="147"/>
      <c r="M5" s="148">
        <f t="shared" ref="M5:M11" si="0">SUM(H5:L5)</f>
        <v>0</v>
      </c>
      <c r="N5" s="149"/>
    </row>
    <row r="6" spans="1:14" s="150" customFormat="1" ht="20.25" customHeight="1" x14ac:dyDescent="0.2">
      <c r="A6" s="151">
        <f>(Zeitrapport!B6)</f>
        <v>-4</v>
      </c>
      <c r="B6" s="146"/>
      <c r="C6" s="265"/>
      <c r="D6" s="266"/>
      <c r="E6" s="266"/>
      <c r="F6" s="266"/>
      <c r="G6" s="267"/>
      <c r="H6" s="152"/>
      <c r="I6" s="152"/>
      <c r="J6" s="211" t="str">
        <f>IF(Zeitrapport!C6="","",IF(Zeitrapport!I6+Zeitrapport!J6&gt;4.5,25,0)+(IF(Zeitrapport!C6&lt;TIME(6,1,0),15,0)+(IF(Zeitrapport!D6&gt;TIME(20,59,0),30,0))))</f>
        <v/>
      </c>
      <c r="K6" s="152"/>
      <c r="L6" s="152"/>
      <c r="M6" s="153">
        <f t="shared" si="0"/>
        <v>0</v>
      </c>
      <c r="N6" s="154"/>
    </row>
    <row r="7" spans="1:14" s="150" customFormat="1" ht="20.25" customHeight="1" x14ac:dyDescent="0.2">
      <c r="A7" s="145">
        <f>(Zeitrapport!B7)</f>
        <v>-3</v>
      </c>
      <c r="B7" s="146"/>
      <c r="C7" s="276"/>
      <c r="D7" s="276"/>
      <c r="E7" s="276"/>
      <c r="F7" s="276"/>
      <c r="G7" s="277"/>
      <c r="H7" s="147"/>
      <c r="I7" s="147"/>
      <c r="J7" s="211" t="str">
        <f>IF(Zeitrapport!C7="","",IF(Zeitrapport!I7+Zeitrapport!J7&gt;4.5,25,0)+(IF(Zeitrapport!C7&lt;TIME(6,1,0),15,0)+(IF(Zeitrapport!D7&gt;TIME(20,59,0),30,0))))</f>
        <v/>
      </c>
      <c r="K7" s="147"/>
      <c r="L7" s="147"/>
      <c r="M7" s="148">
        <f>SUM(H7:L7)</f>
        <v>0</v>
      </c>
      <c r="N7" s="149"/>
    </row>
    <row r="8" spans="1:14" s="150" customFormat="1" ht="20.25" customHeight="1" x14ac:dyDescent="0.2">
      <c r="A8" s="145">
        <f>(Zeitrapport!B8)</f>
        <v>-2</v>
      </c>
      <c r="B8" s="146"/>
      <c r="C8" s="278"/>
      <c r="D8" s="279"/>
      <c r="E8" s="279"/>
      <c r="F8" s="279"/>
      <c r="G8" s="280"/>
      <c r="H8" s="147"/>
      <c r="I8" s="147"/>
      <c r="J8" s="211" t="str">
        <f>IF(Zeitrapport!C8="","",IF(Zeitrapport!I8+Zeitrapport!J8&gt;4.5,25,0)+(IF(Zeitrapport!C8&lt;TIME(6,1,0),15,0)+(IF(Zeitrapport!D8&gt;TIME(20,59,0),30,0))))</f>
        <v/>
      </c>
      <c r="K8" s="147"/>
      <c r="L8" s="147"/>
      <c r="M8" s="148">
        <f>SUM(H8:L8)</f>
        <v>0</v>
      </c>
      <c r="N8" s="149"/>
    </row>
    <row r="9" spans="1:14" s="150" customFormat="1" ht="20.25" customHeight="1" x14ac:dyDescent="0.2">
      <c r="A9" s="145">
        <f>(Zeitrapport!B9)</f>
        <v>-1</v>
      </c>
      <c r="B9" s="146"/>
      <c r="C9" s="278"/>
      <c r="D9" s="279"/>
      <c r="E9" s="279"/>
      <c r="F9" s="279"/>
      <c r="G9" s="280"/>
      <c r="H9" s="147"/>
      <c r="I9" s="147"/>
      <c r="J9" s="211" t="str">
        <f>IF(Zeitrapport!C9="","",IF(Zeitrapport!I9+Zeitrapport!J9&gt;4.5,25,0)+(IF(Zeitrapport!C9&lt;TIME(6,1,0),15,0)+(IF(Zeitrapport!D9&gt;TIME(20,59,0),30,0))))</f>
        <v/>
      </c>
      <c r="K9" s="147"/>
      <c r="L9" s="147"/>
      <c r="M9" s="148">
        <f t="shared" si="0"/>
        <v>0</v>
      </c>
      <c r="N9" s="149"/>
    </row>
    <row r="10" spans="1:14" s="150" customFormat="1" ht="20.25" customHeight="1" x14ac:dyDescent="0.2">
      <c r="A10" s="145">
        <f>(Zeitrapport!B10)</f>
        <v>0</v>
      </c>
      <c r="B10" s="146"/>
      <c r="C10" s="274"/>
      <c r="D10" s="274"/>
      <c r="E10" s="274"/>
      <c r="F10" s="274"/>
      <c r="G10" s="275"/>
      <c r="H10" s="147"/>
      <c r="I10" s="147"/>
      <c r="J10" s="211" t="str">
        <f>IF(Zeitrapport!C10="","",IF(Zeitrapport!I10+Zeitrapport!J10&gt;4.5,25,0)+(IF(Zeitrapport!C10&lt;TIME(6,1,0),15,0)+(IF(Zeitrapport!D10&gt;TIME(20,59,0),30,0))))</f>
        <v/>
      </c>
      <c r="K10" s="147"/>
      <c r="L10" s="147"/>
      <c r="M10" s="148">
        <f t="shared" si="0"/>
        <v>0</v>
      </c>
      <c r="N10" s="149"/>
    </row>
    <row r="11" spans="1:14" s="150" customFormat="1" ht="20.25" customHeight="1" x14ac:dyDescent="0.2">
      <c r="A11" s="155">
        <f>(Zeitrapport!B11)</f>
        <v>1</v>
      </c>
      <c r="B11" s="156"/>
      <c r="C11" s="265"/>
      <c r="D11" s="266"/>
      <c r="E11" s="266"/>
      <c r="F11" s="266"/>
      <c r="G11" s="267"/>
      <c r="H11" s="152"/>
      <c r="I11" s="152"/>
      <c r="J11" s="211" t="str">
        <f>IF(Zeitrapport!C11="","",IF(Zeitrapport!I11+Zeitrapport!J11&gt;4.5,25,0)+(IF(Zeitrapport!C11&lt;TIME(6,1,0),15,0)+(IF(Zeitrapport!D11&gt;TIME(20,59,0),30,0))))</f>
        <v/>
      </c>
      <c r="K11" s="152"/>
      <c r="L11" s="152"/>
      <c r="M11" s="153">
        <f t="shared" si="0"/>
        <v>0</v>
      </c>
      <c r="N11" s="157"/>
    </row>
    <row r="12" spans="1:14" s="150" customFormat="1" ht="20.25" customHeight="1" x14ac:dyDescent="0.2">
      <c r="A12" s="158"/>
      <c r="B12" s="159"/>
      <c r="C12" s="265"/>
      <c r="D12" s="266"/>
      <c r="E12" s="266"/>
      <c r="F12" s="266"/>
      <c r="G12" s="267"/>
      <c r="H12" s="160"/>
      <c r="I12" s="160"/>
      <c r="J12" s="211"/>
      <c r="K12" s="160"/>
      <c r="L12" s="160"/>
      <c r="M12" s="161">
        <f>SUM(M5:M11)</f>
        <v>0</v>
      </c>
      <c r="N12" s="162" t="s">
        <v>55</v>
      </c>
    </row>
    <row r="13" spans="1:14" s="150" customFormat="1" ht="20.25" customHeight="1" thickBot="1" x14ac:dyDescent="0.25">
      <c r="A13" s="163"/>
      <c r="B13" s="262"/>
      <c r="C13" s="263"/>
      <c r="D13" s="263"/>
      <c r="E13" s="263"/>
      <c r="F13" s="263"/>
      <c r="G13" s="263"/>
      <c r="H13" s="263"/>
      <c r="I13" s="263"/>
      <c r="J13" s="263"/>
      <c r="K13" s="263"/>
      <c r="L13" s="264"/>
      <c r="M13" s="164"/>
      <c r="N13" s="165"/>
    </row>
    <row r="14" spans="1:14" s="150" customFormat="1" ht="20.25" customHeight="1" thickBot="1" x14ac:dyDescent="0.25">
      <c r="A14" s="281" t="s">
        <v>54</v>
      </c>
      <c r="B14" s="281"/>
      <c r="C14" s="282"/>
      <c r="D14" s="283"/>
      <c r="E14" s="283"/>
      <c r="F14" s="283"/>
      <c r="G14" s="283"/>
      <c r="H14" s="283"/>
      <c r="I14" s="283"/>
      <c r="J14" s="283"/>
      <c r="K14" s="283"/>
      <c r="L14" s="166"/>
      <c r="M14" s="167">
        <f>SUM(M12:M13)</f>
        <v>0</v>
      </c>
      <c r="N14" s="168" t="s">
        <v>39</v>
      </c>
    </row>
    <row r="15" spans="1:14" s="150" customFormat="1" ht="11.25" x14ac:dyDescent="0.2">
      <c r="A15" s="169"/>
      <c r="C15" s="284"/>
      <c r="D15" s="284"/>
      <c r="E15" s="284"/>
      <c r="F15" s="284"/>
      <c r="G15" s="284"/>
      <c r="H15" s="284"/>
      <c r="I15" s="284"/>
      <c r="J15" s="284"/>
      <c r="K15" s="284"/>
    </row>
    <row r="16" spans="1:14" s="150" customFormat="1" ht="11.25" hidden="1" x14ac:dyDescent="0.2">
      <c r="A16" s="169"/>
    </row>
    <row r="17" spans="1:14" s="150" customFormat="1" ht="11.25" x14ac:dyDescent="0.2">
      <c r="A17" s="169"/>
    </row>
    <row r="18" spans="1:14" x14ac:dyDescent="0.2">
      <c r="A18" s="268" t="s">
        <v>67</v>
      </c>
      <c r="B18" s="268"/>
      <c r="C18" s="268"/>
      <c r="D18" s="268"/>
      <c r="E18" s="268"/>
      <c r="F18" s="268"/>
      <c r="G18" s="268"/>
      <c r="H18" s="268"/>
      <c r="I18" s="268"/>
      <c r="J18" s="268"/>
      <c r="K18" s="268"/>
      <c r="L18" s="268"/>
      <c r="M18" s="268"/>
      <c r="N18" s="268"/>
    </row>
    <row r="19" spans="1:14" s="150" customFormat="1" ht="24.75" customHeight="1" x14ac:dyDescent="0.2">
      <c r="A19" s="270"/>
      <c r="B19" s="270"/>
      <c r="C19" s="270"/>
      <c r="D19" s="270"/>
      <c r="E19" s="270"/>
      <c r="F19" s="270"/>
      <c r="G19" s="270"/>
      <c r="H19" s="270"/>
      <c r="I19" s="270"/>
      <c r="J19" s="270"/>
      <c r="K19" s="270"/>
      <c r="L19" s="270"/>
      <c r="M19" s="270"/>
      <c r="N19" s="270"/>
    </row>
    <row r="20" spans="1:14" s="150" customFormat="1" ht="11.25" x14ac:dyDescent="0.2">
      <c r="A20" s="269" t="s">
        <v>68</v>
      </c>
      <c r="B20" s="269"/>
      <c r="C20" s="269"/>
      <c r="D20" s="269"/>
      <c r="E20" s="269"/>
      <c r="F20" s="269"/>
      <c r="G20" s="269"/>
      <c r="H20" s="269"/>
      <c r="I20" s="269"/>
      <c r="J20" s="269"/>
      <c r="K20" s="269"/>
      <c r="L20" s="269"/>
      <c r="M20" s="269"/>
      <c r="N20" s="269"/>
    </row>
    <row r="21" spans="1:14" s="150" customFormat="1" ht="11.25" x14ac:dyDescent="0.2">
      <c r="A21" s="169"/>
    </row>
    <row r="22" spans="1:14" s="150" customFormat="1" ht="11.25" x14ac:dyDescent="0.2">
      <c r="A22" s="169"/>
    </row>
    <row r="23" spans="1:14" s="150" customFormat="1" ht="11.25" x14ac:dyDescent="0.2">
      <c r="A23" s="169"/>
    </row>
    <row r="24" spans="1:14" s="150" customFormat="1" ht="11.25" x14ac:dyDescent="0.2">
      <c r="A24" s="169"/>
    </row>
    <row r="25" spans="1:14" s="150" customFormat="1" ht="11.25" x14ac:dyDescent="0.2">
      <c r="A25" s="169"/>
    </row>
    <row r="26" spans="1:14" s="150" customFormat="1" ht="11.25" x14ac:dyDescent="0.2">
      <c r="A26" s="169"/>
    </row>
    <row r="27" spans="1:14" s="150" customFormat="1" ht="11.25" x14ac:dyDescent="0.2">
      <c r="A27" s="169"/>
    </row>
    <row r="28" spans="1:14" s="150" customFormat="1" ht="11.25" x14ac:dyDescent="0.2">
      <c r="A28" s="169"/>
    </row>
    <row r="29" spans="1:14" s="150" customFormat="1" ht="11.25" x14ac:dyDescent="0.2">
      <c r="A29" s="169"/>
    </row>
    <row r="30" spans="1:14" s="150" customFormat="1" ht="11.25" x14ac:dyDescent="0.2">
      <c r="A30" s="169"/>
    </row>
  </sheetData>
  <sheetProtection selectLockedCells="1"/>
  <mergeCells count="19">
    <mergeCell ref="A18:N18"/>
    <mergeCell ref="A20:N20"/>
    <mergeCell ref="A19:N19"/>
    <mergeCell ref="C4:G4"/>
    <mergeCell ref="C5:G5"/>
    <mergeCell ref="C6:G6"/>
    <mergeCell ref="C7:G7"/>
    <mergeCell ref="C8:G8"/>
    <mergeCell ref="C9:G9"/>
    <mergeCell ref="C10:G10"/>
    <mergeCell ref="A14:B14"/>
    <mergeCell ref="C14:K15"/>
    <mergeCell ref="A1:N1"/>
    <mergeCell ref="B3:C3"/>
    <mergeCell ref="K3:L3"/>
    <mergeCell ref="D3:G3"/>
    <mergeCell ref="B13:L13"/>
    <mergeCell ref="C11:G11"/>
    <mergeCell ref="C12:G12"/>
  </mergeCells>
  <phoneticPr fontId="1" type="noConversion"/>
  <pageMargins left="0.78740157499999996" right="0.78740157499999996" top="0.984251969" bottom="0.984251969" header="0.4921259845" footer="0.4921259845"/>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tabColor indexed="11"/>
  </sheetPr>
  <dimension ref="A1:N32"/>
  <sheetViews>
    <sheetView showGridLines="0" zoomScaleNormal="100" workbookViewId="0">
      <selection activeCell="G29" sqref="G29:I32"/>
    </sheetView>
  </sheetViews>
  <sheetFormatPr baseColWidth="10" defaultRowHeight="11.25" x14ac:dyDescent="0.2"/>
  <cols>
    <col min="1" max="1" width="6.7109375" style="172" customWidth="1"/>
    <col min="2" max="2" width="5.7109375" style="172" customWidth="1"/>
    <col min="3" max="3" width="6.42578125" style="172" customWidth="1"/>
    <col min="4" max="4" width="5.7109375" style="172" customWidth="1"/>
    <col min="5" max="5" width="6.7109375" style="172" customWidth="1"/>
    <col min="6" max="6" width="5.7109375" style="172" customWidth="1"/>
    <col min="7" max="7" width="6.7109375" style="172" customWidth="1"/>
    <col min="8" max="8" width="5.7109375" style="172" customWidth="1"/>
    <col min="9" max="9" width="6.7109375" style="172" customWidth="1"/>
    <col min="10" max="10" width="5.7109375" style="172" customWidth="1"/>
    <col min="11" max="11" width="6.7109375" style="172" customWidth="1"/>
    <col min="12" max="12" width="5.7109375" style="172" customWidth="1"/>
    <col min="13" max="13" width="6.7109375" style="172" customWidth="1"/>
    <col min="14" max="14" width="5.7109375" style="172" customWidth="1"/>
    <col min="15" max="16384" width="11.42578125" style="172"/>
  </cols>
  <sheetData>
    <row r="1" spans="1:14" ht="52.5" customHeight="1" thickBot="1" x14ac:dyDescent="0.25">
      <c r="A1" s="287" t="s">
        <v>59</v>
      </c>
      <c r="B1" s="287"/>
      <c r="C1" s="287"/>
      <c r="D1" s="287"/>
      <c r="E1" s="287"/>
      <c r="F1" s="287"/>
      <c r="G1" s="287"/>
      <c r="H1" s="287"/>
      <c r="I1" s="287"/>
      <c r="J1" s="287"/>
      <c r="K1" s="287"/>
      <c r="L1" s="287"/>
      <c r="M1" s="287"/>
      <c r="N1" s="287"/>
    </row>
    <row r="2" spans="1:14" ht="75" customHeight="1" thickBot="1" x14ac:dyDescent="0.25">
      <c r="A2" s="290" t="s">
        <v>60</v>
      </c>
      <c r="B2" s="291"/>
      <c r="C2" s="291"/>
      <c r="D2" s="292">
        <f>(Zeitrapport!B2)</f>
        <v>0</v>
      </c>
      <c r="E2" s="292"/>
      <c r="F2" s="292"/>
      <c r="G2" s="173" t="s">
        <v>61</v>
      </c>
      <c r="H2" s="174">
        <f>(Zeitrapport!J2)</f>
        <v>0</v>
      </c>
      <c r="I2" s="173" t="s">
        <v>34</v>
      </c>
      <c r="J2" s="293">
        <f>(Zeitrapport!M2)</f>
        <v>-5</v>
      </c>
      <c r="K2" s="293"/>
      <c r="L2" s="173" t="s">
        <v>33</v>
      </c>
      <c r="M2" s="293">
        <f>(Zeitrapport!O2)</f>
        <v>1</v>
      </c>
      <c r="N2" s="294"/>
    </row>
    <row r="3" spans="1:14" ht="16.5" customHeight="1" x14ac:dyDescent="0.2">
      <c r="A3" s="285">
        <f>(Zeitrapport!B5)</f>
        <v>-5</v>
      </c>
      <c r="B3" s="286"/>
      <c r="C3" s="285">
        <f>(Zeitrapport!B6)</f>
        <v>-4</v>
      </c>
      <c r="D3" s="286"/>
      <c r="E3" s="285">
        <f>(Zeitrapport!B7)</f>
        <v>-3</v>
      </c>
      <c r="F3" s="286"/>
      <c r="G3" s="285">
        <f>(Zeitrapport!B8)</f>
        <v>-2</v>
      </c>
      <c r="H3" s="286"/>
      <c r="I3" s="285">
        <f>(Zeitrapport!B9)</f>
        <v>-1</v>
      </c>
      <c r="J3" s="286"/>
      <c r="K3" s="285">
        <f>(Zeitrapport!B10)</f>
        <v>0</v>
      </c>
      <c r="L3" s="286"/>
      <c r="M3" s="295">
        <f>(Zeitrapport!B11)</f>
        <v>1</v>
      </c>
      <c r="N3" s="286"/>
    </row>
    <row r="4" spans="1:14" s="175" customFormat="1" ht="14.25" customHeight="1" x14ac:dyDescent="0.2">
      <c r="A4" s="288" t="s">
        <v>1</v>
      </c>
      <c r="B4" s="289"/>
      <c r="C4" s="288" t="s">
        <v>2</v>
      </c>
      <c r="D4" s="289"/>
      <c r="E4" s="288" t="s">
        <v>3</v>
      </c>
      <c r="F4" s="289"/>
      <c r="G4" s="288" t="s">
        <v>4</v>
      </c>
      <c r="H4" s="289"/>
      <c r="I4" s="288" t="s">
        <v>7</v>
      </c>
      <c r="J4" s="289"/>
      <c r="K4" s="288" t="s">
        <v>5</v>
      </c>
      <c r="L4" s="289"/>
      <c r="M4" s="288" t="s">
        <v>6</v>
      </c>
      <c r="N4" s="289"/>
    </row>
    <row r="5" spans="1:14" ht="87.75" customHeight="1" thickBot="1" x14ac:dyDescent="0.25">
      <c r="A5" s="176" t="s">
        <v>57</v>
      </c>
      <c r="B5" s="177" t="s">
        <v>58</v>
      </c>
      <c r="C5" s="176" t="s">
        <v>57</v>
      </c>
      <c r="D5" s="177" t="s">
        <v>58</v>
      </c>
      <c r="E5" s="176" t="s">
        <v>57</v>
      </c>
      <c r="F5" s="177" t="s">
        <v>58</v>
      </c>
      <c r="G5" s="176" t="s">
        <v>57</v>
      </c>
      <c r="H5" s="177" t="s">
        <v>58</v>
      </c>
      <c r="I5" s="176" t="s">
        <v>57</v>
      </c>
      <c r="J5" s="177" t="s">
        <v>58</v>
      </c>
      <c r="K5" s="176" t="s">
        <v>57</v>
      </c>
      <c r="L5" s="177" t="s">
        <v>58</v>
      </c>
      <c r="M5" s="176" t="s">
        <v>57</v>
      </c>
      <c r="N5" s="178" t="s">
        <v>58</v>
      </c>
    </row>
    <row r="6" spans="1:14" ht="14.25" customHeight="1" x14ac:dyDescent="0.2">
      <c r="A6" s="156"/>
      <c r="B6" s="179"/>
      <c r="C6" s="156"/>
      <c r="D6" s="179"/>
      <c r="E6" s="156"/>
      <c r="F6" s="179"/>
      <c r="G6" s="156"/>
      <c r="H6" s="179"/>
      <c r="I6" s="156"/>
      <c r="J6" s="179"/>
      <c r="K6" s="156"/>
      <c r="L6" s="179"/>
      <c r="M6" s="156"/>
      <c r="N6" s="179"/>
    </row>
    <row r="7" spans="1:14" ht="14.25" customHeight="1" x14ac:dyDescent="0.2">
      <c r="A7" s="180"/>
      <c r="B7" s="181"/>
      <c r="C7" s="180"/>
      <c r="D7" s="181"/>
      <c r="E7" s="180"/>
      <c r="F7" s="181"/>
      <c r="G7" s="180"/>
      <c r="H7" s="181"/>
      <c r="I7" s="180"/>
      <c r="J7" s="181"/>
      <c r="K7" s="180"/>
      <c r="L7" s="181"/>
      <c r="M7" s="180"/>
      <c r="N7" s="181"/>
    </row>
    <row r="8" spans="1:14" ht="14.25" customHeight="1" x14ac:dyDescent="0.2">
      <c r="A8" s="180"/>
      <c r="B8" s="181"/>
      <c r="C8" s="180"/>
      <c r="D8" s="181"/>
      <c r="E8" s="180"/>
      <c r="F8" s="181"/>
      <c r="G8" s="182"/>
      <c r="H8" s="181"/>
      <c r="I8" s="182"/>
      <c r="J8" s="181"/>
      <c r="K8" s="180"/>
      <c r="L8" s="181"/>
      <c r="M8" s="180"/>
      <c r="N8" s="181"/>
    </row>
    <row r="9" spans="1:14" ht="14.25" customHeight="1" x14ac:dyDescent="0.2">
      <c r="A9" s="180"/>
      <c r="B9" s="181"/>
      <c r="C9" s="180"/>
      <c r="D9" s="181"/>
      <c r="E9" s="180"/>
      <c r="F9" s="181"/>
      <c r="G9" s="180"/>
      <c r="H9" s="181"/>
      <c r="I9" s="180"/>
      <c r="J9" s="181"/>
      <c r="K9" s="180"/>
      <c r="L9" s="181"/>
      <c r="M9" s="180"/>
      <c r="N9" s="181"/>
    </row>
    <row r="10" spans="1:14" ht="14.25" customHeight="1" x14ac:dyDescent="0.2">
      <c r="A10" s="180"/>
      <c r="B10" s="181"/>
      <c r="C10" s="180"/>
      <c r="D10" s="181"/>
      <c r="E10" s="180"/>
      <c r="F10" s="181"/>
      <c r="G10" s="180"/>
      <c r="H10" s="181"/>
      <c r="I10" s="180"/>
      <c r="J10" s="181"/>
      <c r="K10" s="180"/>
      <c r="L10" s="181"/>
      <c r="M10" s="180"/>
      <c r="N10" s="181"/>
    </row>
    <row r="11" spans="1:14" ht="14.25" customHeight="1" x14ac:dyDescent="0.2">
      <c r="A11" s="180"/>
      <c r="B11" s="181"/>
      <c r="C11" s="180"/>
      <c r="D11" s="181"/>
      <c r="E11" s="180"/>
      <c r="F11" s="181"/>
      <c r="G11" s="180"/>
      <c r="H11" s="181"/>
      <c r="I11" s="180"/>
      <c r="J11" s="181"/>
      <c r="K11" s="180"/>
      <c r="L11" s="181"/>
      <c r="M11" s="180"/>
      <c r="N11" s="181"/>
    </row>
    <row r="12" spans="1:14" ht="14.25" customHeight="1" x14ac:dyDescent="0.2">
      <c r="A12" s="180"/>
      <c r="B12" s="181"/>
      <c r="C12" s="180"/>
      <c r="D12" s="181"/>
      <c r="E12" s="180"/>
      <c r="F12" s="181"/>
      <c r="G12" s="180"/>
      <c r="H12" s="181"/>
      <c r="I12" s="180"/>
      <c r="J12" s="181"/>
      <c r="K12" s="180"/>
      <c r="L12" s="181"/>
      <c r="M12" s="180"/>
      <c r="N12" s="181"/>
    </row>
    <row r="13" spans="1:14" ht="14.25" customHeight="1" x14ac:dyDescent="0.2">
      <c r="A13" s="180"/>
      <c r="B13" s="181"/>
      <c r="C13" s="180"/>
      <c r="D13" s="181"/>
      <c r="E13" s="180"/>
      <c r="F13" s="181"/>
      <c r="G13" s="180"/>
      <c r="H13" s="181"/>
      <c r="I13" s="180"/>
      <c r="J13" s="181"/>
      <c r="K13" s="180"/>
      <c r="L13" s="181"/>
      <c r="M13" s="180"/>
      <c r="N13" s="181"/>
    </row>
    <row r="14" spans="1:14" ht="14.25" customHeight="1" x14ac:dyDescent="0.2">
      <c r="A14" s="180"/>
      <c r="B14" s="181"/>
      <c r="C14" s="180"/>
      <c r="D14" s="181"/>
      <c r="E14" s="180"/>
      <c r="F14" s="181"/>
      <c r="G14" s="180"/>
      <c r="H14" s="181"/>
      <c r="I14" s="180"/>
      <c r="J14" s="181"/>
      <c r="K14" s="180"/>
      <c r="L14" s="181"/>
      <c r="M14" s="180"/>
      <c r="N14" s="181"/>
    </row>
    <row r="15" spans="1:14" ht="14.25" customHeight="1" x14ac:dyDescent="0.2">
      <c r="A15" s="180"/>
      <c r="B15" s="181"/>
      <c r="C15" s="180"/>
      <c r="D15" s="181"/>
      <c r="E15" s="180"/>
      <c r="F15" s="181"/>
      <c r="G15" s="180"/>
      <c r="H15" s="181"/>
      <c r="I15" s="180"/>
      <c r="J15" s="181"/>
      <c r="K15" s="180"/>
      <c r="L15" s="181"/>
      <c r="M15" s="180"/>
      <c r="N15" s="181"/>
    </row>
    <row r="16" spans="1:14" ht="14.25" customHeight="1" x14ac:dyDescent="0.2">
      <c r="A16" s="180"/>
      <c r="B16" s="181"/>
      <c r="C16" s="180"/>
      <c r="D16" s="181"/>
      <c r="E16" s="180"/>
      <c r="F16" s="181"/>
      <c r="G16" s="180"/>
      <c r="H16" s="181"/>
      <c r="I16" s="180"/>
      <c r="J16" s="181"/>
      <c r="K16" s="180"/>
      <c r="L16" s="181"/>
      <c r="M16" s="180"/>
      <c r="N16" s="181"/>
    </row>
    <row r="17" spans="1:14" ht="14.25" customHeight="1" x14ac:dyDescent="0.2">
      <c r="A17" s="180"/>
      <c r="B17" s="181"/>
      <c r="C17" s="180"/>
      <c r="D17" s="181"/>
      <c r="E17" s="180"/>
      <c r="F17" s="181"/>
      <c r="G17" s="180"/>
      <c r="H17" s="181"/>
      <c r="I17" s="180"/>
      <c r="J17" s="181"/>
      <c r="K17" s="180"/>
      <c r="L17" s="181"/>
      <c r="M17" s="180"/>
      <c r="N17" s="181"/>
    </row>
    <row r="18" spans="1:14" ht="14.25" customHeight="1" x14ac:dyDescent="0.2">
      <c r="A18" s="180"/>
      <c r="B18" s="181"/>
      <c r="C18" s="180"/>
      <c r="D18" s="181"/>
      <c r="E18" s="180"/>
      <c r="F18" s="181"/>
      <c r="G18" s="180"/>
      <c r="H18" s="181"/>
      <c r="I18" s="180"/>
      <c r="J18" s="181"/>
      <c r="K18" s="180"/>
      <c r="L18" s="181"/>
      <c r="M18" s="180"/>
      <c r="N18" s="181"/>
    </row>
    <row r="19" spans="1:14" ht="14.25" customHeight="1" x14ac:dyDescent="0.2">
      <c r="A19" s="180"/>
      <c r="B19" s="181"/>
      <c r="C19" s="180"/>
      <c r="D19" s="181"/>
      <c r="E19" s="180"/>
      <c r="F19" s="181"/>
      <c r="G19" s="180"/>
      <c r="H19" s="181"/>
      <c r="I19" s="180"/>
      <c r="J19" s="181"/>
      <c r="K19" s="180"/>
      <c r="L19" s="181"/>
      <c r="M19" s="180"/>
      <c r="N19" s="181"/>
    </row>
    <row r="20" spans="1:14" ht="14.25" customHeight="1" x14ac:dyDescent="0.2">
      <c r="A20" s="180"/>
      <c r="B20" s="181"/>
      <c r="C20" s="180"/>
      <c r="D20" s="181"/>
      <c r="E20" s="180"/>
      <c r="F20" s="181"/>
      <c r="G20" s="180"/>
      <c r="H20" s="181"/>
      <c r="I20" s="180"/>
      <c r="J20" s="181"/>
      <c r="K20" s="180"/>
      <c r="L20" s="181"/>
      <c r="M20" s="180"/>
      <c r="N20" s="181"/>
    </row>
    <row r="21" spans="1:14" ht="14.25" hidden="1" customHeight="1" x14ac:dyDescent="0.2">
      <c r="A21" s="183"/>
      <c r="B21" s="184"/>
      <c r="C21" s="185"/>
      <c r="D21" s="184"/>
      <c r="E21" s="185"/>
      <c r="F21" s="184"/>
      <c r="G21" s="185"/>
      <c r="H21" s="184"/>
      <c r="I21" s="185"/>
      <c r="J21" s="184"/>
      <c r="K21" s="185"/>
      <c r="L21" s="184"/>
      <c r="M21" s="185"/>
      <c r="N21" s="186"/>
    </row>
    <row r="22" spans="1:14" ht="14.25" hidden="1" customHeight="1" x14ac:dyDescent="0.2">
      <c r="A22" s="183"/>
      <c r="B22" s="184"/>
      <c r="C22" s="185"/>
      <c r="D22" s="184"/>
      <c r="E22" s="185"/>
      <c r="F22" s="184"/>
      <c r="G22" s="185"/>
      <c r="H22" s="184"/>
      <c r="I22" s="185"/>
      <c r="J22" s="184"/>
      <c r="K22" s="185"/>
      <c r="L22" s="184"/>
      <c r="M22" s="185"/>
      <c r="N22" s="186"/>
    </row>
    <row r="23" spans="1:14" ht="14.25" hidden="1" customHeight="1" x14ac:dyDescent="0.2">
      <c r="A23" s="183"/>
      <c r="B23" s="184"/>
      <c r="C23" s="185"/>
      <c r="D23" s="184"/>
      <c r="E23" s="185"/>
      <c r="F23" s="184"/>
      <c r="G23" s="185"/>
      <c r="H23" s="184"/>
      <c r="I23" s="185"/>
      <c r="J23" s="184"/>
      <c r="K23" s="185"/>
      <c r="L23" s="184"/>
      <c r="M23" s="185"/>
      <c r="N23" s="186"/>
    </row>
    <row r="24" spans="1:14" ht="14.25" hidden="1" customHeight="1" x14ac:dyDescent="0.2">
      <c r="A24" s="183"/>
      <c r="B24" s="184"/>
      <c r="C24" s="185"/>
      <c r="D24" s="184"/>
      <c r="E24" s="185"/>
      <c r="F24" s="184"/>
      <c r="G24" s="185"/>
      <c r="H24" s="184"/>
      <c r="I24" s="185"/>
      <c r="J24" s="184"/>
      <c r="K24" s="185"/>
      <c r="L24" s="184"/>
      <c r="M24" s="185"/>
      <c r="N24" s="186"/>
    </row>
    <row r="25" spans="1:14" ht="14.25" hidden="1" customHeight="1" thickBot="1" x14ac:dyDescent="0.25">
      <c r="A25" s="187"/>
      <c r="B25" s="188"/>
      <c r="C25" s="189"/>
      <c r="D25" s="188"/>
      <c r="E25" s="189"/>
      <c r="F25" s="188"/>
      <c r="G25" s="189"/>
      <c r="H25" s="188"/>
      <c r="I25" s="189"/>
      <c r="J25" s="188"/>
      <c r="K25" s="189"/>
      <c r="L25" s="188"/>
      <c r="M25" s="189"/>
      <c r="N25" s="190"/>
    </row>
    <row r="26" spans="1:14" ht="12" thickBot="1" x14ac:dyDescent="0.25"/>
    <row r="27" spans="1:14" ht="108.75" customHeight="1" thickBot="1" x14ac:dyDescent="0.25">
      <c r="G27" s="191" t="s">
        <v>63</v>
      </c>
      <c r="H27" s="191" t="s">
        <v>64</v>
      </c>
      <c r="I27" s="191" t="s">
        <v>65</v>
      </c>
      <c r="J27" s="191" t="s">
        <v>66</v>
      </c>
    </row>
    <row r="28" spans="1:14" ht="21" customHeight="1" thickBot="1" x14ac:dyDescent="0.25">
      <c r="C28" s="298">
        <f>(Zeitrapport!B5)</f>
        <v>-5</v>
      </c>
      <c r="D28" s="299"/>
      <c r="E28" s="304" t="s">
        <v>1</v>
      </c>
      <c r="F28" s="305"/>
      <c r="G28" s="192"/>
      <c r="H28" s="193"/>
      <c r="I28" s="193"/>
      <c r="J28" s="194"/>
      <c r="K28" s="195" t="str">
        <f>IF(OR(G28="X",H28="X",I28="X"),"X"," ")</f>
        <v xml:space="preserve"> </v>
      </c>
      <c r="L28" s="196" t="str">
        <f>CONCATENATE(IF(G28="X","Ferien ",""),IF(H28="X","Krank ",""),IF(I28="X","Feiertag ",""),IF(J28="X","Kompensiert ",""))</f>
        <v/>
      </c>
    </row>
    <row r="29" spans="1:14" ht="21" customHeight="1" thickBot="1" x14ac:dyDescent="0.25">
      <c r="C29" s="300">
        <f>(Zeitrapport!B6)</f>
        <v>-4</v>
      </c>
      <c r="D29" s="301"/>
      <c r="E29" s="304" t="s">
        <v>2</v>
      </c>
      <c r="F29" s="305"/>
      <c r="G29" s="197"/>
      <c r="H29" s="198"/>
      <c r="I29" s="198"/>
      <c r="J29" s="199"/>
      <c r="K29" s="195" t="str">
        <f>IF(OR(G29="X",H29="X",I29="X"),"X"," ")</f>
        <v xml:space="preserve"> </v>
      </c>
      <c r="L29" s="196" t="str">
        <f>CONCATENATE(IF(G29="X","Ferien ",""),IF(H29="X","Krank ",""),IF(I29="X","Feiertag ",""),IF(J29="X","Kompensiert ",""))</f>
        <v/>
      </c>
    </row>
    <row r="30" spans="1:14" ht="21" customHeight="1" thickBot="1" x14ac:dyDescent="0.25">
      <c r="C30" s="302">
        <f>(Zeitrapport!B7)</f>
        <v>-3</v>
      </c>
      <c r="D30" s="303"/>
      <c r="E30" s="304" t="s">
        <v>62</v>
      </c>
      <c r="F30" s="305"/>
      <c r="G30" s="197"/>
      <c r="H30" s="198"/>
      <c r="I30" s="198"/>
      <c r="J30" s="199"/>
      <c r="K30" s="195" t="str">
        <f>IF(OR(G30="X",H30="X",I30="X"),"X"," ")</f>
        <v xml:space="preserve"> </v>
      </c>
      <c r="L30" s="196" t="str">
        <f>CONCATENATE(IF(G30="X","Ferien ",""),IF(H30="X","Krank ",""),IF(I30="X","Feiertag ",""),IF(J30="X","Kompensiert ",""))</f>
        <v/>
      </c>
    </row>
    <row r="31" spans="1:14" ht="21" customHeight="1" thickBot="1" x14ac:dyDescent="0.25">
      <c r="C31" s="300">
        <f>(Zeitrapport!B8)</f>
        <v>-2</v>
      </c>
      <c r="D31" s="301"/>
      <c r="E31" s="304" t="s">
        <v>4</v>
      </c>
      <c r="F31" s="305"/>
      <c r="G31" s="197"/>
      <c r="H31" s="198"/>
      <c r="I31" s="198"/>
      <c r="J31" s="199"/>
      <c r="K31" s="195" t="str">
        <f>IF(OR(G31="X",H31="X",I31="X"),"X"," ")</f>
        <v xml:space="preserve"> </v>
      </c>
      <c r="L31" s="196" t="str">
        <f>CONCATENATE(IF(G31="X","Ferien ",""),IF(H31="X","Krank ",""),IF(I31="X","Feiertag ",""),IF(J31="X","Kompensiert ",""))</f>
        <v/>
      </c>
    </row>
    <row r="32" spans="1:14" ht="21" customHeight="1" thickBot="1" x14ac:dyDescent="0.25">
      <c r="C32" s="296">
        <f>(Zeitrapport!B9)</f>
        <v>-1</v>
      </c>
      <c r="D32" s="297"/>
      <c r="E32" s="304" t="s">
        <v>7</v>
      </c>
      <c r="F32" s="305"/>
      <c r="G32" s="200"/>
      <c r="H32" s="201"/>
      <c r="I32" s="201"/>
      <c r="J32" s="202"/>
      <c r="K32" s="195" t="str">
        <f>IF(OR(G32="X",H32="X",I32="X"),"X"," ")</f>
        <v xml:space="preserve"> </v>
      </c>
      <c r="L32" s="196" t="str">
        <f>CONCATENATE(IF(G32="X","Ferien ",""),IF(H32="X","Krank ",""),IF(I32="X","Feiertag ",""),IF(J32="X","Kompensiert ",""))</f>
        <v/>
      </c>
    </row>
  </sheetData>
  <sheetProtection selectLockedCells="1"/>
  <mergeCells count="29">
    <mergeCell ref="C32:D32"/>
    <mergeCell ref="A3:B3"/>
    <mergeCell ref="C3:D3"/>
    <mergeCell ref="E3:F3"/>
    <mergeCell ref="C28:D28"/>
    <mergeCell ref="C29:D29"/>
    <mergeCell ref="C30:D30"/>
    <mergeCell ref="C31:D31"/>
    <mergeCell ref="E30:F30"/>
    <mergeCell ref="E31:F31"/>
    <mergeCell ref="E32:F32"/>
    <mergeCell ref="E28:F28"/>
    <mergeCell ref="E29:F29"/>
    <mergeCell ref="G3:H3"/>
    <mergeCell ref="I3:J3"/>
    <mergeCell ref="K3:L3"/>
    <mergeCell ref="A1:N1"/>
    <mergeCell ref="A4:B4"/>
    <mergeCell ref="C4:D4"/>
    <mergeCell ref="E4:F4"/>
    <mergeCell ref="G4:H4"/>
    <mergeCell ref="I4:J4"/>
    <mergeCell ref="M4:N4"/>
    <mergeCell ref="K4:L4"/>
    <mergeCell ref="A2:C2"/>
    <mergeCell ref="D2:F2"/>
    <mergeCell ref="M2:N2"/>
    <mergeCell ref="J2:K2"/>
    <mergeCell ref="M3:N3"/>
  </mergeCells>
  <phoneticPr fontId="1" type="noConversion"/>
  <pageMargins left="0.59055118110236227" right="0.59055118110236227" top="0.59055118110236227" bottom="0.59055118110236227" header="0.51181102362204722" footer="0.51181102362204722"/>
  <pageSetup paperSize="9" orientation="portrait" verticalDpi="196"/>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
  <sheetViews>
    <sheetView workbookViewId="0"/>
  </sheetViews>
  <sheetFormatPr baseColWidth="10" defaultRowHeight="12.75" x14ac:dyDescent="0.2"/>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
  <sheetViews>
    <sheetView workbookViewId="0"/>
  </sheetViews>
  <sheetFormatPr baseColWidth="10" defaultRowHeight="12.75" x14ac:dyDescent="0.2"/>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Zeitrapport</vt:lpstr>
      <vt:lpstr>Innendienst</vt:lpstr>
      <vt:lpstr>Auto</vt:lpstr>
      <vt:lpstr>Spesen</vt:lpstr>
      <vt:lpstr>Arbeits Rapporte</vt:lpstr>
      <vt:lpstr>Tabelle1</vt:lpstr>
      <vt:lpstr>Tabelle2</vt:lpstr>
    </vt:vector>
  </TitlesOfParts>
  <Company>Schenk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LLeder</dc:creator>
  <cp:lastModifiedBy>LLeder</cp:lastModifiedBy>
  <cp:lastPrinted>2014-08-28T16:52:23Z</cp:lastPrinted>
  <dcterms:created xsi:type="dcterms:W3CDTF">2003-06-16T08:43:21Z</dcterms:created>
  <dcterms:modified xsi:type="dcterms:W3CDTF">2022-05-07T18:36:49Z</dcterms:modified>
</cp:coreProperties>
</file>