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drawings/drawing3.xml" ContentType="application/vnd.openxmlformats-officedocument.drawing+xml"/>
  <Override PartName="/xl/ctrlProps/ctrlProp2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trlProps/ctrlProp22.xml" ContentType="application/vnd.ms-excel.controlproperties+xml"/>
  <Override PartName="/xl/ctrlProps/ctrlProp23.xml" ContentType="application/vnd.ms-excel.controlpropertie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Chayan\Documents\GitHub\EZ.ai\documents\"/>
    </mc:Choice>
  </mc:AlternateContent>
  <xr:revisionPtr revIDLastSave="0" documentId="13_ncr:1_{0AD28BD1-CDC0-4545-8FAC-982AC21858BA}" xr6:coauthVersionLast="45" xr6:coauthVersionMax="45" xr10:uidLastSave="{00000000-0000-0000-0000-000000000000}"/>
  <bookViews>
    <workbookView xWindow="9720" yWindow="3450" windowWidth="28800" windowHeight="15435" tabRatio="901" activeTab="3" xr2:uid="{00000000-000D-0000-FFFF-FFFF00000000}"/>
  </bookViews>
  <sheets>
    <sheet name="0.안내문(필독)" sheetId="17" r:id="rId1"/>
    <sheet name="0.기본정보입력(필수)" sheetId="1" r:id="rId2"/>
    <sheet name="1.과제계획서" sheetId="4" r:id="rId3"/>
    <sheet name="2.과제세부계획서" sheetId="6" r:id="rId4"/>
    <sheet name="3.산학연계확인서" sheetId="7" r:id="rId5"/>
    <sheet name="4.지원금 정산서" sheetId="8" r:id="rId6"/>
    <sheet name="5.재료비 지출 내역서" sheetId="9" r:id="rId7"/>
    <sheet name="6.문헌기부채납신청서" sheetId="13" r:id="rId8"/>
    <sheet name="7.활동보고서" sheetId="10" r:id="rId9"/>
    <sheet name="8.특별강의,자문확인서" sheetId="11" r:id="rId10"/>
    <sheet name="9.인수 및 검수확인서" sheetId="16" r:id="rId11"/>
    <sheet name="10.결과보고서" sheetId="12" r:id="rId12"/>
    <sheet name="특강 및 자문료 지급 기준" sheetId="14" r:id="rId13"/>
    <sheet name="사업자등록증" sheetId="15" r:id="rId14"/>
  </sheets>
  <definedNames>
    <definedName name="_xlnm.Print_Area" localSheetId="1">'0.기본정보입력(필수)'!$A$1:$L$3</definedName>
    <definedName name="_xlnm.Print_Area" localSheetId="2">'1.과제계획서'!$A$1:$H$27</definedName>
    <definedName name="_xlnm.Print_Area" localSheetId="11">'10.결과보고서'!$A$1:$H$16</definedName>
    <definedName name="_xlnm.Print_Area" localSheetId="3">'2.과제세부계획서'!$A$1:$H$48</definedName>
    <definedName name="_xlnm.Print_Area" localSheetId="4">'3.산학연계확인서'!$A$1:$H$16</definedName>
    <definedName name="_xlnm.Print_Area" localSheetId="5">'4.지원금 정산서'!$A$1:$I$24</definedName>
    <definedName name="_xlnm.Print_Area" localSheetId="6">'5.재료비 지출 내역서'!$A$1:$I$30</definedName>
    <definedName name="_xlnm.Print_Area" localSheetId="7">'6.문헌기부채납신청서'!$A$1:$I$16</definedName>
    <definedName name="_xlnm.Print_Area" localSheetId="8">'7.활동보고서'!$A$1:$I$63</definedName>
    <definedName name="_xlnm.Print_Area" localSheetId="9">'8.특별강의,자문확인서'!$A$1:$H$18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4" l="1"/>
  <c r="B7" i="12" l="1"/>
  <c r="B8" i="10"/>
  <c r="B8" i="11"/>
  <c r="B7" i="9"/>
  <c r="A18" i="16" l="1"/>
  <c r="J3" i="1"/>
  <c r="F7" i="12" l="1"/>
  <c r="F8" i="11"/>
  <c r="F8" i="10"/>
  <c r="F7" i="9"/>
  <c r="H19" i="8"/>
  <c r="F14" i="13" l="1"/>
  <c r="F6" i="13"/>
  <c r="B6" i="13"/>
  <c r="H5" i="13"/>
  <c r="F5" i="13"/>
  <c r="B5" i="13"/>
  <c r="F4" i="13"/>
  <c r="B4" i="13"/>
  <c r="F6" i="12"/>
  <c r="B6" i="12"/>
  <c r="H5" i="12"/>
  <c r="F5" i="12"/>
  <c r="B5" i="12"/>
  <c r="F4" i="12"/>
  <c r="B4" i="12"/>
  <c r="F6" i="11"/>
  <c r="B6" i="11"/>
  <c r="H5" i="11"/>
  <c r="F5" i="11"/>
  <c r="B5" i="11"/>
  <c r="F4" i="11"/>
  <c r="B4" i="11"/>
  <c r="F6" i="10"/>
  <c r="B6" i="10"/>
  <c r="H5" i="10"/>
  <c r="F5" i="10"/>
  <c r="B5" i="10"/>
  <c r="F4" i="10"/>
  <c r="B4" i="10"/>
  <c r="F6" i="9"/>
  <c r="B6" i="9"/>
  <c r="H5" i="9"/>
  <c r="F5" i="9"/>
  <c r="B5" i="9"/>
  <c r="F4" i="9"/>
  <c r="B4" i="9"/>
  <c r="F12" i="8"/>
  <c r="E12" i="8"/>
  <c r="D12" i="8"/>
  <c r="G10" i="8"/>
  <c r="G11" i="8"/>
  <c r="G9" i="8"/>
  <c r="B7" i="8"/>
  <c r="F6" i="8"/>
  <c r="B6" i="8"/>
  <c r="H5" i="8"/>
  <c r="F5" i="8"/>
  <c r="B5" i="8"/>
  <c r="F4" i="8"/>
  <c r="B4" i="8"/>
  <c r="F6" i="7"/>
  <c r="B6" i="7"/>
  <c r="H5" i="7"/>
  <c r="F5" i="7"/>
  <c r="B5" i="7"/>
  <c r="F4" i="7"/>
  <c r="B4" i="7"/>
  <c r="B7" i="6"/>
  <c r="F6" i="6"/>
  <c r="B6" i="6"/>
  <c r="H5" i="6"/>
  <c r="F5" i="6"/>
  <c r="B5" i="6"/>
  <c r="F4" i="6"/>
  <c r="B4" i="6"/>
  <c r="B7" i="4"/>
  <c r="F6" i="4"/>
  <c r="H5" i="4"/>
  <c r="F5" i="4"/>
  <c r="B5" i="4"/>
  <c r="F4" i="4"/>
  <c r="B4" i="4"/>
  <c r="J2" i="1"/>
  <c r="L2" i="1" s="1"/>
  <c r="C12" i="4"/>
  <c r="H9" i="4" s="1"/>
  <c r="H11" i="4" l="1"/>
  <c r="H12" i="4"/>
  <c r="H10" i="4"/>
  <c r="G12" i="8"/>
  <c r="F7" i="6"/>
  <c r="F7" i="8"/>
  <c r="L3" i="1"/>
  <c r="F7" i="4"/>
</calcChain>
</file>

<file path=xl/sharedStrings.xml><?xml version="1.0" encoding="utf-8"?>
<sst xmlns="http://schemas.openxmlformats.org/spreadsheetml/2006/main" count="437" uniqueCount="269">
  <si>
    <t>순번</t>
    <phoneticPr fontId="1" type="noConversion"/>
  </si>
  <si>
    <t>단과대학명</t>
    <phoneticPr fontId="1" type="noConversion"/>
  </si>
  <si>
    <t>학부(과)</t>
    <phoneticPr fontId="1" type="noConversion"/>
  </si>
  <si>
    <t>교과목명</t>
    <phoneticPr fontId="1" type="noConversion"/>
  </si>
  <si>
    <t>분반</t>
    <phoneticPr fontId="1" type="noConversion"/>
  </si>
  <si>
    <t>담당교수</t>
    <phoneticPr fontId="1" type="noConversion"/>
  </si>
  <si>
    <t>과제명</t>
    <phoneticPr fontId="1" type="noConversion"/>
  </si>
  <si>
    <t>팀명</t>
    <phoneticPr fontId="1" type="noConversion"/>
  </si>
  <si>
    <t>결과물유형</t>
    <phoneticPr fontId="1" type="noConversion"/>
  </si>
  <si>
    <t>제안형</t>
    <phoneticPr fontId="1" type="noConversion"/>
  </si>
  <si>
    <t>결과물 유형</t>
    <phoneticPr fontId="1" type="noConversion"/>
  </si>
  <si>
    <t>트랙 유형</t>
    <phoneticPr fontId="1" type="noConversion"/>
  </si>
  <si>
    <t>담당 교수</t>
    <phoneticPr fontId="1" type="noConversion"/>
  </si>
  <si>
    <t>팀 인원 수</t>
    <phoneticPr fontId="1" type="noConversion"/>
  </si>
  <si>
    <t>지원금액</t>
    <phoneticPr fontId="1" type="noConversion"/>
  </si>
  <si>
    <t>프린트</t>
    <phoneticPr fontId="1" type="noConversion"/>
  </si>
  <si>
    <t>참가 학생</t>
    <phoneticPr fontId="1" type="noConversion"/>
  </si>
  <si>
    <t>순번</t>
    <phoneticPr fontId="1" type="noConversion"/>
  </si>
  <si>
    <t>팀장</t>
  </si>
  <si>
    <t>팀장</t>
    <phoneticPr fontId="1" type="noConversion"/>
  </si>
  <si>
    <t>팀원</t>
  </si>
  <si>
    <t>팀원</t>
    <phoneticPr fontId="1" type="noConversion"/>
  </si>
  <si>
    <t>학번</t>
    <phoneticPr fontId="1" type="noConversion"/>
  </si>
  <si>
    <t>성명</t>
    <phoneticPr fontId="1" type="noConversion"/>
  </si>
  <si>
    <t>개인정보 동의 여부</t>
    <phoneticPr fontId="1" type="noConversion"/>
  </si>
  <si>
    <t>서명</t>
    <phoneticPr fontId="1" type="noConversion"/>
  </si>
  <si>
    <t>항목</t>
    <phoneticPr fontId="1" type="noConversion"/>
  </si>
  <si>
    <t>산출내역</t>
    <phoneticPr fontId="1" type="noConversion"/>
  </si>
  <si>
    <t>개인정보 수집 및 이용에 대한 동의 내용</t>
    <phoneticPr fontId="1" type="noConversion"/>
  </si>
  <si>
    <t>1. 개인정보 수집ㆍ이용 목적
본 교육혁신추진팀은 캡스톤디자인 프로그램 중 교과목 운영을 목적으로 학생의 개인정보를 수집하고자 하며, 수집된 개인정보는 교과목 운영을 위한 목적으로만 이용됩니다. 
2. 수집하려는 개인정보의 항목 
개인정보의 항목은 캡스톤디자인 참가자의 소속, 학번, 성명, 연락처, 계좌정보
3. 개인정보의 보유 및 이용 기간: 5년
수집된 개인정보는 보유기간 경과 시 파기됩니다. 
4. 동의를 거부할 권리 및 동의 거부에 따른 불이익 
개인정보 수집 및 이용에 대하여 동의를 거부할 수 있으나, 거부할 시 캡스톤디자인 참가 신청이 완료되지 않음을 유의하시기 바랍니다.</t>
    <phoneticPr fontId="1" type="noConversion"/>
  </si>
  <si>
    <t>합계</t>
    <phoneticPr fontId="1" type="noConversion"/>
  </si>
  <si>
    <t>지원금 예산 
신청 내역</t>
    <phoneticPr fontId="1" type="noConversion"/>
  </si>
  <si>
    <t>재료비</t>
  </si>
  <si>
    <t>재료비</t>
    <phoneticPr fontId="1" type="noConversion"/>
  </si>
  <si>
    <t>활동비</t>
    <phoneticPr fontId="1" type="noConversion"/>
  </si>
  <si>
    <t>특강 및 자문료</t>
    <phoneticPr fontId="1" type="noConversion"/>
  </si>
  <si>
    <t>캡스톤디자인 과제 계획서</t>
    <phoneticPr fontId="1" type="noConversion"/>
  </si>
  <si>
    <t>[양식1]</t>
    <phoneticPr fontId="1" type="noConversion"/>
  </si>
  <si>
    <t>학년도</t>
    <phoneticPr fontId="1" type="noConversion"/>
  </si>
  <si>
    <t>학기</t>
    <phoneticPr fontId="1" type="noConversion"/>
  </si>
  <si>
    <t>작성예시</t>
    <phoneticPr fontId="1" type="noConversion"/>
  </si>
  <si>
    <t>~소프트웨어 개발</t>
    <phoneticPr fontId="1" type="noConversion"/>
  </si>
  <si>
    <t>홍길동팀</t>
    <phoneticPr fontId="1" type="noConversion"/>
  </si>
  <si>
    <t>제안형</t>
    <phoneticPr fontId="1" type="noConversion"/>
  </si>
  <si>
    <t>소프트웨어형</t>
    <phoneticPr fontId="1" type="noConversion"/>
  </si>
  <si>
    <t>제품형</t>
    <phoneticPr fontId="1" type="noConversion"/>
  </si>
  <si>
    <t>첨부서류</t>
    <phoneticPr fontId="1" type="noConversion"/>
  </si>
  <si>
    <t>필수</t>
    <phoneticPr fontId="1" type="noConversion"/>
  </si>
  <si>
    <t>선택</t>
    <phoneticPr fontId="1" type="noConversion"/>
  </si>
  <si>
    <t>산학연계 확인서 1부(산학연계트랙일 경우만)</t>
    <phoneticPr fontId="1" type="noConversion"/>
  </si>
  <si>
    <t>과제 세부 계획서 1부</t>
    <phoneticPr fontId="1" type="noConversion"/>
  </si>
  <si>
    <t>1. 과제의 목적 및 필요성(※300자 이상)</t>
    <phoneticPr fontId="1" type="noConversion"/>
  </si>
  <si>
    <t>2. 과제 수행방법 및 결과물 개발계획(※400자 이상)</t>
  </si>
  <si>
    <t>3. 과제 결과물 개발 시 기대효과(※300자 이상)</t>
  </si>
  <si>
    <t>[양식2]</t>
    <phoneticPr fontId="1" type="noConversion"/>
  </si>
  <si>
    <t>주차</t>
    <phoneticPr fontId="1" type="noConversion"/>
  </si>
  <si>
    <t>비고</t>
    <phoneticPr fontId="1" type="noConversion"/>
  </si>
  <si>
    <t>추진 내용</t>
    <phoneticPr fontId="1" type="noConversion"/>
  </si>
  <si>
    <t xml:space="preserve">작성 전
체크리스트 </t>
    <phoneticPr fontId="1" type="noConversion"/>
  </si>
  <si>
    <t>4. 주차별 추진 일정</t>
    <phoneticPr fontId="1" type="noConversion"/>
  </si>
  <si>
    <t>캡스톤디자인 산학연계 확인서</t>
    <phoneticPr fontId="1" type="noConversion"/>
  </si>
  <si>
    <t>산학 연계 산업체 정보</t>
    <phoneticPr fontId="1" type="noConversion"/>
  </si>
  <si>
    <t>사업자 등록번호</t>
    <phoneticPr fontId="1" type="noConversion"/>
  </si>
  <si>
    <t>산업체 담당자 성명</t>
    <phoneticPr fontId="1" type="noConversion"/>
  </si>
  <si>
    <t xml:space="preserve">산업체 담당자 연락처 </t>
    <phoneticPr fontId="1" type="noConversion"/>
  </si>
  <si>
    <t>산업체 협력 방안</t>
    <phoneticPr fontId="1" type="noConversion"/>
  </si>
  <si>
    <t>팀장(학생):</t>
    <phoneticPr fontId="1" type="noConversion"/>
  </si>
  <si>
    <t>캡스톤디자인 지원금 정산서</t>
    <phoneticPr fontId="1" type="noConversion"/>
  </si>
  <si>
    <t>정산 내용</t>
    <phoneticPr fontId="1" type="noConversion"/>
  </si>
  <si>
    <t>사용 내역</t>
    <phoneticPr fontId="1" type="noConversion"/>
  </si>
  <si>
    <t>집행 항목</t>
    <phoneticPr fontId="1" type="noConversion"/>
  </si>
  <si>
    <t>집행액</t>
    <phoneticPr fontId="1" type="noConversion"/>
  </si>
  <si>
    <t>총 예산</t>
    <phoneticPr fontId="1" type="noConversion"/>
  </si>
  <si>
    <t>기집행액</t>
    <phoneticPr fontId="1" type="noConversion"/>
  </si>
  <si>
    <t>잔액</t>
    <phoneticPr fontId="1" type="noConversion"/>
  </si>
  <si>
    <t>재료비</t>
    <phoneticPr fontId="1" type="noConversion"/>
  </si>
  <si>
    <t>활동비</t>
    <phoneticPr fontId="1" type="noConversion"/>
  </si>
  <si>
    <t>특강 및 자문료</t>
    <phoneticPr fontId="1" type="noConversion"/>
  </si>
  <si>
    <t>합계(원)</t>
    <phoneticPr fontId="1" type="noConversion"/>
  </si>
  <si>
    <t>거래처</t>
    <phoneticPr fontId="1" type="noConversion"/>
  </si>
  <si>
    <t>거래일자</t>
    <phoneticPr fontId="1" type="noConversion"/>
  </si>
  <si>
    <t>금액</t>
    <phoneticPr fontId="1" type="noConversion"/>
  </si>
  <si>
    <t>결제방법</t>
    <phoneticPr fontId="1" type="noConversion"/>
  </si>
  <si>
    <t>합계</t>
    <phoneticPr fontId="1" type="noConversion"/>
  </si>
  <si>
    <t>법인카드</t>
  </si>
  <si>
    <t>법인카드</t>
    <phoneticPr fontId="1" type="noConversion"/>
  </si>
  <si>
    <t>전자세금계산서</t>
    <phoneticPr fontId="1" type="noConversion"/>
  </si>
  <si>
    <t>현금영수증</t>
    <phoneticPr fontId="1" type="noConversion"/>
  </si>
  <si>
    <t>* 재료비 → 활동비→ 특강 및 자문료 순으로 영수증 단위로 입력, 영수증 5개 초과 시 칸 추가하여 기입 
* 수기로 내용 수정 시 수정 내역 위에 팀장의 도장(서명) 필요(수정테이프 사용불가)</t>
    <phoneticPr fontId="1" type="noConversion"/>
  </si>
  <si>
    <t>담당교수:</t>
    <phoneticPr fontId="1" type="noConversion"/>
  </si>
  <si>
    <t>교육혁신원장 귀하</t>
    <phoneticPr fontId="1" type="noConversion"/>
  </si>
  <si>
    <t>캡스톤디자인 재료비 지출 내역서</t>
    <phoneticPr fontId="1" type="noConversion"/>
  </si>
  <si>
    <t>영수증 첨부</t>
    <phoneticPr fontId="1" type="noConversion"/>
  </si>
  <si>
    <t>사진 부착</t>
    <phoneticPr fontId="1" type="noConversion"/>
  </si>
  <si>
    <t>※ 영수증은 반드시 겹치지 않게 부착하며 양식 1개당 1건 부착, 영수증이 많을 경우 페이지 추가하여 작성</t>
    <phoneticPr fontId="1" type="noConversion"/>
  </si>
  <si>
    <t>활동 내용</t>
    <phoneticPr fontId="1" type="noConversion"/>
  </si>
  <si>
    <t>활동일시</t>
    <phoneticPr fontId="1" type="noConversion"/>
  </si>
  <si>
    <t>시간</t>
    <phoneticPr fontId="1" type="noConversion"/>
  </si>
  <si>
    <t>참석자 명단</t>
    <phoneticPr fontId="1" type="noConversion"/>
  </si>
  <si>
    <t>이름</t>
    <phoneticPr fontId="1" type="noConversion"/>
  </si>
  <si>
    <t>서명</t>
    <phoneticPr fontId="1" type="noConversion"/>
  </si>
  <si>
    <t>활동 사진</t>
    <phoneticPr fontId="1" type="noConversion"/>
  </si>
  <si>
    <t>사진 부착(필수)
(회의/활동하는 모습을 
참여인원이 모두 보이게 촬영)
(단순 식사, 음료 사진×)</t>
    <phoneticPr fontId="1" type="noConversion"/>
  </si>
  <si>
    <t>사진 부착(필수)
(영수증 기입된 구입물품 및 결과물 반영 사진)</t>
    <phoneticPr fontId="1" type="noConversion"/>
  </si>
  <si>
    <t>영수증 or 세금계산서 부착</t>
    <phoneticPr fontId="1" type="noConversion"/>
  </si>
  <si>
    <t xml:space="preserve">
예시: 아크릴 등 3종 구입
</t>
    <phoneticPr fontId="1" type="noConversion"/>
  </si>
  <si>
    <t xml:space="preserve">
지마켓
</t>
    <phoneticPr fontId="1" type="noConversion"/>
  </si>
  <si>
    <t xml:space="preserve">
2020.10.10
</t>
    <phoneticPr fontId="1" type="noConversion"/>
  </si>
  <si>
    <t>캡스톤디자인 특별강의/자문 확인서</t>
    <phoneticPr fontId="1" type="noConversion"/>
  </si>
  <si>
    <t>일시</t>
    <phoneticPr fontId="1" type="noConversion"/>
  </si>
  <si>
    <t>장소</t>
    <phoneticPr fontId="1" type="noConversion"/>
  </si>
  <si>
    <t>내용</t>
    <phoneticPr fontId="1" type="noConversion"/>
  </si>
  <si>
    <t>(예시)
※ 특강 주제 / 자문 내용 등 간략하게 기술
※ 추가 첨부 : 이력서, 특강자료, 자문 및 평가 자료</t>
    <phoneticPr fontId="1" type="noConversion"/>
  </si>
  <si>
    <t>성명</t>
    <phoneticPr fontId="1" type="noConversion"/>
  </si>
  <si>
    <t>주민등록번호</t>
    <phoneticPr fontId="1" type="noConversion"/>
  </si>
  <si>
    <t>계좌번호</t>
    <phoneticPr fontId="1" type="noConversion"/>
  </si>
  <si>
    <t>연락처</t>
    <phoneticPr fontId="1" type="noConversion"/>
  </si>
  <si>
    <t>지급금액(원)</t>
    <phoneticPr fontId="1" type="noConversion"/>
  </si>
  <si>
    <t>강사
인적사항</t>
    <phoneticPr fontId="1" type="noConversion"/>
  </si>
  <si>
    <t>소속/직급</t>
    <phoneticPr fontId="1" type="noConversion"/>
  </si>
  <si>
    <t>은행명</t>
    <phoneticPr fontId="1" type="noConversion"/>
  </si>
  <si>
    <t>예금주명</t>
    <phoneticPr fontId="1" type="noConversion"/>
  </si>
  <si>
    <t>유형</t>
    <phoneticPr fontId="1" type="noConversion"/>
  </si>
  <si>
    <t>강사료 등급</t>
    <phoneticPr fontId="1" type="noConversion"/>
  </si>
  <si>
    <t>A</t>
    <phoneticPr fontId="1" type="noConversion"/>
  </si>
  <si>
    <t>B</t>
    <phoneticPr fontId="1" type="noConversion"/>
  </si>
  <si>
    <t>C</t>
    <phoneticPr fontId="1" type="noConversion"/>
  </si>
  <si>
    <t>특별강의/자문 사진 부착(필수)
(특강자 및 참여인원 모두 보이게 촬영)</t>
    <phoneticPr fontId="1" type="noConversion"/>
  </si>
  <si>
    <r>
      <t>[개인정보 수집</t>
    </r>
    <r>
      <rPr>
        <sz val="10"/>
        <color theme="1"/>
        <rFont val="맑은 고딕"/>
        <family val="3"/>
        <charset val="129"/>
        <scheme val="minor"/>
      </rPr>
      <t xml:space="preserve">‧이용 동의서]
1. 개인정보의 수집·이용 목적: 교육혁신추진팀에서는 캡스톤디자인 프로그램 중 전문가 활용을 목적으로 개인정보를 수집하고자 하며, 수집된 개인정보는 강사료 지급을 위한 목적으로만 이용됩니다. 
2. 수집하려는 개인정보의 항목: 개인정보의 항목은 강사의 소속, 주민번호, 강사료 입금 은행 및 계좌, 예금주명, 연락처
3. 개인정보의 보유 및 이용 기간: 수집된 개인 정보는 강사료 지급 후 즉시 파기
4. 동의를 거부할 권리 및 동의 거부에 따른 불이익: 개인정보 수집 및 이용에 대하여 동의를 거부할 수 있으나, 거부할 시 강사료 지급이 제한 될 수 있습니다.
</t>
    </r>
    <r>
      <rPr>
        <sz val="11"/>
        <color theme="1"/>
        <rFont val="맑은 고딕"/>
        <family val="3"/>
        <charset val="128"/>
        <scheme val="minor"/>
      </rPr>
      <t/>
    </r>
    <phoneticPr fontId="1" type="noConversion"/>
  </si>
  <si>
    <t xml:space="preserve">강사명:                              (인)     </t>
    <phoneticPr fontId="1" type="noConversion"/>
  </si>
  <si>
    <t>활동보고서 영수증 부착</t>
    <phoneticPr fontId="1" type="noConversion"/>
  </si>
  <si>
    <t>팀원(성명)</t>
    <phoneticPr fontId="1" type="noConversion"/>
  </si>
  <si>
    <t>과제 목적</t>
    <phoneticPr fontId="1" type="noConversion"/>
  </si>
  <si>
    <t>과제 내용 
및 결과</t>
    <phoneticPr fontId="1" type="noConversion"/>
  </si>
  <si>
    <t>활용방안 
및 기대효과</t>
    <phoneticPr fontId="1" type="noConversion"/>
  </si>
  <si>
    <r>
      <rPr>
        <sz val="11"/>
        <color theme="1"/>
        <rFont val="맑은 고딕"/>
        <family val="3"/>
        <charset val="129"/>
      </rPr>
      <t>※</t>
    </r>
    <r>
      <rPr>
        <sz val="11"/>
        <color theme="1"/>
        <rFont val="맑은 고딕"/>
        <family val="2"/>
        <charset val="129"/>
      </rPr>
      <t xml:space="preserve"> </t>
    </r>
    <r>
      <rPr>
        <sz val="11"/>
        <color theme="1"/>
        <rFont val="맑은 고딕"/>
        <family val="2"/>
        <charset val="129"/>
        <scheme val="minor"/>
      </rPr>
      <t>과제 결과물 이미지/사진 등 첨부(필수)</t>
    </r>
    <phoneticPr fontId="1" type="noConversion"/>
  </si>
  <si>
    <t>위와 같이 캡스톤디자인 결과보고서를 제출합니다.
2020년   월   일
                                                                                      팀장(학생) :                  (인)
                                                                                      담당교수 :                    (인)</t>
    <phoneticPr fontId="1" type="noConversion"/>
  </si>
  <si>
    <t>산학연계 활동 결과 보고(산학연계트랙만 필수 기입)</t>
    <phoneticPr fontId="1" type="noConversion"/>
  </si>
  <si>
    <t>[양식3]</t>
    <phoneticPr fontId="1" type="noConversion"/>
  </si>
  <si>
    <t>[양식4]</t>
    <phoneticPr fontId="1" type="noConversion"/>
  </si>
  <si>
    <t>[양식5]</t>
    <phoneticPr fontId="1" type="noConversion"/>
  </si>
  <si>
    <t>[양식6]</t>
    <phoneticPr fontId="1" type="noConversion"/>
  </si>
  <si>
    <t>[양식7]</t>
    <phoneticPr fontId="1" type="noConversion"/>
  </si>
  <si>
    <t>[양식8]</t>
    <phoneticPr fontId="1" type="noConversion"/>
  </si>
  <si>
    <t>캡스톤디자인 문헌 기부채납 신청서</t>
    <phoneticPr fontId="1" type="noConversion"/>
  </si>
  <si>
    <t>도서 목록</t>
    <phoneticPr fontId="1" type="noConversion"/>
  </si>
  <si>
    <t>번호</t>
    <phoneticPr fontId="1" type="noConversion"/>
  </si>
  <si>
    <t>도서명</t>
    <phoneticPr fontId="1" type="noConversion"/>
  </si>
  <si>
    <t>저자</t>
    <phoneticPr fontId="1" type="noConversion"/>
  </si>
  <si>
    <t>출판사</t>
    <phoneticPr fontId="1" type="noConversion"/>
  </si>
  <si>
    <t>출판년도</t>
    <phoneticPr fontId="1" type="noConversion"/>
  </si>
  <si>
    <t>구입금액</t>
    <phoneticPr fontId="1" type="noConversion"/>
  </si>
  <si>
    <t>ISBN번호</t>
    <phoneticPr fontId="1" type="noConversion"/>
  </si>
  <si>
    <t>구매자</t>
    <phoneticPr fontId="1" type="noConversion"/>
  </si>
  <si>
    <t>산업체 담당자:</t>
    <phoneticPr fontId="1" type="noConversion"/>
  </si>
  <si>
    <t xml:space="preserve">2020년      월      일  </t>
    <phoneticPr fontId="1" type="noConversion"/>
  </si>
  <si>
    <t>(예시)
우리 팀은 (         )업체와 (                                ) 과제를 수행하기 위해 실무 담당자와의 멘토링 등을 통해 현장에 적용할 수 있는 제품 개발을 목표로 함
- 세부 내용 작성</t>
    <phoneticPr fontId="1" type="noConversion"/>
  </si>
  <si>
    <t>※ 활동일시: 영수증 발행시간이 활동 시간안에 반드시 포함되어야 함(영수증 후면 첨부)
※ 1인당 1만원 이내 사용(카페 음료 1인당 1잔), 서명 인원은 팀원 수(+교수님, 멘토)를 초과할 수 없음
※ 동일한 날짜에 사용한 식사(식당)영수증과 음료(카페)영수증은 정산될 수 없음.
※ 수기로 내용 수정 시 수정 내역 위에 팀장의 도장(서명) 필요(수정테이프 사용불가)</t>
    <phoneticPr fontId="1" type="noConversion"/>
  </si>
  <si>
    <r>
      <t xml:space="preserve">
상기 도서를 정히 인수함
학술정보지원팀(학술정보관) 팀장/담당자</t>
    </r>
    <r>
      <rPr>
        <u/>
        <sz val="14"/>
        <color theme="1"/>
        <rFont val="맑은 고딕"/>
        <family val="3"/>
        <charset val="129"/>
        <scheme val="minor"/>
      </rPr>
      <t xml:space="preserve">                        </t>
    </r>
    <r>
      <rPr>
        <sz val="14"/>
        <color theme="1"/>
        <rFont val="맑은 고딕"/>
        <family val="3"/>
        <charset val="129"/>
        <scheme val="minor"/>
      </rPr>
      <t xml:space="preserve"> (인)</t>
    </r>
    <phoneticPr fontId="1" type="noConversion"/>
  </si>
  <si>
    <t>세      부      내      역</t>
    <phoneticPr fontId="24" type="noConversion"/>
  </si>
  <si>
    <t>거래명세서 내용과 동일</t>
    <phoneticPr fontId="24" type="noConversion"/>
  </si>
  <si>
    <t>견적서 내용과 동일</t>
    <phoneticPr fontId="24" type="noConversion"/>
  </si>
  <si>
    <t>영수증 내용과 동일</t>
    <phoneticPr fontId="24" type="noConversion"/>
  </si>
  <si>
    <t xml:space="preserve"> (       ) </t>
    <phoneticPr fontId="24" type="noConversion"/>
  </si>
  <si>
    <t xml:space="preserve">        위와 같이 검수 하였음.</t>
    <phoneticPr fontId="24" type="noConversion"/>
  </si>
  <si>
    <t>검수자</t>
    <phoneticPr fontId="24" type="noConversion"/>
  </si>
  <si>
    <t>직  위</t>
    <phoneticPr fontId="24" type="noConversion"/>
  </si>
  <si>
    <t>성  명</t>
    <phoneticPr fontId="24" type="noConversion"/>
  </si>
  <si>
    <t>유관순</t>
    <phoneticPr fontId="24" type="noConversion"/>
  </si>
  <si>
    <t>(인)</t>
    <phoneticPr fontId="24" type="noConversion"/>
  </si>
  <si>
    <t>홍길동</t>
    <phoneticPr fontId="24" type="noConversion"/>
  </si>
  <si>
    <t xml:space="preserve">        위 검수조서 물품을 정히 인수함.</t>
    <phoneticPr fontId="24" type="noConversion"/>
  </si>
  <si>
    <t xml:space="preserve"> (      ) </t>
    <phoneticPr fontId="24" type="noConversion"/>
  </si>
  <si>
    <t>품목 및 수량</t>
    <phoneticPr fontId="24" type="noConversion"/>
  </si>
  <si>
    <t>(예시)
모조지 1종</t>
    <phoneticPr fontId="1" type="noConversion"/>
  </si>
  <si>
    <t xml:space="preserve">기타(세금계산서) 내용과 동일 </t>
    <phoneticPr fontId="24" type="noConversion"/>
  </si>
  <si>
    <t>담당교수</t>
    <phoneticPr fontId="24" type="noConversion"/>
  </si>
  <si>
    <t>인수자</t>
    <phoneticPr fontId="1" type="noConversion"/>
  </si>
  <si>
    <t>학과조교</t>
    <phoneticPr fontId="1" type="noConversion"/>
  </si>
  <si>
    <t>실제작성 칸</t>
    <phoneticPr fontId="1" type="noConversion"/>
  </si>
  <si>
    <r>
      <rPr>
        <sz val="11"/>
        <color rgb="FFFF0000"/>
        <rFont val="맑은 고딕"/>
        <family val="3"/>
        <charset val="129"/>
        <scheme val="minor"/>
      </rPr>
      <t>&lt;notice&gt;</t>
    </r>
    <r>
      <rPr>
        <sz val="11"/>
        <color theme="1"/>
        <rFont val="맑은 고딕"/>
        <family val="2"/>
        <charset val="129"/>
        <scheme val="minor"/>
      </rPr>
      <t xml:space="preserve">
</t>
    </r>
    <phoneticPr fontId="1" type="noConversion"/>
  </si>
  <si>
    <r>
      <t>캡스톤디자인 과제 세부 계획서</t>
    </r>
    <r>
      <rPr>
        <b/>
        <sz val="22"/>
        <color theme="1"/>
        <rFont val="맑은 고딕"/>
        <family val="3"/>
        <charset val="129"/>
      </rPr>
      <t>Ⅰ</t>
    </r>
    <phoneticPr fontId="1" type="noConversion"/>
  </si>
  <si>
    <t>[양식2-1]</t>
    <phoneticPr fontId="1" type="noConversion"/>
  </si>
  <si>
    <r>
      <t>캡스톤디자인 과제 세부 계획서</t>
    </r>
    <r>
      <rPr>
        <b/>
        <sz val="22"/>
        <color theme="1"/>
        <rFont val="맑은 고딕"/>
        <family val="3"/>
        <charset val="129"/>
      </rPr>
      <t>Ⅱ</t>
    </r>
    <phoneticPr fontId="1" type="noConversion"/>
  </si>
  <si>
    <t xml:space="preserve">▷ 캡스톤디자인 교과목 지원 가이드라인을 확인하고 숙지하셨습니까? </t>
    <phoneticPr fontId="1" type="noConversion"/>
  </si>
  <si>
    <t>금액(원)</t>
    <phoneticPr fontId="1" type="noConversion"/>
  </si>
  <si>
    <t>비율(%)</t>
    <phoneticPr fontId="1" type="noConversion"/>
  </si>
  <si>
    <t>※ 가이드라인 미숙지로 인한 책임은 본인에게 있으며 위의 내용을 반드시 확인하고 
캡스톤디자인 교과목을 성실히 수행할 것을 약속 합니다.</t>
    <phoneticPr fontId="1" type="noConversion"/>
  </si>
  <si>
    <t>산학연계트랙</t>
    <phoneticPr fontId="1" type="noConversion"/>
  </si>
  <si>
    <r>
      <rPr>
        <b/>
        <sz val="12"/>
        <color theme="1"/>
        <rFont val="맑은 고딕"/>
        <family val="3"/>
        <charset val="129"/>
        <scheme val="minor"/>
      </rPr>
      <t xml:space="preserve">위와 같이 정산을 요청 드리며,  
과제와 연관된 구입내역임을 확인 및 책임 서약합니다.
</t>
    </r>
    <r>
      <rPr>
        <sz val="12"/>
        <color theme="1"/>
        <rFont val="맑은 고딕"/>
        <family val="2"/>
        <charset val="129"/>
        <scheme val="minor"/>
      </rPr>
      <t xml:space="preserve">
2020년       월       일</t>
    </r>
    <phoneticPr fontId="1" type="noConversion"/>
  </si>
  <si>
    <t>활용 용도(과제와의 연관성)</t>
    <phoneticPr fontId="1" type="noConversion"/>
  </si>
  <si>
    <r>
      <rPr>
        <b/>
        <sz val="14"/>
        <color theme="1"/>
        <rFont val="맑은 고딕"/>
        <family val="3"/>
        <charset val="129"/>
        <scheme val="minor"/>
      </rPr>
      <t xml:space="preserve">위 문헌은 캡스톤디자인 교과목 지원금으로 구매하였으며  
상명대학교 학술정보관에 기부채납을 신청합니다.
</t>
    </r>
    <r>
      <rPr>
        <sz val="14"/>
        <color theme="1"/>
        <rFont val="맑은 고딕"/>
        <family val="2"/>
        <charset val="129"/>
        <scheme val="minor"/>
      </rPr>
      <t xml:space="preserve">
2020년        월        일
                                                               팀장(학생):                      (인)
                                                                        </t>
    </r>
    <r>
      <rPr>
        <b/>
        <sz val="18"/>
        <color theme="1"/>
        <rFont val="맑은 고딕"/>
        <family val="3"/>
        <charset val="129"/>
        <scheme val="minor"/>
      </rPr>
      <t xml:space="preserve">  학술정보관장 귀하</t>
    </r>
    <phoneticPr fontId="1" type="noConversion"/>
  </si>
  <si>
    <r>
      <t>캡스톤디자인 활동보고서</t>
    </r>
    <r>
      <rPr>
        <b/>
        <sz val="22"/>
        <color theme="1"/>
        <rFont val="맑은 고딕"/>
        <family val="3"/>
        <charset val="129"/>
      </rPr>
      <t>Ⅰ</t>
    </r>
    <phoneticPr fontId="1" type="noConversion"/>
  </si>
  <si>
    <t>(예시)
▶ 활동 목표
1. 내용입력
2. 내용입력
▶ 활동내용 및 결과
1. 내용입력
2. 내용입력       
  ※ 최소 10줄 이상 작성, 활동 내용에 따라 여러 장에 걸쳐 작성할 수 있음</t>
    <phoneticPr fontId="1" type="noConversion"/>
  </si>
  <si>
    <t>[양식7-1]</t>
    <phoneticPr fontId="1" type="noConversion"/>
  </si>
  <si>
    <r>
      <t>캡스톤디자인 활동보고서</t>
    </r>
    <r>
      <rPr>
        <b/>
        <sz val="22"/>
        <color theme="1"/>
        <rFont val="맑은 고딕"/>
        <family val="3"/>
        <charset val="129"/>
      </rPr>
      <t>Ⅱ</t>
    </r>
    <phoneticPr fontId="1" type="noConversion"/>
  </si>
  <si>
    <t>[양식9]</t>
    <phoneticPr fontId="1" type="noConversion"/>
  </si>
  <si>
    <t>검 수  및  인 수 확 인 서</t>
    <phoneticPr fontId="24" type="noConversion"/>
  </si>
  <si>
    <t>[양식10]</t>
    <phoneticPr fontId="1" type="noConversion"/>
  </si>
  <si>
    <r>
      <t>캡스톤디자인 결과보고서</t>
    </r>
    <r>
      <rPr>
        <b/>
        <sz val="22"/>
        <color theme="1"/>
        <rFont val="맑은 고딕"/>
        <family val="3"/>
        <charset val="129"/>
      </rPr>
      <t>Ⅰ</t>
    </r>
    <phoneticPr fontId="1" type="noConversion"/>
  </si>
  <si>
    <t>[양식10-1]</t>
    <phoneticPr fontId="1" type="noConversion"/>
  </si>
  <si>
    <r>
      <t>캡스톤디자인 결과보고서</t>
    </r>
    <r>
      <rPr>
        <b/>
        <sz val="22"/>
        <color theme="1"/>
        <rFont val="맑은 고딕"/>
        <family val="3"/>
        <charset val="129"/>
      </rPr>
      <t>Ⅱ</t>
    </r>
    <r>
      <rPr>
        <b/>
        <sz val="22"/>
        <color theme="1"/>
        <rFont val="맑은 고딕"/>
        <family val="3"/>
        <charset val="129"/>
        <scheme val="minor"/>
      </rPr>
      <t>(산학연계인 경우)</t>
    </r>
    <phoneticPr fontId="1" type="noConversion"/>
  </si>
  <si>
    <t>[별첨1]</t>
    <phoneticPr fontId="1" type="noConversion"/>
  </si>
  <si>
    <t>[별첨2]</t>
    <phoneticPr fontId="1" type="noConversion"/>
  </si>
  <si>
    <t>D</t>
    <phoneticPr fontId="1" type="noConversion"/>
  </si>
  <si>
    <t>E</t>
    <phoneticPr fontId="1" type="noConversion"/>
  </si>
  <si>
    <t>특강</t>
    <phoneticPr fontId="1" type="noConversion"/>
  </si>
  <si>
    <t>자문</t>
  </si>
  <si>
    <t>자문</t>
    <phoneticPr fontId="1" type="noConversion"/>
  </si>
  <si>
    <t>전공트랙</t>
    <phoneticPr fontId="1" type="noConversion"/>
  </si>
  <si>
    <t>산학연계트랙</t>
    <phoneticPr fontId="1" type="noConversion"/>
  </si>
  <si>
    <t>산업체명</t>
    <phoneticPr fontId="1" type="noConversion"/>
  </si>
  <si>
    <t>대표자명</t>
    <phoneticPr fontId="1" type="noConversion"/>
  </si>
  <si>
    <t xml:space="preserve">(인)   </t>
    <phoneticPr fontId="1" type="noConversion"/>
  </si>
  <si>
    <t>트랙유형</t>
    <phoneticPr fontId="1" type="noConversion"/>
  </si>
  <si>
    <t>이순신</t>
    <phoneticPr fontId="1" type="noConversion"/>
  </si>
  <si>
    <t>캡스톤디자인</t>
    <phoneticPr fontId="1" type="noConversion"/>
  </si>
  <si>
    <t>소프트웨어학과</t>
    <phoneticPr fontId="1" type="noConversion"/>
  </si>
  <si>
    <t>공과대학</t>
    <phoneticPr fontId="1" type="noConversion"/>
  </si>
  <si>
    <t>(산학연계 한 산업체(담당자)와 특강/자문/회의/심의 등 구체적인 산학연계 활동 내역 기재/사진 부착)</t>
    <phoneticPr fontId="1" type="noConversion"/>
  </si>
  <si>
    <r>
      <t xml:space="preserve">※ 본 서류는 상명대학교‘캡스톤디자인’교과목 참여 확인 목적으로 활용되며 이 외의 기타 상업적인 이용 등 다른 용도로 활용되지 않습니다.
</t>
    </r>
    <r>
      <rPr>
        <sz val="12"/>
        <color theme="1"/>
        <rFont val="맑은 고딕"/>
        <family val="3"/>
        <charset val="129"/>
        <scheme val="minor"/>
      </rPr>
      <t>※ 산업체 2개 이상도 연계 가능. 단, 최소 2회 이상 산업체와 활동을 갖아야함(활동보고서 2건 이상 필수 제출)
※ 결과보고서 작성시 산학연계 활동 결과 보고 제출 필수</t>
    </r>
    <phoneticPr fontId="1" type="noConversion"/>
  </si>
  <si>
    <t>거래명세서(견적서) 부착</t>
    <phoneticPr fontId="1" type="noConversion"/>
  </si>
  <si>
    <t>※ 특별강의 참석팀 중 특별강의 예산배정 팀만 해당양식 제출
※ 지급금액은 1회 특강료 기준에 맞게 기입</t>
    <phoneticPr fontId="1" type="noConversion"/>
  </si>
  <si>
    <t>양식 번호</t>
  </si>
  <si>
    <t>캡스톤디자인 과제 계획서</t>
  </si>
  <si>
    <t>캡스톤디자인 과제 세부 계획서</t>
  </si>
  <si>
    <t>캡스톤디자인 지원금 정산서</t>
  </si>
  <si>
    <t>캡스톤디자인 재료비 지출 내역서</t>
  </si>
  <si>
    <t>캡스톤디자인 활동보고서</t>
  </si>
  <si>
    <t>캡스톤디자인 특별강의/자문 확인서</t>
  </si>
  <si>
    <t>검수 및 인수증</t>
  </si>
  <si>
    <t>캡스톤디자인 결과보고서</t>
  </si>
  <si>
    <t>구분</t>
  </si>
  <si>
    <t>제출서류</t>
  </si>
  <si>
    <t>문헌 기부 채납 신청서</t>
  </si>
  <si>
    <t>캡스톤디자인 산학연계 확인서
(산학연계 트랙만 제출)</t>
    <phoneticPr fontId="1" type="noConversion"/>
  </si>
  <si>
    <t>과제 신청 
제출 서류</t>
    <phoneticPr fontId="1" type="noConversion"/>
  </si>
  <si>
    <t>지원금 정산 
제출 서류</t>
    <phoneticPr fontId="1" type="noConversion"/>
  </si>
  <si>
    <t>과제 결과보고 
제출 서류</t>
    <phoneticPr fontId="1" type="noConversion"/>
  </si>
  <si>
    <t>&lt;캡스톤디자인 서류 작성 안내&gt;</t>
    <phoneticPr fontId="1" type="noConversion"/>
  </si>
  <si>
    <t>2. 하단의 "0.기본정보입력(필수)" 시트는 양식 작성 전에 필수로 입력해 주세요</t>
    <phoneticPr fontId="1" type="noConversion"/>
  </si>
  <si>
    <t>1. 서류 제출 목록을 확인하시고 해당하는 양식을 작성 후 제출해 주시기 바랍니다.</t>
    <phoneticPr fontId="1" type="noConversion"/>
  </si>
  <si>
    <t>(나머지 양식에 기본 정보가 자동으로 입력 됨)</t>
  </si>
  <si>
    <t>컴퓨터과학과</t>
    <phoneticPr fontId="1" type="noConversion"/>
  </si>
  <si>
    <t>캡스톤디자인2</t>
    <phoneticPr fontId="1" type="noConversion"/>
  </si>
  <si>
    <t>조용주</t>
    <phoneticPr fontId="1" type="noConversion"/>
  </si>
  <si>
    <t>Ezai</t>
    <phoneticPr fontId="1" type="noConversion"/>
  </si>
  <si>
    <t>한창희</t>
    <phoneticPr fontId="1" type="noConversion"/>
  </si>
  <si>
    <t>장준영</t>
    <phoneticPr fontId="1" type="noConversion"/>
  </si>
  <si>
    <t>최건우</t>
    <phoneticPr fontId="1" type="noConversion"/>
  </si>
  <si>
    <t>황현정</t>
    <phoneticPr fontId="1" type="noConversion"/>
  </si>
  <si>
    <t>활동비</t>
  </si>
  <si>
    <t>회의 9000원 * 4인</t>
    <phoneticPr fontId="1" type="noConversion"/>
  </si>
  <si>
    <t>문구류 / 문헌비 / 인쇄</t>
    <phoneticPr fontId="1" type="noConversion"/>
  </si>
  <si>
    <r>
      <rPr>
        <b/>
        <sz val="11"/>
        <color theme="1"/>
        <rFont val="맑은 고딕"/>
        <family val="3"/>
        <charset val="129"/>
        <scheme val="minor"/>
      </rPr>
      <t xml:space="preserve">위와 같이 과제계획서를 제출하며, 중도포기하거나 구입불가능 
품목을 구입하여 한국연구재단 지적 및 환수 시에는 제반 규정에 따라 
지급받은 지원금을 전액 반납할 것을 서약합니다.
</t>
    </r>
    <r>
      <rPr>
        <sz val="11"/>
        <color theme="1"/>
        <rFont val="맑은 고딕"/>
        <family val="2"/>
        <charset val="129"/>
        <scheme val="minor"/>
      </rPr>
      <t xml:space="preserve">
2020년    9월  10 일
               담당교수 :          조용주                 (인)
학과(부)장/전공주임 :          강상욱                 (인)</t>
    </r>
    <phoneticPr fontId="1" type="noConversion"/>
  </si>
  <si>
    <t xml:space="preserve">본 프로젝트를 통해 개발할 소프트웨어의 주목적은 누구나 쉽게 챗봇을 만들 수 있는 챗봇빌더 플랫폼(Chatbot Builder Platform) 이다.
본 챗봇빌더 플랫폼의 목표는 비전문가들도 챗봇을 만들 수 있도록 하는 것이다.
최근에는 기획자 자영업자 심지어 개인에 이르기까지 챗봇을 사용하고 있으며 IT 기획자, 자영업자, 심지어 개인에 이르기까지 챗봇을 사용하고 있으며, 이러한 챗봇 개발에 대한 수요는 증가하고 있다. 그러나 이러한 챗봇 개발은 소위 '전문적' 지식을 갖춘 개발자들에게는 쉬울 수 있지만, 비전문가들은 손을 대지도 못할 정도로 어려운 경우가 많다. 
그래서 이런 비전문가도 쉽고 빠르게 챗봇을 개발할 수 있게끔 직관적인 사용자 경험과 사용자 인터페이스 도움말 등을 제공해 챗봇 제작에 대한 진입 장벽을 최대한 낮추고자 한다. </t>
    <phoneticPr fontId="1" type="noConversion"/>
  </si>
  <si>
    <t>우선, 온라인 강의 기간 동안에는 팀원들 간의 필수 기본 원칙들(Ground Rules)을 정해 지켜나가며, 최소 주 2회 카카오콕, 줌(Zoom)을 이용한 팀원 간의 지속적인 온라인 회의 및 소통을 통해 프로젝트에 대한 계획 수립 및 개발을 해나갈 예정이다.
또한, 주 1회 줌을 이용한 지도교수와의 주기적인 면담을 통해 추진일정 조율 및 아이디어 피드백 시간을 가질 것이다. 온라인 강의가 종료되면 이러한 작업들을 오프라인에서 진행할 계획이다.  
프로젝트는 우선 문서파일을 이용해 구현하고자 하는 기능들을 구체화하고 세분화하여 무엇을 개발해야 하는지 명확히 하고, 이를 토대로 팀원들의 역할을 프론트엔드, 벡엔드 서버관리 등과 같이 부여한다.    이후 프로토타이핑 툴(figma)을 이용해 UX/UI 디자인을 구현하고자 하는 기능들이 구상되었는지를 중점으로 작성한다. 
프로토타이핑이 완료되면 소프트웨어를 개발에 착수하고 이때 깃(GIT)을 이용해 파일과 버전 관리를 진행하고자 한다. 그리고 소프트웨어를 AWS를 이용해 서비스를 배포하여 실질적인 릴리즈(Release)까지 구현하며 프로젝트를 종료할 것이다.</t>
    <phoneticPr fontId="1" type="noConversion"/>
  </si>
  <si>
    <t>현재 존재하는 대부분의 챗봇빌더는 자연어 처리와 같은 복합형 챗봇의 기능들에 대한 이해가 필요하고 어려운 용어와 방대한 메뉴얼을 읽어야만 시작할 수 있어서 일반인들이 접근하기에 쉽지 않다. 하지만 본 소프트웨어는 직관적인 UX/UI와 기능별 도움말을 통해 별도의 프로그래밍 학습 없이 챗봇을 쉽게 만들 수 있게 하고자 한다.  
이를 통해 많은 사람들이 챗봇빌더에 대한 접근성이 높아지고 챗봇빌더에 대한 진입 장벽이 해소될 수 있다. 
오늘날 챗봇은 그 사용처가 점점 넓어지고 다양해지고 있고 여러 국내 IT기업들에서도 이러한 챗봇을 개발할 수 있는 도구들을 제공하고 있다. 하지만 이러한 도구들은 해당 회사에서 제공하는 플랫폼만을 지원하는 경우가 많다. 따라서 다른 플랫폼을 지원하려면 동일한 내용의 챗봇을 새로 만들어야 하는 경우들이 발생한다. 또한 이 프로젝트에서 개발하는 빌더로 만들어진 챗봇은 라인(Line), 텔레그램(Telegram)등 여러 챗봇 플랫폼에 적용시킬 수 있도록 하여 개발 시간을 단축시킬 수 있고 높은 범용성으로 본 소프트웨어 사용자의 수요를 충족할 수 있다 , .</t>
    <phoneticPr fontId="1" type="noConversion"/>
  </si>
  <si>
    <t xml:space="preserve">팀장(학생):          한창희              (인)        </t>
    <phoneticPr fontId="1" type="noConversion"/>
  </si>
  <si>
    <t>프로젝트 수행 모임 계획 / 수행 계획 수립</t>
    <phoneticPr fontId="1" type="noConversion"/>
  </si>
  <si>
    <t>기능 분석 / 요구사항 정의 및 분석</t>
    <phoneticPr fontId="1" type="noConversion"/>
  </si>
  <si>
    <t>상세 기능 정의</t>
    <phoneticPr fontId="1" type="noConversion"/>
  </si>
  <si>
    <t>DB 설계 / 프로토타이핑</t>
    <phoneticPr fontId="1" type="noConversion"/>
  </si>
  <si>
    <t>응용 SW 개발</t>
    <phoneticPr fontId="1" type="noConversion"/>
  </si>
  <si>
    <t>테스트 시나리오 작성 / 단위 테스트</t>
    <phoneticPr fontId="1" type="noConversion"/>
  </si>
  <si>
    <t>통합 테스트 / 소프트웨어 릴리즈</t>
    <phoneticPr fontId="1" type="noConversion"/>
  </si>
  <si>
    <t>결과보고서 작성</t>
    <phoneticPr fontId="1" type="noConversion"/>
  </si>
  <si>
    <t>AWS 서버 배포</t>
    <phoneticPr fontId="1" type="noConversion"/>
  </si>
  <si>
    <t>쉽게 만드는 챗봇빌더 플랫폼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</si>
</sst>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76" formatCode="####&quot;년&quot;\ \ \ \ ##&quot;월&quot;\ \ \ \ ##&quot;일&quot;\ \ "/>
    <numFmt numFmtId="177" formatCode="####&quot;년&quot;\ \ \ \ \ \ ##&quot;월&quot;\ \ \ \ \ \ ##&quot;일&quot;\ \ "/>
  </numFmts>
  <fonts count="39">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1"/>
      <color rgb="FF000000"/>
      <name val="맑은 고딕"/>
      <family val="3"/>
      <charset val="129"/>
      <scheme val="minor"/>
    </font>
    <font>
      <sz val="11"/>
      <color theme="1"/>
      <name val="맑은 고딕"/>
      <family val="3"/>
      <charset val="128"/>
      <scheme val="minor"/>
    </font>
    <font>
      <b/>
      <sz val="16"/>
      <color theme="1"/>
      <name val="맑은 고딕"/>
      <family val="3"/>
      <charset val="129"/>
      <scheme val="minor"/>
    </font>
    <font>
      <b/>
      <sz val="22"/>
      <color theme="1"/>
      <name val="맑은 고딕"/>
      <family val="3"/>
      <charset val="129"/>
      <scheme val="minor"/>
    </font>
    <font>
      <sz val="10"/>
      <color theme="1"/>
      <name val="맑은 고딕"/>
      <family val="2"/>
      <charset val="129"/>
      <scheme val="minor"/>
    </font>
    <font>
      <b/>
      <sz val="10"/>
      <color theme="1"/>
      <name val="맑은 고딕"/>
      <family val="3"/>
      <charset val="129"/>
      <scheme val="minor"/>
    </font>
    <font>
      <sz val="11"/>
      <color theme="1"/>
      <name val="맑은 고딕"/>
      <family val="3"/>
      <charset val="129"/>
      <scheme val="minor"/>
    </font>
    <font>
      <i/>
      <sz val="11"/>
      <color theme="8"/>
      <name val="맑은 고딕"/>
      <family val="3"/>
      <charset val="129"/>
      <scheme val="minor"/>
    </font>
    <font>
      <sz val="12"/>
      <color rgb="FF000000"/>
      <name val="맑은 고딕"/>
      <family val="3"/>
      <charset val="129"/>
      <scheme val="minor"/>
    </font>
    <font>
      <sz val="12"/>
      <color theme="1"/>
      <name val="맑은 고딕"/>
      <family val="3"/>
      <charset val="129"/>
      <scheme val="minor"/>
    </font>
    <font>
      <sz val="10"/>
      <color theme="1"/>
      <name val="맑은 고딕"/>
      <family val="3"/>
      <charset val="129"/>
      <scheme val="minor"/>
    </font>
    <font>
      <sz val="12"/>
      <color theme="1"/>
      <name val="맑은 고딕"/>
      <family val="2"/>
      <charset val="129"/>
      <scheme val="minor"/>
    </font>
    <font>
      <sz val="14"/>
      <color theme="1"/>
      <name val="맑은 고딕"/>
      <family val="3"/>
      <charset val="129"/>
      <scheme val="minor"/>
    </font>
    <font>
      <b/>
      <sz val="18"/>
      <color rgb="FF000000"/>
      <name val="맑은 고딕"/>
      <family val="3"/>
      <charset val="129"/>
      <scheme val="minor"/>
    </font>
    <font>
      <sz val="11"/>
      <color theme="1"/>
      <name val="맑은 고딕"/>
      <family val="3"/>
      <charset val="129"/>
    </font>
    <font>
      <sz val="11"/>
      <color theme="1"/>
      <name val="맑은 고딕"/>
      <family val="2"/>
      <charset val="129"/>
    </font>
    <font>
      <sz val="9"/>
      <color rgb="FF000000"/>
      <name val="Malgun Gothic"/>
      <family val="3"/>
      <charset val="129"/>
    </font>
    <font>
      <sz val="14"/>
      <color theme="1"/>
      <name val="맑은 고딕"/>
      <family val="2"/>
      <charset val="129"/>
      <scheme val="minor"/>
    </font>
    <font>
      <b/>
      <sz val="18"/>
      <color theme="1"/>
      <name val="맑은 고딕"/>
      <family val="3"/>
      <charset val="129"/>
      <scheme val="minor"/>
    </font>
    <font>
      <u/>
      <sz val="14"/>
      <color theme="1"/>
      <name val="맑은 고딕"/>
      <family val="3"/>
      <charset val="129"/>
      <scheme val="minor"/>
    </font>
    <font>
      <sz val="11"/>
      <name val="돋움"/>
      <family val="3"/>
      <charset val="129"/>
    </font>
    <font>
      <sz val="8"/>
      <name val="맑은 고딕"/>
      <family val="3"/>
      <charset val="129"/>
    </font>
    <font>
      <sz val="11"/>
      <color theme="1"/>
      <name val="함초롬바탕"/>
      <family val="1"/>
      <charset val="129"/>
    </font>
    <font>
      <b/>
      <sz val="21"/>
      <color theme="1"/>
      <name val="맑은 고딕"/>
      <family val="3"/>
      <charset val="129"/>
      <scheme val="minor"/>
    </font>
    <font>
      <sz val="10"/>
      <color rgb="FF00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b/>
      <sz val="22"/>
      <color theme="1"/>
      <name val="맑은 고딕"/>
      <family val="3"/>
      <charset val="129"/>
    </font>
    <font>
      <b/>
      <sz val="12"/>
      <color rgb="FF000000"/>
      <name val="맑은 고딕"/>
      <family val="3"/>
      <charset val="129"/>
      <scheme val="minor"/>
    </font>
    <font>
      <b/>
      <sz val="12"/>
      <color theme="1"/>
      <name val="맑은 고딕"/>
      <family val="3"/>
      <charset val="129"/>
      <scheme val="minor"/>
    </font>
    <font>
      <b/>
      <sz val="14"/>
      <color theme="1"/>
      <name val="맑은 고딕"/>
      <family val="3"/>
      <charset val="129"/>
      <scheme val="minor"/>
    </font>
    <font>
      <i/>
      <sz val="11"/>
      <color rgb="FFFF0000"/>
      <name val="맑은 고딕"/>
      <family val="3"/>
      <charset val="129"/>
      <scheme val="minor"/>
    </font>
    <font>
      <b/>
      <sz val="20"/>
      <color theme="1"/>
      <name val="맑은 고딕"/>
      <family val="3"/>
      <charset val="129"/>
      <scheme val="minor"/>
    </font>
    <font>
      <b/>
      <u/>
      <sz val="12"/>
      <color theme="1"/>
      <name val="맑은 고딕"/>
      <family val="3"/>
      <charset val="129"/>
      <scheme val="minor"/>
    </font>
    <font>
      <b/>
      <u/>
      <sz val="12"/>
      <color rgb="FFFF0000"/>
      <name val="맑은 고딕"/>
      <family val="3"/>
      <charset val="129"/>
      <scheme val="minor"/>
    </font>
    <font>
      <b/>
      <sz val="11"/>
      <color rgb="FFFF0000"/>
      <name val="맑은 고딕"/>
      <family val="3"/>
      <charset val="129"/>
      <scheme val="minor"/>
    </font>
  </fonts>
  <fills count="7">
    <fill>
      <patternFill patternType="none"/>
    </fill>
    <fill>
      <patternFill patternType="gray125"/>
    </fill>
    <fill>
      <patternFill patternType="solid">
        <fgColor theme="1" tint="0.499984740745262"/>
        <bgColor indexed="64"/>
      </patternFill>
    </fill>
    <fill>
      <patternFill patternType="solid">
        <fgColor theme="6" tint="-0.24997711111789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FF3FB"/>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rgb="FFFF0000"/>
      </left>
      <right style="thin">
        <color indexed="64"/>
      </right>
      <top style="medium">
        <color rgb="FFFF0000"/>
      </top>
      <bottom style="medium">
        <color rgb="FFFF0000"/>
      </bottom>
      <diagonal/>
    </border>
    <border>
      <left style="thin">
        <color indexed="64"/>
      </left>
      <right style="thin">
        <color indexed="64"/>
      </right>
      <top style="medium">
        <color rgb="FFFF0000"/>
      </top>
      <bottom style="medium">
        <color rgb="FFFF0000"/>
      </bottom>
      <diagonal/>
    </border>
    <border>
      <left style="thin">
        <color indexed="64"/>
      </left>
      <right style="medium">
        <color rgb="FFFF0000"/>
      </right>
      <top style="medium">
        <color rgb="FFFF0000"/>
      </top>
      <bottom style="medium">
        <color rgb="FFFF0000"/>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style="medium">
        <color indexed="64"/>
      </left>
      <right/>
      <top style="thin">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bottom style="thin">
        <color indexed="64"/>
      </bottom>
      <diagonal/>
    </border>
    <border>
      <left/>
      <right/>
      <top style="double">
        <color indexed="64"/>
      </top>
      <bottom/>
      <diagonal/>
    </border>
    <border>
      <left/>
      <right style="medium">
        <color indexed="64"/>
      </right>
      <top style="double">
        <color indexed="64"/>
      </top>
      <bottom/>
      <diagonal/>
    </border>
    <border>
      <left style="thin">
        <color indexed="64"/>
      </left>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s>
  <cellStyleXfs count="3">
    <xf numFmtId="0" fontId="0" fillId="0" borderId="0">
      <alignment vertical="center"/>
    </xf>
    <xf numFmtId="41" fontId="2" fillId="0" borderId="0" applyFont="0" applyFill="0" applyBorder="0" applyAlignment="0" applyProtection="0">
      <alignment vertical="center"/>
    </xf>
    <xf numFmtId="0" fontId="23" fillId="0" borderId="0"/>
  </cellStyleXfs>
  <cellXfs count="286">
    <xf numFmtId="0" fontId="0" fillId="0" borderId="0" xfId="0">
      <alignment vertical="center"/>
    </xf>
    <xf numFmtId="0" fontId="0" fillId="3" borderId="1" xfId="0" applyNumberFormat="1" applyFill="1" applyBorder="1" applyAlignment="1">
      <alignment horizontal="center" vertical="center"/>
    </xf>
    <xf numFmtId="0" fontId="0" fillId="2" borderId="1" xfId="0" applyNumberFormat="1" applyFill="1" applyBorder="1" applyAlignment="1">
      <alignment horizontal="center" vertical="center"/>
    </xf>
    <xf numFmtId="0" fontId="0" fillId="0" borderId="0" xfId="0" applyAlignment="1">
      <alignment horizontal="center" vertical="center"/>
    </xf>
    <xf numFmtId="0" fontId="10" fillId="0" borderId="6" xfId="0" applyNumberFormat="1" applyFont="1" applyBorder="1" applyAlignment="1">
      <alignment horizontal="center" vertical="center"/>
    </xf>
    <xf numFmtId="0" fontId="10" fillId="0" borderId="6" xfId="0" applyNumberFormat="1" applyFont="1" applyBorder="1" applyAlignment="1">
      <alignment horizontal="center" vertical="center" wrapText="1"/>
    </xf>
    <xf numFmtId="41" fontId="10" fillId="0" borderId="6" xfId="1" applyFont="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41" fontId="0" fillId="2" borderId="1" xfId="1" applyFont="1" applyFill="1" applyBorder="1" applyAlignment="1">
      <alignment horizontal="center" vertical="center"/>
    </xf>
    <xf numFmtId="41" fontId="0" fillId="4" borderId="9" xfId="1" applyFont="1" applyFill="1" applyBorder="1" applyAlignment="1">
      <alignment horizontal="center" vertical="center"/>
    </xf>
    <xf numFmtId="41" fontId="0" fillId="0" borderId="0" xfId="1" applyFont="1">
      <alignment vertical="center"/>
    </xf>
    <xf numFmtId="0" fontId="9" fillId="5" borderId="16" xfId="0" applyFont="1" applyFill="1" applyBorder="1" applyAlignment="1">
      <alignment horizontal="center" vertical="center"/>
    </xf>
    <xf numFmtId="0" fontId="0" fillId="0" borderId="17" xfId="0" applyBorder="1" applyAlignment="1">
      <alignment horizontal="center" vertical="center"/>
    </xf>
    <xf numFmtId="0" fontId="0" fillId="0" borderId="16" xfId="0"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16" xfId="0" applyBorder="1" applyAlignment="1">
      <alignment horizontal="center" vertical="center"/>
    </xf>
    <xf numFmtId="0" fontId="9" fillId="5" borderId="17" xfId="0" applyFont="1" applyFill="1" applyBorder="1" applyAlignment="1">
      <alignment horizontal="center" vertical="center"/>
    </xf>
    <xf numFmtId="0" fontId="11" fillId="0" borderId="22" xfId="0" applyFont="1" applyBorder="1" applyAlignment="1">
      <alignment horizontal="left" vertical="center"/>
    </xf>
    <xf numFmtId="0" fontId="8" fillId="0" borderId="0" xfId="0" applyFont="1" applyBorder="1" applyAlignment="1">
      <alignment horizontal="left" vertical="center"/>
    </xf>
    <xf numFmtId="0" fontId="12" fillId="0" borderId="0" xfId="0" applyFont="1">
      <alignment vertical="center"/>
    </xf>
    <xf numFmtId="0" fontId="12" fillId="0" borderId="14" xfId="0" applyFont="1" applyBorder="1">
      <alignment vertical="center"/>
    </xf>
    <xf numFmtId="0" fontId="12" fillId="0" borderId="5" xfId="0" applyFont="1" applyBorder="1" applyAlignment="1">
      <alignment horizontal="center" vertical="center"/>
    </xf>
    <xf numFmtId="0" fontId="12" fillId="0" borderId="0" xfId="0" applyFont="1" applyBorder="1" applyAlignment="1">
      <alignment horizontal="center" vertical="center"/>
    </xf>
    <xf numFmtId="0" fontId="12" fillId="0" borderId="26" xfId="0" applyFont="1" applyBorder="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0" fillId="0" borderId="16" xfId="0" applyFill="1" applyBorder="1">
      <alignment vertical="center"/>
    </xf>
    <xf numFmtId="0" fontId="0" fillId="0" borderId="18" xfId="0" applyBorder="1">
      <alignment vertical="center"/>
    </xf>
    <xf numFmtId="0" fontId="9" fillId="0" borderId="1" xfId="0" applyFont="1" applyFill="1" applyBorder="1" applyAlignment="1">
      <alignment horizontal="center" vertical="center" wrapText="1"/>
    </xf>
    <xf numFmtId="0" fontId="8" fillId="0" borderId="0" xfId="0" applyFont="1" applyBorder="1" applyAlignment="1">
      <alignment vertical="center"/>
    </xf>
    <xf numFmtId="0" fontId="0" fillId="0" borderId="1" xfId="0" applyFill="1" applyBorder="1" applyAlignment="1">
      <alignment horizontal="center" vertical="center" shrinkToFit="1"/>
    </xf>
    <xf numFmtId="0" fontId="0" fillId="0" borderId="17" xfId="0" applyFill="1" applyBorder="1" applyAlignment="1">
      <alignment horizontal="center" vertical="center" shrinkToFit="1"/>
    </xf>
    <xf numFmtId="0" fontId="0" fillId="0" borderId="1" xfId="0"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0" fillId="5" borderId="16" xfId="0" applyFill="1" applyBorder="1" applyAlignment="1">
      <alignment horizontal="center" vertical="center"/>
    </xf>
    <xf numFmtId="0" fontId="0" fillId="0" borderId="17" xfId="0" applyBorder="1" applyAlignment="1">
      <alignment horizontal="center" vertical="center"/>
    </xf>
    <xf numFmtId="0" fontId="0" fillId="5" borderId="37" xfId="0" applyFill="1" applyBorder="1" applyAlignment="1">
      <alignment horizontal="center" vertical="center"/>
    </xf>
    <xf numFmtId="0" fontId="9" fillId="0" borderId="17" xfId="0" applyFont="1" applyBorder="1" applyAlignment="1">
      <alignment horizontal="center" vertical="center"/>
    </xf>
    <xf numFmtId="0" fontId="12" fillId="0" borderId="0" xfId="0" applyFont="1" applyBorder="1" applyAlignment="1">
      <alignment horizontal="right" vertical="center"/>
    </xf>
    <xf numFmtId="0" fontId="9" fillId="0" borderId="1" xfId="0" applyFont="1" applyBorder="1" applyAlignment="1">
      <alignment horizontal="center" vertical="center" wrapText="1"/>
    </xf>
    <xf numFmtId="0" fontId="0" fillId="5" borderId="17" xfId="0" applyFill="1" applyBorder="1" applyAlignment="1">
      <alignment horizontal="center" vertical="center"/>
    </xf>
    <xf numFmtId="0" fontId="0" fillId="0" borderId="19" xfId="0" applyBorder="1" applyAlignment="1">
      <alignment horizontal="center" vertical="center"/>
    </xf>
    <xf numFmtId="0" fontId="0" fillId="0" borderId="17" xfId="0" applyFill="1" applyBorder="1" applyAlignment="1">
      <alignment horizontal="center" vertical="center"/>
    </xf>
    <xf numFmtId="0" fontId="0" fillId="0" borderId="1" xfId="0" applyFill="1" applyBorder="1" applyAlignment="1">
      <alignment horizontal="center" vertical="center" wrapText="1"/>
    </xf>
    <xf numFmtId="0" fontId="0" fillId="5" borderId="16" xfId="0" applyFill="1" applyBorder="1" applyAlignment="1">
      <alignment horizontal="center" vertical="center" wrapText="1"/>
    </xf>
    <xf numFmtId="0" fontId="0" fillId="0" borderId="1" xfId="0" applyBorder="1" applyAlignment="1">
      <alignment horizontal="center" vertical="center"/>
    </xf>
    <xf numFmtId="0" fontId="25" fillId="0" borderId="0" xfId="2" applyFont="1" applyAlignment="1">
      <alignment vertical="center"/>
    </xf>
    <xf numFmtId="0" fontId="9" fillId="5" borderId="31" xfId="0" applyFont="1" applyFill="1" applyBorder="1" applyAlignment="1">
      <alignment horizontal="center" vertical="center"/>
    </xf>
    <xf numFmtId="0" fontId="9" fillId="5" borderId="32" xfId="0" applyFont="1" applyFill="1" applyBorder="1" applyAlignment="1">
      <alignment horizontal="center" vertical="center"/>
    </xf>
    <xf numFmtId="0" fontId="12" fillId="0" borderId="0" xfId="0" applyFont="1" applyBorder="1">
      <alignment vertical="center"/>
    </xf>
    <xf numFmtId="0" fontId="9" fillId="0" borderId="0" xfId="2" applyFont="1" applyAlignment="1">
      <alignment vertical="center"/>
    </xf>
    <xf numFmtId="0" fontId="13" fillId="0" borderId="11" xfId="2" applyFont="1" applyBorder="1" applyAlignment="1">
      <alignment horizontal="center" vertical="center"/>
    </xf>
    <xf numFmtId="0" fontId="13" fillId="0" borderId="12" xfId="2" applyFont="1" applyBorder="1" applyAlignment="1">
      <alignment horizontal="center" vertical="center"/>
    </xf>
    <xf numFmtId="0" fontId="27" fillId="0" borderId="12" xfId="2" applyFont="1" applyBorder="1" applyAlignment="1">
      <alignment horizontal="left" vertical="center" wrapText="1" indent="2"/>
    </xf>
    <xf numFmtId="0" fontId="13" fillId="0" borderId="13" xfId="2" applyFont="1" applyBorder="1" applyAlignment="1">
      <alignment vertical="center"/>
    </xf>
    <xf numFmtId="0" fontId="13" fillId="0" borderId="26" xfId="2" applyFont="1" applyBorder="1" applyAlignment="1">
      <alignment vertical="center"/>
    </xf>
    <xf numFmtId="0" fontId="13" fillId="0" borderId="0" xfId="2" applyFont="1" applyBorder="1" applyAlignment="1">
      <alignment vertical="center"/>
    </xf>
    <xf numFmtId="0" fontId="13" fillId="0" borderId="24" xfId="2" applyFont="1" applyBorder="1" applyAlignment="1">
      <alignment vertical="center"/>
    </xf>
    <xf numFmtId="0" fontId="13" fillId="0" borderId="26" xfId="2" applyFont="1" applyBorder="1" applyAlignment="1">
      <alignment horizontal="center" vertical="center"/>
    </xf>
    <xf numFmtId="0" fontId="13" fillId="0" borderId="0" xfId="2" applyFont="1" applyBorder="1" applyAlignment="1">
      <alignment horizontal="center" vertical="center"/>
    </xf>
    <xf numFmtId="0" fontId="13" fillId="0" borderId="0" xfId="2" applyFont="1" applyBorder="1" applyAlignment="1">
      <alignment horizontal="distributed" vertical="center"/>
    </xf>
    <xf numFmtId="0" fontId="13" fillId="0" borderId="24" xfId="2" applyFont="1" applyBorder="1" applyAlignment="1">
      <alignment horizontal="left" vertical="center"/>
    </xf>
    <xf numFmtId="0" fontId="13" fillId="0" borderId="27" xfId="2" applyFont="1" applyBorder="1" applyAlignment="1">
      <alignment vertical="center"/>
    </xf>
    <xf numFmtId="0" fontId="13" fillId="0" borderId="28" xfId="2" applyFont="1" applyBorder="1" applyAlignment="1">
      <alignment vertical="center"/>
    </xf>
    <xf numFmtId="0" fontId="13" fillId="0" borderId="29" xfId="2" applyFont="1" applyBorder="1" applyAlignment="1">
      <alignment vertical="center"/>
    </xf>
    <xf numFmtId="0" fontId="13" fillId="0" borderId="11" xfId="2" applyFont="1" applyBorder="1" applyAlignment="1">
      <alignment vertical="center"/>
    </xf>
    <xf numFmtId="0" fontId="13" fillId="0" borderId="12" xfId="2" applyFont="1" applyBorder="1" applyAlignment="1">
      <alignment vertical="center"/>
    </xf>
    <xf numFmtId="0" fontId="9" fillId="0" borderId="0" xfId="0" applyFont="1" applyAlignment="1">
      <alignment vertical="center" wrapText="1"/>
    </xf>
    <xf numFmtId="0" fontId="0" fillId="0" borderId="0" xfId="0" applyAlignment="1">
      <alignment horizontal="center" vertical="center"/>
    </xf>
    <xf numFmtId="0" fontId="0" fillId="5" borderId="16" xfId="0" applyFill="1" applyBorder="1" applyAlignment="1">
      <alignment horizontal="center" vertical="center" wrapText="1"/>
    </xf>
    <xf numFmtId="41" fontId="0" fillId="0" borderId="1" xfId="1" applyFont="1" applyFill="1" applyBorder="1" applyAlignment="1">
      <alignment horizontal="center" vertical="center"/>
    </xf>
    <xf numFmtId="41" fontId="0" fillId="0" borderId="1" xfId="1" applyFont="1" applyBorder="1" applyAlignment="1">
      <alignment horizontal="center" vertical="center"/>
    </xf>
    <xf numFmtId="10" fontId="0" fillId="0" borderId="17" xfId="0" applyNumberFormat="1" applyBorder="1" applyAlignment="1">
      <alignment horizontal="center" vertical="center"/>
    </xf>
    <xf numFmtId="41" fontId="9" fillId="0" borderId="1" xfId="1" applyFont="1" applyBorder="1" applyAlignment="1">
      <alignment horizontal="center" vertical="center"/>
    </xf>
    <xf numFmtId="41" fontId="0" fillId="0" borderId="1" xfId="1" applyFont="1" applyFill="1" applyBorder="1" applyAlignment="1">
      <alignment horizontal="center" vertical="center" shrinkToFit="1"/>
    </xf>
    <xf numFmtId="0" fontId="8" fillId="0" borderId="0" xfId="2" applyFont="1" applyAlignment="1">
      <alignment vertical="center"/>
    </xf>
    <xf numFmtId="0" fontId="8" fillId="0" borderId="0" xfId="0" applyFont="1">
      <alignment vertical="center"/>
    </xf>
    <xf numFmtId="0" fontId="0" fillId="5" borderId="16" xfId="0" applyFill="1" applyBorder="1" applyAlignment="1">
      <alignment horizontal="center" vertical="center"/>
    </xf>
    <xf numFmtId="0" fontId="0" fillId="5" borderId="1" xfId="0" applyFill="1" applyBorder="1" applyAlignment="1">
      <alignment horizontal="center" vertical="center"/>
    </xf>
    <xf numFmtId="0" fontId="34" fillId="0" borderId="0" xfId="0" applyFont="1">
      <alignment vertical="center"/>
    </xf>
    <xf numFmtId="0" fontId="11" fillId="0" borderId="58" xfId="0" applyFont="1" applyBorder="1" applyAlignment="1">
      <alignment horizontal="center" vertical="center" wrapText="1"/>
    </xf>
    <xf numFmtId="0" fontId="35" fillId="0" borderId="0" xfId="0" applyFont="1">
      <alignment vertical="center"/>
    </xf>
    <xf numFmtId="0" fontId="36" fillId="0" borderId="0" xfId="0" applyFont="1">
      <alignmen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11" fillId="6" borderId="59" xfId="0" applyFont="1" applyFill="1" applyBorder="1" applyAlignment="1">
      <alignment horizontal="center" vertical="center" wrapText="1"/>
    </xf>
    <xf numFmtId="0" fontId="11" fillId="6" borderId="60" xfId="0" applyFont="1" applyFill="1" applyBorder="1" applyAlignment="1">
      <alignment horizontal="center" vertical="center" wrapText="1"/>
    </xf>
    <xf numFmtId="0" fontId="11" fillId="6" borderId="61" xfId="0" applyFont="1" applyFill="1" applyBorder="1" applyAlignment="1">
      <alignment horizontal="center" vertical="center" wrapText="1"/>
    </xf>
    <xf numFmtId="0" fontId="11" fillId="0" borderId="63" xfId="0" applyFont="1" applyBorder="1" applyAlignment="1">
      <alignment horizontal="center" vertical="center" wrapText="1"/>
    </xf>
    <xf numFmtId="0" fontId="11" fillId="0" borderId="66" xfId="0" applyFont="1" applyBorder="1" applyAlignment="1">
      <alignment horizontal="center" vertical="center" wrapText="1"/>
    </xf>
    <xf numFmtId="0" fontId="11" fillId="0" borderId="67" xfId="0" applyFont="1" applyBorder="1" applyAlignment="1">
      <alignment horizontal="center" vertical="center" wrapText="1"/>
    </xf>
    <xf numFmtId="0" fontId="11" fillId="0" borderId="68" xfId="0" applyFont="1" applyBorder="1" applyAlignment="1">
      <alignment horizontal="center" vertical="center" wrapText="1"/>
    </xf>
    <xf numFmtId="0" fontId="38" fillId="0" borderId="0" xfId="0" applyFont="1">
      <alignment vertical="center"/>
    </xf>
    <xf numFmtId="0" fontId="11" fillId="0" borderId="62" xfId="0" applyFont="1" applyBorder="1" applyAlignment="1">
      <alignment horizontal="center" vertical="center" wrapText="1"/>
    </xf>
    <xf numFmtId="0" fontId="11" fillId="0" borderId="64" xfId="0" applyFont="1" applyBorder="1" applyAlignment="1">
      <alignment horizontal="center" vertical="center" wrapText="1"/>
    </xf>
    <xf numFmtId="0" fontId="11" fillId="0" borderId="65" xfId="0" applyFont="1" applyBorder="1" applyAlignment="1">
      <alignment horizontal="center" vertical="center" wrapText="1"/>
    </xf>
    <xf numFmtId="0" fontId="35"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0" fillId="5" borderId="16" xfId="0" applyFill="1" applyBorder="1" applyAlignment="1">
      <alignment horizontal="center" vertical="center"/>
    </xf>
    <xf numFmtId="0" fontId="0" fillId="5" borderId="18" xfId="0" applyFill="1" applyBorder="1" applyAlignment="1">
      <alignment horizontal="center" vertical="center"/>
    </xf>
    <xf numFmtId="0" fontId="0" fillId="0" borderId="1" xfId="0" applyBorder="1" applyAlignment="1">
      <alignment horizontal="left" vertical="center"/>
    </xf>
    <xf numFmtId="0" fontId="0" fillId="0" borderId="17"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9" fillId="0" borderId="16" xfId="0" applyFont="1" applyBorder="1" applyAlignment="1">
      <alignment horizontal="center" vertical="center" wrapText="1"/>
    </xf>
    <xf numFmtId="0" fontId="0" fillId="0" borderId="17" xfId="0"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7" xfId="0" applyFont="1" applyBorder="1" applyAlignment="1">
      <alignment horizontal="left" vertical="center"/>
    </xf>
    <xf numFmtId="0" fontId="0" fillId="5" borderId="34" xfId="0" applyFill="1" applyBorder="1" applyAlignment="1">
      <alignment horizontal="center" vertical="center" wrapText="1"/>
    </xf>
    <xf numFmtId="0" fontId="0" fillId="5" borderId="37" xfId="0" applyFill="1" applyBorder="1" applyAlignment="1">
      <alignment horizontal="center" vertical="center" wrapText="1"/>
    </xf>
    <xf numFmtId="0" fontId="0" fillId="5" borderId="38" xfId="0" applyFill="1" applyBorder="1" applyAlignment="1">
      <alignment horizontal="center" vertical="center" wrapText="1"/>
    </xf>
    <xf numFmtId="0" fontId="0" fillId="5" borderId="34" xfId="0" applyFill="1" applyBorder="1" applyAlignment="1">
      <alignment horizontal="center" vertical="center"/>
    </xf>
    <xf numFmtId="0" fontId="0" fillId="5" borderId="37" xfId="0" applyFill="1" applyBorder="1" applyAlignment="1">
      <alignment horizontal="center" vertical="center"/>
    </xf>
    <xf numFmtId="0" fontId="0" fillId="5" borderId="38" xfId="0" applyFill="1" applyBorder="1" applyAlignment="1">
      <alignment horizontal="center" vertical="center"/>
    </xf>
    <xf numFmtId="0" fontId="6" fillId="0" borderId="0"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11" fillId="0" borderId="25" xfId="0" applyFont="1" applyBorder="1" applyAlignment="1">
      <alignment horizontal="left" vertical="center" wrapText="1"/>
    </xf>
    <xf numFmtId="0" fontId="11" fillId="0" borderId="10" xfId="0" applyFont="1" applyBorder="1" applyAlignment="1">
      <alignment horizontal="left" vertical="center" wrapText="1"/>
    </xf>
    <xf numFmtId="0" fontId="11" fillId="0" borderId="23" xfId="0" applyFont="1" applyBorder="1" applyAlignment="1">
      <alignment horizontal="left" vertical="center" wrapText="1"/>
    </xf>
    <xf numFmtId="0" fontId="11" fillId="0" borderId="26" xfId="0" applyFont="1" applyBorder="1" applyAlignment="1">
      <alignment horizontal="left" vertical="center" wrapText="1"/>
    </xf>
    <xf numFmtId="0" fontId="11" fillId="0" borderId="0" xfId="0" applyFont="1" applyBorder="1" applyAlignment="1">
      <alignment horizontal="left" vertical="center" wrapText="1"/>
    </xf>
    <xf numFmtId="0" fontId="11" fillId="0" borderId="24" xfId="0" applyFont="1" applyBorder="1" applyAlignment="1">
      <alignment horizontal="left" vertical="center" wrapText="1"/>
    </xf>
    <xf numFmtId="0" fontId="9" fillId="0" borderId="25" xfId="0" applyFont="1" applyFill="1" applyBorder="1" applyAlignment="1">
      <alignment horizontal="left" vertical="center" wrapText="1"/>
    </xf>
    <xf numFmtId="0" fontId="9" fillId="0" borderId="10" xfId="0" applyFont="1" applyFill="1" applyBorder="1" applyAlignment="1">
      <alignment horizontal="left" vertical="center" wrapText="1"/>
    </xf>
    <xf numFmtId="0" fontId="9" fillId="0" borderId="23" xfId="0" applyFont="1" applyFill="1" applyBorder="1" applyAlignment="1">
      <alignment horizontal="left" vertical="center" wrapText="1"/>
    </xf>
    <xf numFmtId="0" fontId="9" fillId="0" borderId="26"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24" xfId="0" applyFont="1" applyFill="1" applyBorder="1" applyAlignment="1">
      <alignment horizontal="left" vertical="center" wrapText="1"/>
    </xf>
    <xf numFmtId="0" fontId="9" fillId="0" borderId="27" xfId="0" applyFont="1" applyFill="1" applyBorder="1" applyAlignment="1">
      <alignment horizontal="left" vertical="center" wrapText="1"/>
    </xf>
    <xf numFmtId="0" fontId="9" fillId="0" borderId="28" xfId="0" applyFont="1" applyFill="1" applyBorder="1" applyAlignment="1">
      <alignment horizontal="left" vertical="center" wrapText="1"/>
    </xf>
    <xf numFmtId="0" fontId="9" fillId="0" borderId="29" xfId="0" applyFont="1" applyFill="1" applyBorder="1" applyAlignment="1">
      <alignment horizontal="left" vertical="center" wrapText="1"/>
    </xf>
    <xf numFmtId="0" fontId="31" fillId="0" borderId="36" xfId="0" applyFont="1" applyBorder="1" applyAlignment="1">
      <alignment vertical="center" wrapText="1"/>
    </xf>
    <xf numFmtId="0" fontId="31" fillId="0" borderId="10" xfId="0" applyFont="1" applyBorder="1" applyAlignment="1">
      <alignment vertical="center" wrapText="1"/>
    </xf>
    <xf numFmtId="0" fontId="31" fillId="0" borderId="23" xfId="0" applyFont="1" applyBorder="1" applyAlignment="1">
      <alignment vertical="center" wrapText="1"/>
    </xf>
    <xf numFmtId="0" fontId="11" fillId="0" borderId="16" xfId="0" applyFont="1" applyBorder="1" applyAlignment="1">
      <alignment horizontal="center" vertical="center" wrapText="1"/>
    </xf>
    <xf numFmtId="0" fontId="11" fillId="0" borderId="18" xfId="0" applyFont="1" applyBorder="1" applyAlignment="1">
      <alignment horizontal="center" vertical="center" wrapText="1"/>
    </xf>
    <xf numFmtId="0" fontId="9" fillId="0" borderId="47" xfId="0" applyFont="1" applyBorder="1" applyAlignment="1">
      <alignment horizontal="right" vertical="center"/>
    </xf>
    <xf numFmtId="0" fontId="9" fillId="0" borderId="48" xfId="0" applyFont="1" applyBorder="1" applyAlignment="1">
      <alignment horizontal="right" vertical="center"/>
    </xf>
    <xf numFmtId="0" fontId="31" fillId="0" borderId="1" xfId="0" applyFont="1" applyBorder="1" applyAlignment="1">
      <alignment horizontal="left" vertical="center"/>
    </xf>
    <xf numFmtId="0" fontId="31" fillId="0" borderId="2" xfId="0" applyFont="1" applyBorder="1" applyAlignment="1">
      <alignment horizontal="left" vertical="center"/>
    </xf>
    <xf numFmtId="0" fontId="9" fillId="5" borderId="1" xfId="0" applyFont="1" applyFill="1" applyBorder="1" applyAlignment="1">
      <alignment horizontal="center" vertical="center"/>
    </xf>
    <xf numFmtId="0" fontId="9" fillId="5" borderId="31" xfId="0" applyFont="1" applyFill="1" applyBorder="1" applyAlignment="1">
      <alignment horizontal="left" vertical="center"/>
    </xf>
    <xf numFmtId="0" fontId="9" fillId="5" borderId="32" xfId="0" applyFont="1" applyFill="1" applyBorder="1" applyAlignment="1">
      <alignment horizontal="left" vertical="center"/>
    </xf>
    <xf numFmtId="0" fontId="9" fillId="5" borderId="33" xfId="0" applyFont="1" applyFill="1" applyBorder="1" applyAlignment="1">
      <alignment horizontal="left" vertical="center"/>
    </xf>
    <xf numFmtId="0" fontId="9" fillId="0" borderId="14" xfId="0" applyFont="1" applyFill="1" applyBorder="1" applyAlignment="1">
      <alignment horizontal="left" vertical="center" wrapText="1"/>
    </xf>
    <xf numFmtId="0" fontId="9" fillId="0" borderId="5" xfId="0" applyFont="1" applyFill="1" applyBorder="1" applyAlignment="1">
      <alignment horizontal="left" vertical="center" wrapText="1"/>
    </xf>
    <xf numFmtId="0" fontId="9" fillId="0" borderId="15" xfId="0" applyFont="1" applyFill="1" applyBorder="1" applyAlignment="1">
      <alignment horizontal="left" vertical="center" wrapText="1"/>
    </xf>
    <xf numFmtId="0" fontId="3" fillId="5" borderId="21" xfId="0" applyFont="1" applyFill="1" applyBorder="1" applyAlignment="1">
      <alignment horizontal="left" vertical="center"/>
    </xf>
    <xf numFmtId="0" fontId="3" fillId="5" borderId="3" xfId="0" applyFont="1" applyFill="1" applyBorder="1" applyAlignment="1">
      <alignment horizontal="left" vertical="center"/>
    </xf>
    <xf numFmtId="0" fontId="3" fillId="5" borderId="22" xfId="0" applyFont="1" applyFill="1" applyBorder="1" applyAlignment="1">
      <alignment horizontal="left" vertical="center"/>
    </xf>
    <xf numFmtId="0" fontId="0" fillId="5" borderId="21" xfId="0" applyFont="1" applyFill="1" applyBorder="1" applyAlignment="1">
      <alignment horizontal="left" vertical="center" wrapText="1"/>
    </xf>
    <xf numFmtId="0" fontId="9" fillId="5" borderId="3" xfId="0" applyFont="1" applyFill="1" applyBorder="1" applyAlignment="1">
      <alignment horizontal="left" vertical="center" wrapText="1"/>
    </xf>
    <xf numFmtId="0" fontId="9" fillId="5" borderId="22" xfId="0" applyFont="1" applyFill="1" applyBorder="1" applyAlignment="1">
      <alignment horizontal="left" vertical="center" wrapText="1"/>
    </xf>
    <xf numFmtId="0" fontId="14" fillId="0" borderId="34" xfId="0" applyFont="1" applyBorder="1" applyAlignment="1">
      <alignment horizontal="center" vertical="center"/>
    </xf>
    <xf numFmtId="0" fontId="12" fillId="0" borderId="6" xfId="0" applyFont="1" applyBorder="1" applyAlignment="1">
      <alignment horizontal="center" vertical="center"/>
    </xf>
    <xf numFmtId="0" fontId="12" fillId="0" borderId="35" xfId="0" applyFont="1" applyBorder="1" applyAlignment="1">
      <alignment horizontal="center" vertical="center"/>
    </xf>
    <xf numFmtId="0" fontId="12" fillId="0" borderId="0" xfId="0" applyFont="1" applyBorder="1" applyAlignment="1">
      <alignment horizontal="right" vertical="center"/>
    </xf>
    <xf numFmtId="0" fontId="12" fillId="0" borderId="24" xfId="0" applyFont="1" applyBorder="1" applyAlignment="1">
      <alignment horizontal="right" vertical="center"/>
    </xf>
    <xf numFmtId="0" fontId="11" fillId="0" borderId="18" xfId="0" applyFont="1" applyBorder="1" applyAlignment="1">
      <alignment horizontal="left" vertical="center" wrapText="1"/>
    </xf>
    <xf numFmtId="0" fontId="11" fillId="0" borderId="19" xfId="0" applyFont="1" applyBorder="1" applyAlignment="1">
      <alignment horizontal="left" vertical="center" wrapText="1"/>
    </xf>
    <xf numFmtId="0" fontId="11" fillId="0" borderId="20" xfId="0" applyFont="1" applyBorder="1" applyAlignment="1">
      <alignment horizontal="left" vertical="center" wrapText="1"/>
    </xf>
    <xf numFmtId="0" fontId="12" fillId="0" borderId="5" xfId="0" applyFont="1" applyBorder="1" applyAlignment="1">
      <alignment horizontal="right" vertical="center"/>
    </xf>
    <xf numFmtId="0" fontId="12" fillId="0" borderId="15" xfId="0" applyFont="1" applyBorder="1" applyAlignment="1">
      <alignment horizontal="right" vertical="center"/>
    </xf>
    <xf numFmtId="0" fontId="15" fillId="5" borderId="16" xfId="0" applyFont="1" applyFill="1" applyBorder="1" applyAlignment="1">
      <alignment horizontal="center" vertical="center"/>
    </xf>
    <xf numFmtId="0" fontId="15" fillId="5" borderId="1" xfId="0" applyFont="1" applyFill="1" applyBorder="1" applyAlignment="1">
      <alignment horizontal="center" vertical="center"/>
    </xf>
    <xf numFmtId="0" fontId="15" fillId="5" borderId="17" xfId="0" applyFont="1" applyFill="1" applyBorder="1" applyAlignment="1">
      <alignment horizontal="center" vertical="center"/>
    </xf>
    <xf numFmtId="0" fontId="0" fillId="0" borderId="1" xfId="0" applyBorder="1" applyAlignment="1">
      <alignment horizontal="left" vertical="center" wrapText="1"/>
    </xf>
    <xf numFmtId="0" fontId="0" fillId="0" borderId="21" xfId="0" applyFill="1" applyBorder="1" applyAlignment="1">
      <alignment horizontal="left" vertical="center" wrapText="1"/>
    </xf>
    <xf numFmtId="0" fontId="0" fillId="0" borderId="3" xfId="0" applyFill="1" applyBorder="1" applyAlignment="1">
      <alignment horizontal="left" vertical="center"/>
    </xf>
    <xf numFmtId="0" fontId="0" fillId="0" borderId="22" xfId="0" applyFill="1" applyBorder="1" applyAlignment="1">
      <alignment horizontal="left" vertical="center"/>
    </xf>
    <xf numFmtId="0" fontId="16" fillId="0" borderId="27" xfId="0" applyFont="1" applyBorder="1" applyAlignment="1">
      <alignment horizontal="right" vertical="center" wrapText="1"/>
    </xf>
    <xf numFmtId="0" fontId="16" fillId="0" borderId="28" xfId="0" applyFont="1" applyBorder="1" applyAlignment="1">
      <alignment horizontal="right" vertical="center" wrapText="1"/>
    </xf>
    <xf numFmtId="0" fontId="16" fillId="0" borderId="29" xfId="0" applyFont="1" applyBorder="1" applyAlignment="1">
      <alignment horizontal="righ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12" fillId="0" borderId="34" xfId="0" applyFont="1" applyBorder="1" applyAlignment="1">
      <alignment horizontal="center" vertical="center" wrapText="1"/>
    </xf>
    <xf numFmtId="0" fontId="14" fillId="0" borderId="6" xfId="0" applyFont="1" applyBorder="1" applyAlignment="1">
      <alignment horizontal="center" vertical="center"/>
    </xf>
    <xf numFmtId="0" fontId="14" fillId="0" borderId="35" xfId="0" applyFont="1" applyBorder="1" applyAlignment="1">
      <alignment horizontal="center" vertical="center"/>
    </xf>
    <xf numFmtId="0" fontId="0" fillId="5" borderId="17" xfId="0" applyFill="1" applyBorder="1" applyAlignment="1">
      <alignment horizontal="center" vertical="center"/>
    </xf>
    <xf numFmtId="0" fontId="5" fillId="5" borderId="11" xfId="0" applyFont="1" applyFill="1" applyBorder="1" applyAlignment="1">
      <alignment horizontal="center" vertical="center"/>
    </xf>
    <xf numFmtId="0" fontId="5" fillId="5" borderId="12" xfId="0" applyFont="1" applyFill="1" applyBorder="1" applyAlignment="1">
      <alignment horizontal="center" vertical="center"/>
    </xf>
    <xf numFmtId="0" fontId="5" fillId="5" borderId="13" xfId="0" applyFont="1" applyFill="1" applyBorder="1" applyAlignment="1">
      <alignment horizontal="center" vertical="center"/>
    </xf>
    <xf numFmtId="0" fontId="0" fillId="0" borderId="26" xfId="0" applyBorder="1" applyAlignment="1">
      <alignment horizontal="center" vertical="center"/>
    </xf>
    <xf numFmtId="0" fontId="0" fillId="0" borderId="0" xfId="0" applyBorder="1" applyAlignment="1">
      <alignment horizontal="center" vertical="center"/>
    </xf>
    <xf numFmtId="0" fontId="0" fillId="0" borderId="24"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44" xfId="0" applyFill="1" applyBorder="1" applyAlignment="1">
      <alignment horizontal="left" vertical="center" wrapText="1"/>
    </xf>
    <xf numFmtId="0" fontId="0" fillId="0" borderId="45" xfId="0" applyFill="1" applyBorder="1" applyAlignment="1">
      <alignment horizontal="left" vertical="center"/>
    </xf>
    <xf numFmtId="0" fontId="0" fillId="0" borderId="46" xfId="0" applyFill="1" applyBorder="1" applyAlignment="1">
      <alignment horizontal="left" vertical="center"/>
    </xf>
    <xf numFmtId="0" fontId="10" fillId="0" borderId="36"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23" xfId="0" applyFill="1" applyBorder="1" applyAlignment="1">
      <alignment horizontal="center" vertical="center"/>
    </xf>
    <xf numFmtId="0" fontId="0" fillId="0" borderId="22" xfId="0" applyFill="1" applyBorder="1" applyAlignment="1">
      <alignment horizontal="center" vertical="center"/>
    </xf>
    <xf numFmtId="0" fontId="10" fillId="0" borderId="2" xfId="0" applyFont="1" applyBorder="1" applyAlignment="1">
      <alignment horizontal="center" vertical="center" wrapText="1"/>
    </xf>
    <xf numFmtId="0" fontId="0" fillId="0" borderId="22" xfId="0" applyBorder="1" applyAlignment="1">
      <alignment horizontal="center" vertical="center"/>
    </xf>
    <xf numFmtId="0" fontId="20" fillId="0" borderId="0" xfId="0" applyFont="1" applyBorder="1" applyAlignment="1">
      <alignment horizontal="right" vertical="center" wrapText="1"/>
    </xf>
    <xf numFmtId="0" fontId="15" fillId="0" borderId="0" xfId="0" applyFont="1" applyBorder="1" applyAlignment="1">
      <alignment horizontal="right" vertical="center"/>
    </xf>
    <xf numFmtId="0" fontId="15" fillId="0" borderId="18" xfId="0" applyFont="1" applyFill="1" applyBorder="1" applyAlignment="1">
      <alignment horizontal="center" vertical="center" wrapText="1"/>
    </xf>
    <xf numFmtId="0" fontId="15" fillId="0" borderId="19" xfId="0" applyFont="1" applyFill="1" applyBorder="1" applyAlignment="1">
      <alignment horizontal="center" vertical="center"/>
    </xf>
    <xf numFmtId="0" fontId="15" fillId="0" borderId="20" xfId="0" applyFont="1" applyFill="1" applyBorder="1" applyAlignment="1">
      <alignment horizontal="center" vertical="center"/>
    </xf>
    <xf numFmtId="0" fontId="0" fillId="0" borderId="16" xfId="0" applyFill="1" applyBorder="1" applyAlignment="1">
      <alignment horizontal="center" vertical="center"/>
    </xf>
    <xf numFmtId="0" fontId="10" fillId="0" borderId="1" xfId="0" applyFont="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xf>
    <xf numFmtId="0" fontId="9" fillId="0" borderId="22" xfId="0" applyFont="1" applyFill="1" applyBorder="1" applyAlignment="1">
      <alignment horizontal="left" vertical="center"/>
    </xf>
    <xf numFmtId="0" fontId="0" fillId="0" borderId="14" xfId="0" applyBorder="1" applyAlignment="1">
      <alignment horizontal="left" vertical="center" wrapText="1"/>
    </xf>
    <xf numFmtId="0" fontId="0" fillId="0" borderId="5" xfId="0" applyBorder="1" applyAlignment="1">
      <alignment horizontal="left" vertical="center"/>
    </xf>
    <xf numFmtId="0" fontId="0" fillId="0" borderId="15" xfId="0" applyBorder="1" applyAlignment="1">
      <alignment horizontal="left" vertical="center"/>
    </xf>
    <xf numFmtId="0" fontId="0" fillId="0" borderId="1" xfId="0" applyFill="1" applyBorder="1" applyAlignment="1">
      <alignment horizontal="center" vertical="center" wrapText="1"/>
    </xf>
    <xf numFmtId="0" fontId="0" fillId="0" borderId="17" xfId="0" applyFill="1" applyBorder="1" applyAlignment="1">
      <alignment horizontal="center" vertical="center"/>
    </xf>
    <xf numFmtId="0" fontId="0" fillId="0" borderId="14" xfId="0" applyFill="1" applyBorder="1" applyAlignment="1">
      <alignment horizontal="left" vertical="center" wrapText="1"/>
    </xf>
    <xf numFmtId="0" fontId="0" fillId="0" borderId="5" xfId="0" applyFill="1" applyBorder="1" applyAlignment="1">
      <alignment horizontal="left" vertical="center" wrapText="1"/>
    </xf>
    <xf numFmtId="0" fontId="0" fillId="0" borderId="15" xfId="0" applyFill="1" applyBorder="1" applyAlignment="1">
      <alignment horizontal="left" vertical="center" wrapText="1"/>
    </xf>
    <xf numFmtId="0" fontId="3" fillId="0" borderId="2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2" xfId="0" applyFont="1" applyBorder="1" applyAlignment="1">
      <alignment horizontal="center" vertical="center" wrapText="1"/>
    </xf>
    <xf numFmtId="0" fontId="0" fillId="0" borderId="27" xfId="0" applyBorder="1" applyAlignment="1">
      <alignment horizontal="right" vertical="center"/>
    </xf>
    <xf numFmtId="0" fontId="0" fillId="0" borderId="28" xfId="0" applyBorder="1" applyAlignment="1">
      <alignment horizontal="right" vertical="center"/>
    </xf>
    <xf numFmtId="0" fontId="0" fillId="0" borderId="29" xfId="0" applyBorder="1" applyAlignment="1">
      <alignment horizontal="right" vertical="center"/>
    </xf>
    <xf numFmtId="0" fontId="7" fillId="0" borderId="34" xfId="0" applyFont="1" applyBorder="1" applyAlignment="1">
      <alignment horizontal="left" vertical="center" wrapText="1"/>
    </xf>
    <xf numFmtId="0" fontId="13" fillId="0" borderId="6" xfId="0" applyFont="1" applyBorder="1" applyAlignment="1">
      <alignment horizontal="left" vertical="center"/>
    </xf>
    <xf numFmtId="0" fontId="13" fillId="0" borderId="35" xfId="0" applyFont="1" applyBorder="1" applyAlignment="1">
      <alignment horizontal="left" vertical="center"/>
    </xf>
    <xf numFmtId="0" fontId="0" fillId="5" borderId="16" xfId="0" applyFill="1" applyBorder="1" applyAlignment="1">
      <alignment horizontal="center" vertical="center" wrapText="1"/>
    </xf>
    <xf numFmtId="0" fontId="0" fillId="0" borderId="2" xfId="0" applyFill="1" applyBorder="1" applyAlignment="1">
      <alignment horizontal="left" vertical="center" wrapText="1"/>
    </xf>
    <xf numFmtId="0" fontId="27" fillId="0" borderId="57" xfId="2" applyFont="1" applyBorder="1" applyAlignment="1">
      <alignment horizontal="left" vertical="center" wrapText="1" indent="2"/>
    </xf>
    <xf numFmtId="0" fontId="27" fillId="0" borderId="45" xfId="2" applyFont="1" applyBorder="1" applyAlignment="1">
      <alignment horizontal="left" vertical="center" wrapText="1" indent="2"/>
    </xf>
    <xf numFmtId="0" fontId="13" fillId="0" borderId="45" xfId="2" applyFont="1" applyBorder="1" applyAlignment="1">
      <alignment horizontal="left" vertical="center"/>
    </xf>
    <xf numFmtId="0" fontId="13" fillId="0" borderId="46" xfId="2" applyFont="1" applyBorder="1" applyAlignment="1">
      <alignment horizontal="left" vertical="center"/>
    </xf>
    <xf numFmtId="176" fontId="13" fillId="0" borderId="26" xfId="2" applyNumberFormat="1" applyFont="1" applyBorder="1" applyAlignment="1">
      <alignment horizontal="center" vertical="center"/>
    </xf>
    <xf numFmtId="176" fontId="13" fillId="0" borderId="0" xfId="2" applyNumberFormat="1" applyFont="1" applyBorder="1" applyAlignment="1">
      <alignment horizontal="center" vertical="center"/>
    </xf>
    <xf numFmtId="176" fontId="13" fillId="0" borderId="24" xfId="2" applyNumberFormat="1" applyFont="1" applyBorder="1" applyAlignment="1">
      <alignment horizontal="center" vertical="center"/>
    </xf>
    <xf numFmtId="177" fontId="13" fillId="0" borderId="26" xfId="2" applyNumberFormat="1" applyFont="1" applyBorder="1" applyAlignment="1">
      <alignment horizontal="center" vertical="center"/>
    </xf>
    <xf numFmtId="177" fontId="13" fillId="0" borderId="0" xfId="2" applyNumberFormat="1" applyFont="1" applyBorder="1" applyAlignment="1">
      <alignment horizontal="center" vertical="center"/>
    </xf>
    <xf numFmtId="177" fontId="13" fillId="0" borderId="24" xfId="2" applyNumberFormat="1" applyFont="1" applyBorder="1" applyAlignment="1">
      <alignment horizontal="center" vertical="center"/>
    </xf>
    <xf numFmtId="0" fontId="26" fillId="0" borderId="0" xfId="2" applyFont="1" applyAlignment="1">
      <alignment horizontal="center" vertical="center"/>
    </xf>
    <xf numFmtId="0" fontId="8" fillId="0" borderId="49" xfId="2" applyFont="1" applyBorder="1" applyAlignment="1">
      <alignment horizontal="center" vertical="center"/>
    </xf>
    <xf numFmtId="0" fontId="8" fillId="0" borderId="50" xfId="2" applyFont="1" applyBorder="1" applyAlignment="1">
      <alignment horizontal="center" vertical="center"/>
    </xf>
    <xf numFmtId="0" fontId="8" fillId="0" borderId="51" xfId="2" applyFont="1" applyBorder="1" applyAlignment="1">
      <alignment horizontal="center" vertical="center"/>
    </xf>
    <xf numFmtId="0" fontId="8" fillId="0" borderId="52" xfId="2" applyFont="1" applyBorder="1" applyAlignment="1">
      <alignment horizontal="center" vertical="center"/>
    </xf>
    <xf numFmtId="0" fontId="8" fillId="0" borderId="53" xfId="2" applyFont="1" applyBorder="1" applyAlignment="1">
      <alignment horizontal="center" vertical="center"/>
    </xf>
    <xf numFmtId="0" fontId="13" fillId="0" borderId="26" xfId="2" applyFont="1" applyBorder="1" applyAlignment="1">
      <alignment horizontal="center" vertical="center" wrapText="1"/>
    </xf>
    <xf numFmtId="0" fontId="13" fillId="0" borderId="0" xfId="2" applyFont="1" applyBorder="1" applyAlignment="1">
      <alignment horizontal="center" vertical="center"/>
    </xf>
    <xf numFmtId="0" fontId="13" fillId="0" borderId="26" xfId="2" applyFont="1" applyBorder="1" applyAlignment="1">
      <alignment horizontal="center" vertical="center"/>
    </xf>
    <xf numFmtId="0" fontId="13" fillId="0" borderId="27" xfId="2" applyFont="1" applyBorder="1" applyAlignment="1">
      <alignment horizontal="center" vertical="center"/>
    </xf>
    <xf numFmtId="0" fontId="13" fillId="0" borderId="28" xfId="2" applyFont="1" applyBorder="1" applyAlignment="1">
      <alignment horizontal="center" vertical="center"/>
    </xf>
    <xf numFmtId="0" fontId="27" fillId="0" borderId="54" xfId="2" applyFont="1" applyBorder="1" applyAlignment="1">
      <alignment horizontal="left" vertical="center" wrapText="1" indent="2"/>
    </xf>
    <xf numFmtId="0" fontId="27" fillId="0" borderId="5" xfId="2" applyFont="1" applyBorder="1" applyAlignment="1">
      <alignment horizontal="left" vertical="center" wrapText="1" indent="2"/>
    </xf>
    <xf numFmtId="0" fontId="13" fillId="0" borderId="55" xfId="2" applyFont="1" applyBorder="1" applyAlignment="1">
      <alignment horizontal="left" vertical="center"/>
    </xf>
    <xf numFmtId="0" fontId="13" fillId="0" borderId="56" xfId="2" applyFont="1" applyBorder="1" applyAlignment="1">
      <alignment horizontal="left" vertical="center"/>
    </xf>
    <xf numFmtId="0" fontId="27" fillId="0" borderId="2" xfId="2" applyFont="1" applyBorder="1" applyAlignment="1">
      <alignment horizontal="left" vertical="center" wrapText="1" indent="2"/>
    </xf>
    <xf numFmtId="0" fontId="27" fillId="0" borderId="3" xfId="2" applyFont="1" applyBorder="1" applyAlignment="1">
      <alignment horizontal="left" vertical="center" wrapText="1" indent="2"/>
    </xf>
    <xf numFmtId="0" fontId="13" fillId="0" borderId="3" xfId="2" applyFont="1" applyBorder="1" applyAlignment="1">
      <alignment horizontal="left" vertical="center"/>
    </xf>
    <xf numFmtId="0" fontId="13" fillId="0" borderId="22" xfId="2" applyFont="1" applyBorder="1" applyAlignment="1">
      <alignment horizontal="left" vertical="center"/>
    </xf>
    <xf numFmtId="0" fontId="0" fillId="5" borderId="39" xfId="0" applyFill="1" applyBorder="1" applyAlignment="1">
      <alignment horizontal="center" vertical="center"/>
    </xf>
    <xf numFmtId="0" fontId="0" fillId="5" borderId="40" xfId="0" applyFill="1" applyBorder="1" applyAlignment="1">
      <alignment horizontal="center" vertical="center"/>
    </xf>
    <xf numFmtId="0" fontId="0" fillId="5" borderId="41" xfId="0" applyFill="1" applyBorder="1" applyAlignment="1">
      <alignment horizontal="center" vertical="center"/>
    </xf>
    <xf numFmtId="0" fontId="0" fillId="0" borderId="42" xfId="0" applyBorder="1" applyAlignment="1">
      <alignment horizontal="center" vertical="center" wrapText="1"/>
    </xf>
    <xf numFmtId="0" fontId="0" fillId="0" borderId="30" xfId="0" applyBorder="1" applyAlignment="1">
      <alignment horizontal="center" vertical="center" wrapText="1"/>
    </xf>
    <xf numFmtId="0" fontId="0" fillId="0" borderId="43" xfId="0" applyBorder="1" applyAlignment="1">
      <alignment horizontal="center" vertical="center" wrapText="1"/>
    </xf>
    <xf numFmtId="0" fontId="0" fillId="0" borderId="3" xfId="0" applyFill="1" applyBorder="1" applyAlignment="1">
      <alignment horizontal="left" vertical="center" wrapText="1"/>
    </xf>
    <xf numFmtId="0" fontId="0" fillId="0" borderId="22" xfId="0" applyFill="1" applyBorder="1" applyAlignment="1">
      <alignment horizontal="left" vertical="center" wrapText="1"/>
    </xf>
    <xf numFmtId="0" fontId="9" fillId="0" borderId="3"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0" fillId="0" borderId="44" xfId="0" applyFill="1" applyBorder="1" applyAlignment="1">
      <alignment horizontal="center" vertical="center" wrapText="1"/>
    </xf>
    <xf numFmtId="0" fontId="0" fillId="0" borderId="45" xfId="0" applyFill="1" applyBorder="1" applyAlignment="1">
      <alignment horizontal="center" vertical="center" wrapText="1"/>
    </xf>
    <xf numFmtId="0" fontId="0" fillId="0" borderId="46" xfId="0" applyFill="1" applyBorder="1" applyAlignment="1">
      <alignment horizontal="center" vertical="center" wrapText="1"/>
    </xf>
  </cellXfs>
  <cellStyles count="3">
    <cellStyle name="쉼표 [0]" xfId="1" builtinId="6"/>
    <cellStyle name="표준" xfId="0" builtinId="0"/>
    <cellStyle name="표준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1114426</xdr:colOff>
      <xdr:row>3</xdr:row>
      <xdr:rowOff>342900</xdr:rowOff>
    </xdr:from>
    <xdr:to>
      <xdr:col>12</xdr:col>
      <xdr:colOff>4267</xdr:colOff>
      <xdr:row>3</xdr:row>
      <xdr:rowOff>2219325</xdr:rowOff>
    </xdr:to>
    <xdr:pic>
      <xdr:nvPicPr>
        <xdr:cNvPr id="4" name="그림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2676" y="1447800"/>
          <a:ext cx="4481016" cy="1876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154781</xdr:colOff>
      <xdr:row>0</xdr:row>
      <xdr:rowOff>83344</xdr:rowOff>
    </xdr:from>
    <xdr:to>
      <xdr:col>19</xdr:col>
      <xdr:colOff>243649</xdr:colOff>
      <xdr:row>9</xdr:row>
      <xdr:rowOff>2160913</xdr:rowOff>
    </xdr:to>
    <xdr:grpSp>
      <xdr:nvGrpSpPr>
        <xdr:cNvPr id="2" name="그룹 1">
          <a:extLst>
            <a:ext uri="{FF2B5EF4-FFF2-40B4-BE49-F238E27FC236}">
              <a16:creationId xmlns:a16="http://schemas.microsoft.com/office/drawing/2014/main" id="{00000000-0008-0000-0B00-000002000000}"/>
            </a:ext>
          </a:extLst>
        </xdr:cNvPr>
        <xdr:cNvGrpSpPr/>
      </xdr:nvGrpSpPr>
      <xdr:grpSpPr>
        <a:xfrm>
          <a:off x="7024687" y="83344"/>
          <a:ext cx="4232243" cy="6137600"/>
          <a:chOff x="5680074" y="167951"/>
          <a:chExt cx="4232243" cy="6137600"/>
        </a:xfrm>
      </xdr:grpSpPr>
      <xdr:grpSp>
        <xdr:nvGrpSpPr>
          <xdr:cNvPr id="3" name="그룹 2">
            <a:extLst>
              <a:ext uri="{FF2B5EF4-FFF2-40B4-BE49-F238E27FC236}">
                <a16:creationId xmlns:a16="http://schemas.microsoft.com/office/drawing/2014/main" id="{00000000-0008-0000-0B00-000003000000}"/>
              </a:ext>
            </a:extLst>
          </xdr:cNvPr>
          <xdr:cNvGrpSpPr/>
        </xdr:nvGrpSpPr>
        <xdr:grpSpPr>
          <a:xfrm>
            <a:off x="5787992" y="409576"/>
            <a:ext cx="4124325" cy="5895975"/>
            <a:chOff x="5787992" y="409576"/>
            <a:chExt cx="4124325" cy="5895975"/>
          </a:xfrm>
        </xdr:grpSpPr>
        <xdr:pic>
          <xdr:nvPicPr>
            <xdr:cNvPr id="7" name="그림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1"/>
            <a:stretch>
              <a:fillRect/>
            </a:stretch>
          </xdr:blipFill>
          <xdr:spPr>
            <a:xfrm>
              <a:off x="5787992" y="409576"/>
              <a:ext cx="4124325" cy="5895975"/>
            </a:xfrm>
            <a:prstGeom prst="rect">
              <a:avLst/>
            </a:prstGeom>
          </xdr:spPr>
        </xdr:pic>
        <xdr:sp macro="" textlink="">
          <xdr:nvSpPr>
            <xdr:cNvPr id="8" name="직사각형 7">
              <a:extLst>
                <a:ext uri="{FF2B5EF4-FFF2-40B4-BE49-F238E27FC236}">
                  <a16:creationId xmlns:a16="http://schemas.microsoft.com/office/drawing/2014/main" id="{00000000-0008-0000-0B00-000008000000}"/>
                </a:ext>
              </a:extLst>
            </xdr:cNvPr>
            <xdr:cNvSpPr/>
          </xdr:nvSpPr>
          <xdr:spPr>
            <a:xfrm>
              <a:off x="5787992" y="852893"/>
              <a:ext cx="4124325" cy="963676"/>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9" name="TextBox 11">
              <a:extLst>
                <a:ext uri="{FF2B5EF4-FFF2-40B4-BE49-F238E27FC236}">
                  <a16:creationId xmlns:a16="http://schemas.microsoft.com/office/drawing/2014/main" id="{00000000-0008-0000-0B00-000009000000}"/>
                </a:ext>
              </a:extLst>
            </xdr:cNvPr>
            <xdr:cNvSpPr txBox="1"/>
          </xdr:nvSpPr>
          <xdr:spPr>
            <a:xfrm>
              <a:off x="7269970" y="1055801"/>
              <a:ext cx="1314060"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grpSp>
      <xdr:grpSp>
        <xdr:nvGrpSpPr>
          <xdr:cNvPr id="4" name="그룹 3">
            <a:extLst>
              <a:ext uri="{FF2B5EF4-FFF2-40B4-BE49-F238E27FC236}">
                <a16:creationId xmlns:a16="http://schemas.microsoft.com/office/drawing/2014/main" id="{00000000-0008-0000-0B00-000004000000}"/>
              </a:ext>
            </a:extLst>
          </xdr:cNvPr>
          <xdr:cNvGrpSpPr/>
        </xdr:nvGrpSpPr>
        <xdr:grpSpPr>
          <a:xfrm>
            <a:off x="5680074" y="167951"/>
            <a:ext cx="805333" cy="760320"/>
            <a:chOff x="4186545" y="415337"/>
            <a:chExt cx="793226" cy="715338"/>
          </a:xfrm>
        </xdr:grpSpPr>
        <xdr:sp macro="" textlink="">
          <xdr:nvSpPr>
            <xdr:cNvPr id="5" name="포인트가 32개인 별 4">
              <a:extLst>
                <a:ext uri="{FF2B5EF4-FFF2-40B4-BE49-F238E27FC236}">
                  <a16:creationId xmlns:a16="http://schemas.microsoft.com/office/drawing/2014/main" id="{00000000-0008-0000-0B00-000005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6" name="TextBox 18">
              <a:extLst>
                <a:ext uri="{FF2B5EF4-FFF2-40B4-BE49-F238E27FC236}">
                  <a16:creationId xmlns:a16="http://schemas.microsoft.com/office/drawing/2014/main" id="{00000000-0008-0000-0B00-000006000000}"/>
                </a:ext>
              </a:extLst>
            </xdr:cNvPr>
            <xdr:cNvSpPr txBox="1"/>
          </xdr:nvSpPr>
          <xdr:spPr>
            <a:xfrm>
              <a:off x="4291247" y="520165"/>
              <a:ext cx="679333" cy="558358"/>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666750</xdr:colOff>
      <xdr:row>40</xdr:row>
      <xdr:rowOff>63965</xdr:rowOff>
    </xdr:to>
    <xdr:pic>
      <xdr:nvPicPr>
        <xdr:cNvPr id="2" name="그림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53150" cy="82364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209550</xdr:colOff>
      <xdr:row>44</xdr:row>
      <xdr:rowOff>104775</xdr:rowOff>
    </xdr:to>
    <xdr:pic>
      <xdr:nvPicPr>
        <xdr:cNvPr id="2" name="_x135065048" descr="EMB00017a78092d">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381750" cy="9115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66675</xdr:colOff>
          <xdr:row>13</xdr:row>
          <xdr:rowOff>0</xdr:rowOff>
        </xdr:from>
        <xdr:to>
          <xdr:col>6</xdr:col>
          <xdr:colOff>200025</xdr:colOff>
          <xdr:row>13</xdr:row>
          <xdr:rowOff>247650</xdr:rowOff>
        </xdr:to>
        <xdr:sp macro="" textlink="">
          <xdr:nvSpPr>
            <xdr:cNvPr id="3073" name="Check Box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13</xdr:row>
          <xdr:rowOff>0</xdr:rowOff>
        </xdr:from>
        <xdr:to>
          <xdr:col>6</xdr:col>
          <xdr:colOff>857250</xdr:colOff>
          <xdr:row>13</xdr:row>
          <xdr:rowOff>247650</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13</xdr:row>
          <xdr:rowOff>257175</xdr:rowOff>
        </xdr:from>
        <xdr:to>
          <xdr:col>6</xdr:col>
          <xdr:colOff>200025</xdr:colOff>
          <xdr:row>14</xdr:row>
          <xdr:rowOff>238125</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14</xdr:row>
          <xdr:rowOff>0</xdr:rowOff>
        </xdr:from>
        <xdr:to>
          <xdr:col>6</xdr:col>
          <xdr:colOff>857250</xdr:colOff>
          <xdr:row>14</xdr:row>
          <xdr:rowOff>247650</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2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6</xdr:col>
          <xdr:colOff>200025</xdr:colOff>
          <xdr:row>15</xdr:row>
          <xdr:rowOff>257175</xdr:rowOff>
        </xdr:to>
        <xdr:sp macro="" textlink="">
          <xdr:nvSpPr>
            <xdr:cNvPr id="3077" name="Check Box 5" hidden="1">
              <a:extLst>
                <a:ext uri="{63B3BB69-23CF-44E3-9099-C40C66FF867C}">
                  <a14:compatExt spid="_x0000_s3077"/>
                </a:ext>
                <a:ext uri="{FF2B5EF4-FFF2-40B4-BE49-F238E27FC236}">
                  <a16:creationId xmlns:a16="http://schemas.microsoft.com/office/drawing/2014/main" id="{00000000-0008-0000-0200-00000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15</xdr:row>
          <xdr:rowOff>9525</xdr:rowOff>
        </xdr:from>
        <xdr:to>
          <xdr:col>6</xdr:col>
          <xdr:colOff>857250</xdr:colOff>
          <xdr:row>15</xdr:row>
          <xdr:rowOff>257175</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2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9525</xdr:rowOff>
        </xdr:from>
        <xdr:to>
          <xdr:col>6</xdr:col>
          <xdr:colOff>200025</xdr:colOff>
          <xdr:row>16</xdr:row>
          <xdr:rowOff>257175</xdr:rowOff>
        </xdr:to>
        <xdr:sp macro="" textlink="">
          <xdr:nvSpPr>
            <xdr:cNvPr id="3079" name="Check Box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16</xdr:row>
          <xdr:rowOff>19050</xdr:rowOff>
        </xdr:from>
        <xdr:to>
          <xdr:col>6</xdr:col>
          <xdr:colOff>857250</xdr:colOff>
          <xdr:row>17</xdr:row>
          <xdr:rowOff>0</xdr:rowOff>
        </xdr:to>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200-00000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17</xdr:row>
          <xdr:rowOff>9525</xdr:rowOff>
        </xdr:from>
        <xdr:to>
          <xdr:col>6</xdr:col>
          <xdr:colOff>200025</xdr:colOff>
          <xdr:row>17</xdr:row>
          <xdr:rowOff>257175</xdr:rowOff>
        </xdr:to>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200-00000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17</xdr:row>
          <xdr:rowOff>19050</xdr:rowOff>
        </xdr:from>
        <xdr:to>
          <xdr:col>6</xdr:col>
          <xdr:colOff>857250</xdr:colOff>
          <xdr:row>18</xdr:row>
          <xdr:rowOff>0</xdr:rowOff>
        </xdr:to>
        <xdr:sp macro="" textlink="">
          <xdr:nvSpPr>
            <xdr:cNvPr id="3082" name="Check Box 10"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18</xdr:row>
          <xdr:rowOff>9525</xdr:rowOff>
        </xdr:from>
        <xdr:to>
          <xdr:col>6</xdr:col>
          <xdr:colOff>200025</xdr:colOff>
          <xdr:row>18</xdr:row>
          <xdr:rowOff>257175</xdr:rowOff>
        </xdr:to>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2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18</xdr:row>
          <xdr:rowOff>19050</xdr:rowOff>
        </xdr:from>
        <xdr:to>
          <xdr:col>6</xdr:col>
          <xdr:colOff>857250</xdr:colOff>
          <xdr:row>19</xdr:row>
          <xdr:rowOff>0</xdr:rowOff>
        </xdr:to>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200-00000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19</xdr:row>
          <xdr:rowOff>9525</xdr:rowOff>
        </xdr:from>
        <xdr:to>
          <xdr:col>6</xdr:col>
          <xdr:colOff>200025</xdr:colOff>
          <xdr:row>19</xdr:row>
          <xdr:rowOff>257175</xdr:rowOff>
        </xdr:to>
        <xdr:sp macro="" textlink="">
          <xdr:nvSpPr>
            <xdr:cNvPr id="3085" name="Check Box 13"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19</xdr:row>
          <xdr:rowOff>19050</xdr:rowOff>
        </xdr:from>
        <xdr:to>
          <xdr:col>6</xdr:col>
          <xdr:colOff>857250</xdr:colOff>
          <xdr:row>20</xdr:row>
          <xdr:rowOff>0</xdr:rowOff>
        </xdr:to>
        <xdr:sp macro="" textlink="">
          <xdr:nvSpPr>
            <xdr:cNvPr id="3086" name="Check Box 14" hidden="1">
              <a:extLst>
                <a:ext uri="{63B3BB69-23CF-44E3-9099-C40C66FF867C}">
                  <a14:compatExt spid="_x0000_s3086"/>
                </a:ext>
                <a:ext uri="{FF2B5EF4-FFF2-40B4-BE49-F238E27FC236}">
                  <a16:creationId xmlns:a16="http://schemas.microsoft.com/office/drawing/2014/main" id="{00000000-0008-0000-02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20</xdr:row>
          <xdr:rowOff>9525</xdr:rowOff>
        </xdr:from>
        <xdr:to>
          <xdr:col>6</xdr:col>
          <xdr:colOff>200025</xdr:colOff>
          <xdr:row>20</xdr:row>
          <xdr:rowOff>257175</xdr:rowOff>
        </xdr:to>
        <xdr:sp macro="" textlink="">
          <xdr:nvSpPr>
            <xdr:cNvPr id="3087" name="Check Box 15" hidden="1">
              <a:extLst>
                <a:ext uri="{63B3BB69-23CF-44E3-9099-C40C66FF867C}">
                  <a14:compatExt spid="_x0000_s3087"/>
                </a:ext>
                <a:ext uri="{FF2B5EF4-FFF2-40B4-BE49-F238E27FC236}">
                  <a16:creationId xmlns:a16="http://schemas.microsoft.com/office/drawing/2014/main" id="{00000000-0008-0000-02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20</xdr:row>
          <xdr:rowOff>19050</xdr:rowOff>
        </xdr:from>
        <xdr:to>
          <xdr:col>6</xdr:col>
          <xdr:colOff>857250</xdr:colOff>
          <xdr:row>21</xdr:row>
          <xdr:rowOff>0</xdr:rowOff>
        </xdr:to>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2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21</xdr:row>
          <xdr:rowOff>9525</xdr:rowOff>
        </xdr:from>
        <xdr:to>
          <xdr:col>6</xdr:col>
          <xdr:colOff>200025</xdr:colOff>
          <xdr:row>21</xdr:row>
          <xdr:rowOff>257175</xdr:rowOff>
        </xdr:to>
        <xdr:sp macro="" textlink="">
          <xdr:nvSpPr>
            <xdr:cNvPr id="3089" name="Check Box 17" hidden="1">
              <a:extLst>
                <a:ext uri="{63B3BB69-23CF-44E3-9099-C40C66FF867C}">
                  <a14:compatExt spid="_x0000_s3089"/>
                </a:ext>
                <a:ext uri="{FF2B5EF4-FFF2-40B4-BE49-F238E27FC236}">
                  <a16:creationId xmlns:a16="http://schemas.microsoft.com/office/drawing/2014/main" id="{00000000-0008-0000-02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21</xdr:row>
          <xdr:rowOff>9525</xdr:rowOff>
        </xdr:from>
        <xdr:to>
          <xdr:col>6</xdr:col>
          <xdr:colOff>857250</xdr:colOff>
          <xdr:row>21</xdr:row>
          <xdr:rowOff>257175</xdr:rowOff>
        </xdr:to>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2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22</xdr:row>
          <xdr:rowOff>19050</xdr:rowOff>
        </xdr:from>
        <xdr:to>
          <xdr:col>6</xdr:col>
          <xdr:colOff>200025</xdr:colOff>
          <xdr:row>23</xdr:row>
          <xdr:rowOff>0</xdr:rowOff>
        </xdr:to>
        <xdr:sp macro="" textlink="">
          <xdr:nvSpPr>
            <xdr:cNvPr id="3091" name="Check Box 19" hidden="1">
              <a:extLst>
                <a:ext uri="{63B3BB69-23CF-44E3-9099-C40C66FF867C}">
                  <a14:compatExt spid="_x0000_s3091"/>
                </a:ext>
                <a:ext uri="{FF2B5EF4-FFF2-40B4-BE49-F238E27FC236}">
                  <a16:creationId xmlns:a16="http://schemas.microsoft.com/office/drawing/2014/main" id="{00000000-0008-0000-02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22</xdr:row>
          <xdr:rowOff>19050</xdr:rowOff>
        </xdr:from>
        <xdr:to>
          <xdr:col>6</xdr:col>
          <xdr:colOff>857250</xdr:colOff>
          <xdr:row>23</xdr:row>
          <xdr:rowOff>0</xdr:rowOff>
        </xdr:to>
        <xdr:sp macro="" textlink="">
          <xdr:nvSpPr>
            <xdr:cNvPr id="3092" name="Check Box 20" hidden="1">
              <a:extLst>
                <a:ext uri="{63B3BB69-23CF-44E3-9099-C40C66FF867C}">
                  <a14:compatExt spid="_x0000_s3092"/>
                </a:ext>
                <a:ext uri="{FF2B5EF4-FFF2-40B4-BE49-F238E27FC236}">
                  <a16:creationId xmlns:a16="http://schemas.microsoft.com/office/drawing/2014/main" id="{00000000-0008-0000-02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xdr:twoCellAnchor>
    <xdr:from>
      <xdr:col>8</xdr:col>
      <xdr:colOff>321469</xdr:colOff>
      <xdr:row>0</xdr:row>
      <xdr:rowOff>166688</xdr:rowOff>
    </xdr:from>
    <xdr:to>
      <xdr:col>20</xdr:col>
      <xdr:colOff>83342</xdr:colOff>
      <xdr:row>23</xdr:row>
      <xdr:rowOff>119062</xdr:rowOff>
    </xdr:to>
    <xdr:grpSp>
      <xdr:nvGrpSpPr>
        <xdr:cNvPr id="74" name="그룹 73">
          <a:extLst>
            <a:ext uri="{FF2B5EF4-FFF2-40B4-BE49-F238E27FC236}">
              <a16:creationId xmlns:a16="http://schemas.microsoft.com/office/drawing/2014/main" id="{00000000-0008-0000-0200-00004A000000}"/>
            </a:ext>
          </a:extLst>
        </xdr:cNvPr>
        <xdr:cNvGrpSpPr/>
      </xdr:nvGrpSpPr>
      <xdr:grpSpPr>
        <a:xfrm>
          <a:off x="7620000" y="166688"/>
          <a:ext cx="4595811" cy="6072187"/>
          <a:chOff x="-205297" y="271830"/>
          <a:chExt cx="4126876" cy="5618719"/>
        </a:xfrm>
      </xdr:grpSpPr>
      <xdr:grpSp>
        <xdr:nvGrpSpPr>
          <xdr:cNvPr id="75" name="그룹 74">
            <a:extLst>
              <a:ext uri="{FF2B5EF4-FFF2-40B4-BE49-F238E27FC236}">
                <a16:creationId xmlns:a16="http://schemas.microsoft.com/office/drawing/2014/main" id="{00000000-0008-0000-0200-00004B000000}"/>
              </a:ext>
            </a:extLst>
          </xdr:cNvPr>
          <xdr:cNvGrpSpPr/>
        </xdr:nvGrpSpPr>
        <xdr:grpSpPr>
          <a:xfrm>
            <a:off x="-205297" y="502442"/>
            <a:ext cx="4126876" cy="5388107"/>
            <a:chOff x="2855144" y="1017166"/>
            <a:chExt cx="4126876" cy="5388107"/>
          </a:xfrm>
        </xdr:grpSpPr>
        <xdr:pic>
          <xdr:nvPicPr>
            <xdr:cNvPr id="79" name="그림 78">
              <a:extLst>
                <a:ext uri="{FF2B5EF4-FFF2-40B4-BE49-F238E27FC236}">
                  <a16:creationId xmlns:a16="http://schemas.microsoft.com/office/drawing/2014/main" id="{00000000-0008-0000-0200-00004F000000}"/>
                </a:ext>
              </a:extLst>
            </xdr:cNvPr>
            <xdr:cNvPicPr>
              <a:picLocks noChangeAspect="1"/>
            </xdr:cNvPicPr>
          </xdr:nvPicPr>
          <xdr:blipFill>
            <a:blip xmlns:r="http://schemas.openxmlformats.org/officeDocument/2006/relationships" r:embed="rId1"/>
            <a:stretch>
              <a:fillRect/>
            </a:stretch>
          </xdr:blipFill>
          <xdr:spPr>
            <a:xfrm>
              <a:off x="3766272" y="1067232"/>
              <a:ext cx="3099476" cy="5228273"/>
            </a:xfrm>
            <a:prstGeom prst="rect">
              <a:avLst/>
            </a:prstGeom>
            <a:solidFill>
              <a:schemeClr val="accent4">
                <a:alpha val="89000"/>
              </a:schemeClr>
            </a:solidFill>
          </xdr:spPr>
        </xdr:pic>
        <xdr:sp macro="" textlink="">
          <xdr:nvSpPr>
            <xdr:cNvPr id="80" name="직사각형 79">
              <a:extLst>
                <a:ext uri="{FF2B5EF4-FFF2-40B4-BE49-F238E27FC236}">
                  <a16:creationId xmlns:a16="http://schemas.microsoft.com/office/drawing/2014/main" id="{00000000-0008-0000-0200-000050000000}"/>
                </a:ext>
              </a:extLst>
            </xdr:cNvPr>
            <xdr:cNvSpPr/>
          </xdr:nvSpPr>
          <xdr:spPr>
            <a:xfrm>
              <a:off x="4268606" y="6090458"/>
              <a:ext cx="1047404" cy="21613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1" name="직사각형 80">
              <a:extLst>
                <a:ext uri="{FF2B5EF4-FFF2-40B4-BE49-F238E27FC236}">
                  <a16:creationId xmlns:a16="http://schemas.microsoft.com/office/drawing/2014/main" id="{00000000-0008-0000-0200-000051000000}"/>
                </a:ext>
              </a:extLst>
            </xdr:cNvPr>
            <xdr:cNvSpPr/>
          </xdr:nvSpPr>
          <xdr:spPr>
            <a:xfrm>
              <a:off x="3766272" y="1321722"/>
              <a:ext cx="3099476" cy="556953"/>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2" name="오른쪽으로 구부러진 화살표 81">
              <a:extLst>
                <a:ext uri="{FF2B5EF4-FFF2-40B4-BE49-F238E27FC236}">
                  <a16:creationId xmlns:a16="http://schemas.microsoft.com/office/drawing/2014/main" id="{00000000-0008-0000-0200-000052000000}"/>
                </a:ext>
              </a:extLst>
            </xdr:cNvPr>
            <xdr:cNvSpPr/>
          </xdr:nvSpPr>
          <xdr:spPr>
            <a:xfrm rot="10630186" flipH="1">
              <a:off x="2855144" y="1017166"/>
              <a:ext cx="1272157" cy="5388107"/>
            </a:xfrm>
            <a:prstGeom prst="curvedRightArrow">
              <a:avLst>
                <a:gd name="adj1" fmla="val 25948"/>
                <a:gd name="adj2" fmla="val 102529"/>
                <a:gd name="adj3" fmla="val 46971"/>
              </a:avLst>
            </a:prstGeom>
            <a:solidFill>
              <a:schemeClr val="accent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solidFill>
                  <a:schemeClr val="tx1"/>
                </a:solidFill>
              </a:endParaRPr>
            </a:p>
          </xdr:txBody>
        </xdr:sp>
        <xdr:sp macro="" textlink="">
          <xdr:nvSpPr>
            <xdr:cNvPr id="83" name="TextBox 19">
              <a:extLst>
                <a:ext uri="{FF2B5EF4-FFF2-40B4-BE49-F238E27FC236}">
                  <a16:creationId xmlns:a16="http://schemas.microsoft.com/office/drawing/2014/main" id="{00000000-0008-0000-0200-000053000000}"/>
                </a:ext>
              </a:extLst>
            </xdr:cNvPr>
            <xdr:cNvSpPr txBox="1"/>
          </xdr:nvSpPr>
          <xdr:spPr>
            <a:xfrm>
              <a:off x="4781617" y="1371981"/>
              <a:ext cx="1272966"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b="1"/>
                <a:t>자동입력</a:t>
              </a:r>
            </a:p>
          </xdr:txBody>
        </xdr:sp>
        <xdr:sp macro="" textlink="">
          <xdr:nvSpPr>
            <xdr:cNvPr id="84" name="직사각형 83">
              <a:extLst>
                <a:ext uri="{FF2B5EF4-FFF2-40B4-BE49-F238E27FC236}">
                  <a16:creationId xmlns:a16="http://schemas.microsoft.com/office/drawing/2014/main" id="{00000000-0008-0000-0200-000054000000}"/>
                </a:ext>
              </a:extLst>
            </xdr:cNvPr>
            <xdr:cNvSpPr/>
          </xdr:nvSpPr>
          <xdr:spPr>
            <a:xfrm>
              <a:off x="6409944" y="2024743"/>
              <a:ext cx="455804" cy="392541"/>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5" name="TextBox 22">
              <a:extLst>
                <a:ext uri="{FF2B5EF4-FFF2-40B4-BE49-F238E27FC236}">
                  <a16:creationId xmlns:a16="http://schemas.microsoft.com/office/drawing/2014/main" id="{00000000-0008-0000-0200-000055000000}"/>
                </a:ext>
              </a:extLst>
            </xdr:cNvPr>
            <xdr:cNvSpPr txBox="1"/>
          </xdr:nvSpPr>
          <xdr:spPr>
            <a:xfrm>
              <a:off x="6411084" y="1943328"/>
              <a:ext cx="570936" cy="461665"/>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200" b="1"/>
                <a:t>자동계산</a:t>
              </a:r>
            </a:p>
          </xdr:txBody>
        </xdr:sp>
        <xdr:sp macro="" textlink="">
          <xdr:nvSpPr>
            <xdr:cNvPr id="86" name="직사각형 85">
              <a:extLst>
                <a:ext uri="{FF2B5EF4-FFF2-40B4-BE49-F238E27FC236}">
                  <a16:creationId xmlns:a16="http://schemas.microsoft.com/office/drawing/2014/main" id="{00000000-0008-0000-0200-000056000000}"/>
                </a:ext>
              </a:extLst>
            </xdr:cNvPr>
            <xdr:cNvSpPr/>
          </xdr:nvSpPr>
          <xdr:spPr>
            <a:xfrm>
              <a:off x="4259549" y="2024743"/>
              <a:ext cx="2055505" cy="307911"/>
            </a:xfrm>
            <a:prstGeom prst="rect">
              <a:avLst/>
            </a:prstGeom>
            <a:solidFill>
              <a:schemeClr val="accent6">
                <a:lumMod val="40000"/>
                <a:lumOff val="60000"/>
                <a:alpha val="38000"/>
              </a:schemeClr>
            </a:solidFill>
            <a:ln w="28575">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7" name="TextBox 24">
              <a:extLst>
                <a:ext uri="{FF2B5EF4-FFF2-40B4-BE49-F238E27FC236}">
                  <a16:creationId xmlns:a16="http://schemas.microsoft.com/office/drawing/2014/main" id="{00000000-0008-0000-0200-000057000000}"/>
                </a:ext>
              </a:extLst>
            </xdr:cNvPr>
            <xdr:cNvSpPr txBox="1"/>
          </xdr:nvSpPr>
          <xdr:spPr>
            <a:xfrm>
              <a:off x="4632326" y="1918110"/>
              <a:ext cx="1335420" cy="400110"/>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sz="2000" b="1"/>
                <a:t>직접입력</a:t>
              </a:r>
              <a:endParaRPr lang="ko-KR" altLang="en-US" sz="1100" b="1"/>
            </a:p>
          </xdr:txBody>
        </xdr:sp>
        <xdr:sp macro="" textlink="">
          <xdr:nvSpPr>
            <xdr:cNvPr id="88" name="직사각형 87">
              <a:extLst>
                <a:ext uri="{FF2B5EF4-FFF2-40B4-BE49-F238E27FC236}">
                  <a16:creationId xmlns:a16="http://schemas.microsoft.com/office/drawing/2014/main" id="{00000000-0008-0000-0200-000058000000}"/>
                </a:ext>
              </a:extLst>
            </xdr:cNvPr>
            <xdr:cNvSpPr/>
          </xdr:nvSpPr>
          <xdr:spPr>
            <a:xfrm>
              <a:off x="4582341" y="2565918"/>
              <a:ext cx="2283407" cy="1138335"/>
            </a:xfrm>
            <a:prstGeom prst="rect">
              <a:avLst/>
            </a:prstGeom>
            <a:solidFill>
              <a:schemeClr val="accent6">
                <a:lumMod val="40000"/>
                <a:lumOff val="60000"/>
                <a:alpha val="38000"/>
              </a:schemeClr>
            </a:solidFill>
            <a:ln w="28575">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9" name="TextBox 26">
              <a:extLst>
                <a:ext uri="{FF2B5EF4-FFF2-40B4-BE49-F238E27FC236}">
                  <a16:creationId xmlns:a16="http://schemas.microsoft.com/office/drawing/2014/main" id="{00000000-0008-0000-0200-000059000000}"/>
                </a:ext>
              </a:extLst>
            </xdr:cNvPr>
            <xdr:cNvSpPr txBox="1"/>
          </xdr:nvSpPr>
          <xdr:spPr>
            <a:xfrm>
              <a:off x="4873502" y="2752808"/>
              <a:ext cx="1701084" cy="400110"/>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sz="2000" b="1"/>
                <a:t>직접입력</a:t>
              </a:r>
              <a:endParaRPr lang="ko-KR" altLang="en-US" sz="1100" b="1"/>
            </a:p>
          </xdr:txBody>
        </xdr:sp>
      </xdr:grpSp>
      <xdr:grpSp>
        <xdr:nvGrpSpPr>
          <xdr:cNvPr id="76" name="그룹 75">
            <a:extLst>
              <a:ext uri="{FF2B5EF4-FFF2-40B4-BE49-F238E27FC236}">
                <a16:creationId xmlns:a16="http://schemas.microsoft.com/office/drawing/2014/main" id="{00000000-0008-0000-0200-00004C000000}"/>
              </a:ext>
            </a:extLst>
          </xdr:cNvPr>
          <xdr:cNvGrpSpPr/>
        </xdr:nvGrpSpPr>
        <xdr:grpSpPr>
          <a:xfrm>
            <a:off x="525807" y="271830"/>
            <a:ext cx="793226" cy="726106"/>
            <a:chOff x="525807" y="271830"/>
            <a:chExt cx="793226" cy="726106"/>
          </a:xfrm>
        </xdr:grpSpPr>
        <xdr:sp macro="" textlink="">
          <xdr:nvSpPr>
            <xdr:cNvPr id="77" name="포인트가 32개인 별 76">
              <a:extLst>
                <a:ext uri="{FF2B5EF4-FFF2-40B4-BE49-F238E27FC236}">
                  <a16:creationId xmlns:a16="http://schemas.microsoft.com/office/drawing/2014/main" id="{00000000-0008-0000-0200-00004D000000}"/>
                </a:ext>
              </a:extLst>
            </xdr:cNvPr>
            <xdr:cNvSpPr/>
          </xdr:nvSpPr>
          <xdr:spPr>
            <a:xfrm>
              <a:off x="525807" y="271830"/>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78" name="TextBox 52">
              <a:extLst>
                <a:ext uri="{FF2B5EF4-FFF2-40B4-BE49-F238E27FC236}">
                  <a16:creationId xmlns:a16="http://schemas.microsoft.com/office/drawing/2014/main" id="{00000000-0008-0000-0200-00004E000000}"/>
                </a:ext>
              </a:extLst>
            </xdr:cNvPr>
            <xdr:cNvSpPr txBox="1"/>
          </xdr:nvSpPr>
          <xdr:spPr>
            <a:xfrm>
              <a:off x="660706" y="337931"/>
              <a:ext cx="588026" cy="660005"/>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400" b="1"/>
                <a:t>작성방법</a:t>
              </a:r>
            </a:p>
          </xdr:txBody>
        </xdr:sp>
      </xdr:grpSp>
    </xdr:grp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304800</xdr:colOff>
          <xdr:row>45</xdr:row>
          <xdr:rowOff>142875</xdr:rowOff>
        </xdr:from>
        <xdr:to>
          <xdr:col>7</xdr:col>
          <xdr:colOff>733425</xdr:colOff>
          <xdr:row>45</xdr:row>
          <xdr:rowOff>466725</xdr:rowOff>
        </xdr:to>
        <xdr:sp macro="" textlink="">
          <xdr:nvSpPr>
            <xdr:cNvPr id="4118" name="Check Box 22" hidden="1">
              <a:extLst>
                <a:ext uri="{63B3BB69-23CF-44E3-9099-C40C66FF867C}">
                  <a14:compatExt spid="_x0000_s4118"/>
                </a:ext>
                <a:ext uri="{FF2B5EF4-FFF2-40B4-BE49-F238E27FC236}">
                  <a16:creationId xmlns:a16="http://schemas.microsoft.com/office/drawing/2014/main" id="{00000000-0008-0000-0300-00001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네</a:t>
              </a:r>
            </a:p>
          </xdr:txBody>
        </xdr:sp>
        <xdr:clientData/>
      </xdr:twoCellAnchor>
    </mc:Choice>
    <mc:Fallback/>
  </mc:AlternateContent>
  <xdr:twoCellAnchor>
    <xdr:from>
      <xdr:col>8</xdr:col>
      <xdr:colOff>269875</xdr:colOff>
      <xdr:row>0</xdr:row>
      <xdr:rowOff>0</xdr:rowOff>
    </xdr:from>
    <xdr:to>
      <xdr:col>21</xdr:col>
      <xdr:colOff>587375</xdr:colOff>
      <xdr:row>16</xdr:row>
      <xdr:rowOff>349250</xdr:rowOff>
    </xdr:to>
    <xdr:grpSp>
      <xdr:nvGrpSpPr>
        <xdr:cNvPr id="7" name="그룹 6">
          <a:extLst>
            <a:ext uri="{FF2B5EF4-FFF2-40B4-BE49-F238E27FC236}">
              <a16:creationId xmlns:a16="http://schemas.microsoft.com/office/drawing/2014/main" id="{00000000-0008-0000-0300-000007000000}"/>
            </a:ext>
          </a:extLst>
        </xdr:cNvPr>
        <xdr:cNvGrpSpPr/>
      </xdr:nvGrpSpPr>
      <xdr:grpSpPr>
        <a:xfrm>
          <a:off x="7568406" y="0"/>
          <a:ext cx="4460875" cy="6183313"/>
          <a:chOff x="8169123" y="418043"/>
          <a:chExt cx="3925891" cy="5297104"/>
        </a:xfrm>
      </xdr:grpSpPr>
      <xdr:grpSp>
        <xdr:nvGrpSpPr>
          <xdr:cNvPr id="8" name="그룹 7">
            <a:extLst>
              <a:ext uri="{FF2B5EF4-FFF2-40B4-BE49-F238E27FC236}">
                <a16:creationId xmlns:a16="http://schemas.microsoft.com/office/drawing/2014/main" id="{00000000-0008-0000-0300-000008000000}"/>
              </a:ext>
            </a:extLst>
          </xdr:cNvPr>
          <xdr:cNvGrpSpPr/>
        </xdr:nvGrpSpPr>
        <xdr:grpSpPr>
          <a:xfrm>
            <a:off x="8359370" y="618141"/>
            <a:ext cx="3735644" cy="5097006"/>
            <a:chOff x="7109068" y="647993"/>
            <a:chExt cx="3735644" cy="5097006"/>
          </a:xfrm>
        </xdr:grpSpPr>
        <xdr:pic>
          <xdr:nvPicPr>
            <xdr:cNvPr id="12" name="그림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1"/>
            <a:stretch>
              <a:fillRect/>
            </a:stretch>
          </xdr:blipFill>
          <xdr:spPr>
            <a:xfrm>
              <a:off x="7109069" y="647993"/>
              <a:ext cx="3735643" cy="5097006"/>
            </a:xfrm>
            <a:prstGeom prst="rect">
              <a:avLst/>
            </a:prstGeom>
          </xdr:spPr>
        </xdr:pic>
        <xdr:sp macro="" textlink="">
          <xdr:nvSpPr>
            <xdr:cNvPr id="13" name="직사각형 12">
              <a:extLst>
                <a:ext uri="{FF2B5EF4-FFF2-40B4-BE49-F238E27FC236}">
                  <a16:creationId xmlns:a16="http://schemas.microsoft.com/office/drawing/2014/main" id="{00000000-0008-0000-0300-00000D000000}"/>
                </a:ext>
              </a:extLst>
            </xdr:cNvPr>
            <xdr:cNvSpPr/>
          </xdr:nvSpPr>
          <xdr:spPr>
            <a:xfrm>
              <a:off x="7109068" y="978433"/>
              <a:ext cx="3735644" cy="654424"/>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4" name="TextBox 31">
              <a:extLst>
                <a:ext uri="{FF2B5EF4-FFF2-40B4-BE49-F238E27FC236}">
                  <a16:creationId xmlns:a16="http://schemas.microsoft.com/office/drawing/2014/main" id="{00000000-0008-0000-0300-00000E000000}"/>
                </a:ext>
              </a:extLst>
            </xdr:cNvPr>
            <xdr:cNvSpPr txBox="1"/>
          </xdr:nvSpPr>
          <xdr:spPr>
            <a:xfrm>
              <a:off x="8219083" y="1094795"/>
              <a:ext cx="1502542"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grpSp>
      <xdr:grpSp>
        <xdr:nvGrpSpPr>
          <xdr:cNvPr id="9" name="그룹 8">
            <a:extLst>
              <a:ext uri="{FF2B5EF4-FFF2-40B4-BE49-F238E27FC236}">
                <a16:creationId xmlns:a16="http://schemas.microsoft.com/office/drawing/2014/main" id="{00000000-0008-0000-0300-000009000000}"/>
              </a:ext>
            </a:extLst>
          </xdr:cNvPr>
          <xdr:cNvGrpSpPr/>
        </xdr:nvGrpSpPr>
        <xdr:grpSpPr>
          <a:xfrm>
            <a:off x="8169123" y="418043"/>
            <a:ext cx="793226" cy="715338"/>
            <a:chOff x="4186545" y="415337"/>
            <a:chExt cx="793226" cy="715338"/>
          </a:xfrm>
        </xdr:grpSpPr>
        <xdr:sp macro="" textlink="">
          <xdr:nvSpPr>
            <xdr:cNvPr id="10" name="포인트가 32개인 별 9">
              <a:extLst>
                <a:ext uri="{FF2B5EF4-FFF2-40B4-BE49-F238E27FC236}">
                  <a16:creationId xmlns:a16="http://schemas.microsoft.com/office/drawing/2014/main" id="{00000000-0008-0000-0300-00000A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1" name="TextBox 65">
              <a:extLst>
                <a:ext uri="{FF2B5EF4-FFF2-40B4-BE49-F238E27FC236}">
                  <a16:creationId xmlns:a16="http://schemas.microsoft.com/office/drawing/2014/main" id="{00000000-0008-0000-0300-00000B000000}"/>
                </a:ext>
              </a:extLst>
            </xdr:cNvPr>
            <xdr:cNvSpPr txBox="1"/>
          </xdr:nvSpPr>
          <xdr:spPr>
            <a:xfrm>
              <a:off x="4300438" y="507313"/>
              <a:ext cx="639763" cy="584775"/>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83343</xdr:colOff>
      <xdr:row>0</xdr:row>
      <xdr:rowOff>83345</xdr:rowOff>
    </xdr:from>
    <xdr:to>
      <xdr:col>15</xdr:col>
      <xdr:colOff>441640</xdr:colOff>
      <xdr:row>11</xdr:row>
      <xdr:rowOff>70327</xdr:rowOff>
    </xdr:to>
    <xdr:grpSp>
      <xdr:nvGrpSpPr>
        <xdr:cNvPr id="2" name="그룹 1">
          <a:extLst>
            <a:ext uri="{FF2B5EF4-FFF2-40B4-BE49-F238E27FC236}">
              <a16:creationId xmlns:a16="http://schemas.microsoft.com/office/drawing/2014/main" id="{00000000-0008-0000-0400-000002000000}"/>
            </a:ext>
          </a:extLst>
        </xdr:cNvPr>
        <xdr:cNvGrpSpPr/>
      </xdr:nvGrpSpPr>
      <xdr:grpSpPr>
        <a:xfrm>
          <a:off x="7286624" y="83345"/>
          <a:ext cx="3811110" cy="4773295"/>
          <a:chOff x="4186545" y="415337"/>
          <a:chExt cx="3811110" cy="4773295"/>
        </a:xfrm>
      </xdr:grpSpPr>
      <xdr:pic>
        <xdr:nvPicPr>
          <xdr:cNvPr id="3" name="그림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4338066" y="618141"/>
            <a:ext cx="3659589" cy="4570491"/>
          </a:xfrm>
          <a:prstGeom prst="rect">
            <a:avLst/>
          </a:prstGeom>
        </xdr:spPr>
      </xdr:pic>
      <xdr:sp macro="" textlink="">
        <xdr:nvSpPr>
          <xdr:cNvPr id="4" name="직사각형 3">
            <a:extLst>
              <a:ext uri="{FF2B5EF4-FFF2-40B4-BE49-F238E27FC236}">
                <a16:creationId xmlns:a16="http://schemas.microsoft.com/office/drawing/2014/main" id="{00000000-0008-0000-0400-000004000000}"/>
              </a:ext>
            </a:extLst>
          </xdr:cNvPr>
          <xdr:cNvSpPr/>
        </xdr:nvSpPr>
        <xdr:spPr>
          <a:xfrm>
            <a:off x="4364627" y="965480"/>
            <a:ext cx="3633028" cy="779344"/>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5" name="TextBox 36">
            <a:extLst>
              <a:ext uri="{FF2B5EF4-FFF2-40B4-BE49-F238E27FC236}">
                <a16:creationId xmlns:a16="http://schemas.microsoft.com/office/drawing/2014/main" id="{00000000-0008-0000-0400-000005000000}"/>
              </a:ext>
            </a:extLst>
          </xdr:cNvPr>
          <xdr:cNvSpPr txBox="1"/>
        </xdr:nvSpPr>
        <xdr:spPr>
          <a:xfrm>
            <a:off x="5474642" y="1081842"/>
            <a:ext cx="1461268"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grpSp>
        <xdr:nvGrpSpPr>
          <xdr:cNvPr id="6" name="그룹 5">
            <a:extLst>
              <a:ext uri="{FF2B5EF4-FFF2-40B4-BE49-F238E27FC236}">
                <a16:creationId xmlns:a16="http://schemas.microsoft.com/office/drawing/2014/main" id="{00000000-0008-0000-0400-000006000000}"/>
              </a:ext>
            </a:extLst>
          </xdr:cNvPr>
          <xdr:cNvGrpSpPr/>
        </xdr:nvGrpSpPr>
        <xdr:grpSpPr>
          <a:xfrm>
            <a:off x="4186545" y="415337"/>
            <a:ext cx="793226" cy="715338"/>
            <a:chOff x="4186545" y="415337"/>
            <a:chExt cx="793226" cy="715338"/>
          </a:xfrm>
        </xdr:grpSpPr>
        <xdr:sp macro="" textlink="">
          <xdr:nvSpPr>
            <xdr:cNvPr id="7" name="포인트가 32개인 별 6">
              <a:extLst>
                <a:ext uri="{FF2B5EF4-FFF2-40B4-BE49-F238E27FC236}">
                  <a16:creationId xmlns:a16="http://schemas.microsoft.com/office/drawing/2014/main" id="{00000000-0008-0000-0400-000007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 name="TextBox 61">
              <a:extLst>
                <a:ext uri="{FF2B5EF4-FFF2-40B4-BE49-F238E27FC236}">
                  <a16:creationId xmlns:a16="http://schemas.microsoft.com/office/drawing/2014/main" id="{00000000-0008-0000-0400-000008000000}"/>
                </a:ext>
              </a:extLst>
            </xdr:cNvPr>
            <xdr:cNvSpPr txBox="1"/>
          </xdr:nvSpPr>
          <xdr:spPr>
            <a:xfrm>
              <a:off x="4300438" y="507313"/>
              <a:ext cx="639763" cy="584775"/>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357189</xdr:colOff>
      <xdr:row>1</xdr:row>
      <xdr:rowOff>35719</xdr:rowOff>
    </xdr:from>
    <xdr:to>
      <xdr:col>24</xdr:col>
      <xdr:colOff>107155</xdr:colOff>
      <xdr:row>19</xdr:row>
      <xdr:rowOff>0</xdr:rowOff>
    </xdr:to>
    <xdr:grpSp>
      <xdr:nvGrpSpPr>
        <xdr:cNvPr id="2" name="그룹 1">
          <a:extLst>
            <a:ext uri="{FF2B5EF4-FFF2-40B4-BE49-F238E27FC236}">
              <a16:creationId xmlns:a16="http://schemas.microsoft.com/office/drawing/2014/main" id="{00000000-0008-0000-0500-000002000000}"/>
            </a:ext>
          </a:extLst>
        </xdr:cNvPr>
        <xdr:cNvGrpSpPr/>
      </xdr:nvGrpSpPr>
      <xdr:grpSpPr>
        <a:xfrm>
          <a:off x="7620002" y="250032"/>
          <a:ext cx="6667497" cy="6072187"/>
          <a:chOff x="603590" y="508643"/>
          <a:chExt cx="5822108" cy="5158342"/>
        </a:xfrm>
      </xdr:grpSpPr>
      <xdr:pic>
        <xdr:nvPicPr>
          <xdr:cNvPr id="3" name="그림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753447" y="727788"/>
            <a:ext cx="3511153" cy="4939197"/>
          </a:xfrm>
          <a:prstGeom prst="rect">
            <a:avLst/>
          </a:prstGeom>
          <a:ln w="12700">
            <a:solidFill>
              <a:schemeClr val="bg2">
                <a:lumMod val="75000"/>
              </a:schemeClr>
            </a:solidFill>
          </a:ln>
        </xdr:spPr>
      </xdr:pic>
      <xdr:grpSp>
        <xdr:nvGrpSpPr>
          <xdr:cNvPr id="4" name="그룹 3">
            <a:extLst>
              <a:ext uri="{FF2B5EF4-FFF2-40B4-BE49-F238E27FC236}">
                <a16:creationId xmlns:a16="http://schemas.microsoft.com/office/drawing/2014/main" id="{00000000-0008-0000-0500-000004000000}"/>
              </a:ext>
            </a:extLst>
          </xdr:cNvPr>
          <xdr:cNvGrpSpPr/>
        </xdr:nvGrpSpPr>
        <xdr:grpSpPr>
          <a:xfrm>
            <a:off x="603590" y="508643"/>
            <a:ext cx="827192" cy="760320"/>
            <a:chOff x="4186545" y="415337"/>
            <a:chExt cx="814756" cy="715338"/>
          </a:xfrm>
        </xdr:grpSpPr>
        <xdr:sp macro="" textlink="">
          <xdr:nvSpPr>
            <xdr:cNvPr id="10" name="포인트가 32개인 별 9">
              <a:extLst>
                <a:ext uri="{FF2B5EF4-FFF2-40B4-BE49-F238E27FC236}">
                  <a16:creationId xmlns:a16="http://schemas.microsoft.com/office/drawing/2014/main" id="{00000000-0008-0000-0500-00000A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1" name="TextBox 12">
              <a:extLst>
                <a:ext uri="{FF2B5EF4-FFF2-40B4-BE49-F238E27FC236}">
                  <a16:creationId xmlns:a16="http://schemas.microsoft.com/office/drawing/2014/main" id="{00000000-0008-0000-0500-00000B000000}"/>
                </a:ext>
              </a:extLst>
            </xdr:cNvPr>
            <xdr:cNvSpPr txBox="1"/>
          </xdr:nvSpPr>
          <xdr:spPr>
            <a:xfrm>
              <a:off x="4321968" y="472584"/>
              <a:ext cx="679333" cy="558357"/>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sp macro="" textlink="">
        <xdr:nvSpPr>
          <xdr:cNvPr id="5" name="직사각형 4">
            <a:extLst>
              <a:ext uri="{FF2B5EF4-FFF2-40B4-BE49-F238E27FC236}">
                <a16:creationId xmlns:a16="http://schemas.microsoft.com/office/drawing/2014/main" id="{00000000-0008-0000-0500-000005000000}"/>
              </a:ext>
            </a:extLst>
          </xdr:cNvPr>
          <xdr:cNvSpPr/>
        </xdr:nvSpPr>
        <xdr:spPr>
          <a:xfrm>
            <a:off x="753447" y="1160895"/>
            <a:ext cx="3511153" cy="742549"/>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6" name="TextBox 7">
            <a:extLst>
              <a:ext uri="{FF2B5EF4-FFF2-40B4-BE49-F238E27FC236}">
                <a16:creationId xmlns:a16="http://schemas.microsoft.com/office/drawing/2014/main" id="{00000000-0008-0000-0500-000006000000}"/>
              </a:ext>
            </a:extLst>
          </xdr:cNvPr>
          <xdr:cNvSpPr txBox="1"/>
        </xdr:nvSpPr>
        <xdr:spPr>
          <a:xfrm>
            <a:off x="1760827" y="1338172"/>
            <a:ext cx="1412248"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sp macro="" textlink="">
        <xdr:nvSpPr>
          <xdr:cNvPr id="7" name="직사각형 6">
            <a:extLst>
              <a:ext uri="{FF2B5EF4-FFF2-40B4-BE49-F238E27FC236}">
                <a16:creationId xmlns:a16="http://schemas.microsoft.com/office/drawing/2014/main" id="{00000000-0008-0000-0500-000007000000}"/>
              </a:ext>
            </a:extLst>
          </xdr:cNvPr>
          <xdr:cNvSpPr/>
        </xdr:nvSpPr>
        <xdr:spPr>
          <a:xfrm>
            <a:off x="753447" y="2099383"/>
            <a:ext cx="3511153" cy="450392"/>
          </a:xfrm>
          <a:prstGeom prst="rect">
            <a:avLst/>
          </a:prstGeom>
          <a:solidFill>
            <a:schemeClr val="accent6">
              <a:lumMod val="40000"/>
              <a:lumOff val="60000"/>
              <a:alpha val="38000"/>
            </a:schemeClr>
          </a:solidFill>
          <a:ln w="28575">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 name="TextBox 9">
            <a:extLst>
              <a:ext uri="{FF2B5EF4-FFF2-40B4-BE49-F238E27FC236}">
                <a16:creationId xmlns:a16="http://schemas.microsoft.com/office/drawing/2014/main" id="{00000000-0008-0000-0500-000008000000}"/>
              </a:ext>
            </a:extLst>
          </xdr:cNvPr>
          <xdr:cNvSpPr txBox="1"/>
        </xdr:nvSpPr>
        <xdr:spPr>
          <a:xfrm>
            <a:off x="709888" y="2151885"/>
            <a:ext cx="3532719"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직접입력</a:t>
            </a:r>
            <a:endParaRPr lang="en-US" altLang="ko-KR" b="1"/>
          </a:p>
        </xdr:txBody>
      </xdr:sp>
      <xdr:sp macro="" textlink="">
        <xdr:nvSpPr>
          <xdr:cNvPr id="9" name="사각형 설명선 8">
            <a:extLst>
              <a:ext uri="{FF2B5EF4-FFF2-40B4-BE49-F238E27FC236}">
                <a16:creationId xmlns:a16="http://schemas.microsoft.com/office/drawing/2014/main" id="{00000000-0008-0000-0500-000009000000}"/>
              </a:ext>
            </a:extLst>
          </xdr:cNvPr>
          <xdr:cNvSpPr/>
        </xdr:nvSpPr>
        <xdr:spPr>
          <a:xfrm>
            <a:off x="4308159" y="1542756"/>
            <a:ext cx="2117539" cy="807864"/>
          </a:xfrm>
          <a:prstGeom prst="wedgeRectCallout">
            <a:avLst>
              <a:gd name="adj1" fmla="val -83403"/>
              <a:gd name="adj2" fmla="val 40555"/>
            </a:avLst>
          </a:prstGeom>
          <a:solidFill>
            <a:schemeClr val="accent1">
              <a:lumMod val="20000"/>
              <a:lumOff val="80000"/>
            </a:schemeClr>
          </a:solidFill>
          <a:ln w="254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r>
              <a:rPr lang="en-US" altLang="ko-KR" sz="900">
                <a:solidFill>
                  <a:schemeClr val="tx1"/>
                </a:solidFill>
              </a:rPr>
              <a:t>* </a:t>
            </a:r>
            <a:r>
              <a:rPr lang="ko-KR" altLang="en-US" sz="900">
                <a:solidFill>
                  <a:schemeClr val="tx1"/>
                </a:solidFill>
              </a:rPr>
              <a:t>기집행액</a:t>
            </a:r>
            <a:r>
              <a:rPr lang="en-US" altLang="ko-KR" sz="900">
                <a:solidFill>
                  <a:schemeClr val="tx1"/>
                </a:solidFill>
              </a:rPr>
              <a:t>: </a:t>
            </a:r>
            <a:r>
              <a:rPr lang="ko-KR" altLang="en-US" sz="900">
                <a:solidFill>
                  <a:schemeClr val="tx1"/>
                </a:solidFill>
              </a:rPr>
              <a:t>현 회차 이전에 정산한 금액이 있는 경우 입력</a:t>
            </a:r>
            <a:endParaRPr lang="en-US" altLang="ko-KR" sz="900">
              <a:solidFill>
                <a:schemeClr val="tx1"/>
              </a:solidFill>
            </a:endParaRPr>
          </a:p>
          <a:p>
            <a:r>
              <a:rPr lang="en-US" altLang="ko-KR" sz="900">
                <a:solidFill>
                  <a:schemeClr val="tx1"/>
                </a:solidFill>
              </a:rPr>
              <a:t>(</a:t>
            </a:r>
            <a:r>
              <a:rPr lang="ko-KR" altLang="en-US" sz="900">
                <a:solidFill>
                  <a:schemeClr val="tx1"/>
                </a:solidFill>
              </a:rPr>
              <a:t>최초 정산인 경우 기집행액은 </a:t>
            </a:r>
            <a:r>
              <a:rPr lang="en-US" altLang="ko-KR" sz="900">
                <a:solidFill>
                  <a:schemeClr val="tx1"/>
                </a:solidFill>
              </a:rPr>
              <a:t>0</a:t>
            </a:r>
            <a:r>
              <a:rPr lang="ko-KR" altLang="en-US" sz="900">
                <a:solidFill>
                  <a:schemeClr val="tx1"/>
                </a:solidFill>
              </a:rPr>
              <a:t>원</a:t>
            </a:r>
            <a:r>
              <a:rPr lang="en-US" altLang="ko-KR" sz="900">
                <a:solidFill>
                  <a:schemeClr val="tx1"/>
                </a:solidFill>
              </a:rPr>
              <a:t>)</a:t>
            </a:r>
          </a:p>
          <a:p>
            <a:r>
              <a:rPr lang="en-US" altLang="ko-KR" sz="900">
                <a:solidFill>
                  <a:schemeClr val="tx1"/>
                </a:solidFill>
              </a:rPr>
              <a:t> </a:t>
            </a:r>
          </a:p>
          <a:p>
            <a:r>
              <a:rPr lang="en-US" altLang="ko-KR" sz="900">
                <a:solidFill>
                  <a:schemeClr val="tx1"/>
                </a:solidFill>
              </a:rPr>
              <a:t>* </a:t>
            </a:r>
            <a:r>
              <a:rPr lang="ko-KR" altLang="en-US" sz="900">
                <a:solidFill>
                  <a:schemeClr val="tx1"/>
                </a:solidFill>
              </a:rPr>
              <a:t>집행액</a:t>
            </a:r>
            <a:r>
              <a:rPr lang="en-US" altLang="ko-KR" sz="900">
                <a:solidFill>
                  <a:schemeClr val="tx1"/>
                </a:solidFill>
              </a:rPr>
              <a:t>: </a:t>
            </a:r>
            <a:r>
              <a:rPr lang="ko-KR" altLang="en-US" sz="900">
                <a:solidFill>
                  <a:schemeClr val="tx1"/>
                </a:solidFill>
              </a:rPr>
              <a:t>현 회차에 정산할 금액 입력</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142874</xdr:colOff>
      <xdr:row>0</xdr:row>
      <xdr:rowOff>178594</xdr:rowOff>
    </xdr:from>
    <xdr:to>
      <xdr:col>22</xdr:col>
      <xdr:colOff>373851</xdr:colOff>
      <xdr:row>7</xdr:row>
      <xdr:rowOff>4007144</xdr:rowOff>
    </xdr:to>
    <xdr:grpSp>
      <xdr:nvGrpSpPr>
        <xdr:cNvPr id="2" name="그룹 1">
          <a:extLst>
            <a:ext uri="{FF2B5EF4-FFF2-40B4-BE49-F238E27FC236}">
              <a16:creationId xmlns:a16="http://schemas.microsoft.com/office/drawing/2014/main" id="{00000000-0008-0000-0600-000002000000}"/>
            </a:ext>
          </a:extLst>
        </xdr:cNvPr>
        <xdr:cNvGrpSpPr/>
      </xdr:nvGrpSpPr>
      <xdr:grpSpPr>
        <a:xfrm>
          <a:off x="7405687" y="178594"/>
          <a:ext cx="5767383" cy="6293144"/>
          <a:chOff x="5355978" y="239902"/>
          <a:chExt cx="5767383" cy="6293144"/>
        </a:xfrm>
      </xdr:grpSpPr>
      <xdr:grpSp>
        <xdr:nvGrpSpPr>
          <xdr:cNvPr id="3" name="그룹 2">
            <a:extLst>
              <a:ext uri="{FF2B5EF4-FFF2-40B4-BE49-F238E27FC236}">
                <a16:creationId xmlns:a16="http://schemas.microsoft.com/office/drawing/2014/main" id="{00000000-0008-0000-0600-000003000000}"/>
              </a:ext>
            </a:extLst>
          </xdr:cNvPr>
          <xdr:cNvGrpSpPr/>
        </xdr:nvGrpSpPr>
        <xdr:grpSpPr>
          <a:xfrm>
            <a:off x="5355978" y="239902"/>
            <a:ext cx="5767383" cy="6293144"/>
            <a:chOff x="5355978" y="239902"/>
            <a:chExt cx="5767383" cy="6293144"/>
          </a:xfrm>
        </xdr:grpSpPr>
        <xdr:pic>
          <xdr:nvPicPr>
            <xdr:cNvPr id="6" name="그림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1"/>
            <a:stretch>
              <a:fillRect/>
            </a:stretch>
          </xdr:blipFill>
          <xdr:spPr>
            <a:xfrm>
              <a:off x="5509934" y="351321"/>
              <a:ext cx="4343400" cy="6181725"/>
            </a:xfrm>
            <a:prstGeom prst="rect">
              <a:avLst/>
            </a:prstGeom>
          </xdr:spPr>
        </xdr:pic>
        <xdr:grpSp>
          <xdr:nvGrpSpPr>
            <xdr:cNvPr id="7" name="그룹 6">
              <a:extLst>
                <a:ext uri="{FF2B5EF4-FFF2-40B4-BE49-F238E27FC236}">
                  <a16:creationId xmlns:a16="http://schemas.microsoft.com/office/drawing/2014/main" id="{00000000-0008-0000-0600-000007000000}"/>
                </a:ext>
              </a:extLst>
            </xdr:cNvPr>
            <xdr:cNvGrpSpPr/>
          </xdr:nvGrpSpPr>
          <xdr:grpSpPr>
            <a:xfrm>
              <a:off x="5355978" y="239902"/>
              <a:ext cx="805333" cy="760320"/>
              <a:chOff x="4186545" y="415337"/>
              <a:chExt cx="793226" cy="715338"/>
            </a:xfrm>
          </xdr:grpSpPr>
          <xdr:sp macro="" textlink="">
            <xdr:nvSpPr>
              <xdr:cNvPr id="15" name="포인트가 32개인 별 14">
                <a:extLst>
                  <a:ext uri="{FF2B5EF4-FFF2-40B4-BE49-F238E27FC236}">
                    <a16:creationId xmlns:a16="http://schemas.microsoft.com/office/drawing/2014/main" id="{00000000-0008-0000-0600-00000F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6" name="TextBox 15">
                <a:extLst>
                  <a:ext uri="{FF2B5EF4-FFF2-40B4-BE49-F238E27FC236}">
                    <a16:creationId xmlns:a16="http://schemas.microsoft.com/office/drawing/2014/main" id="{00000000-0008-0000-0600-000010000000}"/>
                  </a:ext>
                </a:extLst>
              </xdr:cNvPr>
              <xdr:cNvSpPr txBox="1"/>
            </xdr:nvSpPr>
            <xdr:spPr>
              <a:xfrm>
                <a:off x="4291247" y="520164"/>
                <a:ext cx="679333" cy="558357"/>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sp macro="" textlink="">
          <xdr:nvSpPr>
            <xdr:cNvPr id="8" name="직사각형 7">
              <a:extLst>
                <a:ext uri="{FF2B5EF4-FFF2-40B4-BE49-F238E27FC236}">
                  <a16:creationId xmlns:a16="http://schemas.microsoft.com/office/drawing/2014/main" id="{00000000-0008-0000-0600-000008000000}"/>
                </a:ext>
              </a:extLst>
            </xdr:cNvPr>
            <xdr:cNvSpPr/>
          </xdr:nvSpPr>
          <xdr:spPr>
            <a:xfrm>
              <a:off x="5550860" y="842255"/>
              <a:ext cx="4302474" cy="977214"/>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9" name="TextBox 19">
              <a:extLst>
                <a:ext uri="{FF2B5EF4-FFF2-40B4-BE49-F238E27FC236}">
                  <a16:creationId xmlns:a16="http://schemas.microsoft.com/office/drawing/2014/main" id="{00000000-0008-0000-0600-000009000000}"/>
                </a:ext>
              </a:extLst>
            </xdr:cNvPr>
            <xdr:cNvSpPr txBox="1"/>
          </xdr:nvSpPr>
          <xdr:spPr>
            <a:xfrm>
              <a:off x="6847488" y="1121621"/>
              <a:ext cx="1730531"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pic>
          <xdr:nvPicPr>
            <xdr:cNvPr id="10" name="그림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03343" y="1996945"/>
              <a:ext cx="2216722" cy="2400881"/>
            </a:xfrm>
            <a:prstGeom prst="rect">
              <a:avLst/>
            </a:prstGeom>
          </xdr:spPr>
        </xdr:pic>
        <xdr:pic>
          <xdr:nvPicPr>
            <xdr:cNvPr id="11" name="그림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768660" y="4807823"/>
              <a:ext cx="2062987" cy="1532291"/>
            </a:xfrm>
            <a:prstGeom prst="rect">
              <a:avLst/>
            </a:prstGeom>
          </xdr:spPr>
        </xdr:pic>
        <xdr:sp macro="" textlink="">
          <xdr:nvSpPr>
            <xdr:cNvPr id="12" name="TextBox 22">
              <a:extLst>
                <a:ext uri="{FF2B5EF4-FFF2-40B4-BE49-F238E27FC236}">
                  <a16:creationId xmlns:a16="http://schemas.microsoft.com/office/drawing/2014/main" id="{00000000-0008-0000-0600-00000C000000}"/>
                </a:ext>
              </a:extLst>
            </xdr:cNvPr>
            <xdr:cNvSpPr txBox="1"/>
          </xdr:nvSpPr>
          <xdr:spPr>
            <a:xfrm>
              <a:off x="7287206" y="4525346"/>
              <a:ext cx="2136711" cy="246221"/>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000"/>
                <a:t>목업 작업을 위한 합판</a:t>
              </a:r>
            </a:p>
          </xdr:txBody>
        </xdr:sp>
        <xdr:sp macro="" textlink="">
          <xdr:nvSpPr>
            <xdr:cNvPr id="13" name="직사각형 12">
              <a:extLst>
                <a:ext uri="{FF2B5EF4-FFF2-40B4-BE49-F238E27FC236}">
                  <a16:creationId xmlns:a16="http://schemas.microsoft.com/office/drawing/2014/main" id="{00000000-0008-0000-0600-00000D000000}"/>
                </a:ext>
              </a:extLst>
            </xdr:cNvPr>
            <xdr:cNvSpPr/>
          </xdr:nvSpPr>
          <xdr:spPr>
            <a:xfrm>
              <a:off x="6847488" y="3144416"/>
              <a:ext cx="1984159" cy="378799"/>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4" name="사각형 설명선 13">
              <a:extLst>
                <a:ext uri="{FF2B5EF4-FFF2-40B4-BE49-F238E27FC236}">
                  <a16:creationId xmlns:a16="http://schemas.microsoft.com/office/drawing/2014/main" id="{00000000-0008-0000-0600-00000E000000}"/>
                </a:ext>
              </a:extLst>
            </xdr:cNvPr>
            <xdr:cNvSpPr/>
          </xdr:nvSpPr>
          <xdr:spPr>
            <a:xfrm>
              <a:off x="9103586" y="2525951"/>
              <a:ext cx="2019775" cy="807864"/>
            </a:xfrm>
            <a:prstGeom prst="wedgeRectCallout">
              <a:avLst>
                <a:gd name="adj1" fmla="val -65936"/>
                <a:gd name="adj2" fmla="val 39400"/>
              </a:avLst>
            </a:prstGeom>
            <a:solidFill>
              <a:schemeClr val="accent1">
                <a:lumMod val="20000"/>
                <a:lumOff val="80000"/>
              </a:schemeClr>
            </a:solidFill>
            <a:ln w="254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marL="171450" indent="-171450">
                <a:buFont typeface="Arial" panose="020B0604020202020204" pitchFamily="34" charset="0"/>
                <a:buChar char="•"/>
              </a:pPr>
              <a:r>
                <a:rPr lang="ko-KR" altLang="en-US" sz="900">
                  <a:solidFill>
                    <a:schemeClr val="tx1"/>
                  </a:solidFill>
                </a:rPr>
                <a:t>현금</a:t>
              </a:r>
              <a:r>
                <a:rPr lang="en-US" altLang="ko-KR" sz="900">
                  <a:solidFill>
                    <a:schemeClr val="tx1"/>
                  </a:solidFill>
                </a:rPr>
                <a:t>(</a:t>
              </a:r>
              <a:r>
                <a:rPr lang="ko-KR" altLang="en-US" sz="900">
                  <a:solidFill>
                    <a:schemeClr val="tx1"/>
                  </a:solidFill>
                </a:rPr>
                <a:t>계좌이체</a:t>
              </a:r>
              <a:r>
                <a:rPr lang="en-US" altLang="ko-KR" sz="900">
                  <a:solidFill>
                    <a:schemeClr val="tx1"/>
                  </a:solidFill>
                </a:rPr>
                <a:t>, </a:t>
              </a:r>
              <a:r>
                <a:rPr lang="ko-KR" altLang="en-US" sz="900">
                  <a:solidFill>
                    <a:schemeClr val="tx1"/>
                  </a:solidFill>
                </a:rPr>
                <a:t>무통장 입금</a:t>
              </a:r>
              <a:r>
                <a:rPr lang="en-US" altLang="ko-KR" sz="900">
                  <a:solidFill>
                    <a:schemeClr val="tx1"/>
                  </a:solidFill>
                </a:rPr>
                <a:t>)</a:t>
              </a:r>
              <a:r>
                <a:rPr lang="ko-KR" altLang="en-US" sz="900">
                  <a:solidFill>
                    <a:schemeClr val="tx1"/>
                  </a:solidFill>
                </a:rPr>
                <a:t> 지출 시 학교 사업자등록번호로 현금영수증</a:t>
              </a:r>
              <a:r>
                <a:rPr lang="en-US" altLang="ko-KR" sz="900">
                  <a:solidFill>
                    <a:schemeClr val="tx1"/>
                  </a:solidFill>
                </a:rPr>
                <a:t>(</a:t>
              </a:r>
              <a:r>
                <a:rPr lang="ko-KR" altLang="en-US" sz="900">
                  <a:solidFill>
                    <a:schemeClr val="tx1"/>
                  </a:solidFill>
                </a:rPr>
                <a:t>사업자지출증빙</a:t>
              </a:r>
              <a:r>
                <a:rPr lang="en-US" altLang="ko-KR" sz="900">
                  <a:solidFill>
                    <a:schemeClr val="tx1"/>
                  </a:solidFill>
                </a:rPr>
                <a:t>)</a:t>
              </a:r>
              <a:r>
                <a:rPr lang="ko-KR" altLang="en-US" sz="900">
                  <a:solidFill>
                    <a:schemeClr val="tx1"/>
                  </a:solidFill>
                </a:rPr>
                <a:t> 발행</a:t>
              </a:r>
              <a:endParaRPr lang="en-US" altLang="ko-KR" sz="900">
                <a:solidFill>
                  <a:schemeClr val="tx1"/>
                </a:solidFill>
              </a:endParaRPr>
            </a:p>
            <a:p>
              <a:pPr marL="171450" indent="-171450">
                <a:buFont typeface="Arial" panose="020B0604020202020204" pitchFamily="34" charset="0"/>
                <a:buChar char="•"/>
              </a:pPr>
              <a:r>
                <a:rPr lang="ko-KR" altLang="en-US" sz="900">
                  <a:solidFill>
                    <a:schemeClr val="tx1"/>
                  </a:solidFill>
                </a:rPr>
                <a:t>사업자등록번호</a:t>
              </a:r>
              <a:r>
                <a:rPr lang="en-US" altLang="ko-KR" sz="900">
                  <a:solidFill>
                    <a:schemeClr val="tx1"/>
                  </a:solidFill>
                </a:rPr>
                <a:t>: 102-82-01669</a:t>
              </a:r>
              <a:endParaRPr lang="ko-KR" altLang="en-US" sz="900">
                <a:solidFill>
                  <a:schemeClr val="tx1"/>
                </a:solidFill>
              </a:endParaRPr>
            </a:p>
          </xdr:txBody>
        </xdr:sp>
      </xdr:grpSp>
      <xdr:sp macro="" textlink="">
        <xdr:nvSpPr>
          <xdr:cNvPr id="4" name="직사각형 3">
            <a:extLst>
              <a:ext uri="{FF2B5EF4-FFF2-40B4-BE49-F238E27FC236}">
                <a16:creationId xmlns:a16="http://schemas.microsoft.com/office/drawing/2014/main" id="{00000000-0008-0000-0600-000004000000}"/>
              </a:ext>
            </a:extLst>
          </xdr:cNvPr>
          <xdr:cNvSpPr/>
        </xdr:nvSpPr>
        <xdr:spPr>
          <a:xfrm>
            <a:off x="7473820" y="3946848"/>
            <a:ext cx="881741" cy="12129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5" name="직사각형 4">
            <a:extLst>
              <a:ext uri="{FF2B5EF4-FFF2-40B4-BE49-F238E27FC236}">
                <a16:creationId xmlns:a16="http://schemas.microsoft.com/office/drawing/2014/main" id="{00000000-0008-0000-0600-000005000000}"/>
              </a:ext>
            </a:extLst>
          </xdr:cNvPr>
          <xdr:cNvSpPr/>
        </xdr:nvSpPr>
        <xdr:spPr>
          <a:xfrm>
            <a:off x="7757147" y="2774626"/>
            <a:ext cx="1074499" cy="33353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grpSp>
    <xdr:clientData/>
  </xdr:twoCellAnchor>
  <xdr:twoCellAnchor>
    <xdr:from>
      <xdr:col>9</xdr:col>
      <xdr:colOff>285750</xdr:colOff>
      <xdr:row>7</xdr:row>
      <xdr:rowOff>4214812</xdr:rowOff>
    </xdr:from>
    <xdr:to>
      <xdr:col>20</xdr:col>
      <xdr:colOff>476251</xdr:colOff>
      <xdr:row>15</xdr:row>
      <xdr:rowOff>334176</xdr:rowOff>
    </xdr:to>
    <xdr:grpSp>
      <xdr:nvGrpSpPr>
        <xdr:cNvPr id="17" name="그룹 16">
          <a:extLst>
            <a:ext uri="{FF2B5EF4-FFF2-40B4-BE49-F238E27FC236}">
              <a16:creationId xmlns:a16="http://schemas.microsoft.com/office/drawing/2014/main" id="{00000000-0008-0000-0600-000011000000}"/>
            </a:ext>
          </a:extLst>
        </xdr:cNvPr>
        <xdr:cNvGrpSpPr/>
      </xdr:nvGrpSpPr>
      <xdr:grpSpPr>
        <a:xfrm>
          <a:off x="7548563" y="6679406"/>
          <a:ext cx="4345782" cy="5882489"/>
          <a:chOff x="627723" y="1121621"/>
          <a:chExt cx="3730265" cy="5180018"/>
        </a:xfrm>
      </xdr:grpSpPr>
      <xdr:pic>
        <xdr:nvPicPr>
          <xdr:cNvPr id="18" name="그림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4"/>
          <a:stretch>
            <a:fillRect/>
          </a:stretch>
        </xdr:blipFill>
        <xdr:spPr>
          <a:xfrm>
            <a:off x="627723" y="1121621"/>
            <a:ext cx="3730265" cy="5180018"/>
          </a:xfrm>
          <a:prstGeom prst="rect">
            <a:avLst/>
          </a:prstGeom>
        </xdr:spPr>
      </xdr:pic>
      <xdr:pic>
        <xdr:nvPicPr>
          <xdr:cNvPr id="19" name="그림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30364" y="1306287"/>
            <a:ext cx="3543061" cy="4955103"/>
          </a:xfrm>
          <a:prstGeom prst="rect">
            <a:avLst/>
          </a:prstGeom>
        </xdr:spPr>
      </xdr:pic>
      <xdr:sp macro="" textlink="">
        <xdr:nvSpPr>
          <xdr:cNvPr id="20" name="직사각형 19">
            <a:extLst>
              <a:ext uri="{FF2B5EF4-FFF2-40B4-BE49-F238E27FC236}">
                <a16:creationId xmlns:a16="http://schemas.microsoft.com/office/drawing/2014/main" id="{00000000-0008-0000-0600-000014000000}"/>
              </a:ext>
            </a:extLst>
          </xdr:cNvPr>
          <xdr:cNvSpPr/>
        </xdr:nvSpPr>
        <xdr:spPr>
          <a:xfrm>
            <a:off x="1412032" y="1698170"/>
            <a:ext cx="864637" cy="22393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21" name="직사각형 20">
            <a:extLst>
              <a:ext uri="{FF2B5EF4-FFF2-40B4-BE49-F238E27FC236}">
                <a16:creationId xmlns:a16="http://schemas.microsoft.com/office/drawing/2014/main" id="{00000000-0008-0000-0600-000015000000}"/>
              </a:ext>
            </a:extLst>
          </xdr:cNvPr>
          <xdr:cNvSpPr/>
        </xdr:nvSpPr>
        <xdr:spPr>
          <a:xfrm>
            <a:off x="2842728" y="1698170"/>
            <a:ext cx="917509" cy="5878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321468</xdr:colOff>
      <xdr:row>0</xdr:row>
      <xdr:rowOff>11907</xdr:rowOff>
    </xdr:from>
    <xdr:to>
      <xdr:col>20</xdr:col>
      <xdr:colOff>671512</xdr:colOff>
      <xdr:row>14</xdr:row>
      <xdr:rowOff>88665</xdr:rowOff>
    </xdr:to>
    <xdr:grpSp>
      <xdr:nvGrpSpPr>
        <xdr:cNvPr id="7" name="그룹 6">
          <a:extLst>
            <a:ext uri="{FF2B5EF4-FFF2-40B4-BE49-F238E27FC236}">
              <a16:creationId xmlns:a16="http://schemas.microsoft.com/office/drawing/2014/main" id="{00000000-0008-0000-0700-000007000000}"/>
            </a:ext>
          </a:extLst>
        </xdr:cNvPr>
        <xdr:cNvGrpSpPr/>
      </xdr:nvGrpSpPr>
      <xdr:grpSpPr>
        <a:xfrm>
          <a:off x="7881937" y="11907"/>
          <a:ext cx="4505325" cy="6458508"/>
          <a:chOff x="925327" y="119153"/>
          <a:chExt cx="4505325" cy="6458508"/>
        </a:xfrm>
      </xdr:grpSpPr>
      <xdr:grpSp>
        <xdr:nvGrpSpPr>
          <xdr:cNvPr id="8" name="그룹 7">
            <a:extLst>
              <a:ext uri="{FF2B5EF4-FFF2-40B4-BE49-F238E27FC236}">
                <a16:creationId xmlns:a16="http://schemas.microsoft.com/office/drawing/2014/main" id="{00000000-0008-0000-0700-000008000000}"/>
              </a:ext>
            </a:extLst>
          </xdr:cNvPr>
          <xdr:cNvGrpSpPr/>
        </xdr:nvGrpSpPr>
        <xdr:grpSpPr>
          <a:xfrm>
            <a:off x="925327" y="281636"/>
            <a:ext cx="4505325" cy="6296025"/>
            <a:chOff x="925327" y="281636"/>
            <a:chExt cx="4505325" cy="6296025"/>
          </a:xfrm>
        </xdr:grpSpPr>
        <xdr:pic>
          <xdr:nvPicPr>
            <xdr:cNvPr id="12" name="그림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1"/>
            <a:stretch>
              <a:fillRect/>
            </a:stretch>
          </xdr:blipFill>
          <xdr:spPr>
            <a:xfrm>
              <a:off x="925327" y="281636"/>
              <a:ext cx="4505325" cy="6296025"/>
            </a:xfrm>
            <a:prstGeom prst="rect">
              <a:avLst/>
            </a:prstGeom>
            <a:ln w="12700">
              <a:solidFill>
                <a:schemeClr val="bg2">
                  <a:lumMod val="75000"/>
                </a:schemeClr>
              </a:solidFill>
            </a:ln>
          </xdr:spPr>
        </xdr:pic>
        <xdr:sp macro="" textlink="">
          <xdr:nvSpPr>
            <xdr:cNvPr id="13" name="직사각형 12">
              <a:extLst>
                <a:ext uri="{FF2B5EF4-FFF2-40B4-BE49-F238E27FC236}">
                  <a16:creationId xmlns:a16="http://schemas.microsoft.com/office/drawing/2014/main" id="{00000000-0008-0000-0700-00000D000000}"/>
                </a:ext>
              </a:extLst>
            </xdr:cNvPr>
            <xdr:cNvSpPr/>
          </xdr:nvSpPr>
          <xdr:spPr>
            <a:xfrm>
              <a:off x="933904" y="814263"/>
              <a:ext cx="4496748" cy="700501"/>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4" name="TextBox 5">
              <a:extLst>
                <a:ext uri="{FF2B5EF4-FFF2-40B4-BE49-F238E27FC236}">
                  <a16:creationId xmlns:a16="http://schemas.microsoft.com/office/drawing/2014/main" id="{00000000-0008-0000-0700-00000E000000}"/>
                </a:ext>
              </a:extLst>
            </xdr:cNvPr>
            <xdr:cNvSpPr txBox="1"/>
          </xdr:nvSpPr>
          <xdr:spPr>
            <a:xfrm>
              <a:off x="2471865" y="991541"/>
              <a:ext cx="1412248"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sp macro="" textlink="">
          <xdr:nvSpPr>
            <xdr:cNvPr id="15" name="사각형 설명선 14">
              <a:extLst>
                <a:ext uri="{FF2B5EF4-FFF2-40B4-BE49-F238E27FC236}">
                  <a16:creationId xmlns:a16="http://schemas.microsoft.com/office/drawing/2014/main" id="{00000000-0008-0000-0700-00000F000000}"/>
                </a:ext>
              </a:extLst>
            </xdr:cNvPr>
            <xdr:cNvSpPr/>
          </xdr:nvSpPr>
          <xdr:spPr>
            <a:xfrm>
              <a:off x="1031627" y="5023348"/>
              <a:ext cx="2117539" cy="807864"/>
            </a:xfrm>
            <a:prstGeom prst="wedgeRectCallout">
              <a:avLst>
                <a:gd name="adj1" fmla="val 87563"/>
                <a:gd name="adj2" fmla="val 106388"/>
              </a:avLst>
            </a:prstGeom>
            <a:solidFill>
              <a:schemeClr val="accent1">
                <a:lumMod val="20000"/>
                <a:lumOff val="80000"/>
              </a:schemeClr>
            </a:solidFill>
            <a:ln w="254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r>
                <a:rPr lang="ko-KR" altLang="en-US" sz="900">
                  <a:solidFill>
                    <a:schemeClr val="tx1"/>
                  </a:solidFill>
                </a:rPr>
                <a:t>과제 완료 후 신청서와 함께 구입한 도서를 학술정보관에 제출</a:t>
              </a:r>
              <a:r>
                <a:rPr lang="en-US" altLang="ko-KR" sz="900">
                  <a:solidFill>
                    <a:schemeClr val="tx1"/>
                  </a:solidFill>
                </a:rPr>
                <a:t>(</a:t>
              </a:r>
              <a:r>
                <a:rPr lang="ko-KR" altLang="en-US" sz="900">
                  <a:solidFill>
                    <a:schemeClr val="tx1"/>
                  </a:solidFill>
                </a:rPr>
                <a:t>기부</a:t>
              </a:r>
              <a:r>
                <a:rPr lang="en-US" altLang="ko-KR" sz="900">
                  <a:solidFill>
                    <a:schemeClr val="tx1"/>
                  </a:solidFill>
                </a:rPr>
                <a:t>)</a:t>
              </a:r>
              <a:r>
                <a:rPr lang="ko-KR" altLang="en-US" sz="900">
                  <a:solidFill>
                    <a:schemeClr val="tx1"/>
                  </a:solidFill>
                </a:rPr>
                <a:t> 후 학술정보지원팀의 팀장 혹은 담당자의 확인을 받아 증빙서류로 제출 </a:t>
              </a:r>
            </a:p>
          </xdr:txBody>
        </xdr:sp>
      </xdr:grpSp>
      <xdr:grpSp>
        <xdr:nvGrpSpPr>
          <xdr:cNvPr id="9" name="그룹 8">
            <a:extLst>
              <a:ext uri="{FF2B5EF4-FFF2-40B4-BE49-F238E27FC236}">
                <a16:creationId xmlns:a16="http://schemas.microsoft.com/office/drawing/2014/main" id="{00000000-0008-0000-0700-000009000000}"/>
              </a:ext>
            </a:extLst>
          </xdr:cNvPr>
          <xdr:cNvGrpSpPr/>
        </xdr:nvGrpSpPr>
        <xdr:grpSpPr>
          <a:xfrm>
            <a:off x="925327" y="119153"/>
            <a:ext cx="805333" cy="760320"/>
            <a:chOff x="4186545" y="415337"/>
            <a:chExt cx="793226" cy="715338"/>
          </a:xfrm>
        </xdr:grpSpPr>
        <xdr:sp macro="" textlink="">
          <xdr:nvSpPr>
            <xdr:cNvPr id="10" name="포인트가 32개인 별 9">
              <a:extLst>
                <a:ext uri="{FF2B5EF4-FFF2-40B4-BE49-F238E27FC236}">
                  <a16:creationId xmlns:a16="http://schemas.microsoft.com/office/drawing/2014/main" id="{00000000-0008-0000-0700-00000A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1" name="TextBox 9">
              <a:extLst>
                <a:ext uri="{FF2B5EF4-FFF2-40B4-BE49-F238E27FC236}">
                  <a16:creationId xmlns:a16="http://schemas.microsoft.com/office/drawing/2014/main" id="{00000000-0008-0000-0700-00000B000000}"/>
                </a:ext>
              </a:extLst>
            </xdr:cNvPr>
            <xdr:cNvSpPr txBox="1"/>
          </xdr:nvSpPr>
          <xdr:spPr>
            <a:xfrm>
              <a:off x="4291247" y="520165"/>
              <a:ext cx="679333" cy="558358"/>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380999</xdr:colOff>
      <xdr:row>0</xdr:row>
      <xdr:rowOff>79375</xdr:rowOff>
    </xdr:from>
    <xdr:to>
      <xdr:col>21</xdr:col>
      <xdr:colOff>452437</xdr:colOff>
      <xdr:row>9</xdr:row>
      <xdr:rowOff>583406</xdr:rowOff>
    </xdr:to>
    <xdr:grpSp>
      <xdr:nvGrpSpPr>
        <xdr:cNvPr id="2" name="그룹 1">
          <a:extLst>
            <a:ext uri="{FF2B5EF4-FFF2-40B4-BE49-F238E27FC236}">
              <a16:creationId xmlns:a16="http://schemas.microsoft.com/office/drawing/2014/main" id="{00000000-0008-0000-0800-000002000000}"/>
            </a:ext>
          </a:extLst>
        </xdr:cNvPr>
        <xdr:cNvGrpSpPr/>
      </xdr:nvGrpSpPr>
      <xdr:grpSpPr>
        <a:xfrm>
          <a:off x="7608093" y="79375"/>
          <a:ext cx="4917282" cy="6778625"/>
          <a:chOff x="6317813" y="0"/>
          <a:chExt cx="4655210" cy="6425935"/>
        </a:xfrm>
      </xdr:grpSpPr>
      <xdr:pic>
        <xdr:nvPicPr>
          <xdr:cNvPr id="3" name="그림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6317813" y="119153"/>
            <a:ext cx="4655210" cy="6306782"/>
          </a:xfrm>
          <a:prstGeom prst="rect">
            <a:avLst/>
          </a:prstGeom>
        </xdr:spPr>
      </xdr:pic>
      <xdr:grpSp>
        <xdr:nvGrpSpPr>
          <xdr:cNvPr id="4" name="그룹 3">
            <a:extLst>
              <a:ext uri="{FF2B5EF4-FFF2-40B4-BE49-F238E27FC236}">
                <a16:creationId xmlns:a16="http://schemas.microsoft.com/office/drawing/2014/main" id="{00000000-0008-0000-0800-000004000000}"/>
              </a:ext>
            </a:extLst>
          </xdr:cNvPr>
          <xdr:cNvGrpSpPr/>
        </xdr:nvGrpSpPr>
        <xdr:grpSpPr>
          <a:xfrm>
            <a:off x="6386091" y="529222"/>
            <a:ext cx="4521395" cy="1224933"/>
            <a:chOff x="6386091" y="529222"/>
            <a:chExt cx="4521395" cy="1224933"/>
          </a:xfrm>
        </xdr:grpSpPr>
        <xdr:sp macro="" textlink="">
          <xdr:nvSpPr>
            <xdr:cNvPr id="8" name="직사각형 7">
              <a:extLst>
                <a:ext uri="{FF2B5EF4-FFF2-40B4-BE49-F238E27FC236}">
                  <a16:creationId xmlns:a16="http://schemas.microsoft.com/office/drawing/2014/main" id="{00000000-0008-0000-0800-000008000000}"/>
                </a:ext>
              </a:extLst>
            </xdr:cNvPr>
            <xdr:cNvSpPr/>
          </xdr:nvSpPr>
          <xdr:spPr>
            <a:xfrm>
              <a:off x="6386091" y="529222"/>
              <a:ext cx="4521395" cy="1224933"/>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9" name="TextBox 12">
              <a:extLst>
                <a:ext uri="{FF2B5EF4-FFF2-40B4-BE49-F238E27FC236}">
                  <a16:creationId xmlns:a16="http://schemas.microsoft.com/office/drawing/2014/main" id="{00000000-0008-0000-0800-000009000000}"/>
                </a:ext>
              </a:extLst>
            </xdr:cNvPr>
            <xdr:cNvSpPr txBox="1"/>
          </xdr:nvSpPr>
          <xdr:spPr>
            <a:xfrm>
              <a:off x="7924052" y="965396"/>
              <a:ext cx="1440571"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grpSp>
      <xdr:grpSp>
        <xdr:nvGrpSpPr>
          <xdr:cNvPr id="5" name="그룹 4">
            <a:extLst>
              <a:ext uri="{FF2B5EF4-FFF2-40B4-BE49-F238E27FC236}">
                <a16:creationId xmlns:a16="http://schemas.microsoft.com/office/drawing/2014/main" id="{00000000-0008-0000-0800-000005000000}"/>
              </a:ext>
            </a:extLst>
          </xdr:cNvPr>
          <xdr:cNvGrpSpPr/>
        </xdr:nvGrpSpPr>
        <xdr:grpSpPr>
          <a:xfrm>
            <a:off x="6386091" y="0"/>
            <a:ext cx="805333" cy="760320"/>
            <a:chOff x="4186545" y="415337"/>
            <a:chExt cx="793226" cy="715338"/>
          </a:xfrm>
        </xdr:grpSpPr>
        <xdr:sp macro="" textlink="">
          <xdr:nvSpPr>
            <xdr:cNvPr id="6" name="포인트가 32개인 별 5">
              <a:extLst>
                <a:ext uri="{FF2B5EF4-FFF2-40B4-BE49-F238E27FC236}">
                  <a16:creationId xmlns:a16="http://schemas.microsoft.com/office/drawing/2014/main" id="{00000000-0008-0000-0800-000006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7" name="TextBox 19">
              <a:extLst>
                <a:ext uri="{FF2B5EF4-FFF2-40B4-BE49-F238E27FC236}">
                  <a16:creationId xmlns:a16="http://schemas.microsoft.com/office/drawing/2014/main" id="{00000000-0008-0000-0800-000007000000}"/>
                </a:ext>
              </a:extLst>
            </xdr:cNvPr>
            <xdr:cNvSpPr txBox="1"/>
          </xdr:nvSpPr>
          <xdr:spPr>
            <a:xfrm>
              <a:off x="4291247" y="520165"/>
              <a:ext cx="679333" cy="558358"/>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grpSp>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647700</xdr:colOff>
          <xdr:row>16</xdr:row>
          <xdr:rowOff>1114425</xdr:rowOff>
        </xdr:from>
        <xdr:to>
          <xdr:col>5</xdr:col>
          <xdr:colOff>552450</xdr:colOff>
          <xdr:row>16</xdr:row>
          <xdr:rowOff>1362075</xdr:rowOff>
        </xdr:to>
        <xdr:sp macro="" textlink="">
          <xdr:nvSpPr>
            <xdr:cNvPr id="9238" name="Check Box 22" hidden="1">
              <a:extLst>
                <a:ext uri="{63B3BB69-23CF-44E3-9099-C40C66FF867C}">
                  <a14:compatExt spid="_x0000_s9238"/>
                </a:ext>
                <a:ext uri="{FF2B5EF4-FFF2-40B4-BE49-F238E27FC236}">
                  <a16:creationId xmlns:a16="http://schemas.microsoft.com/office/drawing/2014/main" id="{00000000-0008-0000-0900-00001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동의</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16</xdr:row>
          <xdr:rowOff>1104900</xdr:rowOff>
        </xdr:from>
        <xdr:to>
          <xdr:col>8</xdr:col>
          <xdr:colOff>38100</xdr:colOff>
          <xdr:row>16</xdr:row>
          <xdr:rowOff>1352550</xdr:rowOff>
        </xdr:to>
        <xdr:sp macro="" textlink="">
          <xdr:nvSpPr>
            <xdr:cNvPr id="9239" name="Check Box 23" hidden="1">
              <a:extLst>
                <a:ext uri="{63B3BB69-23CF-44E3-9099-C40C66FF867C}">
                  <a14:compatExt spid="_x0000_s9239"/>
                </a:ext>
                <a:ext uri="{FF2B5EF4-FFF2-40B4-BE49-F238E27FC236}">
                  <a16:creationId xmlns:a16="http://schemas.microsoft.com/office/drawing/2014/main" id="{00000000-0008-0000-0900-00001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미동의</a:t>
              </a:r>
            </a:p>
          </xdr:txBody>
        </xdr:sp>
        <xdr:clientData/>
      </xdr:twoCellAnchor>
    </mc:Choice>
    <mc:Fallback/>
  </mc:AlternateContent>
  <xdr:twoCellAnchor>
    <xdr:from>
      <xdr:col>8</xdr:col>
      <xdr:colOff>174625</xdr:colOff>
      <xdr:row>0</xdr:row>
      <xdr:rowOff>0</xdr:rowOff>
    </xdr:from>
    <xdr:to>
      <xdr:col>22</xdr:col>
      <xdr:colOff>332889</xdr:colOff>
      <xdr:row>15</xdr:row>
      <xdr:rowOff>1048075</xdr:rowOff>
    </xdr:to>
    <xdr:grpSp>
      <xdr:nvGrpSpPr>
        <xdr:cNvPr id="4" name="그룹 3">
          <a:extLst>
            <a:ext uri="{FF2B5EF4-FFF2-40B4-BE49-F238E27FC236}">
              <a16:creationId xmlns:a16="http://schemas.microsoft.com/office/drawing/2014/main" id="{00000000-0008-0000-0900-000004000000}"/>
            </a:ext>
          </a:extLst>
        </xdr:cNvPr>
        <xdr:cNvGrpSpPr/>
      </xdr:nvGrpSpPr>
      <xdr:grpSpPr>
        <a:xfrm>
          <a:off x="7044531" y="0"/>
          <a:ext cx="4301639" cy="6120138"/>
          <a:chOff x="489144" y="167951"/>
          <a:chExt cx="4254014" cy="6128075"/>
        </a:xfrm>
      </xdr:grpSpPr>
      <xdr:grpSp>
        <xdr:nvGrpSpPr>
          <xdr:cNvPr id="5" name="그룹 4">
            <a:extLst>
              <a:ext uri="{FF2B5EF4-FFF2-40B4-BE49-F238E27FC236}">
                <a16:creationId xmlns:a16="http://schemas.microsoft.com/office/drawing/2014/main" id="{00000000-0008-0000-0900-000005000000}"/>
              </a:ext>
            </a:extLst>
          </xdr:cNvPr>
          <xdr:cNvGrpSpPr/>
        </xdr:nvGrpSpPr>
        <xdr:grpSpPr>
          <a:xfrm>
            <a:off x="618833" y="409576"/>
            <a:ext cx="4124325" cy="5886450"/>
            <a:chOff x="6282515" y="736147"/>
            <a:chExt cx="4124325" cy="5886450"/>
          </a:xfrm>
        </xdr:grpSpPr>
        <xdr:pic>
          <xdr:nvPicPr>
            <xdr:cNvPr id="9" name="그림 8">
              <a:extLst>
                <a:ext uri="{FF2B5EF4-FFF2-40B4-BE49-F238E27FC236}">
                  <a16:creationId xmlns:a16="http://schemas.microsoft.com/office/drawing/2014/main" id="{00000000-0008-0000-0900-000009000000}"/>
                </a:ext>
              </a:extLst>
            </xdr:cNvPr>
            <xdr:cNvPicPr>
              <a:picLocks noChangeAspect="1"/>
            </xdr:cNvPicPr>
          </xdr:nvPicPr>
          <xdr:blipFill>
            <a:blip xmlns:r="http://schemas.openxmlformats.org/officeDocument/2006/relationships" r:embed="rId1"/>
            <a:stretch>
              <a:fillRect/>
            </a:stretch>
          </xdr:blipFill>
          <xdr:spPr>
            <a:xfrm>
              <a:off x="6282515" y="736147"/>
              <a:ext cx="4124325" cy="5886450"/>
            </a:xfrm>
            <a:prstGeom prst="rect">
              <a:avLst/>
            </a:prstGeom>
          </xdr:spPr>
        </xdr:pic>
        <xdr:sp macro="" textlink="">
          <xdr:nvSpPr>
            <xdr:cNvPr id="10" name="직사각형 9">
              <a:extLst>
                <a:ext uri="{FF2B5EF4-FFF2-40B4-BE49-F238E27FC236}">
                  <a16:creationId xmlns:a16="http://schemas.microsoft.com/office/drawing/2014/main" id="{00000000-0008-0000-0900-00000A000000}"/>
                </a:ext>
              </a:extLst>
            </xdr:cNvPr>
            <xdr:cNvSpPr/>
          </xdr:nvSpPr>
          <xdr:spPr>
            <a:xfrm>
              <a:off x="6282515" y="1179463"/>
              <a:ext cx="4124325" cy="963676"/>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11" name="TextBox 6">
              <a:extLst>
                <a:ext uri="{FF2B5EF4-FFF2-40B4-BE49-F238E27FC236}">
                  <a16:creationId xmlns:a16="http://schemas.microsoft.com/office/drawing/2014/main" id="{00000000-0008-0000-0900-00000B000000}"/>
                </a:ext>
              </a:extLst>
            </xdr:cNvPr>
            <xdr:cNvSpPr txBox="1"/>
          </xdr:nvSpPr>
          <xdr:spPr>
            <a:xfrm>
              <a:off x="7712784" y="1457015"/>
              <a:ext cx="1335841"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b="1"/>
                <a:t>자동입력</a:t>
              </a:r>
            </a:p>
          </xdr:txBody>
        </xdr:sp>
      </xdr:grpSp>
      <xdr:grpSp>
        <xdr:nvGrpSpPr>
          <xdr:cNvPr id="6" name="그룹 5">
            <a:extLst>
              <a:ext uri="{FF2B5EF4-FFF2-40B4-BE49-F238E27FC236}">
                <a16:creationId xmlns:a16="http://schemas.microsoft.com/office/drawing/2014/main" id="{00000000-0008-0000-0900-000006000000}"/>
              </a:ext>
            </a:extLst>
          </xdr:cNvPr>
          <xdr:cNvGrpSpPr/>
        </xdr:nvGrpSpPr>
        <xdr:grpSpPr>
          <a:xfrm>
            <a:off x="489144" y="167951"/>
            <a:ext cx="805333" cy="760320"/>
            <a:chOff x="4186545" y="415337"/>
            <a:chExt cx="793226" cy="715338"/>
          </a:xfrm>
        </xdr:grpSpPr>
        <xdr:sp macro="" textlink="">
          <xdr:nvSpPr>
            <xdr:cNvPr id="7" name="포인트가 32개인 별 6">
              <a:extLst>
                <a:ext uri="{FF2B5EF4-FFF2-40B4-BE49-F238E27FC236}">
                  <a16:creationId xmlns:a16="http://schemas.microsoft.com/office/drawing/2014/main" id="{00000000-0008-0000-0900-000007000000}"/>
                </a:ext>
              </a:extLst>
            </xdr:cNvPr>
            <xdr:cNvSpPr/>
          </xdr:nvSpPr>
          <xdr:spPr>
            <a:xfrm>
              <a:off x="4186545" y="415337"/>
              <a:ext cx="793226" cy="715338"/>
            </a:xfrm>
            <a:prstGeom prst="star32">
              <a:avLst/>
            </a:prstGeom>
            <a:solidFill>
              <a:schemeClr val="accent4">
                <a:alpha val="42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sp macro="" textlink="">
          <xdr:nvSpPr>
            <xdr:cNvPr id="8" name="TextBox 15">
              <a:extLst>
                <a:ext uri="{FF2B5EF4-FFF2-40B4-BE49-F238E27FC236}">
                  <a16:creationId xmlns:a16="http://schemas.microsoft.com/office/drawing/2014/main" id="{00000000-0008-0000-0900-000008000000}"/>
                </a:ext>
              </a:extLst>
            </xdr:cNvPr>
            <xdr:cNvSpPr txBox="1"/>
          </xdr:nvSpPr>
          <xdr:spPr>
            <a:xfrm>
              <a:off x="4291247" y="520165"/>
              <a:ext cx="679333" cy="558358"/>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ko-KR" altLang="en-US" sz="1600" b="1"/>
                <a:t>작성방법</a:t>
              </a:r>
            </a:p>
          </xdr:txBody>
        </xdr:sp>
      </xdr:grpSp>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9.xml"/><Relationship Id="rId1" Type="http://schemas.openxmlformats.org/officeDocument/2006/relationships/printerSettings" Target="../printerSettings/printerSettings10.bin"/><Relationship Id="rId5" Type="http://schemas.openxmlformats.org/officeDocument/2006/relationships/ctrlProp" Target="../ctrlProps/ctrlProp23.xml"/><Relationship Id="rId4" Type="http://schemas.openxmlformats.org/officeDocument/2006/relationships/ctrlProp" Target="../ctrlProps/ctrlProp2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trlProp" Target="../ctrlProps/ctrlProp2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workbookViewId="0">
      <selection activeCell="I6" sqref="I6"/>
    </sheetView>
  </sheetViews>
  <sheetFormatPr defaultRowHeight="16.5"/>
  <cols>
    <col min="1" max="1" width="17" customWidth="1"/>
    <col min="2" max="2" width="10.625" customWidth="1"/>
    <col min="3" max="3" width="43.625" customWidth="1"/>
  </cols>
  <sheetData>
    <row r="1" spans="1:3" ht="33" customHeight="1">
      <c r="A1" s="99" t="s">
        <v>239</v>
      </c>
      <c r="B1" s="99"/>
      <c r="C1" s="99"/>
    </row>
    <row r="2" spans="1:3" ht="16.5" customHeight="1">
      <c r="A2" s="84"/>
    </row>
    <row r="3" spans="1:3" ht="27" customHeight="1" thickBot="1">
      <c r="A3" s="85" t="s">
        <v>241</v>
      </c>
    </row>
    <row r="4" spans="1:3" ht="31.5" customHeight="1">
      <c r="A4" s="88" t="s">
        <v>232</v>
      </c>
      <c r="B4" s="89" t="s">
        <v>223</v>
      </c>
      <c r="C4" s="90" t="s">
        <v>233</v>
      </c>
    </row>
    <row r="5" spans="1:3" ht="33.75" customHeight="1">
      <c r="A5" s="96" t="s">
        <v>236</v>
      </c>
      <c r="B5" s="83">
        <v>1</v>
      </c>
      <c r="C5" s="91" t="s">
        <v>224</v>
      </c>
    </row>
    <row r="6" spans="1:3" ht="33.75" customHeight="1">
      <c r="A6" s="97"/>
      <c r="B6" s="83">
        <v>2</v>
      </c>
      <c r="C6" s="91" t="s">
        <v>225</v>
      </c>
    </row>
    <row r="7" spans="1:3" ht="33.75" customHeight="1">
      <c r="A7" s="98"/>
      <c r="B7" s="83">
        <v>3</v>
      </c>
      <c r="C7" s="91" t="s">
        <v>235</v>
      </c>
    </row>
    <row r="8" spans="1:3" ht="33.75" customHeight="1">
      <c r="A8" s="96" t="s">
        <v>237</v>
      </c>
      <c r="B8" s="83">
        <v>4</v>
      </c>
      <c r="C8" s="91" t="s">
        <v>226</v>
      </c>
    </row>
    <row r="9" spans="1:3" ht="33.75" customHeight="1">
      <c r="A9" s="97"/>
      <c r="B9" s="83">
        <v>5</v>
      </c>
      <c r="C9" s="91" t="s">
        <v>227</v>
      </c>
    </row>
    <row r="10" spans="1:3" ht="33.75" customHeight="1">
      <c r="A10" s="97"/>
      <c r="B10" s="83">
        <v>6</v>
      </c>
      <c r="C10" s="91" t="s">
        <v>234</v>
      </c>
    </row>
    <row r="11" spans="1:3" ht="33.75" customHeight="1">
      <c r="A11" s="97"/>
      <c r="B11" s="83">
        <v>7</v>
      </c>
      <c r="C11" s="91" t="s">
        <v>228</v>
      </c>
    </row>
    <row r="12" spans="1:3" ht="33.75" customHeight="1">
      <c r="A12" s="97"/>
      <c r="B12" s="83">
        <v>8</v>
      </c>
      <c r="C12" s="91" t="s">
        <v>229</v>
      </c>
    </row>
    <row r="13" spans="1:3" ht="33.75" customHeight="1">
      <c r="A13" s="98"/>
      <c r="B13" s="83">
        <v>9</v>
      </c>
      <c r="C13" s="91" t="s">
        <v>230</v>
      </c>
    </row>
    <row r="14" spans="1:3" ht="42" customHeight="1" thickBot="1">
      <c r="A14" s="92" t="s">
        <v>238</v>
      </c>
      <c r="B14" s="93">
        <v>10</v>
      </c>
      <c r="C14" s="94" t="s">
        <v>231</v>
      </c>
    </row>
    <row r="16" spans="1:3" ht="27" customHeight="1">
      <c r="A16" s="87" t="s">
        <v>240</v>
      </c>
    </row>
    <row r="17" spans="1:1">
      <c r="A17" s="95" t="s">
        <v>242</v>
      </c>
    </row>
    <row r="18" spans="1:1" ht="17.25">
      <c r="A18" s="86"/>
    </row>
  </sheetData>
  <mergeCells count="3">
    <mergeCell ref="A5:A7"/>
    <mergeCell ref="A8:A13"/>
    <mergeCell ref="A1:C1"/>
  </mergeCells>
  <phoneticPr fontId="1" type="noConversion"/>
  <printOptions horizontalCentered="1"/>
  <pageMargins left="0.70866141732283472" right="0.70866141732283472" top="0.74803149606299213" bottom="0.74803149606299213" header="0.31496062992125984" footer="0.31496062992125984"/>
  <pageSetup paperSize="9" scale="50" fitToHeight="0" orientation="landscape"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18"/>
  <sheetViews>
    <sheetView view="pageBreakPreview" zoomScale="80" zoomScaleNormal="100" zoomScaleSheetLayoutView="80" workbookViewId="0">
      <selection activeCell="W16" sqref="W16"/>
    </sheetView>
  </sheetViews>
  <sheetFormatPr defaultRowHeight="16.5"/>
  <cols>
    <col min="1" max="1" width="13.875" customWidth="1"/>
    <col min="2" max="2" width="14.25" style="3" customWidth="1"/>
    <col min="3" max="4" width="10.875" style="3" customWidth="1"/>
    <col min="5" max="5" width="11.625" style="3" customWidth="1"/>
    <col min="6" max="6" width="9.375" style="3" customWidth="1"/>
    <col min="7" max="7" width="8.25" customWidth="1"/>
    <col min="8" max="8" width="10.875" customWidth="1"/>
    <col min="9" max="9" width="9" customWidth="1"/>
    <col min="10" max="12" width="9" hidden="1" customWidth="1"/>
    <col min="13" max="14" width="9" style="3" hidden="1" customWidth="1"/>
    <col min="15" max="17" width="9" hidden="1" customWidth="1"/>
  </cols>
  <sheetData>
    <row r="1" spans="1:17">
      <c r="A1" s="31" t="s">
        <v>143</v>
      </c>
      <c r="B1" s="15"/>
      <c r="C1" s="15"/>
      <c r="D1" s="15"/>
      <c r="E1" s="15"/>
      <c r="F1" s="15"/>
      <c r="G1" s="16"/>
      <c r="H1" s="16"/>
    </row>
    <row r="2" spans="1:17" ht="43.5" customHeight="1" thickBot="1">
      <c r="A2" s="123" t="s">
        <v>108</v>
      </c>
      <c r="B2" s="123"/>
      <c r="C2" s="123"/>
      <c r="D2" s="123"/>
      <c r="E2" s="123"/>
      <c r="F2" s="123"/>
      <c r="G2" s="123"/>
      <c r="H2" s="123"/>
    </row>
    <row r="3" spans="1:17" ht="18" customHeight="1">
      <c r="A3" s="50" t="s">
        <v>38</v>
      </c>
      <c r="B3" s="124">
        <v>2020</v>
      </c>
      <c r="C3" s="124"/>
      <c r="D3" s="124"/>
      <c r="E3" s="51" t="s">
        <v>39</v>
      </c>
      <c r="F3" s="124">
        <v>2</v>
      </c>
      <c r="G3" s="124"/>
      <c r="H3" s="125"/>
    </row>
    <row r="4" spans="1:17" ht="21" customHeight="1">
      <c r="A4" s="37" t="s">
        <v>1</v>
      </c>
      <c r="B4" s="100" t="str">
        <f>VLOOKUP(K4,'0.기본정보입력(필수)'!A2:L3,2,0)</f>
        <v>공과대학</v>
      </c>
      <c r="C4" s="100"/>
      <c r="D4" s="100"/>
      <c r="E4" s="35" t="s">
        <v>2</v>
      </c>
      <c r="F4" s="100" t="str">
        <f>VLOOKUP(K4,'0.기본정보입력(필수)'!A2:L3,3,0)</f>
        <v>컴퓨터과학과</v>
      </c>
      <c r="G4" s="100"/>
      <c r="H4" s="113"/>
      <c r="J4" t="s">
        <v>15</v>
      </c>
      <c r="K4">
        <v>1</v>
      </c>
      <c r="M4" s="3" t="s">
        <v>19</v>
      </c>
      <c r="N4" s="3" t="s">
        <v>33</v>
      </c>
    </row>
    <row r="5" spans="1:17" ht="21" customHeight="1">
      <c r="A5" s="37" t="s">
        <v>3</v>
      </c>
      <c r="B5" s="101" t="str">
        <f>VLOOKUP(K4,'0.기본정보입력(필수)'!A2:L3,4,0)</f>
        <v>캡스톤디자인2</v>
      </c>
      <c r="C5" s="102"/>
      <c r="D5" s="103"/>
      <c r="E5" s="35" t="s">
        <v>4</v>
      </c>
      <c r="F5" s="34">
        <f>VLOOKUP(K4,'0.기본정보입력(필수)'!A2:L3,5,0)</f>
        <v>5</v>
      </c>
      <c r="G5" s="35" t="s">
        <v>12</v>
      </c>
      <c r="H5" s="38" t="str">
        <f>VLOOKUP(K4,'0.기본정보입력(필수)'!A2:L3,6,0)</f>
        <v>조용주</v>
      </c>
      <c r="M5" s="3" t="s">
        <v>21</v>
      </c>
      <c r="N5" s="3" t="s">
        <v>34</v>
      </c>
    </row>
    <row r="6" spans="1:17" ht="21" customHeight="1">
      <c r="A6" s="37" t="s">
        <v>6</v>
      </c>
      <c r="B6" s="100" t="str">
        <f>VLOOKUP(K4,'0.기본정보입력(필수)'!A2:L3,7,0)</f>
        <v>쉽게 만드는 챗봇빌더 플랫폼</v>
      </c>
      <c r="C6" s="100"/>
      <c r="D6" s="100"/>
      <c r="E6" s="35" t="s">
        <v>7</v>
      </c>
      <c r="F6" s="100" t="str">
        <f>VLOOKUP(K4,'0.기본정보입력(필수)'!A2:L3,8,0)</f>
        <v>Ezai</v>
      </c>
      <c r="G6" s="100"/>
      <c r="H6" s="113"/>
      <c r="N6" s="3" t="s">
        <v>35</v>
      </c>
    </row>
    <row r="7" spans="1:17" ht="21" customHeight="1">
      <c r="A7" s="37" t="s">
        <v>109</v>
      </c>
      <c r="B7" s="100"/>
      <c r="C7" s="100"/>
      <c r="D7" s="100"/>
      <c r="E7" s="35" t="s">
        <v>110</v>
      </c>
      <c r="F7" s="100"/>
      <c r="G7" s="100"/>
      <c r="H7" s="113"/>
    </row>
    <row r="8" spans="1:17" ht="21" customHeight="1">
      <c r="A8" s="80" t="s">
        <v>10</v>
      </c>
      <c r="B8" s="101" t="str">
        <f>VLOOKUP(L4,'0.기본정보입력(필수)'!A2:L3,9,0)</f>
        <v>제안형</v>
      </c>
      <c r="C8" s="102"/>
      <c r="D8" s="102"/>
      <c r="E8" s="81" t="s">
        <v>11</v>
      </c>
      <c r="F8" s="102" t="str">
        <f>VLOOKUP(K4,'0.기본정보입력(필수)'!A2:L3,10,0)</f>
        <v>전공A</v>
      </c>
      <c r="G8" s="102"/>
      <c r="H8" s="209"/>
      <c r="M8" s="71"/>
      <c r="N8" s="71"/>
    </row>
    <row r="9" spans="1:17" ht="57" customHeight="1">
      <c r="A9" s="47" t="s">
        <v>111</v>
      </c>
      <c r="B9" s="243" t="s">
        <v>112</v>
      </c>
      <c r="C9" s="178"/>
      <c r="D9" s="178"/>
      <c r="E9" s="178"/>
      <c r="F9" s="178"/>
      <c r="G9" s="178"/>
      <c r="H9" s="179"/>
    </row>
    <row r="10" spans="1:17" ht="24" customHeight="1">
      <c r="A10" s="242" t="s">
        <v>118</v>
      </c>
      <c r="B10" s="46" t="s">
        <v>113</v>
      </c>
      <c r="C10" s="228"/>
      <c r="D10" s="228"/>
      <c r="E10" s="36" t="s">
        <v>119</v>
      </c>
      <c r="F10" s="105"/>
      <c r="G10" s="105"/>
      <c r="H10" s="229"/>
      <c r="M10" s="3" t="s">
        <v>124</v>
      </c>
      <c r="N10" s="3">
        <v>1</v>
      </c>
      <c r="Q10" t="s">
        <v>206</v>
      </c>
    </row>
    <row r="11" spans="1:17" ht="24" customHeight="1">
      <c r="A11" s="242"/>
      <c r="B11" s="46" t="s">
        <v>114</v>
      </c>
      <c r="C11" s="228"/>
      <c r="D11" s="228"/>
      <c r="E11" s="36" t="s">
        <v>120</v>
      </c>
      <c r="F11" s="105"/>
      <c r="G11" s="105"/>
      <c r="H11" s="229"/>
      <c r="M11" s="3" t="s">
        <v>125</v>
      </c>
      <c r="N11" s="3">
        <v>2</v>
      </c>
      <c r="Q11" t="s">
        <v>208</v>
      </c>
    </row>
    <row r="12" spans="1:17" ht="24" customHeight="1">
      <c r="A12" s="242"/>
      <c r="B12" s="46" t="s">
        <v>115</v>
      </c>
      <c r="C12" s="228"/>
      <c r="D12" s="228"/>
      <c r="E12" s="36" t="s">
        <v>121</v>
      </c>
      <c r="F12" s="105"/>
      <c r="G12" s="105"/>
      <c r="H12" s="229"/>
      <c r="M12" s="3" t="s">
        <v>126</v>
      </c>
      <c r="N12" s="3">
        <v>3</v>
      </c>
    </row>
    <row r="13" spans="1:17" ht="24" customHeight="1">
      <c r="A13" s="242"/>
      <c r="B13" s="46" t="s">
        <v>116</v>
      </c>
      <c r="C13" s="228"/>
      <c r="D13" s="228"/>
      <c r="E13" s="36" t="s">
        <v>122</v>
      </c>
      <c r="F13" s="183" t="s">
        <v>207</v>
      </c>
      <c r="G13" s="184"/>
      <c r="H13" s="207"/>
      <c r="M13" s="3" t="s">
        <v>204</v>
      </c>
      <c r="N13" s="3">
        <v>4</v>
      </c>
    </row>
    <row r="14" spans="1:17" ht="24" customHeight="1">
      <c r="A14" s="242"/>
      <c r="B14" s="36" t="s">
        <v>117</v>
      </c>
      <c r="C14" s="228"/>
      <c r="D14" s="228"/>
      <c r="E14" s="36" t="s">
        <v>123</v>
      </c>
      <c r="F14" s="36"/>
      <c r="G14" s="105"/>
      <c r="H14" s="229"/>
      <c r="M14" s="3" t="s">
        <v>205</v>
      </c>
      <c r="N14" s="3">
        <v>5</v>
      </c>
    </row>
    <row r="15" spans="1:17" ht="39.75" customHeight="1">
      <c r="A15" s="230" t="s">
        <v>222</v>
      </c>
      <c r="B15" s="231"/>
      <c r="C15" s="231"/>
      <c r="D15" s="231"/>
      <c r="E15" s="231"/>
      <c r="F15" s="231"/>
      <c r="G15" s="231"/>
      <c r="H15" s="232"/>
      <c r="N15" s="3">
        <v>6</v>
      </c>
    </row>
    <row r="16" spans="1:17" ht="219.75" customHeight="1">
      <c r="A16" s="233" t="s">
        <v>127</v>
      </c>
      <c r="B16" s="234"/>
      <c r="C16" s="234"/>
      <c r="D16" s="234"/>
      <c r="E16" s="234"/>
      <c r="F16" s="234"/>
      <c r="G16" s="234"/>
      <c r="H16" s="235"/>
      <c r="N16" s="3">
        <v>7</v>
      </c>
    </row>
    <row r="17" spans="1:14" ht="115.5" customHeight="1">
      <c r="A17" s="239" t="s">
        <v>128</v>
      </c>
      <c r="B17" s="240"/>
      <c r="C17" s="240"/>
      <c r="D17" s="240"/>
      <c r="E17" s="240"/>
      <c r="F17" s="240"/>
      <c r="G17" s="240"/>
      <c r="H17" s="241"/>
      <c r="N17" s="3">
        <v>8</v>
      </c>
    </row>
    <row r="18" spans="1:14" ht="37.5" customHeight="1" thickBot="1">
      <c r="A18" s="236" t="s">
        <v>129</v>
      </c>
      <c r="B18" s="237"/>
      <c r="C18" s="237"/>
      <c r="D18" s="237"/>
      <c r="E18" s="237"/>
      <c r="F18" s="237"/>
      <c r="G18" s="237"/>
      <c r="H18" s="238"/>
    </row>
  </sheetData>
  <mergeCells count="28">
    <mergeCell ref="A2:H2"/>
    <mergeCell ref="B3:D3"/>
    <mergeCell ref="F3:H3"/>
    <mergeCell ref="B4:D4"/>
    <mergeCell ref="F4:H4"/>
    <mergeCell ref="B5:D5"/>
    <mergeCell ref="B9:H9"/>
    <mergeCell ref="C10:D10"/>
    <mergeCell ref="C11:D11"/>
    <mergeCell ref="C12:D12"/>
    <mergeCell ref="B8:D8"/>
    <mergeCell ref="F8:H8"/>
    <mergeCell ref="B6:D6"/>
    <mergeCell ref="F6:H6"/>
    <mergeCell ref="B7:D7"/>
    <mergeCell ref="F7:H7"/>
    <mergeCell ref="C14:D14"/>
    <mergeCell ref="F10:H10"/>
    <mergeCell ref="A15:H15"/>
    <mergeCell ref="A16:H16"/>
    <mergeCell ref="A18:H18"/>
    <mergeCell ref="F11:H11"/>
    <mergeCell ref="F12:H12"/>
    <mergeCell ref="F13:H13"/>
    <mergeCell ref="G14:H14"/>
    <mergeCell ref="C13:D13"/>
    <mergeCell ref="A17:H17"/>
    <mergeCell ref="A10:A14"/>
  </mergeCells>
  <phoneticPr fontId="1" type="noConversion"/>
  <dataValidations count="3">
    <dataValidation type="list" allowBlank="1" showInputMessage="1" showErrorMessage="1" sqref="F14" xr:uid="{00000000-0002-0000-0900-000000000000}">
      <formula1>$M$10:$M$14</formula1>
    </dataValidation>
    <dataValidation type="list" allowBlank="1" showInputMessage="1" showErrorMessage="1" sqref="G14:H14" xr:uid="{00000000-0002-0000-0900-000001000000}">
      <formula1>$N$10:$N$17</formula1>
    </dataValidation>
    <dataValidation type="list" allowBlank="1" showInputMessage="1" showErrorMessage="1" sqref="F13:H13" xr:uid="{00000000-0002-0000-0900-000002000000}">
      <formula1>$Q$10:$Q$11</formula1>
    </dataValidation>
  </dataValidations>
  <printOptions horizontalCentered="1"/>
  <pageMargins left="0.43307086614173229" right="0.43307086614173229" top="0.74803149606299213" bottom="0.48" header="0.31496062992125984" footer="0.31496062992125984"/>
  <pageSetup paperSize="9" scale="96"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38" r:id="rId4" name="Check Box 22">
              <controlPr defaultSize="0" autoFill="0" autoLine="0" autoPict="0">
                <anchor moveWithCells="1">
                  <from>
                    <xdr:col>4</xdr:col>
                    <xdr:colOff>647700</xdr:colOff>
                    <xdr:row>16</xdr:row>
                    <xdr:rowOff>1114425</xdr:rowOff>
                  </from>
                  <to>
                    <xdr:col>5</xdr:col>
                    <xdr:colOff>552450</xdr:colOff>
                    <xdr:row>16</xdr:row>
                    <xdr:rowOff>1362075</xdr:rowOff>
                  </to>
                </anchor>
              </controlPr>
            </control>
          </mc:Choice>
        </mc:AlternateContent>
        <mc:AlternateContent xmlns:mc="http://schemas.openxmlformats.org/markup-compatibility/2006">
          <mc:Choice Requires="x14">
            <control shapeId="9239" r:id="rId5" name="Check Box 23">
              <controlPr defaultSize="0" autoFill="0" autoLine="0" autoPict="0">
                <anchor moveWithCells="1">
                  <from>
                    <xdr:col>7</xdr:col>
                    <xdr:colOff>76200</xdr:colOff>
                    <xdr:row>16</xdr:row>
                    <xdr:rowOff>1104900</xdr:rowOff>
                  </from>
                  <to>
                    <xdr:col>8</xdr:col>
                    <xdr:colOff>38100</xdr:colOff>
                    <xdr:row>16</xdr:row>
                    <xdr:rowOff>1352550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21"/>
  <sheetViews>
    <sheetView view="pageBreakPreview" zoomScale="80" zoomScaleNormal="100" zoomScaleSheetLayoutView="80" workbookViewId="0"/>
  </sheetViews>
  <sheetFormatPr defaultRowHeight="15.75"/>
  <cols>
    <col min="1" max="1" width="18.125" style="49" customWidth="1"/>
    <col min="2" max="2" width="8" style="49" customWidth="1"/>
    <col min="3" max="3" width="3" style="49" customWidth="1"/>
    <col min="4" max="5" width="8.375" style="49" customWidth="1"/>
    <col min="6" max="6" width="6.5" style="49" customWidth="1"/>
    <col min="7" max="7" width="3.625" style="49" customWidth="1"/>
    <col min="8" max="8" width="7.375" style="49" customWidth="1"/>
    <col min="9" max="9" width="4.625" style="49" customWidth="1"/>
    <col min="10" max="10" width="13.875" style="49" customWidth="1"/>
    <col min="11" max="256" width="9" style="49"/>
    <col min="257" max="257" width="20.25" style="49" customWidth="1"/>
    <col min="258" max="258" width="8" style="49" customWidth="1"/>
    <col min="259" max="259" width="3" style="49" customWidth="1"/>
    <col min="260" max="260" width="6.125" style="49" customWidth="1"/>
    <col min="261" max="261" width="8.375" style="49" customWidth="1"/>
    <col min="262" max="262" width="6.5" style="49" customWidth="1"/>
    <col min="263" max="263" width="3.625" style="49" customWidth="1"/>
    <col min="264" max="264" width="9.625" style="49" customWidth="1"/>
    <col min="265" max="265" width="4.625" style="49" customWidth="1"/>
    <col min="266" max="266" width="13.875" style="49" customWidth="1"/>
    <col min="267" max="512" width="9" style="49"/>
    <col min="513" max="513" width="20.25" style="49" customWidth="1"/>
    <col min="514" max="514" width="8" style="49" customWidth="1"/>
    <col min="515" max="515" width="3" style="49" customWidth="1"/>
    <col min="516" max="516" width="6.125" style="49" customWidth="1"/>
    <col min="517" max="517" width="8.375" style="49" customWidth="1"/>
    <col min="518" max="518" width="6.5" style="49" customWidth="1"/>
    <col min="519" max="519" width="3.625" style="49" customWidth="1"/>
    <col min="520" max="520" width="9.625" style="49" customWidth="1"/>
    <col min="521" max="521" width="4.625" style="49" customWidth="1"/>
    <col min="522" max="522" width="13.875" style="49" customWidth="1"/>
    <col min="523" max="768" width="9" style="49"/>
    <col min="769" max="769" width="20.25" style="49" customWidth="1"/>
    <col min="770" max="770" width="8" style="49" customWidth="1"/>
    <col min="771" max="771" width="3" style="49" customWidth="1"/>
    <col min="772" max="772" width="6.125" style="49" customWidth="1"/>
    <col min="773" max="773" width="8.375" style="49" customWidth="1"/>
    <col min="774" max="774" width="6.5" style="49" customWidth="1"/>
    <col min="775" max="775" width="3.625" style="49" customWidth="1"/>
    <col min="776" max="776" width="9.625" style="49" customWidth="1"/>
    <col min="777" max="777" width="4.625" style="49" customWidth="1"/>
    <col min="778" max="778" width="13.875" style="49" customWidth="1"/>
    <col min="779" max="1024" width="9" style="49"/>
    <col min="1025" max="1025" width="20.25" style="49" customWidth="1"/>
    <col min="1026" max="1026" width="8" style="49" customWidth="1"/>
    <col min="1027" max="1027" width="3" style="49" customWidth="1"/>
    <col min="1028" max="1028" width="6.125" style="49" customWidth="1"/>
    <col min="1029" max="1029" width="8.375" style="49" customWidth="1"/>
    <col min="1030" max="1030" width="6.5" style="49" customWidth="1"/>
    <col min="1031" max="1031" width="3.625" style="49" customWidth="1"/>
    <col min="1032" max="1032" width="9.625" style="49" customWidth="1"/>
    <col min="1033" max="1033" width="4.625" style="49" customWidth="1"/>
    <col min="1034" max="1034" width="13.875" style="49" customWidth="1"/>
    <col min="1035" max="1280" width="9" style="49"/>
    <col min="1281" max="1281" width="20.25" style="49" customWidth="1"/>
    <col min="1282" max="1282" width="8" style="49" customWidth="1"/>
    <col min="1283" max="1283" width="3" style="49" customWidth="1"/>
    <col min="1284" max="1284" width="6.125" style="49" customWidth="1"/>
    <col min="1285" max="1285" width="8.375" style="49" customWidth="1"/>
    <col min="1286" max="1286" width="6.5" style="49" customWidth="1"/>
    <col min="1287" max="1287" width="3.625" style="49" customWidth="1"/>
    <col min="1288" max="1288" width="9.625" style="49" customWidth="1"/>
    <col min="1289" max="1289" width="4.625" style="49" customWidth="1"/>
    <col min="1290" max="1290" width="13.875" style="49" customWidth="1"/>
    <col min="1291" max="1536" width="9" style="49"/>
    <col min="1537" max="1537" width="20.25" style="49" customWidth="1"/>
    <col min="1538" max="1538" width="8" style="49" customWidth="1"/>
    <col min="1539" max="1539" width="3" style="49" customWidth="1"/>
    <col min="1540" max="1540" width="6.125" style="49" customWidth="1"/>
    <col min="1541" max="1541" width="8.375" style="49" customWidth="1"/>
    <col min="1542" max="1542" width="6.5" style="49" customWidth="1"/>
    <col min="1543" max="1543" width="3.625" style="49" customWidth="1"/>
    <col min="1544" max="1544" width="9.625" style="49" customWidth="1"/>
    <col min="1545" max="1545" width="4.625" style="49" customWidth="1"/>
    <col min="1546" max="1546" width="13.875" style="49" customWidth="1"/>
    <col min="1547" max="1792" width="9" style="49"/>
    <col min="1793" max="1793" width="20.25" style="49" customWidth="1"/>
    <col min="1794" max="1794" width="8" style="49" customWidth="1"/>
    <col min="1795" max="1795" width="3" style="49" customWidth="1"/>
    <col min="1796" max="1796" width="6.125" style="49" customWidth="1"/>
    <col min="1797" max="1797" width="8.375" style="49" customWidth="1"/>
    <col min="1798" max="1798" width="6.5" style="49" customWidth="1"/>
    <col min="1799" max="1799" width="3.625" style="49" customWidth="1"/>
    <col min="1800" max="1800" width="9.625" style="49" customWidth="1"/>
    <col min="1801" max="1801" width="4.625" style="49" customWidth="1"/>
    <col min="1802" max="1802" width="13.875" style="49" customWidth="1"/>
    <col min="1803" max="2048" width="9" style="49"/>
    <col min="2049" max="2049" width="20.25" style="49" customWidth="1"/>
    <col min="2050" max="2050" width="8" style="49" customWidth="1"/>
    <col min="2051" max="2051" width="3" style="49" customWidth="1"/>
    <col min="2052" max="2052" width="6.125" style="49" customWidth="1"/>
    <col min="2053" max="2053" width="8.375" style="49" customWidth="1"/>
    <col min="2054" max="2054" width="6.5" style="49" customWidth="1"/>
    <col min="2055" max="2055" width="3.625" style="49" customWidth="1"/>
    <col min="2056" max="2056" width="9.625" style="49" customWidth="1"/>
    <col min="2057" max="2057" width="4.625" style="49" customWidth="1"/>
    <col min="2058" max="2058" width="13.875" style="49" customWidth="1"/>
    <col min="2059" max="2304" width="9" style="49"/>
    <col min="2305" max="2305" width="20.25" style="49" customWidth="1"/>
    <col min="2306" max="2306" width="8" style="49" customWidth="1"/>
    <col min="2307" max="2307" width="3" style="49" customWidth="1"/>
    <col min="2308" max="2308" width="6.125" style="49" customWidth="1"/>
    <col min="2309" max="2309" width="8.375" style="49" customWidth="1"/>
    <col min="2310" max="2310" width="6.5" style="49" customWidth="1"/>
    <col min="2311" max="2311" width="3.625" style="49" customWidth="1"/>
    <col min="2312" max="2312" width="9.625" style="49" customWidth="1"/>
    <col min="2313" max="2313" width="4.625" style="49" customWidth="1"/>
    <col min="2314" max="2314" width="13.875" style="49" customWidth="1"/>
    <col min="2315" max="2560" width="9" style="49"/>
    <col min="2561" max="2561" width="20.25" style="49" customWidth="1"/>
    <col min="2562" max="2562" width="8" style="49" customWidth="1"/>
    <col min="2563" max="2563" width="3" style="49" customWidth="1"/>
    <col min="2564" max="2564" width="6.125" style="49" customWidth="1"/>
    <col min="2565" max="2565" width="8.375" style="49" customWidth="1"/>
    <col min="2566" max="2566" width="6.5" style="49" customWidth="1"/>
    <col min="2567" max="2567" width="3.625" style="49" customWidth="1"/>
    <col min="2568" max="2568" width="9.625" style="49" customWidth="1"/>
    <col min="2569" max="2569" width="4.625" style="49" customWidth="1"/>
    <col min="2570" max="2570" width="13.875" style="49" customWidth="1"/>
    <col min="2571" max="2816" width="9" style="49"/>
    <col min="2817" max="2817" width="20.25" style="49" customWidth="1"/>
    <col min="2818" max="2818" width="8" style="49" customWidth="1"/>
    <col min="2819" max="2819" width="3" style="49" customWidth="1"/>
    <col min="2820" max="2820" width="6.125" style="49" customWidth="1"/>
    <col min="2821" max="2821" width="8.375" style="49" customWidth="1"/>
    <col min="2822" max="2822" width="6.5" style="49" customWidth="1"/>
    <col min="2823" max="2823" width="3.625" style="49" customWidth="1"/>
    <col min="2824" max="2824" width="9.625" style="49" customWidth="1"/>
    <col min="2825" max="2825" width="4.625" style="49" customWidth="1"/>
    <col min="2826" max="2826" width="13.875" style="49" customWidth="1"/>
    <col min="2827" max="3072" width="9" style="49"/>
    <col min="3073" max="3073" width="20.25" style="49" customWidth="1"/>
    <col min="3074" max="3074" width="8" style="49" customWidth="1"/>
    <col min="3075" max="3075" width="3" style="49" customWidth="1"/>
    <col min="3076" max="3076" width="6.125" style="49" customWidth="1"/>
    <col min="3077" max="3077" width="8.375" style="49" customWidth="1"/>
    <col min="3078" max="3078" width="6.5" style="49" customWidth="1"/>
    <col min="3079" max="3079" width="3.625" style="49" customWidth="1"/>
    <col min="3080" max="3080" width="9.625" style="49" customWidth="1"/>
    <col min="3081" max="3081" width="4.625" style="49" customWidth="1"/>
    <col min="3082" max="3082" width="13.875" style="49" customWidth="1"/>
    <col min="3083" max="3328" width="9" style="49"/>
    <col min="3329" max="3329" width="20.25" style="49" customWidth="1"/>
    <col min="3330" max="3330" width="8" style="49" customWidth="1"/>
    <col min="3331" max="3331" width="3" style="49" customWidth="1"/>
    <col min="3332" max="3332" width="6.125" style="49" customWidth="1"/>
    <col min="3333" max="3333" width="8.375" style="49" customWidth="1"/>
    <col min="3334" max="3334" width="6.5" style="49" customWidth="1"/>
    <col min="3335" max="3335" width="3.625" style="49" customWidth="1"/>
    <col min="3336" max="3336" width="9.625" style="49" customWidth="1"/>
    <col min="3337" max="3337" width="4.625" style="49" customWidth="1"/>
    <col min="3338" max="3338" width="13.875" style="49" customWidth="1"/>
    <col min="3339" max="3584" width="9" style="49"/>
    <col min="3585" max="3585" width="20.25" style="49" customWidth="1"/>
    <col min="3586" max="3586" width="8" style="49" customWidth="1"/>
    <col min="3587" max="3587" width="3" style="49" customWidth="1"/>
    <col min="3588" max="3588" width="6.125" style="49" customWidth="1"/>
    <col min="3589" max="3589" width="8.375" style="49" customWidth="1"/>
    <col min="3590" max="3590" width="6.5" style="49" customWidth="1"/>
    <col min="3591" max="3591" width="3.625" style="49" customWidth="1"/>
    <col min="3592" max="3592" width="9.625" style="49" customWidth="1"/>
    <col min="3593" max="3593" width="4.625" style="49" customWidth="1"/>
    <col min="3594" max="3594" width="13.875" style="49" customWidth="1"/>
    <col min="3595" max="3840" width="9" style="49"/>
    <col min="3841" max="3841" width="20.25" style="49" customWidth="1"/>
    <col min="3842" max="3842" width="8" style="49" customWidth="1"/>
    <col min="3843" max="3843" width="3" style="49" customWidth="1"/>
    <col min="3844" max="3844" width="6.125" style="49" customWidth="1"/>
    <col min="3845" max="3845" width="8.375" style="49" customWidth="1"/>
    <col min="3846" max="3846" width="6.5" style="49" customWidth="1"/>
    <col min="3847" max="3847" width="3.625" style="49" customWidth="1"/>
    <col min="3848" max="3848" width="9.625" style="49" customWidth="1"/>
    <col min="3849" max="3849" width="4.625" style="49" customWidth="1"/>
    <col min="3850" max="3850" width="13.875" style="49" customWidth="1"/>
    <col min="3851" max="4096" width="9" style="49"/>
    <col min="4097" max="4097" width="20.25" style="49" customWidth="1"/>
    <col min="4098" max="4098" width="8" style="49" customWidth="1"/>
    <col min="4099" max="4099" width="3" style="49" customWidth="1"/>
    <col min="4100" max="4100" width="6.125" style="49" customWidth="1"/>
    <col min="4101" max="4101" width="8.375" style="49" customWidth="1"/>
    <col min="4102" max="4102" width="6.5" style="49" customWidth="1"/>
    <col min="4103" max="4103" width="3.625" style="49" customWidth="1"/>
    <col min="4104" max="4104" width="9.625" style="49" customWidth="1"/>
    <col min="4105" max="4105" width="4.625" style="49" customWidth="1"/>
    <col min="4106" max="4106" width="13.875" style="49" customWidth="1"/>
    <col min="4107" max="4352" width="9" style="49"/>
    <col min="4353" max="4353" width="20.25" style="49" customWidth="1"/>
    <col min="4354" max="4354" width="8" style="49" customWidth="1"/>
    <col min="4355" max="4355" width="3" style="49" customWidth="1"/>
    <col min="4356" max="4356" width="6.125" style="49" customWidth="1"/>
    <col min="4357" max="4357" width="8.375" style="49" customWidth="1"/>
    <col min="4358" max="4358" width="6.5" style="49" customWidth="1"/>
    <col min="4359" max="4359" width="3.625" style="49" customWidth="1"/>
    <col min="4360" max="4360" width="9.625" style="49" customWidth="1"/>
    <col min="4361" max="4361" width="4.625" style="49" customWidth="1"/>
    <col min="4362" max="4362" width="13.875" style="49" customWidth="1"/>
    <col min="4363" max="4608" width="9" style="49"/>
    <col min="4609" max="4609" width="20.25" style="49" customWidth="1"/>
    <col min="4610" max="4610" width="8" style="49" customWidth="1"/>
    <col min="4611" max="4611" width="3" style="49" customWidth="1"/>
    <col min="4612" max="4612" width="6.125" style="49" customWidth="1"/>
    <col min="4613" max="4613" width="8.375" style="49" customWidth="1"/>
    <col min="4614" max="4614" width="6.5" style="49" customWidth="1"/>
    <col min="4615" max="4615" width="3.625" style="49" customWidth="1"/>
    <col min="4616" max="4616" width="9.625" style="49" customWidth="1"/>
    <col min="4617" max="4617" width="4.625" style="49" customWidth="1"/>
    <col min="4618" max="4618" width="13.875" style="49" customWidth="1"/>
    <col min="4619" max="4864" width="9" style="49"/>
    <col min="4865" max="4865" width="20.25" style="49" customWidth="1"/>
    <col min="4866" max="4866" width="8" style="49" customWidth="1"/>
    <col min="4867" max="4867" width="3" style="49" customWidth="1"/>
    <col min="4868" max="4868" width="6.125" style="49" customWidth="1"/>
    <col min="4869" max="4869" width="8.375" style="49" customWidth="1"/>
    <col min="4870" max="4870" width="6.5" style="49" customWidth="1"/>
    <col min="4871" max="4871" width="3.625" style="49" customWidth="1"/>
    <col min="4872" max="4872" width="9.625" style="49" customWidth="1"/>
    <col min="4873" max="4873" width="4.625" style="49" customWidth="1"/>
    <col min="4874" max="4874" width="13.875" style="49" customWidth="1"/>
    <col min="4875" max="5120" width="9" style="49"/>
    <col min="5121" max="5121" width="20.25" style="49" customWidth="1"/>
    <col min="5122" max="5122" width="8" style="49" customWidth="1"/>
    <col min="5123" max="5123" width="3" style="49" customWidth="1"/>
    <col min="5124" max="5124" width="6.125" style="49" customWidth="1"/>
    <col min="5125" max="5125" width="8.375" style="49" customWidth="1"/>
    <col min="5126" max="5126" width="6.5" style="49" customWidth="1"/>
    <col min="5127" max="5127" width="3.625" style="49" customWidth="1"/>
    <col min="5128" max="5128" width="9.625" style="49" customWidth="1"/>
    <col min="5129" max="5129" width="4.625" style="49" customWidth="1"/>
    <col min="5130" max="5130" width="13.875" style="49" customWidth="1"/>
    <col min="5131" max="5376" width="9" style="49"/>
    <col min="5377" max="5377" width="20.25" style="49" customWidth="1"/>
    <col min="5378" max="5378" width="8" style="49" customWidth="1"/>
    <col min="5379" max="5379" width="3" style="49" customWidth="1"/>
    <col min="5380" max="5380" width="6.125" style="49" customWidth="1"/>
    <col min="5381" max="5381" width="8.375" style="49" customWidth="1"/>
    <col min="5382" max="5382" width="6.5" style="49" customWidth="1"/>
    <col min="5383" max="5383" width="3.625" style="49" customWidth="1"/>
    <col min="5384" max="5384" width="9.625" style="49" customWidth="1"/>
    <col min="5385" max="5385" width="4.625" style="49" customWidth="1"/>
    <col min="5386" max="5386" width="13.875" style="49" customWidth="1"/>
    <col min="5387" max="5632" width="9" style="49"/>
    <col min="5633" max="5633" width="20.25" style="49" customWidth="1"/>
    <col min="5634" max="5634" width="8" style="49" customWidth="1"/>
    <col min="5635" max="5635" width="3" style="49" customWidth="1"/>
    <col min="5636" max="5636" width="6.125" style="49" customWidth="1"/>
    <col min="5637" max="5637" width="8.375" style="49" customWidth="1"/>
    <col min="5638" max="5638" width="6.5" style="49" customWidth="1"/>
    <col min="5639" max="5639" width="3.625" style="49" customWidth="1"/>
    <col min="5640" max="5640" width="9.625" style="49" customWidth="1"/>
    <col min="5641" max="5641" width="4.625" style="49" customWidth="1"/>
    <col min="5642" max="5642" width="13.875" style="49" customWidth="1"/>
    <col min="5643" max="5888" width="9" style="49"/>
    <col min="5889" max="5889" width="20.25" style="49" customWidth="1"/>
    <col min="5890" max="5890" width="8" style="49" customWidth="1"/>
    <col min="5891" max="5891" width="3" style="49" customWidth="1"/>
    <col min="5892" max="5892" width="6.125" style="49" customWidth="1"/>
    <col min="5893" max="5893" width="8.375" style="49" customWidth="1"/>
    <col min="5894" max="5894" width="6.5" style="49" customWidth="1"/>
    <col min="5895" max="5895" width="3.625" style="49" customWidth="1"/>
    <col min="5896" max="5896" width="9.625" style="49" customWidth="1"/>
    <col min="5897" max="5897" width="4.625" style="49" customWidth="1"/>
    <col min="5898" max="5898" width="13.875" style="49" customWidth="1"/>
    <col min="5899" max="6144" width="9" style="49"/>
    <col min="6145" max="6145" width="20.25" style="49" customWidth="1"/>
    <col min="6146" max="6146" width="8" style="49" customWidth="1"/>
    <col min="6147" max="6147" width="3" style="49" customWidth="1"/>
    <col min="6148" max="6148" width="6.125" style="49" customWidth="1"/>
    <col min="6149" max="6149" width="8.375" style="49" customWidth="1"/>
    <col min="6150" max="6150" width="6.5" style="49" customWidth="1"/>
    <col min="6151" max="6151" width="3.625" style="49" customWidth="1"/>
    <col min="6152" max="6152" width="9.625" style="49" customWidth="1"/>
    <col min="6153" max="6153" width="4.625" style="49" customWidth="1"/>
    <col min="6154" max="6154" width="13.875" style="49" customWidth="1"/>
    <col min="6155" max="6400" width="9" style="49"/>
    <col min="6401" max="6401" width="20.25" style="49" customWidth="1"/>
    <col min="6402" max="6402" width="8" style="49" customWidth="1"/>
    <col min="6403" max="6403" width="3" style="49" customWidth="1"/>
    <col min="6404" max="6404" width="6.125" style="49" customWidth="1"/>
    <col min="6405" max="6405" width="8.375" style="49" customWidth="1"/>
    <col min="6406" max="6406" width="6.5" style="49" customWidth="1"/>
    <col min="6407" max="6407" width="3.625" style="49" customWidth="1"/>
    <col min="6408" max="6408" width="9.625" style="49" customWidth="1"/>
    <col min="6409" max="6409" width="4.625" style="49" customWidth="1"/>
    <col min="6410" max="6410" width="13.875" style="49" customWidth="1"/>
    <col min="6411" max="6656" width="9" style="49"/>
    <col min="6657" max="6657" width="20.25" style="49" customWidth="1"/>
    <col min="6658" max="6658" width="8" style="49" customWidth="1"/>
    <col min="6659" max="6659" width="3" style="49" customWidth="1"/>
    <col min="6660" max="6660" width="6.125" style="49" customWidth="1"/>
    <col min="6661" max="6661" width="8.375" style="49" customWidth="1"/>
    <col min="6662" max="6662" width="6.5" style="49" customWidth="1"/>
    <col min="6663" max="6663" width="3.625" style="49" customWidth="1"/>
    <col min="6664" max="6664" width="9.625" style="49" customWidth="1"/>
    <col min="6665" max="6665" width="4.625" style="49" customWidth="1"/>
    <col min="6666" max="6666" width="13.875" style="49" customWidth="1"/>
    <col min="6667" max="6912" width="9" style="49"/>
    <col min="6913" max="6913" width="20.25" style="49" customWidth="1"/>
    <col min="6914" max="6914" width="8" style="49" customWidth="1"/>
    <col min="6915" max="6915" width="3" style="49" customWidth="1"/>
    <col min="6916" max="6916" width="6.125" style="49" customWidth="1"/>
    <col min="6917" max="6917" width="8.375" style="49" customWidth="1"/>
    <col min="6918" max="6918" width="6.5" style="49" customWidth="1"/>
    <col min="6919" max="6919" width="3.625" style="49" customWidth="1"/>
    <col min="6920" max="6920" width="9.625" style="49" customWidth="1"/>
    <col min="6921" max="6921" width="4.625" style="49" customWidth="1"/>
    <col min="6922" max="6922" width="13.875" style="49" customWidth="1"/>
    <col min="6923" max="7168" width="9" style="49"/>
    <col min="7169" max="7169" width="20.25" style="49" customWidth="1"/>
    <col min="7170" max="7170" width="8" style="49" customWidth="1"/>
    <col min="7171" max="7171" width="3" style="49" customWidth="1"/>
    <col min="7172" max="7172" width="6.125" style="49" customWidth="1"/>
    <col min="7173" max="7173" width="8.375" style="49" customWidth="1"/>
    <col min="7174" max="7174" width="6.5" style="49" customWidth="1"/>
    <col min="7175" max="7175" width="3.625" style="49" customWidth="1"/>
    <col min="7176" max="7176" width="9.625" style="49" customWidth="1"/>
    <col min="7177" max="7177" width="4.625" style="49" customWidth="1"/>
    <col min="7178" max="7178" width="13.875" style="49" customWidth="1"/>
    <col min="7179" max="7424" width="9" style="49"/>
    <col min="7425" max="7425" width="20.25" style="49" customWidth="1"/>
    <col min="7426" max="7426" width="8" style="49" customWidth="1"/>
    <col min="7427" max="7427" width="3" style="49" customWidth="1"/>
    <col min="7428" max="7428" width="6.125" style="49" customWidth="1"/>
    <col min="7429" max="7429" width="8.375" style="49" customWidth="1"/>
    <col min="7430" max="7430" width="6.5" style="49" customWidth="1"/>
    <col min="7431" max="7431" width="3.625" style="49" customWidth="1"/>
    <col min="7432" max="7432" width="9.625" style="49" customWidth="1"/>
    <col min="7433" max="7433" width="4.625" style="49" customWidth="1"/>
    <col min="7434" max="7434" width="13.875" style="49" customWidth="1"/>
    <col min="7435" max="7680" width="9" style="49"/>
    <col min="7681" max="7681" width="20.25" style="49" customWidth="1"/>
    <col min="7682" max="7682" width="8" style="49" customWidth="1"/>
    <col min="7683" max="7683" width="3" style="49" customWidth="1"/>
    <col min="7684" max="7684" width="6.125" style="49" customWidth="1"/>
    <col min="7685" max="7685" width="8.375" style="49" customWidth="1"/>
    <col min="7686" max="7686" width="6.5" style="49" customWidth="1"/>
    <col min="7687" max="7687" width="3.625" style="49" customWidth="1"/>
    <col min="7688" max="7688" width="9.625" style="49" customWidth="1"/>
    <col min="7689" max="7689" width="4.625" style="49" customWidth="1"/>
    <col min="7690" max="7690" width="13.875" style="49" customWidth="1"/>
    <col min="7691" max="7936" width="9" style="49"/>
    <col min="7937" max="7937" width="20.25" style="49" customWidth="1"/>
    <col min="7938" max="7938" width="8" style="49" customWidth="1"/>
    <col min="7939" max="7939" width="3" style="49" customWidth="1"/>
    <col min="7940" max="7940" width="6.125" style="49" customWidth="1"/>
    <col min="7941" max="7941" width="8.375" style="49" customWidth="1"/>
    <col min="7942" max="7942" width="6.5" style="49" customWidth="1"/>
    <col min="7943" max="7943" width="3.625" style="49" customWidth="1"/>
    <col min="7944" max="7944" width="9.625" style="49" customWidth="1"/>
    <col min="7945" max="7945" width="4.625" style="49" customWidth="1"/>
    <col min="7946" max="7946" width="13.875" style="49" customWidth="1"/>
    <col min="7947" max="8192" width="9" style="49"/>
    <col min="8193" max="8193" width="20.25" style="49" customWidth="1"/>
    <col min="8194" max="8194" width="8" style="49" customWidth="1"/>
    <col min="8195" max="8195" width="3" style="49" customWidth="1"/>
    <col min="8196" max="8196" width="6.125" style="49" customWidth="1"/>
    <col min="8197" max="8197" width="8.375" style="49" customWidth="1"/>
    <col min="8198" max="8198" width="6.5" style="49" customWidth="1"/>
    <col min="8199" max="8199" width="3.625" style="49" customWidth="1"/>
    <col min="8200" max="8200" width="9.625" style="49" customWidth="1"/>
    <col min="8201" max="8201" width="4.625" style="49" customWidth="1"/>
    <col min="8202" max="8202" width="13.875" style="49" customWidth="1"/>
    <col min="8203" max="8448" width="9" style="49"/>
    <col min="8449" max="8449" width="20.25" style="49" customWidth="1"/>
    <col min="8450" max="8450" width="8" style="49" customWidth="1"/>
    <col min="8451" max="8451" width="3" style="49" customWidth="1"/>
    <col min="8452" max="8452" width="6.125" style="49" customWidth="1"/>
    <col min="8453" max="8453" width="8.375" style="49" customWidth="1"/>
    <col min="8454" max="8454" width="6.5" style="49" customWidth="1"/>
    <col min="8455" max="8455" width="3.625" style="49" customWidth="1"/>
    <col min="8456" max="8456" width="9.625" style="49" customWidth="1"/>
    <col min="8457" max="8457" width="4.625" style="49" customWidth="1"/>
    <col min="8458" max="8458" width="13.875" style="49" customWidth="1"/>
    <col min="8459" max="8704" width="9" style="49"/>
    <col min="8705" max="8705" width="20.25" style="49" customWidth="1"/>
    <col min="8706" max="8706" width="8" style="49" customWidth="1"/>
    <col min="8707" max="8707" width="3" style="49" customWidth="1"/>
    <col min="8708" max="8708" width="6.125" style="49" customWidth="1"/>
    <col min="8709" max="8709" width="8.375" style="49" customWidth="1"/>
    <col min="8710" max="8710" width="6.5" style="49" customWidth="1"/>
    <col min="8711" max="8711" width="3.625" style="49" customWidth="1"/>
    <col min="8712" max="8712" width="9.625" style="49" customWidth="1"/>
    <col min="8713" max="8713" width="4.625" style="49" customWidth="1"/>
    <col min="8714" max="8714" width="13.875" style="49" customWidth="1"/>
    <col min="8715" max="8960" width="9" style="49"/>
    <col min="8961" max="8961" width="20.25" style="49" customWidth="1"/>
    <col min="8962" max="8962" width="8" style="49" customWidth="1"/>
    <col min="8963" max="8963" width="3" style="49" customWidth="1"/>
    <col min="8964" max="8964" width="6.125" style="49" customWidth="1"/>
    <col min="8965" max="8965" width="8.375" style="49" customWidth="1"/>
    <col min="8966" max="8966" width="6.5" style="49" customWidth="1"/>
    <col min="8967" max="8967" width="3.625" style="49" customWidth="1"/>
    <col min="8968" max="8968" width="9.625" style="49" customWidth="1"/>
    <col min="8969" max="8969" width="4.625" style="49" customWidth="1"/>
    <col min="8970" max="8970" width="13.875" style="49" customWidth="1"/>
    <col min="8971" max="9216" width="9" style="49"/>
    <col min="9217" max="9217" width="20.25" style="49" customWidth="1"/>
    <col min="9218" max="9218" width="8" style="49" customWidth="1"/>
    <col min="9219" max="9219" width="3" style="49" customWidth="1"/>
    <col min="9220" max="9220" width="6.125" style="49" customWidth="1"/>
    <col min="9221" max="9221" width="8.375" style="49" customWidth="1"/>
    <col min="9222" max="9222" width="6.5" style="49" customWidth="1"/>
    <col min="9223" max="9223" width="3.625" style="49" customWidth="1"/>
    <col min="9224" max="9224" width="9.625" style="49" customWidth="1"/>
    <col min="9225" max="9225" width="4.625" style="49" customWidth="1"/>
    <col min="9226" max="9226" width="13.875" style="49" customWidth="1"/>
    <col min="9227" max="9472" width="9" style="49"/>
    <col min="9473" max="9473" width="20.25" style="49" customWidth="1"/>
    <col min="9474" max="9474" width="8" style="49" customWidth="1"/>
    <col min="9475" max="9475" width="3" style="49" customWidth="1"/>
    <col min="9476" max="9476" width="6.125" style="49" customWidth="1"/>
    <col min="9477" max="9477" width="8.375" style="49" customWidth="1"/>
    <col min="9478" max="9478" width="6.5" style="49" customWidth="1"/>
    <col min="9479" max="9479" width="3.625" style="49" customWidth="1"/>
    <col min="9480" max="9480" width="9.625" style="49" customWidth="1"/>
    <col min="9481" max="9481" width="4.625" style="49" customWidth="1"/>
    <col min="9482" max="9482" width="13.875" style="49" customWidth="1"/>
    <col min="9483" max="9728" width="9" style="49"/>
    <col min="9729" max="9729" width="20.25" style="49" customWidth="1"/>
    <col min="9730" max="9730" width="8" style="49" customWidth="1"/>
    <col min="9731" max="9731" width="3" style="49" customWidth="1"/>
    <col min="9732" max="9732" width="6.125" style="49" customWidth="1"/>
    <col min="9733" max="9733" width="8.375" style="49" customWidth="1"/>
    <col min="9734" max="9734" width="6.5" style="49" customWidth="1"/>
    <col min="9735" max="9735" width="3.625" style="49" customWidth="1"/>
    <col min="9736" max="9736" width="9.625" style="49" customWidth="1"/>
    <col min="9737" max="9737" width="4.625" style="49" customWidth="1"/>
    <col min="9738" max="9738" width="13.875" style="49" customWidth="1"/>
    <col min="9739" max="9984" width="9" style="49"/>
    <col min="9985" max="9985" width="20.25" style="49" customWidth="1"/>
    <col min="9986" max="9986" width="8" style="49" customWidth="1"/>
    <col min="9987" max="9987" width="3" style="49" customWidth="1"/>
    <col min="9988" max="9988" width="6.125" style="49" customWidth="1"/>
    <col min="9989" max="9989" width="8.375" style="49" customWidth="1"/>
    <col min="9990" max="9990" width="6.5" style="49" customWidth="1"/>
    <col min="9991" max="9991" width="3.625" style="49" customWidth="1"/>
    <col min="9992" max="9992" width="9.625" style="49" customWidth="1"/>
    <col min="9993" max="9993" width="4.625" style="49" customWidth="1"/>
    <col min="9994" max="9994" width="13.875" style="49" customWidth="1"/>
    <col min="9995" max="10240" width="9" style="49"/>
    <col min="10241" max="10241" width="20.25" style="49" customWidth="1"/>
    <col min="10242" max="10242" width="8" style="49" customWidth="1"/>
    <col min="10243" max="10243" width="3" style="49" customWidth="1"/>
    <col min="10244" max="10244" width="6.125" style="49" customWidth="1"/>
    <col min="10245" max="10245" width="8.375" style="49" customWidth="1"/>
    <col min="10246" max="10246" width="6.5" style="49" customWidth="1"/>
    <col min="10247" max="10247" width="3.625" style="49" customWidth="1"/>
    <col min="10248" max="10248" width="9.625" style="49" customWidth="1"/>
    <col min="10249" max="10249" width="4.625" style="49" customWidth="1"/>
    <col min="10250" max="10250" width="13.875" style="49" customWidth="1"/>
    <col min="10251" max="10496" width="9" style="49"/>
    <col min="10497" max="10497" width="20.25" style="49" customWidth="1"/>
    <col min="10498" max="10498" width="8" style="49" customWidth="1"/>
    <col min="10499" max="10499" width="3" style="49" customWidth="1"/>
    <col min="10500" max="10500" width="6.125" style="49" customWidth="1"/>
    <col min="10501" max="10501" width="8.375" style="49" customWidth="1"/>
    <col min="10502" max="10502" width="6.5" style="49" customWidth="1"/>
    <col min="10503" max="10503" width="3.625" style="49" customWidth="1"/>
    <col min="10504" max="10504" width="9.625" style="49" customWidth="1"/>
    <col min="10505" max="10505" width="4.625" style="49" customWidth="1"/>
    <col min="10506" max="10506" width="13.875" style="49" customWidth="1"/>
    <col min="10507" max="10752" width="9" style="49"/>
    <col min="10753" max="10753" width="20.25" style="49" customWidth="1"/>
    <col min="10754" max="10754" width="8" style="49" customWidth="1"/>
    <col min="10755" max="10755" width="3" style="49" customWidth="1"/>
    <col min="10756" max="10756" width="6.125" style="49" customWidth="1"/>
    <col min="10757" max="10757" width="8.375" style="49" customWidth="1"/>
    <col min="10758" max="10758" width="6.5" style="49" customWidth="1"/>
    <col min="10759" max="10759" width="3.625" style="49" customWidth="1"/>
    <col min="10760" max="10760" width="9.625" style="49" customWidth="1"/>
    <col min="10761" max="10761" width="4.625" style="49" customWidth="1"/>
    <col min="10762" max="10762" width="13.875" style="49" customWidth="1"/>
    <col min="10763" max="11008" width="9" style="49"/>
    <col min="11009" max="11009" width="20.25" style="49" customWidth="1"/>
    <col min="11010" max="11010" width="8" style="49" customWidth="1"/>
    <col min="11011" max="11011" width="3" style="49" customWidth="1"/>
    <col min="11012" max="11012" width="6.125" style="49" customWidth="1"/>
    <col min="11013" max="11013" width="8.375" style="49" customWidth="1"/>
    <col min="11014" max="11014" width="6.5" style="49" customWidth="1"/>
    <col min="11015" max="11015" width="3.625" style="49" customWidth="1"/>
    <col min="11016" max="11016" width="9.625" style="49" customWidth="1"/>
    <col min="11017" max="11017" width="4.625" style="49" customWidth="1"/>
    <col min="11018" max="11018" width="13.875" style="49" customWidth="1"/>
    <col min="11019" max="11264" width="9" style="49"/>
    <col min="11265" max="11265" width="20.25" style="49" customWidth="1"/>
    <col min="11266" max="11266" width="8" style="49" customWidth="1"/>
    <col min="11267" max="11267" width="3" style="49" customWidth="1"/>
    <col min="11268" max="11268" width="6.125" style="49" customWidth="1"/>
    <col min="11269" max="11269" width="8.375" style="49" customWidth="1"/>
    <col min="11270" max="11270" width="6.5" style="49" customWidth="1"/>
    <col min="11271" max="11271" width="3.625" style="49" customWidth="1"/>
    <col min="11272" max="11272" width="9.625" style="49" customWidth="1"/>
    <col min="11273" max="11273" width="4.625" style="49" customWidth="1"/>
    <col min="11274" max="11274" width="13.875" style="49" customWidth="1"/>
    <col min="11275" max="11520" width="9" style="49"/>
    <col min="11521" max="11521" width="20.25" style="49" customWidth="1"/>
    <col min="11522" max="11522" width="8" style="49" customWidth="1"/>
    <col min="11523" max="11523" width="3" style="49" customWidth="1"/>
    <col min="11524" max="11524" width="6.125" style="49" customWidth="1"/>
    <col min="11525" max="11525" width="8.375" style="49" customWidth="1"/>
    <col min="11526" max="11526" width="6.5" style="49" customWidth="1"/>
    <col min="11527" max="11527" width="3.625" style="49" customWidth="1"/>
    <col min="11528" max="11528" width="9.625" style="49" customWidth="1"/>
    <col min="11529" max="11529" width="4.625" style="49" customWidth="1"/>
    <col min="11530" max="11530" width="13.875" style="49" customWidth="1"/>
    <col min="11531" max="11776" width="9" style="49"/>
    <col min="11777" max="11777" width="20.25" style="49" customWidth="1"/>
    <col min="11778" max="11778" width="8" style="49" customWidth="1"/>
    <col min="11779" max="11779" width="3" style="49" customWidth="1"/>
    <col min="11780" max="11780" width="6.125" style="49" customWidth="1"/>
    <col min="11781" max="11781" width="8.375" style="49" customWidth="1"/>
    <col min="11782" max="11782" width="6.5" style="49" customWidth="1"/>
    <col min="11783" max="11783" width="3.625" style="49" customWidth="1"/>
    <col min="11784" max="11784" width="9.625" style="49" customWidth="1"/>
    <col min="11785" max="11785" width="4.625" style="49" customWidth="1"/>
    <col min="11786" max="11786" width="13.875" style="49" customWidth="1"/>
    <col min="11787" max="12032" width="9" style="49"/>
    <col min="12033" max="12033" width="20.25" style="49" customWidth="1"/>
    <col min="12034" max="12034" width="8" style="49" customWidth="1"/>
    <col min="12035" max="12035" width="3" style="49" customWidth="1"/>
    <col min="12036" max="12036" width="6.125" style="49" customWidth="1"/>
    <col min="12037" max="12037" width="8.375" style="49" customWidth="1"/>
    <col min="12038" max="12038" width="6.5" style="49" customWidth="1"/>
    <col min="12039" max="12039" width="3.625" style="49" customWidth="1"/>
    <col min="12040" max="12040" width="9.625" style="49" customWidth="1"/>
    <col min="12041" max="12041" width="4.625" style="49" customWidth="1"/>
    <col min="12042" max="12042" width="13.875" style="49" customWidth="1"/>
    <col min="12043" max="12288" width="9" style="49"/>
    <col min="12289" max="12289" width="20.25" style="49" customWidth="1"/>
    <col min="12290" max="12290" width="8" style="49" customWidth="1"/>
    <col min="12291" max="12291" width="3" style="49" customWidth="1"/>
    <col min="12292" max="12292" width="6.125" style="49" customWidth="1"/>
    <col min="12293" max="12293" width="8.375" style="49" customWidth="1"/>
    <col min="12294" max="12294" width="6.5" style="49" customWidth="1"/>
    <col min="12295" max="12295" width="3.625" style="49" customWidth="1"/>
    <col min="12296" max="12296" width="9.625" style="49" customWidth="1"/>
    <col min="12297" max="12297" width="4.625" style="49" customWidth="1"/>
    <col min="12298" max="12298" width="13.875" style="49" customWidth="1"/>
    <col min="12299" max="12544" width="9" style="49"/>
    <col min="12545" max="12545" width="20.25" style="49" customWidth="1"/>
    <col min="12546" max="12546" width="8" style="49" customWidth="1"/>
    <col min="12547" max="12547" width="3" style="49" customWidth="1"/>
    <col min="12548" max="12548" width="6.125" style="49" customWidth="1"/>
    <col min="12549" max="12549" width="8.375" style="49" customWidth="1"/>
    <col min="12550" max="12550" width="6.5" style="49" customWidth="1"/>
    <col min="12551" max="12551" width="3.625" style="49" customWidth="1"/>
    <col min="12552" max="12552" width="9.625" style="49" customWidth="1"/>
    <col min="12553" max="12553" width="4.625" style="49" customWidth="1"/>
    <col min="12554" max="12554" width="13.875" style="49" customWidth="1"/>
    <col min="12555" max="12800" width="9" style="49"/>
    <col min="12801" max="12801" width="20.25" style="49" customWidth="1"/>
    <col min="12802" max="12802" width="8" style="49" customWidth="1"/>
    <col min="12803" max="12803" width="3" style="49" customWidth="1"/>
    <col min="12804" max="12804" width="6.125" style="49" customWidth="1"/>
    <col min="12805" max="12805" width="8.375" style="49" customWidth="1"/>
    <col min="12806" max="12806" width="6.5" style="49" customWidth="1"/>
    <col min="12807" max="12807" width="3.625" style="49" customWidth="1"/>
    <col min="12808" max="12808" width="9.625" style="49" customWidth="1"/>
    <col min="12809" max="12809" width="4.625" style="49" customWidth="1"/>
    <col min="12810" max="12810" width="13.875" style="49" customWidth="1"/>
    <col min="12811" max="13056" width="9" style="49"/>
    <col min="13057" max="13057" width="20.25" style="49" customWidth="1"/>
    <col min="13058" max="13058" width="8" style="49" customWidth="1"/>
    <col min="13059" max="13059" width="3" style="49" customWidth="1"/>
    <col min="13060" max="13060" width="6.125" style="49" customWidth="1"/>
    <col min="13061" max="13061" width="8.375" style="49" customWidth="1"/>
    <col min="13062" max="13062" width="6.5" style="49" customWidth="1"/>
    <col min="13063" max="13063" width="3.625" style="49" customWidth="1"/>
    <col min="13064" max="13064" width="9.625" style="49" customWidth="1"/>
    <col min="13065" max="13065" width="4.625" style="49" customWidth="1"/>
    <col min="13066" max="13066" width="13.875" style="49" customWidth="1"/>
    <col min="13067" max="13312" width="9" style="49"/>
    <col min="13313" max="13313" width="20.25" style="49" customWidth="1"/>
    <col min="13314" max="13314" width="8" style="49" customWidth="1"/>
    <col min="13315" max="13315" width="3" style="49" customWidth="1"/>
    <col min="13316" max="13316" width="6.125" style="49" customWidth="1"/>
    <col min="13317" max="13317" width="8.375" style="49" customWidth="1"/>
    <col min="13318" max="13318" width="6.5" style="49" customWidth="1"/>
    <col min="13319" max="13319" width="3.625" style="49" customWidth="1"/>
    <col min="13320" max="13320" width="9.625" style="49" customWidth="1"/>
    <col min="13321" max="13321" width="4.625" style="49" customWidth="1"/>
    <col min="13322" max="13322" width="13.875" style="49" customWidth="1"/>
    <col min="13323" max="13568" width="9" style="49"/>
    <col min="13569" max="13569" width="20.25" style="49" customWidth="1"/>
    <col min="13570" max="13570" width="8" style="49" customWidth="1"/>
    <col min="13571" max="13571" width="3" style="49" customWidth="1"/>
    <col min="13572" max="13572" width="6.125" style="49" customWidth="1"/>
    <col min="13573" max="13573" width="8.375" style="49" customWidth="1"/>
    <col min="13574" max="13574" width="6.5" style="49" customWidth="1"/>
    <col min="13575" max="13575" width="3.625" style="49" customWidth="1"/>
    <col min="13576" max="13576" width="9.625" style="49" customWidth="1"/>
    <col min="13577" max="13577" width="4.625" style="49" customWidth="1"/>
    <col min="13578" max="13578" width="13.875" style="49" customWidth="1"/>
    <col min="13579" max="13824" width="9" style="49"/>
    <col min="13825" max="13825" width="20.25" style="49" customWidth="1"/>
    <col min="13826" max="13826" width="8" style="49" customWidth="1"/>
    <col min="13827" max="13827" width="3" style="49" customWidth="1"/>
    <col min="13828" max="13828" width="6.125" style="49" customWidth="1"/>
    <col min="13829" max="13829" width="8.375" style="49" customWidth="1"/>
    <col min="13830" max="13830" width="6.5" style="49" customWidth="1"/>
    <col min="13831" max="13831" width="3.625" style="49" customWidth="1"/>
    <col min="13832" max="13832" width="9.625" style="49" customWidth="1"/>
    <col min="13833" max="13833" width="4.625" style="49" customWidth="1"/>
    <col min="13834" max="13834" width="13.875" style="49" customWidth="1"/>
    <col min="13835" max="14080" width="9" style="49"/>
    <col min="14081" max="14081" width="20.25" style="49" customWidth="1"/>
    <col min="14082" max="14082" width="8" style="49" customWidth="1"/>
    <col min="14083" max="14083" width="3" style="49" customWidth="1"/>
    <col min="14084" max="14084" width="6.125" style="49" customWidth="1"/>
    <col min="14085" max="14085" width="8.375" style="49" customWidth="1"/>
    <col min="14086" max="14086" width="6.5" style="49" customWidth="1"/>
    <col min="14087" max="14087" width="3.625" style="49" customWidth="1"/>
    <col min="14088" max="14088" width="9.625" style="49" customWidth="1"/>
    <col min="14089" max="14089" width="4.625" style="49" customWidth="1"/>
    <col min="14090" max="14090" width="13.875" style="49" customWidth="1"/>
    <col min="14091" max="14336" width="9" style="49"/>
    <col min="14337" max="14337" width="20.25" style="49" customWidth="1"/>
    <col min="14338" max="14338" width="8" style="49" customWidth="1"/>
    <col min="14339" max="14339" width="3" style="49" customWidth="1"/>
    <col min="14340" max="14340" width="6.125" style="49" customWidth="1"/>
    <col min="14341" max="14341" width="8.375" style="49" customWidth="1"/>
    <col min="14342" max="14342" width="6.5" style="49" customWidth="1"/>
    <col min="14343" max="14343" width="3.625" style="49" customWidth="1"/>
    <col min="14344" max="14344" width="9.625" style="49" customWidth="1"/>
    <col min="14345" max="14345" width="4.625" style="49" customWidth="1"/>
    <col min="14346" max="14346" width="13.875" style="49" customWidth="1"/>
    <col min="14347" max="14592" width="9" style="49"/>
    <col min="14593" max="14593" width="20.25" style="49" customWidth="1"/>
    <col min="14594" max="14594" width="8" style="49" customWidth="1"/>
    <col min="14595" max="14595" width="3" style="49" customWidth="1"/>
    <col min="14596" max="14596" width="6.125" style="49" customWidth="1"/>
    <col min="14597" max="14597" width="8.375" style="49" customWidth="1"/>
    <col min="14598" max="14598" width="6.5" style="49" customWidth="1"/>
    <col min="14599" max="14599" width="3.625" style="49" customWidth="1"/>
    <col min="14600" max="14600" width="9.625" style="49" customWidth="1"/>
    <col min="14601" max="14601" width="4.625" style="49" customWidth="1"/>
    <col min="14602" max="14602" width="13.875" style="49" customWidth="1"/>
    <col min="14603" max="14848" width="9" style="49"/>
    <col min="14849" max="14849" width="20.25" style="49" customWidth="1"/>
    <col min="14850" max="14850" width="8" style="49" customWidth="1"/>
    <col min="14851" max="14851" width="3" style="49" customWidth="1"/>
    <col min="14852" max="14852" width="6.125" style="49" customWidth="1"/>
    <col min="14853" max="14853" width="8.375" style="49" customWidth="1"/>
    <col min="14854" max="14854" width="6.5" style="49" customWidth="1"/>
    <col min="14855" max="14855" width="3.625" style="49" customWidth="1"/>
    <col min="14856" max="14856" width="9.625" style="49" customWidth="1"/>
    <col min="14857" max="14857" width="4.625" style="49" customWidth="1"/>
    <col min="14858" max="14858" width="13.875" style="49" customWidth="1"/>
    <col min="14859" max="15104" width="9" style="49"/>
    <col min="15105" max="15105" width="20.25" style="49" customWidth="1"/>
    <col min="15106" max="15106" width="8" style="49" customWidth="1"/>
    <col min="15107" max="15107" width="3" style="49" customWidth="1"/>
    <col min="15108" max="15108" width="6.125" style="49" customWidth="1"/>
    <col min="15109" max="15109" width="8.375" style="49" customWidth="1"/>
    <col min="15110" max="15110" width="6.5" style="49" customWidth="1"/>
    <col min="15111" max="15111" width="3.625" style="49" customWidth="1"/>
    <col min="15112" max="15112" width="9.625" style="49" customWidth="1"/>
    <col min="15113" max="15113" width="4.625" style="49" customWidth="1"/>
    <col min="15114" max="15114" width="13.875" style="49" customWidth="1"/>
    <col min="15115" max="15360" width="9" style="49"/>
    <col min="15361" max="15361" width="20.25" style="49" customWidth="1"/>
    <col min="15362" max="15362" width="8" style="49" customWidth="1"/>
    <col min="15363" max="15363" width="3" style="49" customWidth="1"/>
    <col min="15364" max="15364" width="6.125" style="49" customWidth="1"/>
    <col min="15365" max="15365" width="8.375" style="49" customWidth="1"/>
    <col min="15366" max="15366" width="6.5" style="49" customWidth="1"/>
    <col min="15367" max="15367" width="3.625" style="49" customWidth="1"/>
    <col min="15368" max="15368" width="9.625" style="49" customWidth="1"/>
    <col min="15369" max="15369" width="4.625" style="49" customWidth="1"/>
    <col min="15370" max="15370" width="13.875" style="49" customWidth="1"/>
    <col min="15371" max="15616" width="9" style="49"/>
    <col min="15617" max="15617" width="20.25" style="49" customWidth="1"/>
    <col min="15618" max="15618" width="8" style="49" customWidth="1"/>
    <col min="15619" max="15619" width="3" style="49" customWidth="1"/>
    <col min="15620" max="15620" width="6.125" style="49" customWidth="1"/>
    <col min="15621" max="15621" width="8.375" style="49" customWidth="1"/>
    <col min="15622" max="15622" width="6.5" style="49" customWidth="1"/>
    <col min="15623" max="15623" width="3.625" style="49" customWidth="1"/>
    <col min="15624" max="15624" width="9.625" style="49" customWidth="1"/>
    <col min="15625" max="15625" width="4.625" style="49" customWidth="1"/>
    <col min="15626" max="15626" width="13.875" style="49" customWidth="1"/>
    <col min="15627" max="15872" width="9" style="49"/>
    <col min="15873" max="15873" width="20.25" style="49" customWidth="1"/>
    <col min="15874" max="15874" width="8" style="49" customWidth="1"/>
    <col min="15875" max="15875" width="3" style="49" customWidth="1"/>
    <col min="15876" max="15876" width="6.125" style="49" customWidth="1"/>
    <col min="15877" max="15877" width="8.375" style="49" customWidth="1"/>
    <col min="15878" max="15878" width="6.5" style="49" customWidth="1"/>
    <col min="15879" max="15879" width="3.625" style="49" customWidth="1"/>
    <col min="15880" max="15880" width="9.625" style="49" customWidth="1"/>
    <col min="15881" max="15881" width="4.625" style="49" customWidth="1"/>
    <col min="15882" max="15882" width="13.875" style="49" customWidth="1"/>
    <col min="15883" max="16128" width="9" style="49"/>
    <col min="16129" max="16129" width="20.25" style="49" customWidth="1"/>
    <col min="16130" max="16130" width="8" style="49" customWidth="1"/>
    <col min="16131" max="16131" width="3" style="49" customWidth="1"/>
    <col min="16132" max="16132" width="6.125" style="49" customWidth="1"/>
    <col min="16133" max="16133" width="8.375" style="49" customWidth="1"/>
    <col min="16134" max="16134" width="6.5" style="49" customWidth="1"/>
    <col min="16135" max="16135" width="3.625" style="49" customWidth="1"/>
    <col min="16136" max="16136" width="9.625" style="49" customWidth="1"/>
    <col min="16137" max="16137" width="4.625" style="49" customWidth="1"/>
    <col min="16138" max="16138" width="13.875" style="49" customWidth="1"/>
    <col min="16139" max="16384" width="9" style="49"/>
  </cols>
  <sheetData>
    <row r="1" spans="1:10">
      <c r="A1" s="78" t="s">
        <v>196</v>
      </c>
    </row>
    <row r="2" spans="1:10" ht="30.75" customHeight="1">
      <c r="A2" s="254" t="s">
        <v>197</v>
      </c>
      <c r="B2" s="254"/>
      <c r="C2" s="254"/>
      <c r="D2" s="254"/>
      <c r="E2" s="254"/>
      <c r="F2" s="254"/>
      <c r="G2" s="254"/>
      <c r="H2" s="254"/>
      <c r="I2" s="254"/>
      <c r="J2" s="254"/>
    </row>
    <row r="3" spans="1:10" ht="21.75" customHeight="1" thickBot="1">
      <c r="A3" s="53"/>
      <c r="B3" s="53"/>
      <c r="C3" s="53"/>
      <c r="D3" s="53"/>
      <c r="E3" s="53"/>
      <c r="F3" s="53"/>
      <c r="G3" s="53"/>
      <c r="H3" s="53"/>
      <c r="I3" s="53"/>
      <c r="J3" s="53"/>
    </row>
    <row r="4" spans="1:10" ht="39.75" customHeight="1" thickBot="1">
      <c r="A4" s="255" t="s">
        <v>173</v>
      </c>
      <c r="B4" s="256"/>
      <c r="C4" s="257" t="s">
        <v>159</v>
      </c>
      <c r="D4" s="258"/>
      <c r="E4" s="258"/>
      <c r="F4" s="258"/>
      <c r="G4" s="258"/>
      <c r="H4" s="258"/>
      <c r="I4" s="258"/>
      <c r="J4" s="259"/>
    </row>
    <row r="5" spans="1:10" ht="39.75" customHeight="1" thickTop="1">
      <c r="A5" s="260" t="s">
        <v>174</v>
      </c>
      <c r="B5" s="261"/>
      <c r="C5" s="265" t="s">
        <v>160</v>
      </c>
      <c r="D5" s="266"/>
      <c r="E5" s="266"/>
      <c r="F5" s="266"/>
      <c r="G5" s="266"/>
      <c r="H5" s="266"/>
      <c r="I5" s="267" t="s">
        <v>172</v>
      </c>
      <c r="J5" s="268"/>
    </row>
    <row r="6" spans="1:10" ht="39.75" customHeight="1">
      <c r="A6" s="262"/>
      <c r="B6" s="261"/>
      <c r="C6" s="269" t="s">
        <v>161</v>
      </c>
      <c r="D6" s="270"/>
      <c r="E6" s="270"/>
      <c r="F6" s="270"/>
      <c r="G6" s="270"/>
      <c r="H6" s="270"/>
      <c r="I6" s="271" t="s">
        <v>172</v>
      </c>
      <c r="J6" s="272"/>
    </row>
    <row r="7" spans="1:10" ht="39.75" customHeight="1">
      <c r="A7" s="262"/>
      <c r="B7" s="261"/>
      <c r="C7" s="269" t="s">
        <v>162</v>
      </c>
      <c r="D7" s="270"/>
      <c r="E7" s="270"/>
      <c r="F7" s="270"/>
      <c r="G7" s="270"/>
      <c r="H7" s="270"/>
      <c r="I7" s="271" t="s">
        <v>163</v>
      </c>
      <c r="J7" s="272"/>
    </row>
    <row r="8" spans="1:10" ht="39.75" customHeight="1" thickBot="1">
      <c r="A8" s="263"/>
      <c r="B8" s="264"/>
      <c r="C8" s="244" t="s">
        <v>175</v>
      </c>
      <c r="D8" s="245"/>
      <c r="E8" s="245"/>
      <c r="F8" s="245"/>
      <c r="G8" s="245"/>
      <c r="H8" s="245"/>
      <c r="I8" s="246" t="s">
        <v>163</v>
      </c>
      <c r="J8" s="247"/>
    </row>
    <row r="9" spans="1:10" ht="13.5" customHeight="1">
      <c r="A9" s="54"/>
      <c r="B9" s="55"/>
      <c r="C9" s="56"/>
      <c r="D9" s="56"/>
      <c r="E9" s="56"/>
      <c r="F9" s="56"/>
      <c r="G9" s="56"/>
      <c r="H9" s="56"/>
      <c r="I9" s="56"/>
      <c r="J9" s="57"/>
    </row>
    <row r="10" spans="1:10" ht="35.25" customHeight="1">
      <c r="A10" s="58" t="s">
        <v>164</v>
      </c>
      <c r="B10" s="59"/>
      <c r="C10" s="59"/>
      <c r="D10" s="59"/>
      <c r="E10" s="59"/>
      <c r="F10" s="59"/>
      <c r="G10" s="59"/>
      <c r="H10" s="59"/>
      <c r="I10" s="59"/>
      <c r="J10" s="60"/>
    </row>
    <row r="11" spans="1:10" ht="53.25" customHeight="1">
      <c r="A11" s="248">
        <v>20201026</v>
      </c>
      <c r="B11" s="249"/>
      <c r="C11" s="249"/>
      <c r="D11" s="249"/>
      <c r="E11" s="249"/>
      <c r="F11" s="249"/>
      <c r="G11" s="249"/>
      <c r="H11" s="249"/>
      <c r="I11" s="249"/>
      <c r="J11" s="250"/>
    </row>
    <row r="12" spans="1:10" ht="34.5" customHeight="1">
      <c r="A12" s="58"/>
      <c r="B12" s="59"/>
      <c r="C12" s="59"/>
      <c r="D12" s="59"/>
      <c r="E12" s="59"/>
      <c r="F12" s="59"/>
      <c r="G12" s="59"/>
      <c r="H12" s="59"/>
      <c r="I12" s="59"/>
      <c r="J12" s="60"/>
    </row>
    <row r="13" spans="1:10" ht="42.75" customHeight="1">
      <c r="A13" s="61" t="s">
        <v>165</v>
      </c>
      <c r="B13" s="62" t="s">
        <v>166</v>
      </c>
      <c r="C13" s="62"/>
      <c r="D13" s="63" t="s">
        <v>176</v>
      </c>
      <c r="E13" s="62"/>
      <c r="F13" s="62" t="s">
        <v>167</v>
      </c>
      <c r="G13" s="59"/>
      <c r="H13" s="63" t="s">
        <v>168</v>
      </c>
      <c r="I13" s="62"/>
      <c r="J13" s="64" t="s">
        <v>169</v>
      </c>
    </row>
    <row r="14" spans="1:10" ht="42.75" customHeight="1">
      <c r="A14" s="58"/>
      <c r="B14" s="62"/>
      <c r="C14" s="59"/>
      <c r="D14" s="63"/>
      <c r="E14" s="59"/>
      <c r="F14" s="62"/>
      <c r="G14" s="59"/>
      <c r="H14" s="63"/>
      <c r="I14" s="62"/>
      <c r="J14" s="64"/>
    </row>
    <row r="15" spans="1:10" ht="27" customHeight="1" thickBot="1">
      <c r="A15" s="65"/>
      <c r="B15" s="66"/>
      <c r="C15" s="66"/>
      <c r="D15" s="66"/>
      <c r="E15" s="66"/>
      <c r="F15" s="66"/>
      <c r="G15" s="66"/>
      <c r="H15" s="66"/>
      <c r="I15" s="66"/>
      <c r="J15" s="67"/>
    </row>
    <row r="16" spans="1:10" ht="13.5" customHeight="1">
      <c r="A16" s="68"/>
      <c r="B16" s="69"/>
      <c r="C16" s="69"/>
      <c r="D16" s="69"/>
      <c r="E16" s="69"/>
      <c r="F16" s="69"/>
      <c r="G16" s="69"/>
      <c r="H16" s="69"/>
      <c r="I16" s="69"/>
      <c r="J16" s="57"/>
    </row>
    <row r="17" spans="1:10" ht="35.25" customHeight="1">
      <c r="A17" s="58" t="s">
        <v>171</v>
      </c>
      <c r="B17" s="59"/>
      <c r="C17" s="59"/>
      <c r="D17" s="59"/>
      <c r="E17" s="59"/>
      <c r="F17" s="59"/>
      <c r="G17" s="59"/>
      <c r="H17" s="59"/>
      <c r="I17" s="59"/>
      <c r="J17" s="60"/>
    </row>
    <row r="18" spans="1:10" ht="53.25" customHeight="1">
      <c r="A18" s="251">
        <f>A11</f>
        <v>20201026</v>
      </c>
      <c r="B18" s="252"/>
      <c r="C18" s="252"/>
      <c r="D18" s="252"/>
      <c r="E18" s="252"/>
      <c r="F18" s="252"/>
      <c r="G18" s="252"/>
      <c r="H18" s="252"/>
      <c r="I18" s="252"/>
      <c r="J18" s="253"/>
    </row>
    <row r="19" spans="1:10" ht="34.5" customHeight="1">
      <c r="A19" s="58"/>
      <c r="B19" s="59"/>
      <c r="C19" s="59"/>
      <c r="D19" s="59"/>
      <c r="E19" s="59"/>
      <c r="F19" s="59"/>
      <c r="G19" s="59"/>
      <c r="H19" s="59"/>
      <c r="I19" s="59"/>
      <c r="J19" s="60"/>
    </row>
    <row r="20" spans="1:10" ht="42.75" customHeight="1">
      <c r="A20" s="61" t="s">
        <v>177</v>
      </c>
      <c r="B20" s="62" t="s">
        <v>166</v>
      </c>
      <c r="C20" s="62"/>
      <c r="D20" s="62" t="s">
        <v>178</v>
      </c>
      <c r="E20" s="62"/>
      <c r="F20" s="62" t="s">
        <v>167</v>
      </c>
      <c r="G20" s="62"/>
      <c r="H20" s="63" t="s">
        <v>170</v>
      </c>
      <c r="I20" s="63"/>
      <c r="J20" s="64" t="s">
        <v>169</v>
      </c>
    </row>
    <row r="21" spans="1:10" ht="32.25" customHeight="1" thickBot="1">
      <c r="A21" s="65"/>
      <c r="B21" s="66"/>
      <c r="C21" s="66"/>
      <c r="D21" s="66"/>
      <c r="E21" s="66"/>
      <c r="F21" s="66"/>
      <c r="G21" s="66"/>
      <c r="H21" s="66"/>
      <c r="I21" s="66"/>
      <c r="J21" s="67"/>
    </row>
  </sheetData>
  <mergeCells count="14">
    <mergeCell ref="C8:H8"/>
    <mergeCell ref="I8:J8"/>
    <mergeCell ref="A11:J11"/>
    <mergeCell ref="A18:J18"/>
    <mergeCell ref="A2:J2"/>
    <mergeCell ref="A4:B4"/>
    <mergeCell ref="C4:J4"/>
    <mergeCell ref="A5:B8"/>
    <mergeCell ref="C5:H5"/>
    <mergeCell ref="I5:J5"/>
    <mergeCell ref="C6:H6"/>
    <mergeCell ref="I6:J6"/>
    <mergeCell ref="C7:H7"/>
    <mergeCell ref="I7:J7"/>
  </mergeCells>
  <phoneticPr fontId="1" type="noConversion"/>
  <pageMargins left="0.82677165354330717" right="0.70866141732283472" top="0.86614173228346458" bottom="0.43307086614173229" header="0.31496062992125984" footer="0.31496062992125984"/>
  <pageSetup paperSize="9" scale="96"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N16"/>
  <sheetViews>
    <sheetView view="pageBreakPreview" zoomScale="80" zoomScaleNormal="100" zoomScaleSheetLayoutView="80" workbookViewId="0">
      <selection activeCell="Y10" sqref="Y10"/>
    </sheetView>
  </sheetViews>
  <sheetFormatPr defaultRowHeight="16.5"/>
  <cols>
    <col min="1" max="1" width="13.875" customWidth="1"/>
    <col min="2" max="2" width="14.25" style="3" customWidth="1"/>
    <col min="3" max="4" width="10.875" style="3" customWidth="1"/>
    <col min="5" max="5" width="11.625" style="3" customWidth="1"/>
    <col min="6" max="6" width="9.375" style="3" customWidth="1"/>
    <col min="7" max="7" width="8.25" customWidth="1"/>
    <col min="8" max="8" width="10.875" customWidth="1"/>
    <col min="9" max="9" width="9" customWidth="1"/>
    <col min="10" max="12" width="9" hidden="1" customWidth="1"/>
    <col min="13" max="14" width="9" style="3" hidden="1" customWidth="1"/>
    <col min="15" max="17" width="9" customWidth="1"/>
  </cols>
  <sheetData>
    <row r="1" spans="1:14">
      <c r="A1" s="20" t="s">
        <v>198</v>
      </c>
      <c r="B1" s="15"/>
      <c r="C1" s="15"/>
      <c r="D1" s="15"/>
      <c r="E1" s="15"/>
      <c r="F1" s="15"/>
      <c r="G1" s="16"/>
      <c r="H1" s="16"/>
    </row>
    <row r="2" spans="1:14" ht="43.5" customHeight="1" thickBot="1">
      <c r="A2" s="123" t="s">
        <v>199</v>
      </c>
      <c r="B2" s="123"/>
      <c r="C2" s="123"/>
      <c r="D2" s="123"/>
      <c r="E2" s="123"/>
      <c r="F2" s="123"/>
      <c r="G2" s="123"/>
      <c r="H2" s="123"/>
    </row>
    <row r="3" spans="1:14" ht="18" customHeight="1">
      <c r="A3" s="50" t="s">
        <v>38</v>
      </c>
      <c r="B3" s="124">
        <v>2020</v>
      </c>
      <c r="C3" s="124"/>
      <c r="D3" s="124"/>
      <c r="E3" s="51" t="s">
        <v>39</v>
      </c>
      <c r="F3" s="124">
        <v>2</v>
      </c>
      <c r="G3" s="124"/>
      <c r="H3" s="125"/>
    </row>
    <row r="4" spans="1:14" ht="21" customHeight="1">
      <c r="A4" s="37" t="s">
        <v>1</v>
      </c>
      <c r="B4" s="100" t="str">
        <f>VLOOKUP(K4,'0.기본정보입력(필수)'!A2:L3,2,0)</f>
        <v>공과대학</v>
      </c>
      <c r="C4" s="100"/>
      <c r="D4" s="100"/>
      <c r="E4" s="35" t="s">
        <v>2</v>
      </c>
      <c r="F4" s="100" t="str">
        <f>VLOOKUP(K4,'0.기본정보입력(필수)'!A2:L3,3,0)</f>
        <v>컴퓨터과학과</v>
      </c>
      <c r="G4" s="100"/>
      <c r="H4" s="113"/>
      <c r="J4" t="s">
        <v>15</v>
      </c>
      <c r="K4">
        <v>1</v>
      </c>
      <c r="M4" s="3" t="s">
        <v>19</v>
      </c>
      <c r="N4" s="3" t="s">
        <v>33</v>
      </c>
    </row>
    <row r="5" spans="1:14" ht="21" customHeight="1">
      <c r="A5" s="37" t="s">
        <v>3</v>
      </c>
      <c r="B5" s="101" t="str">
        <f>VLOOKUP(K4,'0.기본정보입력(필수)'!A2:L3,4,0)</f>
        <v>캡스톤디자인2</v>
      </c>
      <c r="C5" s="102"/>
      <c r="D5" s="103"/>
      <c r="E5" s="35" t="s">
        <v>4</v>
      </c>
      <c r="F5" s="34">
        <f>VLOOKUP(K4,'0.기본정보입력(필수)'!A2:L3,5,0)</f>
        <v>5</v>
      </c>
      <c r="G5" s="35" t="s">
        <v>12</v>
      </c>
      <c r="H5" s="38" t="str">
        <f>VLOOKUP(K4,'0.기본정보입력(필수)'!A2:L3,6,0)</f>
        <v>조용주</v>
      </c>
      <c r="M5" s="3" t="s">
        <v>21</v>
      </c>
      <c r="N5" s="3" t="s">
        <v>34</v>
      </c>
    </row>
    <row r="6" spans="1:14" ht="21" customHeight="1">
      <c r="A6" s="37" t="s">
        <v>6</v>
      </c>
      <c r="B6" s="100" t="str">
        <f>VLOOKUP(K4,'0.기본정보입력(필수)'!A2:L3,7,0)</f>
        <v>쉽게 만드는 챗봇빌더 플랫폼</v>
      </c>
      <c r="C6" s="100"/>
      <c r="D6" s="100"/>
      <c r="E6" s="35" t="s">
        <v>7</v>
      </c>
      <c r="F6" s="100" t="str">
        <f>VLOOKUP(K4,'0.기본정보입력(필수)'!A2:L3,8,0)</f>
        <v>Ezai</v>
      </c>
      <c r="G6" s="100"/>
      <c r="H6" s="113"/>
      <c r="N6" s="3" t="s">
        <v>35</v>
      </c>
    </row>
    <row r="7" spans="1:14" ht="21" customHeight="1">
      <c r="A7" s="80" t="s">
        <v>10</v>
      </c>
      <c r="B7" s="101" t="str">
        <f>VLOOKUP(L4,'0.기본정보입력(필수)'!A2:L3,9,0)</f>
        <v>제안형</v>
      </c>
      <c r="C7" s="102"/>
      <c r="D7" s="102"/>
      <c r="E7" s="81" t="s">
        <v>11</v>
      </c>
      <c r="F7" s="102" t="str">
        <f>VLOOKUP(K4,'0.기본정보입력(필수)'!A2:L3,10,0)</f>
        <v>전공A</v>
      </c>
      <c r="G7" s="102"/>
      <c r="H7" s="209"/>
      <c r="M7" s="71"/>
      <c r="N7" s="71"/>
    </row>
    <row r="8" spans="1:14" ht="21" customHeight="1">
      <c r="A8" s="37" t="s">
        <v>131</v>
      </c>
      <c r="B8" s="183"/>
      <c r="C8" s="184"/>
      <c r="D8" s="184"/>
      <c r="E8" s="184"/>
      <c r="F8" s="184"/>
      <c r="G8" s="184"/>
      <c r="H8" s="207"/>
    </row>
    <row r="9" spans="1:14" ht="138.75" customHeight="1">
      <c r="A9" s="47" t="s">
        <v>132</v>
      </c>
      <c r="B9" s="243"/>
      <c r="C9" s="178"/>
      <c r="D9" s="178"/>
      <c r="E9" s="178"/>
      <c r="F9" s="178"/>
      <c r="G9" s="178"/>
      <c r="H9" s="179"/>
    </row>
    <row r="10" spans="1:14" ht="177.75" customHeight="1">
      <c r="A10" s="47" t="s">
        <v>133</v>
      </c>
      <c r="B10" s="222" t="s">
        <v>135</v>
      </c>
      <c r="C10" s="279"/>
      <c r="D10" s="279"/>
      <c r="E10" s="279"/>
      <c r="F10" s="279"/>
      <c r="G10" s="279"/>
      <c r="H10" s="280"/>
      <c r="M10" s="3" t="s">
        <v>124</v>
      </c>
      <c r="N10" s="3">
        <v>1</v>
      </c>
    </row>
    <row r="11" spans="1:14" ht="148.5" customHeight="1">
      <c r="A11" s="72" t="s">
        <v>134</v>
      </c>
      <c r="B11" s="281"/>
      <c r="C11" s="281"/>
      <c r="D11" s="281"/>
      <c r="E11" s="281"/>
      <c r="F11" s="281"/>
      <c r="G11" s="281"/>
      <c r="H11" s="282"/>
    </row>
    <row r="12" spans="1:14" ht="123.75" customHeight="1" thickBot="1">
      <c r="A12" s="283" t="s">
        <v>136</v>
      </c>
      <c r="B12" s="284"/>
      <c r="C12" s="284"/>
      <c r="D12" s="284"/>
      <c r="E12" s="284"/>
      <c r="F12" s="284"/>
      <c r="G12" s="284"/>
      <c r="H12" s="285"/>
    </row>
    <row r="13" spans="1:14" ht="16.5" customHeight="1">
      <c r="A13" s="20" t="s">
        <v>200</v>
      </c>
      <c r="B13" s="15"/>
      <c r="C13" s="15"/>
      <c r="D13" s="15"/>
      <c r="E13" s="15"/>
      <c r="F13" s="15"/>
      <c r="G13" s="16"/>
      <c r="H13" s="16"/>
      <c r="M13" s="71"/>
      <c r="N13" s="71"/>
    </row>
    <row r="14" spans="1:14" ht="43.5" customHeight="1" thickBot="1">
      <c r="A14" s="123" t="s">
        <v>201</v>
      </c>
      <c r="B14" s="123"/>
      <c r="C14" s="123"/>
      <c r="D14" s="123"/>
      <c r="E14" s="123"/>
      <c r="F14" s="123"/>
      <c r="G14" s="123"/>
      <c r="H14" s="123"/>
      <c r="M14" s="71"/>
      <c r="N14" s="71"/>
    </row>
    <row r="15" spans="1:14" ht="33.75" customHeight="1" thickBot="1">
      <c r="A15" s="273" t="s">
        <v>137</v>
      </c>
      <c r="B15" s="274"/>
      <c r="C15" s="274"/>
      <c r="D15" s="274"/>
      <c r="E15" s="274"/>
      <c r="F15" s="274"/>
      <c r="G15" s="274"/>
      <c r="H15" s="275"/>
    </row>
    <row r="16" spans="1:14" ht="409.5" customHeight="1">
      <c r="A16" s="276" t="s">
        <v>219</v>
      </c>
      <c r="B16" s="277"/>
      <c r="C16" s="277"/>
      <c r="D16" s="277"/>
      <c r="E16" s="277"/>
      <c r="F16" s="277"/>
      <c r="G16" s="277"/>
      <c r="H16" s="278"/>
    </row>
  </sheetData>
  <mergeCells count="18">
    <mergeCell ref="B6:D6"/>
    <mergeCell ref="F6:H6"/>
    <mergeCell ref="B9:H9"/>
    <mergeCell ref="A2:H2"/>
    <mergeCell ref="B3:D3"/>
    <mergeCell ref="F3:H3"/>
    <mergeCell ref="B4:D4"/>
    <mergeCell ref="F4:H4"/>
    <mergeCell ref="B5:D5"/>
    <mergeCell ref="B7:D7"/>
    <mergeCell ref="F7:H7"/>
    <mergeCell ref="A15:H15"/>
    <mergeCell ref="A16:H16"/>
    <mergeCell ref="B8:H8"/>
    <mergeCell ref="B10:H10"/>
    <mergeCell ref="B11:H11"/>
    <mergeCell ref="A12:H12"/>
    <mergeCell ref="A14:H14"/>
  </mergeCells>
  <phoneticPr fontId="1" type="noConversion"/>
  <printOptions horizontalCentered="1"/>
  <pageMargins left="0.43307086614173229" right="0.43307086614173229" top="0.74803149606299213" bottom="0.48" header="0.31496062992125984" footer="0.31496062992125984"/>
  <pageSetup paperSize="9" scale="96" fitToHeight="0" orientation="portrait" r:id="rId1"/>
  <rowBreaks count="1" manualBreakCount="1">
    <brk id="12" max="7"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election activeCell="M24" sqref="M24"/>
    </sheetView>
  </sheetViews>
  <sheetFormatPr defaultRowHeight="16.5"/>
  <sheetData>
    <row r="1" spans="1:1">
      <c r="A1" s="79" t="s">
        <v>202</v>
      </c>
    </row>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election activeCell="R14" sqref="R14"/>
    </sheetView>
  </sheetViews>
  <sheetFormatPr defaultRowHeight="16.5"/>
  <sheetData>
    <row r="1" spans="1:1">
      <c r="A1" s="79" t="s">
        <v>203</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
  <sheetViews>
    <sheetView topLeftCell="A25" zoomScaleNormal="100" workbookViewId="0">
      <selection activeCell="G4" sqref="G4"/>
    </sheetView>
  </sheetViews>
  <sheetFormatPr defaultRowHeight="16.5"/>
  <cols>
    <col min="1" max="1" width="7.75" customWidth="1"/>
    <col min="2" max="2" width="19.875" customWidth="1"/>
    <col min="3" max="3" width="21.25" customWidth="1"/>
    <col min="4" max="4" width="18.375" customWidth="1"/>
    <col min="5" max="5" width="10.375" customWidth="1"/>
    <col min="6" max="6" width="14.125" customWidth="1"/>
    <col min="7" max="7" width="24.5" customWidth="1"/>
    <col min="8" max="8" width="14.75" customWidth="1"/>
    <col min="9" max="10" width="18" customWidth="1"/>
    <col min="11" max="11" width="10.875" customWidth="1"/>
    <col min="12" max="12" width="11.75" style="11" customWidth="1"/>
    <col min="14" max="14" width="9" customWidth="1"/>
    <col min="15" max="15" width="9" hidden="1" customWidth="1"/>
  </cols>
  <sheetData>
    <row r="1" spans="1:15">
      <c r="A1" s="1" t="s">
        <v>0</v>
      </c>
      <c r="B1" s="2" t="s">
        <v>1</v>
      </c>
      <c r="C1" s="2" t="s">
        <v>2</v>
      </c>
      <c r="D1" s="2" t="s">
        <v>3</v>
      </c>
      <c r="E1" s="2" t="s">
        <v>4</v>
      </c>
      <c r="F1" s="2" t="s">
        <v>5</v>
      </c>
      <c r="G1" s="2" t="s">
        <v>6</v>
      </c>
      <c r="H1" s="2" t="s">
        <v>7</v>
      </c>
      <c r="I1" s="2" t="s">
        <v>8</v>
      </c>
      <c r="J1" s="2" t="s">
        <v>214</v>
      </c>
      <c r="K1" s="2" t="s">
        <v>13</v>
      </c>
      <c r="L1" s="9" t="s">
        <v>14</v>
      </c>
    </row>
    <row r="2" spans="1:15" ht="35.25" customHeight="1" thickBot="1">
      <c r="A2" s="4">
        <v>0</v>
      </c>
      <c r="B2" s="4" t="s">
        <v>218</v>
      </c>
      <c r="C2" s="5" t="s">
        <v>217</v>
      </c>
      <c r="D2" s="4" t="s">
        <v>216</v>
      </c>
      <c r="E2" s="4">
        <v>1</v>
      </c>
      <c r="F2" s="4" t="s">
        <v>215</v>
      </c>
      <c r="G2" s="5" t="s">
        <v>41</v>
      </c>
      <c r="H2" s="5" t="s">
        <v>42</v>
      </c>
      <c r="I2" s="4" t="s">
        <v>9</v>
      </c>
      <c r="J2" s="4" t="str">
        <f>IF(I2="제품형","전공B","전공A")</f>
        <v>전공A</v>
      </c>
      <c r="K2" s="4">
        <v>3</v>
      </c>
      <c r="L2" s="6">
        <f>IF(J2="전공A",K2*30000,"300000")</f>
        <v>90000</v>
      </c>
      <c r="M2" s="82" t="s">
        <v>40</v>
      </c>
      <c r="O2" t="s">
        <v>45</v>
      </c>
    </row>
    <row r="3" spans="1:15" ht="35.25" customHeight="1" thickBot="1">
      <c r="A3" s="7">
        <v>1</v>
      </c>
      <c r="B3" s="8" t="s">
        <v>218</v>
      </c>
      <c r="C3" s="8" t="s">
        <v>243</v>
      </c>
      <c r="D3" s="8" t="s">
        <v>244</v>
      </c>
      <c r="E3" s="8">
        <v>5</v>
      </c>
      <c r="F3" s="8" t="s">
        <v>245</v>
      </c>
      <c r="G3" s="8" t="s">
        <v>268</v>
      </c>
      <c r="H3" s="8" t="s">
        <v>246</v>
      </c>
      <c r="I3" s="8" t="s">
        <v>44</v>
      </c>
      <c r="J3" s="8" t="str">
        <f>IF(I3="제품형","전공B","전공A")</f>
        <v>전공A</v>
      </c>
      <c r="K3" s="8">
        <v>4</v>
      </c>
      <c r="L3" s="10">
        <f>IF(J3="전공A",K3*30000,"300000")</f>
        <v>120000</v>
      </c>
      <c r="M3" s="82" t="s">
        <v>179</v>
      </c>
      <c r="O3" t="s">
        <v>44</v>
      </c>
    </row>
    <row r="4" spans="1:15" ht="215.25" customHeight="1">
      <c r="I4" s="70" t="s">
        <v>180</v>
      </c>
      <c r="L4"/>
      <c r="O4" t="s">
        <v>43</v>
      </c>
    </row>
    <row r="5" spans="1:15">
      <c r="O5" t="s">
        <v>209</v>
      </c>
    </row>
    <row r="6" spans="1:15">
      <c r="O6" t="s">
        <v>210</v>
      </c>
    </row>
  </sheetData>
  <phoneticPr fontId="1" type="noConversion"/>
  <dataValidations count="1">
    <dataValidation type="list" allowBlank="1" showInputMessage="1" showErrorMessage="1" sqref="I3" xr:uid="{00000000-0002-0000-0100-000000000000}">
      <formula1>$O$2:$O$4</formula1>
    </dataValidation>
  </dataValidations>
  <pageMargins left="0.70866141732283472" right="0.70866141732283472" top="0.74803149606299213" bottom="0.74803149606299213" header="0.31496062992125984" footer="0.31496062992125984"/>
  <pageSetup paperSize="9" scale="63" fitToHeight="0"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27"/>
  <sheetViews>
    <sheetView view="pageBreakPreview" topLeftCell="A19" zoomScale="80" zoomScaleNormal="100" zoomScaleSheetLayoutView="80" workbookViewId="0">
      <selection activeCell="B6" sqref="B6:D6"/>
    </sheetView>
  </sheetViews>
  <sheetFormatPr defaultRowHeight="16.5"/>
  <cols>
    <col min="1" max="1" width="13.875" customWidth="1"/>
    <col min="2" max="2" width="11.125" style="3" customWidth="1"/>
    <col min="3" max="3" width="13" style="3" customWidth="1"/>
    <col min="4" max="4" width="12.5" style="3" customWidth="1"/>
    <col min="5" max="5" width="11.625" style="3" customWidth="1"/>
    <col min="6" max="6" width="5.625" style="3" customWidth="1"/>
    <col min="7" max="7" width="13.5" customWidth="1"/>
    <col min="8" max="8" width="14.625" customWidth="1"/>
    <col min="9" max="9" width="9" customWidth="1"/>
    <col min="10" max="14" width="9" hidden="1" customWidth="1"/>
    <col min="15" max="17" width="9" customWidth="1"/>
  </cols>
  <sheetData>
    <row r="1" spans="1:14">
      <c r="A1" s="20" t="s">
        <v>37</v>
      </c>
      <c r="B1" s="15"/>
      <c r="C1" s="15"/>
      <c r="D1" s="15"/>
      <c r="E1" s="15"/>
      <c r="F1" s="15"/>
      <c r="G1" s="16"/>
      <c r="H1" s="16"/>
    </row>
    <row r="2" spans="1:14" ht="34.5" thickBot="1">
      <c r="A2" s="123" t="s">
        <v>36</v>
      </c>
      <c r="B2" s="123"/>
      <c r="C2" s="123"/>
      <c r="D2" s="123"/>
      <c r="E2" s="123"/>
      <c r="F2" s="123"/>
      <c r="G2" s="123"/>
      <c r="H2" s="123"/>
    </row>
    <row r="3" spans="1:14" ht="18" customHeight="1">
      <c r="A3" s="50" t="s">
        <v>38</v>
      </c>
      <c r="B3" s="124">
        <v>2020</v>
      </c>
      <c r="C3" s="124"/>
      <c r="D3" s="124"/>
      <c r="E3" s="51" t="s">
        <v>39</v>
      </c>
      <c r="F3" s="124">
        <v>2</v>
      </c>
      <c r="G3" s="124"/>
      <c r="H3" s="125"/>
    </row>
    <row r="4" spans="1:14" ht="21" customHeight="1">
      <c r="A4" s="37" t="s">
        <v>1</v>
      </c>
      <c r="B4" s="100" t="str">
        <f>VLOOKUP(K4,'0.기본정보입력(필수)'!A2:L3,2,0)</f>
        <v>공과대학</v>
      </c>
      <c r="C4" s="100"/>
      <c r="D4" s="100"/>
      <c r="E4" s="35" t="s">
        <v>2</v>
      </c>
      <c r="F4" s="100" t="str">
        <f>VLOOKUP(K4,'0.기본정보입력(필수)'!A2:L3,3,0)</f>
        <v>컴퓨터과학과</v>
      </c>
      <c r="G4" s="100"/>
      <c r="H4" s="113"/>
      <c r="J4" t="s">
        <v>15</v>
      </c>
      <c r="K4">
        <v>1</v>
      </c>
      <c r="M4" s="3" t="s">
        <v>19</v>
      </c>
      <c r="N4" s="3" t="s">
        <v>33</v>
      </c>
    </row>
    <row r="5" spans="1:14" ht="21" customHeight="1">
      <c r="A5" s="37" t="s">
        <v>3</v>
      </c>
      <c r="B5" s="101" t="str">
        <f>VLOOKUP(K4,'0.기본정보입력(필수)'!A2:L3,4,0)</f>
        <v>캡스톤디자인2</v>
      </c>
      <c r="C5" s="102"/>
      <c r="D5" s="103"/>
      <c r="E5" s="35" t="s">
        <v>4</v>
      </c>
      <c r="F5" s="34">
        <f>VLOOKUP(K4,'0.기본정보입력(필수)'!A2:L3,5,0)</f>
        <v>5</v>
      </c>
      <c r="G5" s="35" t="s">
        <v>12</v>
      </c>
      <c r="H5" s="38" t="str">
        <f>VLOOKUP(K4,'0.기본정보입력(필수)'!A2:L3,6,0)</f>
        <v>조용주</v>
      </c>
      <c r="M5" s="3" t="s">
        <v>21</v>
      </c>
      <c r="N5" s="3" t="s">
        <v>34</v>
      </c>
    </row>
    <row r="6" spans="1:14" ht="21" customHeight="1">
      <c r="A6" s="37" t="s">
        <v>6</v>
      </c>
      <c r="B6" s="100" t="str">
        <f>VLOOKUP(K4,'0.기본정보입력(필수)'!A2:L3,7,0)</f>
        <v>쉽게 만드는 챗봇빌더 플랫폼</v>
      </c>
      <c r="C6" s="100"/>
      <c r="D6" s="100"/>
      <c r="E6" s="35" t="s">
        <v>7</v>
      </c>
      <c r="F6" s="100" t="str">
        <f>VLOOKUP(K4,'0.기본정보입력(필수)'!A2:L3,8,0)</f>
        <v>Ezai</v>
      </c>
      <c r="G6" s="100"/>
      <c r="H6" s="113"/>
      <c r="N6" s="3" t="s">
        <v>35</v>
      </c>
    </row>
    <row r="7" spans="1:14" ht="21" customHeight="1">
      <c r="A7" s="37" t="s">
        <v>10</v>
      </c>
      <c r="B7" s="100" t="str">
        <f>VLOOKUP(K4,'0.기본정보입력(필수)'!A2:L3,9,0)</f>
        <v>소프트웨어형</v>
      </c>
      <c r="C7" s="100"/>
      <c r="D7" s="100"/>
      <c r="E7" s="35" t="s">
        <v>11</v>
      </c>
      <c r="F7" s="100" t="str">
        <f>VLOOKUP(K4,'0.기본정보입력(필수)'!A2:L3,10,0)</f>
        <v>전공A</v>
      </c>
      <c r="G7" s="100"/>
      <c r="H7" s="113"/>
    </row>
    <row r="8" spans="1:14" ht="21" customHeight="1">
      <c r="A8" s="117" t="s">
        <v>31</v>
      </c>
      <c r="B8" s="35" t="s">
        <v>26</v>
      </c>
      <c r="C8" s="35" t="s">
        <v>185</v>
      </c>
      <c r="D8" s="104" t="s">
        <v>27</v>
      </c>
      <c r="E8" s="104"/>
      <c r="F8" s="104"/>
      <c r="G8" s="104"/>
      <c r="H8" s="43" t="s">
        <v>186</v>
      </c>
    </row>
    <row r="9" spans="1:14" ht="21" customHeight="1">
      <c r="A9" s="118"/>
      <c r="B9" s="36" t="s">
        <v>32</v>
      </c>
      <c r="C9" s="73">
        <v>84000</v>
      </c>
      <c r="D9" s="105" t="s">
        <v>253</v>
      </c>
      <c r="E9" s="105"/>
      <c r="F9" s="105"/>
      <c r="G9" s="105"/>
      <c r="H9" s="75">
        <f>C9/$C$12</f>
        <v>0.7</v>
      </c>
    </row>
    <row r="10" spans="1:14" ht="21" customHeight="1">
      <c r="A10" s="118"/>
      <c r="B10" s="36" t="s">
        <v>251</v>
      </c>
      <c r="C10" s="73">
        <v>36000</v>
      </c>
      <c r="D10" s="105" t="s">
        <v>252</v>
      </c>
      <c r="E10" s="105"/>
      <c r="F10" s="105"/>
      <c r="G10" s="105"/>
      <c r="H10" s="75">
        <f t="shared" ref="H10:H12" si="0">C10/$C$12</f>
        <v>0.3</v>
      </c>
    </row>
    <row r="11" spans="1:14" ht="21" customHeight="1">
      <c r="A11" s="118"/>
      <c r="B11" s="36"/>
      <c r="C11" s="73"/>
      <c r="D11" s="105"/>
      <c r="E11" s="105"/>
      <c r="F11" s="105"/>
      <c r="G11" s="105"/>
      <c r="H11" s="75">
        <f t="shared" si="0"/>
        <v>0</v>
      </c>
    </row>
    <row r="12" spans="1:14" ht="21" customHeight="1">
      <c r="A12" s="119"/>
      <c r="B12" s="34" t="s">
        <v>30</v>
      </c>
      <c r="C12" s="74">
        <f>SUM(C9:C11)</f>
        <v>120000</v>
      </c>
      <c r="D12" s="101"/>
      <c r="E12" s="102"/>
      <c r="F12" s="102"/>
      <c r="G12" s="103"/>
      <c r="H12" s="75">
        <f t="shared" si="0"/>
        <v>1</v>
      </c>
    </row>
    <row r="13" spans="1:14" ht="21" customHeight="1">
      <c r="A13" s="120" t="s">
        <v>16</v>
      </c>
      <c r="B13" s="35" t="s">
        <v>17</v>
      </c>
      <c r="C13" s="35" t="s">
        <v>19</v>
      </c>
      <c r="D13" s="35" t="s">
        <v>22</v>
      </c>
      <c r="E13" s="35" t="s">
        <v>23</v>
      </c>
      <c r="F13" s="104" t="s">
        <v>24</v>
      </c>
      <c r="G13" s="104"/>
      <c r="H13" s="43" t="s">
        <v>25</v>
      </c>
    </row>
    <row r="14" spans="1:14" ht="21" customHeight="1">
      <c r="A14" s="121"/>
      <c r="B14" s="36">
        <v>1</v>
      </c>
      <c r="C14" s="34" t="s">
        <v>18</v>
      </c>
      <c r="D14" s="34">
        <v>201511146</v>
      </c>
      <c r="E14" s="34" t="s">
        <v>247</v>
      </c>
      <c r="F14" s="100"/>
      <c r="G14" s="100"/>
      <c r="H14" s="38" t="s">
        <v>247</v>
      </c>
    </row>
    <row r="15" spans="1:14" ht="21" customHeight="1">
      <c r="A15" s="121"/>
      <c r="B15" s="36">
        <v>2</v>
      </c>
      <c r="C15" s="34" t="s">
        <v>20</v>
      </c>
      <c r="D15" s="34">
        <v>201511129</v>
      </c>
      <c r="E15" s="34" t="s">
        <v>248</v>
      </c>
      <c r="F15" s="100"/>
      <c r="G15" s="100"/>
      <c r="H15" s="38" t="s">
        <v>248</v>
      </c>
    </row>
    <row r="16" spans="1:14" ht="21" customHeight="1">
      <c r="A16" s="121"/>
      <c r="B16" s="36">
        <v>3</v>
      </c>
      <c r="C16" s="48" t="s">
        <v>20</v>
      </c>
      <c r="D16" s="34">
        <v>201511141</v>
      </c>
      <c r="E16" s="34" t="s">
        <v>249</v>
      </c>
      <c r="F16" s="100"/>
      <c r="G16" s="100"/>
      <c r="H16" s="38" t="s">
        <v>249</v>
      </c>
    </row>
    <row r="17" spans="1:8" ht="21" customHeight="1">
      <c r="A17" s="121"/>
      <c r="B17" s="36">
        <v>4</v>
      </c>
      <c r="C17" s="34" t="s">
        <v>20</v>
      </c>
      <c r="D17" s="34">
        <v>201711000</v>
      </c>
      <c r="E17" s="34" t="s">
        <v>250</v>
      </c>
      <c r="F17" s="100"/>
      <c r="G17" s="100"/>
      <c r="H17" s="38" t="s">
        <v>250</v>
      </c>
    </row>
    <row r="18" spans="1:8" ht="21" customHeight="1">
      <c r="A18" s="121"/>
      <c r="B18" s="36">
        <v>5</v>
      </c>
      <c r="C18" s="34"/>
      <c r="D18" s="34"/>
      <c r="E18" s="34"/>
      <c r="F18" s="100"/>
      <c r="G18" s="100"/>
      <c r="H18" s="38"/>
    </row>
    <row r="19" spans="1:8" ht="21" customHeight="1">
      <c r="A19" s="121"/>
      <c r="B19" s="36">
        <v>6</v>
      </c>
      <c r="C19" s="34"/>
      <c r="D19" s="34"/>
      <c r="E19" s="34"/>
      <c r="F19" s="100"/>
      <c r="G19" s="100"/>
      <c r="H19" s="38"/>
    </row>
    <row r="20" spans="1:8" ht="21" customHeight="1">
      <c r="A20" s="121"/>
      <c r="B20" s="36">
        <v>7</v>
      </c>
      <c r="C20" s="34"/>
      <c r="D20" s="34"/>
      <c r="E20" s="34"/>
      <c r="F20" s="100"/>
      <c r="G20" s="100"/>
      <c r="H20" s="38"/>
    </row>
    <row r="21" spans="1:8" ht="21" customHeight="1">
      <c r="A21" s="121"/>
      <c r="B21" s="36">
        <v>8</v>
      </c>
      <c r="C21" s="34"/>
      <c r="D21" s="34"/>
      <c r="E21" s="34"/>
      <c r="F21" s="100"/>
      <c r="G21" s="100"/>
      <c r="H21" s="38"/>
    </row>
    <row r="22" spans="1:8" ht="21" customHeight="1">
      <c r="A22" s="121"/>
      <c r="B22" s="36">
        <v>9</v>
      </c>
      <c r="C22" s="34"/>
      <c r="D22" s="34"/>
      <c r="E22" s="34"/>
      <c r="F22" s="100"/>
      <c r="G22" s="100"/>
      <c r="H22" s="38"/>
    </row>
    <row r="23" spans="1:8" ht="21" customHeight="1">
      <c r="A23" s="122"/>
      <c r="B23" s="36">
        <v>10</v>
      </c>
      <c r="C23" s="34"/>
      <c r="D23" s="34"/>
      <c r="E23" s="34"/>
      <c r="F23" s="100"/>
      <c r="G23" s="100"/>
      <c r="H23" s="38"/>
    </row>
    <row r="24" spans="1:8" ht="164.25" customHeight="1">
      <c r="A24" s="47" t="s">
        <v>28</v>
      </c>
      <c r="B24" s="114" t="s">
        <v>29</v>
      </c>
      <c r="C24" s="115"/>
      <c r="D24" s="115"/>
      <c r="E24" s="115"/>
      <c r="F24" s="115"/>
      <c r="G24" s="115"/>
      <c r="H24" s="116"/>
    </row>
    <row r="25" spans="1:8" ht="139.5" customHeight="1">
      <c r="A25" s="112" t="s">
        <v>254</v>
      </c>
      <c r="B25" s="100"/>
      <c r="C25" s="100"/>
      <c r="D25" s="100"/>
      <c r="E25" s="100"/>
      <c r="F25" s="100"/>
      <c r="G25" s="100"/>
      <c r="H25" s="113"/>
    </row>
    <row r="26" spans="1:8">
      <c r="A26" s="106" t="s">
        <v>46</v>
      </c>
      <c r="B26" s="34" t="s">
        <v>47</v>
      </c>
      <c r="C26" s="108" t="s">
        <v>50</v>
      </c>
      <c r="D26" s="108"/>
      <c r="E26" s="108"/>
      <c r="F26" s="108"/>
      <c r="G26" s="108"/>
      <c r="H26" s="109"/>
    </row>
    <row r="27" spans="1:8" ht="17.25" thickBot="1">
      <c r="A27" s="107"/>
      <c r="B27" s="44" t="s">
        <v>48</v>
      </c>
      <c r="C27" s="110" t="s">
        <v>49</v>
      </c>
      <c r="D27" s="110"/>
      <c r="E27" s="110"/>
      <c r="F27" s="110"/>
      <c r="G27" s="110"/>
      <c r="H27" s="111"/>
    </row>
  </sheetData>
  <mergeCells count="33">
    <mergeCell ref="A8:A12"/>
    <mergeCell ref="A13:A23"/>
    <mergeCell ref="A2:H2"/>
    <mergeCell ref="B3:D3"/>
    <mergeCell ref="F3:H3"/>
    <mergeCell ref="F20:G20"/>
    <mergeCell ref="F21:G21"/>
    <mergeCell ref="F7:H7"/>
    <mergeCell ref="B5:D5"/>
    <mergeCell ref="B4:D4"/>
    <mergeCell ref="F4:H4"/>
    <mergeCell ref="F6:H6"/>
    <mergeCell ref="F15:G15"/>
    <mergeCell ref="F16:G16"/>
    <mergeCell ref="F17:G17"/>
    <mergeCell ref="B6:D6"/>
    <mergeCell ref="A26:A27"/>
    <mergeCell ref="C26:H26"/>
    <mergeCell ref="C27:H27"/>
    <mergeCell ref="A25:H25"/>
    <mergeCell ref="B24:H24"/>
    <mergeCell ref="B7:D7"/>
    <mergeCell ref="D12:G12"/>
    <mergeCell ref="F22:G22"/>
    <mergeCell ref="F23:G23"/>
    <mergeCell ref="D8:G8"/>
    <mergeCell ref="D9:G9"/>
    <mergeCell ref="D10:G10"/>
    <mergeCell ref="D11:G11"/>
    <mergeCell ref="F18:G18"/>
    <mergeCell ref="F13:G13"/>
    <mergeCell ref="F14:G14"/>
    <mergeCell ref="F19:G19"/>
  </mergeCells>
  <phoneticPr fontId="1" type="noConversion"/>
  <dataValidations count="2">
    <dataValidation type="list" allowBlank="1" showInputMessage="1" showErrorMessage="1" sqref="C14:C23" xr:uid="{00000000-0002-0000-0200-000000000000}">
      <formula1>$M$4:$M$5</formula1>
    </dataValidation>
    <dataValidation type="list" allowBlank="1" showInputMessage="1" showErrorMessage="1" sqref="B9:B11" xr:uid="{00000000-0002-0000-0200-000001000000}">
      <formula1>$N$4:$N$6</formula1>
    </dataValidation>
  </dataValidations>
  <printOptions horizontalCentered="1"/>
  <pageMargins left="0.43307086614173229" right="0.43307086614173229" top="0.74803149606299213" bottom="0.48" header="0.31496062992125984" footer="0.31496062992125984"/>
  <pageSetup paperSize="9" scale="90"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5</xdr:col>
                    <xdr:colOff>66675</xdr:colOff>
                    <xdr:row>13</xdr:row>
                    <xdr:rowOff>0</xdr:rowOff>
                  </from>
                  <to>
                    <xdr:col>6</xdr:col>
                    <xdr:colOff>200025</xdr:colOff>
                    <xdr:row>13</xdr:row>
                    <xdr:rowOff>247650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6</xdr:col>
                    <xdr:colOff>295275</xdr:colOff>
                    <xdr:row>13</xdr:row>
                    <xdr:rowOff>0</xdr:rowOff>
                  </from>
                  <to>
                    <xdr:col>6</xdr:col>
                    <xdr:colOff>857250</xdr:colOff>
                    <xdr:row>13</xdr:row>
                    <xdr:rowOff>247650</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5</xdr:col>
                    <xdr:colOff>66675</xdr:colOff>
                    <xdr:row>13</xdr:row>
                    <xdr:rowOff>257175</xdr:rowOff>
                  </from>
                  <to>
                    <xdr:col>6</xdr:col>
                    <xdr:colOff>200025</xdr:colOff>
                    <xdr:row>14</xdr:row>
                    <xdr:rowOff>238125</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6</xdr:col>
                    <xdr:colOff>295275</xdr:colOff>
                    <xdr:row>14</xdr:row>
                    <xdr:rowOff>0</xdr:rowOff>
                  </from>
                  <to>
                    <xdr:col>6</xdr:col>
                    <xdr:colOff>857250</xdr:colOff>
                    <xdr:row>14</xdr:row>
                    <xdr:rowOff>247650</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5</xdr:col>
                    <xdr:colOff>66675</xdr:colOff>
                    <xdr:row>15</xdr:row>
                    <xdr:rowOff>9525</xdr:rowOff>
                  </from>
                  <to>
                    <xdr:col>6</xdr:col>
                    <xdr:colOff>200025</xdr:colOff>
                    <xdr:row>15</xdr:row>
                    <xdr:rowOff>257175</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6</xdr:col>
                    <xdr:colOff>295275</xdr:colOff>
                    <xdr:row>15</xdr:row>
                    <xdr:rowOff>9525</xdr:rowOff>
                  </from>
                  <to>
                    <xdr:col>6</xdr:col>
                    <xdr:colOff>857250</xdr:colOff>
                    <xdr:row>15</xdr:row>
                    <xdr:rowOff>257175</xdr:rowOff>
                  </to>
                </anchor>
              </controlPr>
            </control>
          </mc:Choice>
        </mc:AlternateContent>
        <mc:AlternateContent xmlns:mc="http://schemas.openxmlformats.org/markup-compatibility/2006">
          <mc:Choice Requires="x14">
            <control shapeId="3079" r:id="rId10" name="Check Box 7">
              <controlPr defaultSize="0" autoFill="0" autoLine="0" autoPict="0">
                <anchor moveWithCells="1">
                  <from>
                    <xdr:col>5</xdr:col>
                    <xdr:colOff>66675</xdr:colOff>
                    <xdr:row>16</xdr:row>
                    <xdr:rowOff>9525</xdr:rowOff>
                  </from>
                  <to>
                    <xdr:col>6</xdr:col>
                    <xdr:colOff>200025</xdr:colOff>
                    <xdr:row>16</xdr:row>
                    <xdr:rowOff>257175</xdr:rowOff>
                  </to>
                </anchor>
              </controlPr>
            </control>
          </mc:Choice>
        </mc:AlternateContent>
        <mc:AlternateContent xmlns:mc="http://schemas.openxmlformats.org/markup-compatibility/2006">
          <mc:Choice Requires="x14">
            <control shapeId="3080" r:id="rId11" name="Check Box 8">
              <controlPr defaultSize="0" autoFill="0" autoLine="0" autoPict="0">
                <anchor moveWithCells="1">
                  <from>
                    <xdr:col>6</xdr:col>
                    <xdr:colOff>295275</xdr:colOff>
                    <xdr:row>16</xdr:row>
                    <xdr:rowOff>19050</xdr:rowOff>
                  </from>
                  <to>
                    <xdr:col>6</xdr:col>
                    <xdr:colOff>857250</xdr:colOff>
                    <xdr:row>17</xdr:row>
                    <xdr:rowOff>0</xdr:rowOff>
                  </to>
                </anchor>
              </controlPr>
            </control>
          </mc:Choice>
        </mc:AlternateContent>
        <mc:AlternateContent xmlns:mc="http://schemas.openxmlformats.org/markup-compatibility/2006">
          <mc:Choice Requires="x14">
            <control shapeId="3081" r:id="rId12" name="Check Box 9">
              <controlPr defaultSize="0" autoFill="0" autoLine="0" autoPict="0">
                <anchor moveWithCells="1">
                  <from>
                    <xdr:col>5</xdr:col>
                    <xdr:colOff>66675</xdr:colOff>
                    <xdr:row>17</xdr:row>
                    <xdr:rowOff>9525</xdr:rowOff>
                  </from>
                  <to>
                    <xdr:col>6</xdr:col>
                    <xdr:colOff>200025</xdr:colOff>
                    <xdr:row>17</xdr:row>
                    <xdr:rowOff>257175</xdr:rowOff>
                  </to>
                </anchor>
              </controlPr>
            </control>
          </mc:Choice>
        </mc:AlternateContent>
        <mc:AlternateContent xmlns:mc="http://schemas.openxmlformats.org/markup-compatibility/2006">
          <mc:Choice Requires="x14">
            <control shapeId="3082" r:id="rId13" name="Check Box 10">
              <controlPr defaultSize="0" autoFill="0" autoLine="0" autoPict="0">
                <anchor moveWithCells="1">
                  <from>
                    <xdr:col>6</xdr:col>
                    <xdr:colOff>295275</xdr:colOff>
                    <xdr:row>17</xdr:row>
                    <xdr:rowOff>19050</xdr:rowOff>
                  </from>
                  <to>
                    <xdr:col>6</xdr:col>
                    <xdr:colOff>857250</xdr:colOff>
                    <xdr:row>18</xdr:row>
                    <xdr:rowOff>0</xdr:rowOff>
                  </to>
                </anchor>
              </controlPr>
            </control>
          </mc:Choice>
        </mc:AlternateContent>
        <mc:AlternateContent xmlns:mc="http://schemas.openxmlformats.org/markup-compatibility/2006">
          <mc:Choice Requires="x14">
            <control shapeId="3083" r:id="rId14" name="Check Box 11">
              <controlPr defaultSize="0" autoFill="0" autoLine="0" autoPict="0">
                <anchor moveWithCells="1">
                  <from>
                    <xdr:col>5</xdr:col>
                    <xdr:colOff>66675</xdr:colOff>
                    <xdr:row>18</xdr:row>
                    <xdr:rowOff>9525</xdr:rowOff>
                  </from>
                  <to>
                    <xdr:col>6</xdr:col>
                    <xdr:colOff>200025</xdr:colOff>
                    <xdr:row>18</xdr:row>
                    <xdr:rowOff>257175</xdr:rowOff>
                  </to>
                </anchor>
              </controlPr>
            </control>
          </mc:Choice>
        </mc:AlternateContent>
        <mc:AlternateContent xmlns:mc="http://schemas.openxmlformats.org/markup-compatibility/2006">
          <mc:Choice Requires="x14">
            <control shapeId="3084" r:id="rId15" name="Check Box 12">
              <controlPr defaultSize="0" autoFill="0" autoLine="0" autoPict="0">
                <anchor moveWithCells="1">
                  <from>
                    <xdr:col>6</xdr:col>
                    <xdr:colOff>295275</xdr:colOff>
                    <xdr:row>18</xdr:row>
                    <xdr:rowOff>19050</xdr:rowOff>
                  </from>
                  <to>
                    <xdr:col>6</xdr:col>
                    <xdr:colOff>857250</xdr:colOff>
                    <xdr:row>19</xdr:row>
                    <xdr:rowOff>0</xdr:rowOff>
                  </to>
                </anchor>
              </controlPr>
            </control>
          </mc:Choice>
        </mc:AlternateContent>
        <mc:AlternateContent xmlns:mc="http://schemas.openxmlformats.org/markup-compatibility/2006">
          <mc:Choice Requires="x14">
            <control shapeId="3085" r:id="rId16" name="Check Box 13">
              <controlPr defaultSize="0" autoFill="0" autoLine="0" autoPict="0">
                <anchor moveWithCells="1">
                  <from>
                    <xdr:col>5</xdr:col>
                    <xdr:colOff>66675</xdr:colOff>
                    <xdr:row>19</xdr:row>
                    <xdr:rowOff>9525</xdr:rowOff>
                  </from>
                  <to>
                    <xdr:col>6</xdr:col>
                    <xdr:colOff>200025</xdr:colOff>
                    <xdr:row>19</xdr:row>
                    <xdr:rowOff>257175</xdr:rowOff>
                  </to>
                </anchor>
              </controlPr>
            </control>
          </mc:Choice>
        </mc:AlternateContent>
        <mc:AlternateContent xmlns:mc="http://schemas.openxmlformats.org/markup-compatibility/2006">
          <mc:Choice Requires="x14">
            <control shapeId="3086" r:id="rId17" name="Check Box 14">
              <controlPr defaultSize="0" autoFill="0" autoLine="0" autoPict="0">
                <anchor moveWithCells="1">
                  <from>
                    <xdr:col>6</xdr:col>
                    <xdr:colOff>295275</xdr:colOff>
                    <xdr:row>19</xdr:row>
                    <xdr:rowOff>19050</xdr:rowOff>
                  </from>
                  <to>
                    <xdr:col>6</xdr:col>
                    <xdr:colOff>857250</xdr:colOff>
                    <xdr:row>20</xdr:row>
                    <xdr:rowOff>0</xdr:rowOff>
                  </to>
                </anchor>
              </controlPr>
            </control>
          </mc:Choice>
        </mc:AlternateContent>
        <mc:AlternateContent xmlns:mc="http://schemas.openxmlformats.org/markup-compatibility/2006">
          <mc:Choice Requires="x14">
            <control shapeId="3087" r:id="rId18" name="Check Box 15">
              <controlPr defaultSize="0" autoFill="0" autoLine="0" autoPict="0">
                <anchor moveWithCells="1">
                  <from>
                    <xdr:col>5</xdr:col>
                    <xdr:colOff>66675</xdr:colOff>
                    <xdr:row>20</xdr:row>
                    <xdr:rowOff>9525</xdr:rowOff>
                  </from>
                  <to>
                    <xdr:col>6</xdr:col>
                    <xdr:colOff>200025</xdr:colOff>
                    <xdr:row>20</xdr:row>
                    <xdr:rowOff>257175</xdr:rowOff>
                  </to>
                </anchor>
              </controlPr>
            </control>
          </mc:Choice>
        </mc:AlternateContent>
        <mc:AlternateContent xmlns:mc="http://schemas.openxmlformats.org/markup-compatibility/2006">
          <mc:Choice Requires="x14">
            <control shapeId="3088" r:id="rId19" name="Check Box 16">
              <controlPr defaultSize="0" autoFill="0" autoLine="0" autoPict="0">
                <anchor moveWithCells="1">
                  <from>
                    <xdr:col>6</xdr:col>
                    <xdr:colOff>295275</xdr:colOff>
                    <xdr:row>20</xdr:row>
                    <xdr:rowOff>19050</xdr:rowOff>
                  </from>
                  <to>
                    <xdr:col>6</xdr:col>
                    <xdr:colOff>857250</xdr:colOff>
                    <xdr:row>21</xdr:row>
                    <xdr:rowOff>0</xdr:rowOff>
                  </to>
                </anchor>
              </controlPr>
            </control>
          </mc:Choice>
        </mc:AlternateContent>
        <mc:AlternateContent xmlns:mc="http://schemas.openxmlformats.org/markup-compatibility/2006">
          <mc:Choice Requires="x14">
            <control shapeId="3089" r:id="rId20" name="Check Box 17">
              <controlPr defaultSize="0" autoFill="0" autoLine="0" autoPict="0">
                <anchor moveWithCells="1">
                  <from>
                    <xdr:col>5</xdr:col>
                    <xdr:colOff>66675</xdr:colOff>
                    <xdr:row>21</xdr:row>
                    <xdr:rowOff>9525</xdr:rowOff>
                  </from>
                  <to>
                    <xdr:col>6</xdr:col>
                    <xdr:colOff>200025</xdr:colOff>
                    <xdr:row>21</xdr:row>
                    <xdr:rowOff>257175</xdr:rowOff>
                  </to>
                </anchor>
              </controlPr>
            </control>
          </mc:Choice>
        </mc:AlternateContent>
        <mc:AlternateContent xmlns:mc="http://schemas.openxmlformats.org/markup-compatibility/2006">
          <mc:Choice Requires="x14">
            <control shapeId="3090" r:id="rId21" name="Check Box 18">
              <controlPr defaultSize="0" autoFill="0" autoLine="0" autoPict="0">
                <anchor moveWithCells="1">
                  <from>
                    <xdr:col>6</xdr:col>
                    <xdr:colOff>295275</xdr:colOff>
                    <xdr:row>21</xdr:row>
                    <xdr:rowOff>9525</xdr:rowOff>
                  </from>
                  <to>
                    <xdr:col>6</xdr:col>
                    <xdr:colOff>857250</xdr:colOff>
                    <xdr:row>21</xdr:row>
                    <xdr:rowOff>257175</xdr:rowOff>
                  </to>
                </anchor>
              </controlPr>
            </control>
          </mc:Choice>
        </mc:AlternateContent>
        <mc:AlternateContent xmlns:mc="http://schemas.openxmlformats.org/markup-compatibility/2006">
          <mc:Choice Requires="x14">
            <control shapeId="3091" r:id="rId22" name="Check Box 19">
              <controlPr defaultSize="0" autoFill="0" autoLine="0" autoPict="0">
                <anchor moveWithCells="1">
                  <from>
                    <xdr:col>5</xdr:col>
                    <xdr:colOff>66675</xdr:colOff>
                    <xdr:row>22</xdr:row>
                    <xdr:rowOff>19050</xdr:rowOff>
                  </from>
                  <to>
                    <xdr:col>6</xdr:col>
                    <xdr:colOff>200025</xdr:colOff>
                    <xdr:row>23</xdr:row>
                    <xdr:rowOff>0</xdr:rowOff>
                  </to>
                </anchor>
              </controlPr>
            </control>
          </mc:Choice>
        </mc:AlternateContent>
        <mc:AlternateContent xmlns:mc="http://schemas.openxmlformats.org/markup-compatibility/2006">
          <mc:Choice Requires="x14">
            <control shapeId="3092" r:id="rId23" name="Check Box 20">
              <controlPr defaultSize="0" autoFill="0" autoLine="0" autoPict="0">
                <anchor moveWithCells="1">
                  <from>
                    <xdr:col>6</xdr:col>
                    <xdr:colOff>295275</xdr:colOff>
                    <xdr:row>22</xdr:row>
                    <xdr:rowOff>19050</xdr:rowOff>
                  </from>
                  <to>
                    <xdr:col>6</xdr:col>
                    <xdr:colOff>857250</xdr:colOff>
                    <xdr:row>23</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48"/>
  <sheetViews>
    <sheetView tabSelected="1" view="pageBreakPreview" topLeftCell="A28" zoomScale="80" zoomScaleNormal="100" zoomScaleSheetLayoutView="80" workbookViewId="0">
      <selection activeCell="B37" sqref="B37:G37"/>
    </sheetView>
  </sheetViews>
  <sheetFormatPr defaultRowHeight="16.5"/>
  <cols>
    <col min="1" max="1" width="13.875" customWidth="1"/>
    <col min="2" max="2" width="11.125" style="3" customWidth="1"/>
    <col min="3" max="3" width="13" style="3" customWidth="1"/>
    <col min="4" max="4" width="12.5" style="3" customWidth="1"/>
    <col min="5" max="5" width="11.625" style="3" customWidth="1"/>
    <col min="6" max="6" width="5.625" style="3" customWidth="1"/>
    <col min="7" max="7" width="13.5" customWidth="1"/>
    <col min="8" max="8" width="14.625" customWidth="1"/>
    <col min="9" max="9" width="9" customWidth="1"/>
    <col min="10" max="16" width="9" hidden="1" customWidth="1"/>
    <col min="17" max="17" width="9" customWidth="1"/>
  </cols>
  <sheetData>
    <row r="1" spans="1:14">
      <c r="A1" s="20" t="s">
        <v>54</v>
      </c>
      <c r="B1" s="15"/>
      <c r="C1" s="15"/>
      <c r="D1" s="15"/>
      <c r="E1" s="15"/>
      <c r="F1" s="15"/>
      <c r="G1" s="16"/>
      <c r="H1" s="16"/>
    </row>
    <row r="2" spans="1:14" ht="34.5" thickBot="1">
      <c r="A2" s="123" t="s">
        <v>181</v>
      </c>
      <c r="B2" s="123"/>
      <c r="C2" s="123"/>
      <c r="D2" s="123"/>
      <c r="E2" s="123"/>
      <c r="F2" s="123"/>
      <c r="G2" s="123"/>
      <c r="H2" s="123"/>
    </row>
    <row r="3" spans="1:14" ht="18" customHeight="1">
      <c r="A3" s="50" t="s">
        <v>38</v>
      </c>
      <c r="B3" s="124">
        <v>2020</v>
      </c>
      <c r="C3" s="124"/>
      <c r="D3" s="124"/>
      <c r="E3" s="51" t="s">
        <v>39</v>
      </c>
      <c r="F3" s="124">
        <v>2</v>
      </c>
      <c r="G3" s="124"/>
      <c r="H3" s="125"/>
    </row>
    <row r="4" spans="1:14" ht="21" customHeight="1">
      <c r="A4" s="37" t="s">
        <v>1</v>
      </c>
      <c r="B4" s="100" t="str">
        <f>VLOOKUP(K4,'0.기본정보입력(필수)'!A2:L3,2,0)</f>
        <v>공과대학</v>
      </c>
      <c r="C4" s="100"/>
      <c r="D4" s="100"/>
      <c r="E4" s="35" t="s">
        <v>2</v>
      </c>
      <c r="F4" s="100" t="str">
        <f>VLOOKUP(K4,'0.기본정보입력(필수)'!A2:L3,3,0)</f>
        <v>컴퓨터과학과</v>
      </c>
      <c r="G4" s="100"/>
      <c r="H4" s="113"/>
      <c r="J4" t="s">
        <v>15</v>
      </c>
      <c r="K4">
        <v>1</v>
      </c>
      <c r="M4" s="3" t="s">
        <v>19</v>
      </c>
      <c r="N4" s="3" t="s">
        <v>33</v>
      </c>
    </row>
    <row r="5" spans="1:14" ht="21" customHeight="1">
      <c r="A5" s="37" t="s">
        <v>3</v>
      </c>
      <c r="B5" s="101" t="str">
        <f>VLOOKUP(K4,'0.기본정보입력(필수)'!A2:L3,4,0)</f>
        <v>캡스톤디자인2</v>
      </c>
      <c r="C5" s="102"/>
      <c r="D5" s="103"/>
      <c r="E5" s="35" t="s">
        <v>4</v>
      </c>
      <c r="F5" s="34">
        <f>VLOOKUP(K4,'0.기본정보입력(필수)'!A2:L3,5,0)</f>
        <v>5</v>
      </c>
      <c r="G5" s="35" t="s">
        <v>12</v>
      </c>
      <c r="H5" s="38" t="str">
        <f>VLOOKUP(K4,'0.기본정보입력(필수)'!A2:L3,6,0)</f>
        <v>조용주</v>
      </c>
      <c r="M5" s="3" t="s">
        <v>21</v>
      </c>
      <c r="N5" s="3" t="s">
        <v>34</v>
      </c>
    </row>
    <row r="6" spans="1:14" ht="21" customHeight="1">
      <c r="A6" s="37" t="s">
        <v>6</v>
      </c>
      <c r="B6" s="100" t="str">
        <f>VLOOKUP(K4,'0.기본정보입력(필수)'!A2:L3,7,0)</f>
        <v>쉽게 만드는 챗봇빌더 플랫폼</v>
      </c>
      <c r="C6" s="100"/>
      <c r="D6" s="100"/>
      <c r="E6" s="35" t="s">
        <v>7</v>
      </c>
      <c r="F6" s="100" t="str">
        <f>VLOOKUP(K4,'0.기본정보입력(필수)'!A2:L3,8,0)</f>
        <v>Ezai</v>
      </c>
      <c r="G6" s="100"/>
      <c r="H6" s="113"/>
      <c r="N6" s="3" t="s">
        <v>35</v>
      </c>
    </row>
    <row r="7" spans="1:14" ht="21" customHeight="1">
      <c r="A7" s="37" t="s">
        <v>10</v>
      </c>
      <c r="B7" s="100" t="str">
        <f>VLOOKUP(K4,'0.기본정보입력(필수)'!A2:L3,9,0)</f>
        <v>소프트웨어형</v>
      </c>
      <c r="C7" s="100"/>
      <c r="D7" s="100"/>
      <c r="E7" s="35" t="s">
        <v>11</v>
      </c>
      <c r="F7" s="100" t="str">
        <f>VLOOKUP(K4,'0.기본정보입력(필수)'!A2:L3,10,0)</f>
        <v>전공A</v>
      </c>
      <c r="G7" s="100"/>
      <c r="H7" s="113"/>
    </row>
    <row r="8" spans="1:14" ht="24.75" customHeight="1">
      <c r="A8" s="160" t="s">
        <v>51</v>
      </c>
      <c r="B8" s="161"/>
      <c r="C8" s="161"/>
      <c r="D8" s="161"/>
      <c r="E8" s="161"/>
      <c r="F8" s="161"/>
      <c r="G8" s="161"/>
      <c r="H8" s="162"/>
    </row>
    <row r="9" spans="1:14" ht="37.5" customHeight="1">
      <c r="A9" s="132" t="s">
        <v>255</v>
      </c>
      <c r="B9" s="133"/>
      <c r="C9" s="133"/>
      <c r="D9" s="133"/>
      <c r="E9" s="133"/>
      <c r="F9" s="133"/>
      <c r="G9" s="133"/>
      <c r="H9" s="134"/>
    </row>
    <row r="10" spans="1:14" ht="37.5" customHeight="1">
      <c r="A10" s="135"/>
      <c r="B10" s="136"/>
      <c r="C10" s="136"/>
      <c r="D10" s="136"/>
      <c r="E10" s="136"/>
      <c r="F10" s="136"/>
      <c r="G10" s="136"/>
      <c r="H10" s="137"/>
    </row>
    <row r="11" spans="1:14" ht="37.5" customHeight="1">
      <c r="A11" s="135"/>
      <c r="B11" s="136"/>
      <c r="C11" s="136"/>
      <c r="D11" s="136"/>
      <c r="E11" s="136"/>
      <c r="F11" s="136"/>
      <c r="G11" s="136"/>
      <c r="H11" s="137"/>
    </row>
    <row r="12" spans="1:14" ht="37.5" customHeight="1">
      <c r="A12" s="135"/>
      <c r="B12" s="136"/>
      <c r="C12" s="136"/>
      <c r="D12" s="136"/>
      <c r="E12" s="136"/>
      <c r="F12" s="136"/>
      <c r="G12" s="136"/>
      <c r="H12" s="137"/>
    </row>
    <row r="13" spans="1:14" ht="37.5" customHeight="1">
      <c r="A13" s="154"/>
      <c r="B13" s="155"/>
      <c r="C13" s="155"/>
      <c r="D13" s="155"/>
      <c r="E13" s="155"/>
      <c r="F13" s="155"/>
      <c r="G13" s="155"/>
      <c r="H13" s="156"/>
    </row>
    <row r="14" spans="1:14" ht="21" customHeight="1">
      <c r="A14" s="157" t="s">
        <v>52</v>
      </c>
      <c r="B14" s="158"/>
      <c r="C14" s="158"/>
      <c r="D14" s="158"/>
      <c r="E14" s="158"/>
      <c r="F14" s="158"/>
      <c r="G14" s="158"/>
      <c r="H14" s="159"/>
    </row>
    <row r="15" spans="1:14" ht="37.5" customHeight="1">
      <c r="A15" s="126" t="s">
        <v>256</v>
      </c>
      <c r="B15" s="127"/>
      <c r="C15" s="127"/>
      <c r="D15" s="127"/>
      <c r="E15" s="127"/>
      <c r="F15" s="127"/>
      <c r="G15" s="127"/>
      <c r="H15" s="128"/>
    </row>
    <row r="16" spans="1:14" ht="37.5" customHeight="1">
      <c r="A16" s="129"/>
      <c r="B16" s="130"/>
      <c r="C16" s="130"/>
      <c r="D16" s="130"/>
      <c r="E16" s="130"/>
      <c r="F16" s="130"/>
      <c r="G16" s="130"/>
      <c r="H16" s="131"/>
    </row>
    <row r="17" spans="1:8" ht="37.5" customHeight="1">
      <c r="A17" s="129"/>
      <c r="B17" s="130"/>
      <c r="C17" s="130"/>
      <c r="D17" s="130"/>
      <c r="E17" s="130"/>
      <c r="F17" s="130"/>
      <c r="G17" s="130"/>
      <c r="H17" s="131"/>
    </row>
    <row r="18" spans="1:8" ht="37.5" customHeight="1">
      <c r="A18" s="129"/>
      <c r="B18" s="130"/>
      <c r="C18" s="130"/>
      <c r="D18" s="130"/>
      <c r="E18" s="130"/>
      <c r="F18" s="130"/>
      <c r="G18" s="130"/>
      <c r="H18" s="131"/>
    </row>
    <row r="19" spans="1:8" ht="37.5" customHeight="1">
      <c r="A19" s="129"/>
      <c r="B19" s="130"/>
      <c r="C19" s="130"/>
      <c r="D19" s="130"/>
      <c r="E19" s="130"/>
      <c r="F19" s="130"/>
      <c r="G19" s="130"/>
      <c r="H19" s="131"/>
    </row>
    <row r="20" spans="1:8" ht="37.5" customHeight="1">
      <c r="A20" s="129"/>
      <c r="B20" s="130"/>
      <c r="C20" s="130"/>
      <c r="D20" s="130"/>
      <c r="E20" s="130"/>
      <c r="F20" s="130"/>
      <c r="G20" s="130"/>
      <c r="H20" s="131"/>
    </row>
    <row r="21" spans="1:8" ht="21" customHeight="1">
      <c r="A21" s="157" t="s">
        <v>53</v>
      </c>
      <c r="B21" s="158"/>
      <c r="C21" s="158"/>
      <c r="D21" s="158"/>
      <c r="E21" s="158"/>
      <c r="F21" s="158"/>
      <c r="G21" s="158"/>
      <c r="H21" s="159"/>
    </row>
    <row r="22" spans="1:8" ht="37.5" customHeight="1">
      <c r="A22" s="132" t="s">
        <v>257</v>
      </c>
      <c r="B22" s="133"/>
      <c r="C22" s="133"/>
      <c r="D22" s="133"/>
      <c r="E22" s="133"/>
      <c r="F22" s="133"/>
      <c r="G22" s="133"/>
      <c r="H22" s="134"/>
    </row>
    <row r="23" spans="1:8" ht="37.5" customHeight="1">
      <c r="A23" s="135"/>
      <c r="B23" s="136"/>
      <c r="C23" s="136"/>
      <c r="D23" s="136"/>
      <c r="E23" s="136"/>
      <c r="F23" s="136"/>
      <c r="G23" s="136"/>
      <c r="H23" s="137"/>
    </row>
    <row r="24" spans="1:8" ht="37.5" customHeight="1">
      <c r="A24" s="135"/>
      <c r="B24" s="136"/>
      <c r="C24" s="136"/>
      <c r="D24" s="136"/>
      <c r="E24" s="136"/>
      <c r="F24" s="136"/>
      <c r="G24" s="136"/>
      <c r="H24" s="137"/>
    </row>
    <row r="25" spans="1:8" ht="37.5" customHeight="1">
      <c r="A25" s="135"/>
      <c r="B25" s="136"/>
      <c r="C25" s="136"/>
      <c r="D25" s="136"/>
      <c r="E25" s="136"/>
      <c r="F25" s="136"/>
      <c r="G25" s="136"/>
      <c r="H25" s="137"/>
    </row>
    <row r="26" spans="1:8" ht="37.5" customHeight="1" thickBot="1">
      <c r="A26" s="138"/>
      <c r="B26" s="139"/>
      <c r="C26" s="139"/>
      <c r="D26" s="139"/>
      <c r="E26" s="139"/>
      <c r="F26" s="139"/>
      <c r="G26" s="139"/>
      <c r="H26" s="140"/>
    </row>
    <row r="27" spans="1:8" ht="16.5" customHeight="1">
      <c r="A27" s="20" t="s">
        <v>182</v>
      </c>
      <c r="B27" s="15"/>
      <c r="C27" s="15"/>
      <c r="D27" s="15"/>
      <c r="E27" s="15"/>
      <c r="F27" s="15"/>
      <c r="G27" s="16"/>
      <c r="H27" s="16"/>
    </row>
    <row r="28" spans="1:8" ht="34.5" customHeight="1" thickBot="1">
      <c r="A28" s="123" t="s">
        <v>183</v>
      </c>
      <c r="B28" s="123"/>
      <c r="C28" s="123"/>
      <c r="D28" s="123"/>
      <c r="E28" s="123"/>
      <c r="F28" s="123"/>
      <c r="G28" s="123"/>
      <c r="H28" s="123"/>
    </row>
    <row r="29" spans="1:8" ht="37.5" customHeight="1">
      <c r="A29" s="151" t="s">
        <v>59</v>
      </c>
      <c r="B29" s="152"/>
      <c r="C29" s="152"/>
      <c r="D29" s="152"/>
      <c r="E29" s="152"/>
      <c r="F29" s="152"/>
      <c r="G29" s="152"/>
      <c r="H29" s="153"/>
    </row>
    <row r="30" spans="1:8" ht="37.5" customHeight="1">
      <c r="A30" s="12" t="s">
        <v>55</v>
      </c>
      <c r="B30" s="150" t="s">
        <v>57</v>
      </c>
      <c r="C30" s="150"/>
      <c r="D30" s="150"/>
      <c r="E30" s="150"/>
      <c r="F30" s="150"/>
      <c r="G30" s="150"/>
      <c r="H30" s="18" t="s">
        <v>56</v>
      </c>
    </row>
    <row r="31" spans="1:8" ht="37.5" customHeight="1">
      <c r="A31" s="17">
        <v>1</v>
      </c>
      <c r="B31" s="100" t="s">
        <v>259</v>
      </c>
      <c r="C31" s="100"/>
      <c r="D31" s="100"/>
      <c r="E31" s="100"/>
      <c r="F31" s="100"/>
      <c r="G31" s="100"/>
      <c r="H31" s="13"/>
    </row>
    <row r="32" spans="1:8" ht="37.5" customHeight="1">
      <c r="A32" s="17">
        <v>2</v>
      </c>
      <c r="B32" s="100" t="s">
        <v>260</v>
      </c>
      <c r="C32" s="100"/>
      <c r="D32" s="100"/>
      <c r="E32" s="100"/>
      <c r="F32" s="100"/>
      <c r="G32" s="100"/>
      <c r="H32" s="13"/>
    </row>
    <row r="33" spans="1:8" ht="37.5" customHeight="1">
      <c r="A33" s="17">
        <v>3</v>
      </c>
      <c r="B33" s="100" t="s">
        <v>261</v>
      </c>
      <c r="C33" s="100"/>
      <c r="D33" s="100"/>
      <c r="E33" s="100"/>
      <c r="F33" s="100"/>
      <c r="G33" s="100"/>
      <c r="H33" s="13"/>
    </row>
    <row r="34" spans="1:8" ht="37.5" customHeight="1">
      <c r="A34" s="17">
        <v>4</v>
      </c>
      <c r="B34" s="100" t="s">
        <v>262</v>
      </c>
      <c r="C34" s="100"/>
      <c r="D34" s="100"/>
      <c r="E34" s="100"/>
      <c r="F34" s="100"/>
      <c r="G34" s="100"/>
      <c r="H34" s="13"/>
    </row>
    <row r="35" spans="1:8" ht="37.5" customHeight="1">
      <c r="A35" s="17">
        <v>5</v>
      </c>
      <c r="B35" s="100" t="s">
        <v>262</v>
      </c>
      <c r="C35" s="100"/>
      <c r="D35" s="100"/>
      <c r="E35" s="100"/>
      <c r="F35" s="100"/>
      <c r="G35" s="100"/>
      <c r="H35" s="13"/>
    </row>
    <row r="36" spans="1:8" ht="37.5" customHeight="1">
      <c r="A36" s="17">
        <v>6</v>
      </c>
      <c r="B36" s="100" t="s">
        <v>263</v>
      </c>
      <c r="C36" s="100"/>
      <c r="D36" s="100"/>
      <c r="E36" s="100"/>
      <c r="F36" s="100"/>
      <c r="G36" s="100"/>
      <c r="H36" s="13"/>
    </row>
    <row r="37" spans="1:8" ht="37.5" customHeight="1">
      <c r="A37" s="17">
        <v>7</v>
      </c>
      <c r="B37" s="100" t="s">
        <v>263</v>
      </c>
      <c r="C37" s="100"/>
      <c r="D37" s="100"/>
      <c r="E37" s="100"/>
      <c r="F37" s="100"/>
      <c r="G37" s="100"/>
      <c r="H37" s="13"/>
    </row>
    <row r="38" spans="1:8" ht="37.5" customHeight="1">
      <c r="A38" s="17">
        <v>8</v>
      </c>
      <c r="B38" s="100" t="s">
        <v>263</v>
      </c>
      <c r="C38" s="100"/>
      <c r="D38" s="100"/>
      <c r="E38" s="100"/>
      <c r="F38" s="100"/>
      <c r="G38" s="100"/>
      <c r="H38" s="13"/>
    </row>
    <row r="39" spans="1:8" ht="37.5" customHeight="1">
      <c r="A39" s="17">
        <v>9</v>
      </c>
      <c r="B39" s="100" t="s">
        <v>263</v>
      </c>
      <c r="C39" s="100"/>
      <c r="D39" s="100"/>
      <c r="E39" s="100"/>
      <c r="F39" s="100"/>
      <c r="G39" s="100"/>
      <c r="H39" s="13"/>
    </row>
    <row r="40" spans="1:8" ht="37.5" customHeight="1">
      <c r="A40" s="17">
        <v>10</v>
      </c>
      <c r="B40" s="100" t="s">
        <v>267</v>
      </c>
      <c r="C40" s="100"/>
      <c r="D40" s="100"/>
      <c r="E40" s="100"/>
      <c r="F40" s="100"/>
      <c r="G40" s="100"/>
      <c r="H40" s="13"/>
    </row>
    <row r="41" spans="1:8" ht="37.5" customHeight="1">
      <c r="A41" s="17">
        <v>11</v>
      </c>
      <c r="B41" s="100" t="s">
        <v>264</v>
      </c>
      <c r="C41" s="100"/>
      <c r="D41" s="100"/>
      <c r="E41" s="100"/>
      <c r="F41" s="100"/>
      <c r="G41" s="100"/>
      <c r="H41" s="13"/>
    </row>
    <row r="42" spans="1:8" ht="37.5" customHeight="1">
      <c r="A42" s="17">
        <v>12</v>
      </c>
      <c r="B42" s="100" t="s">
        <v>265</v>
      </c>
      <c r="C42" s="100"/>
      <c r="D42" s="100"/>
      <c r="E42" s="100"/>
      <c r="F42" s="100"/>
      <c r="G42" s="100"/>
      <c r="H42" s="13"/>
    </row>
    <row r="43" spans="1:8" ht="37.5" customHeight="1">
      <c r="A43" s="17">
        <v>13</v>
      </c>
      <c r="B43" s="100" t="s">
        <v>266</v>
      </c>
      <c r="C43" s="100"/>
      <c r="D43" s="100"/>
      <c r="E43" s="100"/>
      <c r="F43" s="100"/>
      <c r="G43" s="100"/>
      <c r="H43" s="13"/>
    </row>
    <row r="44" spans="1:8" ht="51" customHeight="1">
      <c r="A44" s="17">
        <v>14</v>
      </c>
      <c r="B44" s="100"/>
      <c r="C44" s="100"/>
      <c r="D44" s="100"/>
      <c r="E44" s="100"/>
      <c r="F44" s="100"/>
      <c r="G44" s="100"/>
      <c r="H44" s="13"/>
    </row>
    <row r="45" spans="1:8" ht="38.25" customHeight="1">
      <c r="A45" s="17">
        <v>15</v>
      </c>
      <c r="B45" s="100"/>
      <c r="C45" s="100"/>
      <c r="D45" s="100"/>
      <c r="E45" s="100"/>
      <c r="F45" s="100"/>
      <c r="G45" s="100"/>
      <c r="H45" s="13"/>
    </row>
    <row r="46" spans="1:8" ht="73.5" customHeight="1">
      <c r="A46" s="144" t="s">
        <v>58</v>
      </c>
      <c r="B46" s="148" t="s">
        <v>184</v>
      </c>
      <c r="C46" s="148"/>
      <c r="D46" s="148"/>
      <c r="E46" s="148"/>
      <c r="F46" s="148"/>
      <c r="G46" s="149"/>
      <c r="H46" s="19"/>
    </row>
    <row r="47" spans="1:8" ht="17.25">
      <c r="A47" s="144"/>
      <c r="B47" s="141" t="s">
        <v>187</v>
      </c>
      <c r="C47" s="142"/>
      <c r="D47" s="142"/>
      <c r="E47" s="142"/>
      <c r="F47" s="142"/>
      <c r="G47" s="142"/>
      <c r="H47" s="143"/>
    </row>
    <row r="48" spans="1:8" ht="17.25" thickBot="1">
      <c r="A48" s="145"/>
      <c r="B48" s="146" t="s">
        <v>258</v>
      </c>
      <c r="C48" s="146"/>
      <c r="D48" s="146"/>
      <c r="E48" s="146"/>
      <c r="F48" s="146"/>
      <c r="G48" s="146"/>
      <c r="H48" s="147"/>
    </row>
  </sheetData>
  <mergeCells count="38">
    <mergeCell ref="A9:H13"/>
    <mergeCell ref="A14:H14"/>
    <mergeCell ref="A21:H21"/>
    <mergeCell ref="B6:D6"/>
    <mergeCell ref="F6:H6"/>
    <mergeCell ref="B7:D7"/>
    <mergeCell ref="F7:H7"/>
    <mergeCell ref="A8:H8"/>
    <mergeCell ref="B5:D5"/>
    <mergeCell ref="A2:H2"/>
    <mergeCell ref="B3:D3"/>
    <mergeCell ref="F3:H3"/>
    <mergeCell ref="B4:D4"/>
    <mergeCell ref="F4:H4"/>
    <mergeCell ref="B40:G40"/>
    <mergeCell ref="B30:G30"/>
    <mergeCell ref="A29:H29"/>
    <mergeCell ref="B34:G34"/>
    <mergeCell ref="B33:G33"/>
    <mergeCell ref="B35:G35"/>
    <mergeCell ref="B36:G36"/>
    <mergeCell ref="B32:G32"/>
    <mergeCell ref="B38:G38"/>
    <mergeCell ref="B39:G39"/>
    <mergeCell ref="B47:H47"/>
    <mergeCell ref="A46:A48"/>
    <mergeCell ref="B48:H48"/>
    <mergeCell ref="B41:G41"/>
    <mergeCell ref="B42:G42"/>
    <mergeCell ref="B43:G43"/>
    <mergeCell ref="B44:G44"/>
    <mergeCell ref="B45:G45"/>
    <mergeCell ref="B46:G46"/>
    <mergeCell ref="B31:G31"/>
    <mergeCell ref="A15:H20"/>
    <mergeCell ref="B37:G37"/>
    <mergeCell ref="A28:H28"/>
    <mergeCell ref="A22:H26"/>
  </mergeCells>
  <phoneticPr fontId="1" type="noConversion"/>
  <printOptions horizontalCentered="1"/>
  <pageMargins left="0.43307086614173229" right="0.43307086614173229" top="0.74803149606299213" bottom="0.48" header="0.31496062992125984" footer="0.31496062992125984"/>
  <pageSetup paperSize="9" scale="90" fitToHeight="0" orientation="portrait" r:id="rId1"/>
  <rowBreaks count="1" manualBreakCount="1">
    <brk id="26" max="7" man="1"/>
  </rowBreaks>
  <drawing r:id="rId2"/>
  <legacyDrawing r:id="rId3"/>
  <mc:AlternateContent xmlns:mc="http://schemas.openxmlformats.org/markup-compatibility/2006">
    <mc:Choice Requires="x14">
      <controls>
        <mc:AlternateContent xmlns:mc="http://schemas.openxmlformats.org/markup-compatibility/2006">
          <mc:Choice Requires="x14">
            <control shapeId="4118" r:id="rId4" name="Check Box 22">
              <controlPr defaultSize="0" autoFill="0" autoLine="0" autoPict="0">
                <anchor moveWithCells="1">
                  <from>
                    <xdr:col>7</xdr:col>
                    <xdr:colOff>304800</xdr:colOff>
                    <xdr:row>45</xdr:row>
                    <xdr:rowOff>142875</xdr:rowOff>
                  </from>
                  <to>
                    <xdr:col>7</xdr:col>
                    <xdr:colOff>733425</xdr:colOff>
                    <xdr:row>45</xdr:row>
                    <xdr:rowOff>466725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16"/>
  <sheetViews>
    <sheetView view="pageBreakPreview" zoomScale="80" zoomScaleNormal="60" zoomScaleSheetLayoutView="80" workbookViewId="0">
      <selection activeCell="O12" sqref="O12"/>
    </sheetView>
  </sheetViews>
  <sheetFormatPr defaultRowHeight="16.5"/>
  <cols>
    <col min="1" max="1" width="18.125" customWidth="1"/>
    <col min="2" max="4" width="9.5" style="3" customWidth="1"/>
    <col min="5" max="5" width="11.625" style="3" customWidth="1"/>
    <col min="6" max="6" width="8.125" style="3" customWidth="1"/>
    <col min="7" max="7" width="13.5" customWidth="1"/>
    <col min="8" max="8" width="14.625" customWidth="1"/>
    <col min="9" max="9" width="9" customWidth="1"/>
    <col min="10" max="11" width="9" hidden="1" customWidth="1"/>
    <col min="12" max="15" width="9" customWidth="1"/>
  </cols>
  <sheetData>
    <row r="1" spans="1:11">
      <c r="A1" s="20" t="s">
        <v>138</v>
      </c>
      <c r="B1" s="15"/>
      <c r="C1" s="15"/>
      <c r="D1" s="15"/>
      <c r="E1" s="15"/>
      <c r="F1" s="15"/>
      <c r="G1" s="16"/>
      <c r="H1" s="16"/>
    </row>
    <row r="2" spans="1:11" ht="34.5" thickBot="1">
      <c r="A2" s="123" t="s">
        <v>60</v>
      </c>
      <c r="B2" s="123"/>
      <c r="C2" s="123"/>
      <c r="D2" s="123"/>
      <c r="E2" s="123"/>
      <c r="F2" s="123"/>
      <c r="G2" s="123"/>
      <c r="H2" s="123"/>
    </row>
    <row r="3" spans="1:11" ht="33" customHeight="1">
      <c r="A3" s="50" t="s">
        <v>38</v>
      </c>
      <c r="B3" s="124">
        <v>2020</v>
      </c>
      <c r="C3" s="124"/>
      <c r="D3" s="124"/>
      <c r="E3" s="51" t="s">
        <v>39</v>
      </c>
      <c r="F3" s="124">
        <v>2</v>
      </c>
      <c r="G3" s="124"/>
      <c r="H3" s="125"/>
    </row>
    <row r="4" spans="1:11" ht="33" customHeight="1">
      <c r="A4" s="37" t="s">
        <v>1</v>
      </c>
      <c r="B4" s="100" t="str">
        <f>VLOOKUP(K4,'0.기본정보입력(필수)'!A2:L3,2,0)</f>
        <v>공과대학</v>
      </c>
      <c r="C4" s="100"/>
      <c r="D4" s="100"/>
      <c r="E4" s="35" t="s">
        <v>2</v>
      </c>
      <c r="F4" s="100" t="str">
        <f>VLOOKUP(K4,'0.기본정보입력(필수)'!A2:L3,3,0)</f>
        <v>컴퓨터과학과</v>
      </c>
      <c r="G4" s="100"/>
      <c r="H4" s="113"/>
      <c r="J4" t="s">
        <v>15</v>
      </c>
      <c r="K4">
        <v>1</v>
      </c>
    </row>
    <row r="5" spans="1:11" ht="33" customHeight="1">
      <c r="A5" s="37" t="s">
        <v>3</v>
      </c>
      <c r="B5" s="100" t="str">
        <f>VLOOKUP(K4,'0.기본정보입력(필수)'!A2:L3,4,0)</f>
        <v>캡스톤디자인2</v>
      </c>
      <c r="C5" s="100"/>
      <c r="D5" s="100"/>
      <c r="E5" s="35" t="s">
        <v>4</v>
      </c>
      <c r="F5" s="34">
        <f>VLOOKUP(K4,'0.기본정보입력(필수)'!A2:L3,5,0)</f>
        <v>5</v>
      </c>
      <c r="G5" s="35" t="s">
        <v>12</v>
      </c>
      <c r="H5" s="38" t="str">
        <f>VLOOKUP(K4,'0.기본정보입력(필수)'!A2:L3,6,0)</f>
        <v>조용주</v>
      </c>
    </row>
    <row r="6" spans="1:11" ht="33" customHeight="1">
      <c r="A6" s="37" t="s">
        <v>6</v>
      </c>
      <c r="B6" s="100" t="str">
        <f>VLOOKUP(K4,'0.기본정보입력(필수)'!A2:L3,7,0)</f>
        <v>쉽게 만드는 챗봇빌더 플랫폼</v>
      </c>
      <c r="C6" s="100"/>
      <c r="D6" s="100"/>
      <c r="E6" s="35" t="s">
        <v>7</v>
      </c>
      <c r="F6" s="100" t="str">
        <f>VLOOKUP(K4,'0.기본정보입력(필수)'!A2:L3,8,0)</f>
        <v>Ezai</v>
      </c>
      <c r="G6" s="100"/>
      <c r="H6" s="113"/>
      <c r="J6" t="s">
        <v>45</v>
      </c>
    </row>
    <row r="7" spans="1:11" ht="33" customHeight="1">
      <c r="A7" s="37" t="s">
        <v>10</v>
      </c>
      <c r="B7" s="100"/>
      <c r="C7" s="100"/>
      <c r="D7" s="100"/>
      <c r="E7" s="35" t="s">
        <v>11</v>
      </c>
      <c r="F7" s="100" t="s">
        <v>188</v>
      </c>
      <c r="G7" s="100"/>
      <c r="H7" s="113"/>
      <c r="J7" t="s">
        <v>44</v>
      </c>
    </row>
    <row r="8" spans="1:11" ht="40.5" customHeight="1">
      <c r="A8" s="173" t="s">
        <v>61</v>
      </c>
      <c r="B8" s="174"/>
      <c r="C8" s="174"/>
      <c r="D8" s="174"/>
      <c r="E8" s="174"/>
      <c r="F8" s="174"/>
      <c r="G8" s="174"/>
      <c r="H8" s="175"/>
      <c r="J8" t="s">
        <v>9</v>
      </c>
    </row>
    <row r="9" spans="1:11" ht="40.5" customHeight="1">
      <c r="A9" s="37" t="s">
        <v>211</v>
      </c>
      <c r="B9" s="100"/>
      <c r="C9" s="100"/>
      <c r="D9" s="100"/>
      <c r="E9" s="104" t="s">
        <v>212</v>
      </c>
      <c r="F9" s="104"/>
      <c r="G9" s="100"/>
      <c r="H9" s="113"/>
    </row>
    <row r="10" spans="1:11" ht="40.5" customHeight="1">
      <c r="A10" s="37" t="s">
        <v>62</v>
      </c>
      <c r="B10" s="100"/>
      <c r="C10" s="100"/>
      <c r="D10" s="100"/>
      <c r="E10" s="100"/>
      <c r="F10" s="100"/>
      <c r="G10" s="100"/>
      <c r="H10" s="113"/>
    </row>
    <row r="11" spans="1:11" ht="40.5" customHeight="1">
      <c r="A11" s="37" t="s">
        <v>63</v>
      </c>
      <c r="B11" s="100"/>
      <c r="C11" s="100"/>
      <c r="D11" s="100"/>
      <c r="E11" s="104" t="s">
        <v>64</v>
      </c>
      <c r="F11" s="104"/>
      <c r="G11" s="100"/>
      <c r="H11" s="113"/>
    </row>
    <row r="12" spans="1:11" ht="183.75" customHeight="1">
      <c r="A12" s="37" t="s">
        <v>65</v>
      </c>
      <c r="B12" s="176" t="s">
        <v>156</v>
      </c>
      <c r="C12" s="108"/>
      <c r="D12" s="108"/>
      <c r="E12" s="108"/>
      <c r="F12" s="108"/>
      <c r="G12" s="108"/>
      <c r="H12" s="109"/>
    </row>
    <row r="13" spans="1:11" s="21" customFormat="1" ht="89.25" customHeight="1">
      <c r="A13" s="163" t="s">
        <v>155</v>
      </c>
      <c r="B13" s="164"/>
      <c r="C13" s="164"/>
      <c r="D13" s="164"/>
      <c r="E13" s="164"/>
      <c r="F13" s="164"/>
      <c r="G13" s="164"/>
      <c r="H13" s="165"/>
    </row>
    <row r="14" spans="1:11" s="21" customFormat="1" ht="34.5" customHeight="1">
      <c r="A14" s="25"/>
      <c r="B14" s="24"/>
      <c r="C14" s="24"/>
      <c r="D14" s="24"/>
      <c r="E14" s="166" t="s">
        <v>154</v>
      </c>
      <c r="F14" s="166"/>
      <c r="G14" s="166" t="s">
        <v>213</v>
      </c>
      <c r="H14" s="167"/>
    </row>
    <row r="15" spans="1:11" s="21" customFormat="1" ht="34.5" customHeight="1">
      <c r="A15" s="22"/>
      <c r="B15" s="23"/>
      <c r="C15" s="23"/>
      <c r="D15" s="23"/>
      <c r="E15" s="171" t="s">
        <v>66</v>
      </c>
      <c r="F15" s="171"/>
      <c r="G15" s="171" t="s">
        <v>213</v>
      </c>
      <c r="H15" s="172"/>
    </row>
    <row r="16" spans="1:11" s="21" customFormat="1" ht="99" customHeight="1" thickBot="1">
      <c r="A16" s="168" t="s">
        <v>220</v>
      </c>
      <c r="B16" s="169"/>
      <c r="C16" s="169"/>
      <c r="D16" s="169"/>
      <c r="E16" s="169"/>
      <c r="F16" s="169"/>
      <c r="G16" s="169"/>
      <c r="H16" s="170"/>
    </row>
  </sheetData>
  <mergeCells count="25">
    <mergeCell ref="G11:H11"/>
    <mergeCell ref="B12:H12"/>
    <mergeCell ref="B11:D11"/>
    <mergeCell ref="B5:D5"/>
    <mergeCell ref="A2:H2"/>
    <mergeCell ref="B3:D3"/>
    <mergeCell ref="F3:H3"/>
    <mergeCell ref="B4:D4"/>
    <mergeCell ref="F4:H4"/>
    <mergeCell ref="A13:H13"/>
    <mergeCell ref="E14:F14"/>
    <mergeCell ref="G14:H14"/>
    <mergeCell ref="A16:H16"/>
    <mergeCell ref="B6:D6"/>
    <mergeCell ref="F6:H6"/>
    <mergeCell ref="B7:D7"/>
    <mergeCell ref="F7:H7"/>
    <mergeCell ref="E15:F15"/>
    <mergeCell ref="G15:H15"/>
    <mergeCell ref="A8:H8"/>
    <mergeCell ref="E9:F9"/>
    <mergeCell ref="E11:F11"/>
    <mergeCell ref="B10:H10"/>
    <mergeCell ref="B9:D9"/>
    <mergeCell ref="G9:H9"/>
  </mergeCells>
  <phoneticPr fontId="1" type="noConversion"/>
  <dataValidations count="1">
    <dataValidation type="list" allowBlank="1" showInputMessage="1" showErrorMessage="1" sqref="B7:D7" xr:uid="{00000000-0002-0000-0400-000000000000}">
      <formula1>$J$6:$J$8</formula1>
    </dataValidation>
  </dataValidations>
  <printOptions horizontalCentered="1"/>
  <pageMargins left="0.43307086614173229" right="0.43307086614173229" top="0.74803149606299213" bottom="0.48" header="0.31496062992125984" footer="0.31496062992125984"/>
  <pageSetup paperSize="9" scale="91"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4"/>
  <sheetViews>
    <sheetView view="pageBreakPreview" zoomScale="80" zoomScaleNormal="70" zoomScaleSheetLayoutView="80" workbookViewId="0">
      <selection activeCell="AA16" sqref="AA16"/>
    </sheetView>
  </sheetViews>
  <sheetFormatPr defaultRowHeight="16.5"/>
  <cols>
    <col min="1" max="1" width="11.125" customWidth="1"/>
    <col min="2" max="2" width="8" style="3" customWidth="1"/>
    <col min="3" max="3" width="7" style="3" customWidth="1"/>
    <col min="4" max="6" width="11.75" style="3" customWidth="1"/>
    <col min="7" max="8" width="11.75" customWidth="1"/>
    <col min="9" max="9" width="10.625" customWidth="1"/>
    <col min="10" max="10" width="9.25" customWidth="1"/>
    <col min="11" max="13" width="9" hidden="1" customWidth="1"/>
    <col min="14" max="14" width="14" hidden="1" customWidth="1"/>
    <col min="15" max="15" width="9" hidden="1" customWidth="1"/>
    <col min="16" max="16" width="9" customWidth="1"/>
  </cols>
  <sheetData>
    <row r="1" spans="1:15">
      <c r="A1" s="20" t="s">
        <v>139</v>
      </c>
      <c r="B1" s="15"/>
      <c r="C1" s="15"/>
      <c r="D1" s="15"/>
      <c r="E1" s="15"/>
      <c r="F1" s="15"/>
      <c r="G1" s="16"/>
      <c r="H1" s="16"/>
      <c r="I1" s="16"/>
    </row>
    <row r="2" spans="1:15" ht="51" customHeight="1" thickBot="1">
      <c r="A2" s="123" t="s">
        <v>67</v>
      </c>
      <c r="B2" s="123"/>
      <c r="C2" s="123"/>
      <c r="D2" s="123"/>
      <c r="E2" s="123"/>
      <c r="F2" s="123"/>
      <c r="G2" s="123"/>
      <c r="H2" s="123"/>
      <c r="I2" s="123"/>
    </row>
    <row r="3" spans="1:15" ht="25.5" customHeight="1">
      <c r="A3" s="50" t="s">
        <v>38</v>
      </c>
      <c r="B3" s="124">
        <v>2020</v>
      </c>
      <c r="C3" s="124"/>
      <c r="D3" s="124"/>
      <c r="E3" s="51" t="s">
        <v>39</v>
      </c>
      <c r="F3" s="124">
        <v>2</v>
      </c>
      <c r="G3" s="124"/>
      <c r="H3" s="124"/>
      <c r="I3" s="125"/>
      <c r="N3" s="27" t="s">
        <v>75</v>
      </c>
      <c r="O3" s="26" t="s">
        <v>85</v>
      </c>
    </row>
    <row r="4" spans="1:15" ht="25.5" customHeight="1">
      <c r="A4" s="37" t="s">
        <v>1</v>
      </c>
      <c r="B4" s="100" t="str">
        <f>VLOOKUP(L4,'0.기본정보입력(필수)'!A2:L3,2,0)</f>
        <v>공과대학</v>
      </c>
      <c r="C4" s="100"/>
      <c r="D4" s="100"/>
      <c r="E4" s="35" t="s">
        <v>2</v>
      </c>
      <c r="F4" s="100" t="str">
        <f>VLOOKUP(L4,'0.기본정보입력(필수)'!A2:L3,3,0)</f>
        <v>컴퓨터과학과</v>
      </c>
      <c r="G4" s="100"/>
      <c r="H4" s="100"/>
      <c r="I4" s="113"/>
      <c r="K4" t="s">
        <v>15</v>
      </c>
      <c r="L4">
        <v>1</v>
      </c>
      <c r="N4" s="27" t="s">
        <v>76</v>
      </c>
      <c r="O4" s="26" t="s">
        <v>86</v>
      </c>
    </row>
    <row r="5" spans="1:15" ht="25.5" customHeight="1">
      <c r="A5" s="37" t="s">
        <v>3</v>
      </c>
      <c r="B5" s="100" t="str">
        <f>VLOOKUP(L4,'0.기본정보입력(필수)'!A2:L3,4,0)</f>
        <v>캡스톤디자인2</v>
      </c>
      <c r="C5" s="100"/>
      <c r="D5" s="100"/>
      <c r="E5" s="35" t="s">
        <v>4</v>
      </c>
      <c r="F5" s="34">
        <f>VLOOKUP(L4,'0.기본정보입력(필수)'!A2:L3,5,0)</f>
        <v>5</v>
      </c>
      <c r="G5" s="35" t="s">
        <v>12</v>
      </c>
      <c r="H5" s="100" t="str">
        <f>VLOOKUP(L4,'0.기본정보입력(필수)'!A2:L3,6,0)</f>
        <v>조용주</v>
      </c>
      <c r="I5" s="113"/>
      <c r="N5" s="27" t="s">
        <v>77</v>
      </c>
      <c r="O5" s="26" t="s">
        <v>87</v>
      </c>
    </row>
    <row r="6" spans="1:15" ht="25.5" customHeight="1">
      <c r="A6" s="37" t="s">
        <v>6</v>
      </c>
      <c r="B6" s="100" t="str">
        <f>VLOOKUP(L4,'0.기본정보입력(필수)'!A2:L3,7,0)</f>
        <v>쉽게 만드는 챗봇빌더 플랫폼</v>
      </c>
      <c r="C6" s="100"/>
      <c r="D6" s="100"/>
      <c r="E6" s="35" t="s">
        <v>7</v>
      </c>
      <c r="F6" s="100" t="str">
        <f>VLOOKUP(L4,'0.기본정보입력(필수)'!A2:L3,8,0)</f>
        <v>Ezai</v>
      </c>
      <c r="G6" s="100"/>
      <c r="H6" s="100"/>
      <c r="I6" s="113"/>
    </row>
    <row r="7" spans="1:15" ht="25.5" customHeight="1">
      <c r="A7" s="37" t="s">
        <v>10</v>
      </c>
      <c r="B7" s="100" t="str">
        <f>VLOOKUP(L4,'0.기본정보입력(필수)'!A2:L3,9,0)</f>
        <v>소프트웨어형</v>
      </c>
      <c r="C7" s="100"/>
      <c r="D7" s="100"/>
      <c r="E7" s="35" t="s">
        <v>11</v>
      </c>
      <c r="F7" s="100" t="str">
        <f>VLOOKUP(L4,'0.기본정보입력(필수)'!A2:L3,10,0)</f>
        <v>전공A</v>
      </c>
      <c r="G7" s="100"/>
      <c r="H7" s="100"/>
      <c r="I7" s="113"/>
    </row>
    <row r="8" spans="1:15" ht="25.5" customHeight="1">
      <c r="A8" s="106" t="s">
        <v>68</v>
      </c>
      <c r="B8" s="104" t="s">
        <v>70</v>
      </c>
      <c r="C8" s="104"/>
      <c r="D8" s="35" t="s">
        <v>72</v>
      </c>
      <c r="E8" s="35" t="s">
        <v>73</v>
      </c>
      <c r="F8" s="35" t="s">
        <v>71</v>
      </c>
      <c r="G8" s="35" t="s">
        <v>74</v>
      </c>
      <c r="H8" s="104" t="s">
        <v>56</v>
      </c>
      <c r="I8" s="191"/>
    </row>
    <row r="9" spans="1:15" ht="25.5" customHeight="1">
      <c r="A9" s="106"/>
      <c r="B9" s="105" t="s">
        <v>32</v>
      </c>
      <c r="C9" s="105"/>
      <c r="D9" s="74"/>
      <c r="E9" s="74"/>
      <c r="F9" s="74"/>
      <c r="G9" s="74">
        <f>D9-E9-F9</f>
        <v>0</v>
      </c>
      <c r="H9" s="100"/>
      <c r="I9" s="113"/>
    </row>
    <row r="10" spans="1:15" ht="25.5" customHeight="1">
      <c r="A10" s="106"/>
      <c r="B10" s="105"/>
      <c r="C10" s="105"/>
      <c r="D10" s="74"/>
      <c r="E10" s="74"/>
      <c r="F10" s="74"/>
      <c r="G10" s="74">
        <f t="shared" ref="G10:G11" si="0">D10-E10-F10</f>
        <v>0</v>
      </c>
      <c r="H10" s="100"/>
      <c r="I10" s="113"/>
    </row>
    <row r="11" spans="1:15" ht="25.5" customHeight="1">
      <c r="A11" s="106"/>
      <c r="B11" s="105"/>
      <c r="C11" s="105"/>
      <c r="D11" s="74"/>
      <c r="E11" s="74"/>
      <c r="F11" s="74"/>
      <c r="G11" s="74">
        <f t="shared" si="0"/>
        <v>0</v>
      </c>
      <c r="H11" s="100"/>
      <c r="I11" s="113"/>
    </row>
    <row r="12" spans="1:15" ht="25.5" customHeight="1">
      <c r="A12" s="106"/>
      <c r="B12" s="105" t="s">
        <v>78</v>
      </c>
      <c r="C12" s="105"/>
      <c r="D12" s="74">
        <f>SUM(D9:D11)</f>
        <v>0</v>
      </c>
      <c r="E12" s="74">
        <f>SUM(E9:E11)</f>
        <v>0</v>
      </c>
      <c r="F12" s="74">
        <f>SUM(F9:F11)</f>
        <v>0</v>
      </c>
      <c r="G12" s="74">
        <f>SUM(G9:G11)</f>
        <v>0</v>
      </c>
      <c r="H12" s="100"/>
      <c r="I12" s="113"/>
    </row>
    <row r="13" spans="1:15" ht="25.5" customHeight="1">
      <c r="A13" s="120" t="s">
        <v>69</v>
      </c>
      <c r="B13" s="104" t="s">
        <v>70</v>
      </c>
      <c r="C13" s="104"/>
      <c r="D13" s="104" t="s">
        <v>69</v>
      </c>
      <c r="E13" s="104"/>
      <c r="F13" s="35" t="s">
        <v>79</v>
      </c>
      <c r="G13" s="35" t="s">
        <v>80</v>
      </c>
      <c r="H13" s="35" t="s">
        <v>81</v>
      </c>
      <c r="I13" s="43" t="s">
        <v>82</v>
      </c>
    </row>
    <row r="14" spans="1:15" ht="25.5" customHeight="1">
      <c r="A14" s="121"/>
      <c r="B14" s="187" t="s">
        <v>32</v>
      </c>
      <c r="C14" s="187"/>
      <c r="D14" s="186" t="s">
        <v>105</v>
      </c>
      <c r="E14" s="187"/>
      <c r="F14" s="30" t="s">
        <v>106</v>
      </c>
      <c r="G14" s="42" t="s">
        <v>107</v>
      </c>
      <c r="H14" s="76">
        <v>50000</v>
      </c>
      <c r="I14" s="40" t="s">
        <v>84</v>
      </c>
    </row>
    <row r="15" spans="1:15" ht="25.5" customHeight="1">
      <c r="A15" s="121"/>
      <c r="B15" s="100"/>
      <c r="C15" s="100"/>
      <c r="D15" s="100"/>
      <c r="E15" s="100"/>
      <c r="F15" s="36"/>
      <c r="G15" s="34"/>
      <c r="H15" s="74"/>
      <c r="I15" s="38"/>
    </row>
    <row r="16" spans="1:15" ht="25.5" customHeight="1">
      <c r="A16" s="121"/>
      <c r="B16" s="100"/>
      <c r="C16" s="100"/>
      <c r="D16" s="100"/>
      <c r="E16" s="100"/>
      <c r="F16" s="36"/>
      <c r="G16" s="34"/>
      <c r="H16" s="74"/>
      <c r="I16" s="38"/>
    </row>
    <row r="17" spans="1:9" ht="25.5" customHeight="1">
      <c r="A17" s="121"/>
      <c r="B17" s="100"/>
      <c r="C17" s="100"/>
      <c r="D17" s="100"/>
      <c r="E17" s="100"/>
      <c r="F17" s="36"/>
      <c r="G17" s="34"/>
      <c r="H17" s="74"/>
      <c r="I17" s="38"/>
    </row>
    <row r="18" spans="1:9" ht="25.5" customHeight="1">
      <c r="A18" s="121"/>
      <c r="B18" s="100"/>
      <c r="C18" s="100"/>
      <c r="D18" s="100"/>
      <c r="E18" s="100"/>
      <c r="F18" s="36"/>
      <c r="G18" s="34"/>
      <c r="H18" s="74"/>
      <c r="I18" s="38"/>
    </row>
    <row r="19" spans="1:9" ht="25.5" customHeight="1">
      <c r="A19" s="122"/>
      <c r="B19" s="183" t="s">
        <v>78</v>
      </c>
      <c r="C19" s="184"/>
      <c r="D19" s="184"/>
      <c r="E19" s="184"/>
      <c r="F19" s="184"/>
      <c r="G19" s="185"/>
      <c r="H19" s="74">
        <f>SUM(H14:H18)</f>
        <v>50000</v>
      </c>
      <c r="I19" s="38"/>
    </row>
    <row r="20" spans="1:9" ht="43.5" customHeight="1">
      <c r="A20" s="177" t="s">
        <v>88</v>
      </c>
      <c r="B20" s="178"/>
      <c r="C20" s="178"/>
      <c r="D20" s="178"/>
      <c r="E20" s="178"/>
      <c r="F20" s="178"/>
      <c r="G20" s="178"/>
      <c r="H20" s="178"/>
      <c r="I20" s="179"/>
    </row>
    <row r="21" spans="1:9" s="21" customFormat="1" ht="94.5" customHeight="1">
      <c r="A21" s="188" t="s">
        <v>189</v>
      </c>
      <c r="B21" s="189"/>
      <c r="C21" s="189"/>
      <c r="D21" s="189"/>
      <c r="E21" s="189"/>
      <c r="F21" s="189"/>
      <c r="G21" s="189"/>
      <c r="H21" s="189"/>
      <c r="I21" s="190"/>
    </row>
    <row r="22" spans="1:9" s="21" customFormat="1" ht="56.25" customHeight="1">
      <c r="A22" s="25"/>
      <c r="B22" s="24"/>
      <c r="C22" s="24"/>
      <c r="D22" s="24"/>
      <c r="E22" s="52"/>
      <c r="F22" s="41" t="s">
        <v>66</v>
      </c>
      <c r="G22" s="166" t="s">
        <v>213</v>
      </c>
      <c r="H22" s="166"/>
      <c r="I22" s="167"/>
    </row>
    <row r="23" spans="1:9" s="21" customFormat="1" ht="56.25" customHeight="1">
      <c r="A23" s="25"/>
      <c r="B23" s="24"/>
      <c r="C23" s="24"/>
      <c r="D23" s="24"/>
      <c r="E23" s="52"/>
      <c r="F23" s="41" t="s">
        <v>89</v>
      </c>
      <c r="G23" s="166" t="s">
        <v>213</v>
      </c>
      <c r="H23" s="166"/>
      <c r="I23" s="167"/>
    </row>
    <row r="24" spans="1:9" s="21" customFormat="1" ht="48.75" customHeight="1" thickBot="1">
      <c r="A24" s="180" t="s">
        <v>90</v>
      </c>
      <c r="B24" s="181"/>
      <c r="C24" s="181"/>
      <c r="D24" s="181"/>
      <c r="E24" s="181"/>
      <c r="F24" s="181"/>
      <c r="G24" s="181"/>
      <c r="H24" s="181"/>
      <c r="I24" s="182"/>
    </row>
  </sheetData>
  <mergeCells count="41">
    <mergeCell ref="A2:I2"/>
    <mergeCell ref="F4:I4"/>
    <mergeCell ref="B3:D3"/>
    <mergeCell ref="B4:D4"/>
    <mergeCell ref="B5:D5"/>
    <mergeCell ref="H5:I5"/>
    <mergeCell ref="F3:I3"/>
    <mergeCell ref="B13:C13"/>
    <mergeCell ref="B14:C14"/>
    <mergeCell ref="B6:D6"/>
    <mergeCell ref="B7:D7"/>
    <mergeCell ref="F6:I6"/>
    <mergeCell ref="F7:I7"/>
    <mergeCell ref="D13:E13"/>
    <mergeCell ref="H8:I8"/>
    <mergeCell ref="H9:I9"/>
    <mergeCell ref="H10:I10"/>
    <mergeCell ref="H11:I11"/>
    <mergeCell ref="H12:I12"/>
    <mergeCell ref="A8:A12"/>
    <mergeCell ref="B8:C8"/>
    <mergeCell ref="B9:C9"/>
    <mergeCell ref="B10:C10"/>
    <mergeCell ref="B11:C11"/>
    <mergeCell ref="B12:C12"/>
    <mergeCell ref="A20:I20"/>
    <mergeCell ref="G22:I22"/>
    <mergeCell ref="G23:I23"/>
    <mergeCell ref="A24:I24"/>
    <mergeCell ref="A13:A19"/>
    <mergeCell ref="B19:G19"/>
    <mergeCell ref="D14:E14"/>
    <mergeCell ref="D15:E15"/>
    <mergeCell ref="D16:E16"/>
    <mergeCell ref="D17:E17"/>
    <mergeCell ref="D18:E18"/>
    <mergeCell ref="A21:I21"/>
    <mergeCell ref="B15:C15"/>
    <mergeCell ref="B16:C16"/>
    <mergeCell ref="B17:C17"/>
    <mergeCell ref="B18:C18"/>
  </mergeCells>
  <phoneticPr fontId="1" type="noConversion"/>
  <dataValidations count="2">
    <dataValidation type="list" allowBlank="1" showInputMessage="1" showErrorMessage="1" sqref="B9:C11 B14:C18" xr:uid="{00000000-0002-0000-0500-000000000000}">
      <formula1>$N$3:$N$5</formula1>
    </dataValidation>
    <dataValidation type="list" allowBlank="1" showInputMessage="1" showErrorMessage="1" sqref="I14:I18" xr:uid="{00000000-0002-0000-0500-000001000000}">
      <formula1>$O$3:$O$5</formula1>
    </dataValidation>
  </dataValidations>
  <printOptions horizontalCentered="1"/>
  <pageMargins left="0.43307086614173229" right="0.43307086614173229" top="0.74803149606299213" bottom="0.48" header="0.31496062992125984" footer="0.31496062992125984"/>
  <pageSetup paperSize="9" scale="91"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30"/>
  <sheetViews>
    <sheetView view="pageBreakPreview" zoomScale="80" zoomScaleNormal="60" zoomScaleSheetLayoutView="80" workbookViewId="0">
      <selection activeCell="X9" sqref="X9"/>
    </sheetView>
  </sheetViews>
  <sheetFormatPr defaultRowHeight="16.5"/>
  <cols>
    <col min="1" max="1" width="11.125" customWidth="1"/>
    <col min="2" max="2" width="8" style="3" customWidth="1"/>
    <col min="3" max="3" width="7" style="3" customWidth="1"/>
    <col min="4" max="6" width="11.75" style="3" customWidth="1"/>
    <col min="7" max="8" width="11.75" customWidth="1"/>
    <col min="9" max="9" width="10.625" customWidth="1"/>
    <col min="10" max="10" width="9.25" customWidth="1"/>
    <col min="11" max="13" width="9" hidden="1" customWidth="1"/>
    <col min="14" max="14" width="14" hidden="1" customWidth="1"/>
    <col min="15" max="15" width="9" hidden="1" customWidth="1"/>
    <col min="16" max="16" width="9" customWidth="1"/>
  </cols>
  <sheetData>
    <row r="1" spans="1:15">
      <c r="A1" s="20" t="s">
        <v>140</v>
      </c>
      <c r="B1" s="15"/>
      <c r="C1" s="15"/>
      <c r="D1" s="15"/>
      <c r="E1" s="15"/>
      <c r="F1" s="15"/>
      <c r="G1" s="16"/>
      <c r="H1" s="16"/>
      <c r="I1" s="16"/>
    </row>
    <row r="2" spans="1:15" ht="51" customHeight="1" thickBot="1">
      <c r="A2" s="123" t="s">
        <v>91</v>
      </c>
      <c r="B2" s="123"/>
      <c r="C2" s="123"/>
      <c r="D2" s="123"/>
      <c r="E2" s="123"/>
      <c r="F2" s="123"/>
      <c r="G2" s="123"/>
      <c r="H2" s="123"/>
      <c r="I2" s="123"/>
    </row>
    <row r="3" spans="1:15" ht="25.5" customHeight="1">
      <c r="A3" s="50" t="s">
        <v>38</v>
      </c>
      <c r="B3" s="124">
        <v>2020</v>
      </c>
      <c r="C3" s="124"/>
      <c r="D3" s="124"/>
      <c r="E3" s="51" t="s">
        <v>39</v>
      </c>
      <c r="F3" s="124">
        <v>2</v>
      </c>
      <c r="G3" s="124"/>
      <c r="H3" s="124"/>
      <c r="I3" s="125"/>
      <c r="N3" s="27" t="s">
        <v>75</v>
      </c>
      <c r="O3" s="26" t="s">
        <v>85</v>
      </c>
    </row>
    <row r="4" spans="1:15" ht="25.5" customHeight="1">
      <c r="A4" s="37" t="s">
        <v>1</v>
      </c>
      <c r="B4" s="100" t="str">
        <f>VLOOKUP(L4,'0.기본정보입력(필수)'!A2:L3,2,0)</f>
        <v>공과대학</v>
      </c>
      <c r="C4" s="100"/>
      <c r="D4" s="100"/>
      <c r="E4" s="35" t="s">
        <v>2</v>
      </c>
      <c r="F4" s="100" t="str">
        <f>VLOOKUP(L4,'0.기본정보입력(필수)'!A2:L3,3,0)</f>
        <v>컴퓨터과학과</v>
      </c>
      <c r="G4" s="100"/>
      <c r="H4" s="100"/>
      <c r="I4" s="113"/>
      <c r="K4" t="s">
        <v>15</v>
      </c>
      <c r="L4">
        <v>1</v>
      </c>
      <c r="N4" s="27" t="s">
        <v>76</v>
      </c>
      <c r="O4" s="26" t="s">
        <v>86</v>
      </c>
    </row>
    <row r="5" spans="1:15" ht="25.5" customHeight="1">
      <c r="A5" s="37" t="s">
        <v>3</v>
      </c>
      <c r="B5" s="100" t="str">
        <f>VLOOKUP(L4,'0.기본정보입력(필수)'!A2:L3,4,0)</f>
        <v>캡스톤디자인2</v>
      </c>
      <c r="C5" s="100"/>
      <c r="D5" s="100"/>
      <c r="E5" s="35" t="s">
        <v>4</v>
      </c>
      <c r="F5" s="34">
        <f>VLOOKUP(L4,'0.기본정보입력(필수)'!A2:L3,5,0)</f>
        <v>5</v>
      </c>
      <c r="G5" s="35" t="s">
        <v>12</v>
      </c>
      <c r="H5" s="100" t="str">
        <f>VLOOKUP(L4,'0.기본정보입력(필수)'!A2:L3,6,0)</f>
        <v>조용주</v>
      </c>
      <c r="I5" s="113"/>
      <c r="N5" s="27" t="s">
        <v>77</v>
      </c>
      <c r="O5" s="26" t="s">
        <v>87</v>
      </c>
    </row>
    <row r="6" spans="1:15" ht="25.5" customHeight="1">
      <c r="A6" s="37" t="s">
        <v>6</v>
      </c>
      <c r="B6" s="100" t="str">
        <f>VLOOKUP(L4,'0.기본정보입력(필수)'!A2:L3,7,0)</f>
        <v>쉽게 만드는 챗봇빌더 플랫폼</v>
      </c>
      <c r="C6" s="100"/>
      <c r="D6" s="100"/>
      <c r="E6" s="35" t="s">
        <v>7</v>
      </c>
      <c r="F6" s="100" t="str">
        <f>VLOOKUP(L4,'0.기본정보입력(필수)'!A2:L3,8,0)</f>
        <v>Ezai</v>
      </c>
      <c r="G6" s="100"/>
      <c r="H6" s="100"/>
      <c r="I6" s="113"/>
    </row>
    <row r="7" spans="1:15" ht="25.5" customHeight="1">
      <c r="A7" s="37" t="s">
        <v>10</v>
      </c>
      <c r="B7" s="100" t="str">
        <f>VLOOKUP(L4,'0.기본정보입력(필수)'!A2:L3,9,0)</f>
        <v>소프트웨어형</v>
      </c>
      <c r="C7" s="100"/>
      <c r="D7" s="100"/>
      <c r="E7" s="35" t="s">
        <v>11</v>
      </c>
      <c r="F7" s="100" t="str">
        <f>VLOOKUP(L4,'0.기본정보입력(필수)'!A2:L3,10,0)</f>
        <v>전공A</v>
      </c>
      <c r="G7" s="100"/>
      <c r="H7" s="100"/>
      <c r="I7" s="113"/>
    </row>
    <row r="8" spans="1:15" ht="359.25" customHeight="1">
      <c r="A8" s="106" t="s">
        <v>92</v>
      </c>
      <c r="B8" s="204" t="s">
        <v>104</v>
      </c>
      <c r="C8" s="205"/>
      <c r="D8" s="205"/>
      <c r="E8" s="205"/>
      <c r="F8" s="205"/>
      <c r="G8" s="205"/>
      <c r="H8" s="205"/>
      <c r="I8" s="206"/>
    </row>
    <row r="9" spans="1:15" ht="25.5" customHeight="1">
      <c r="A9" s="106"/>
      <c r="B9" s="104" t="s">
        <v>190</v>
      </c>
      <c r="C9" s="104"/>
      <c r="D9" s="104"/>
      <c r="E9" s="184"/>
      <c r="F9" s="184"/>
      <c r="G9" s="184"/>
      <c r="H9" s="184"/>
      <c r="I9" s="207"/>
    </row>
    <row r="10" spans="1:15" ht="216.75" customHeight="1">
      <c r="A10" s="39" t="s">
        <v>93</v>
      </c>
      <c r="B10" s="208" t="s">
        <v>103</v>
      </c>
      <c r="C10" s="102"/>
      <c r="D10" s="102"/>
      <c r="E10" s="102"/>
      <c r="F10" s="102"/>
      <c r="G10" s="102"/>
      <c r="H10" s="102"/>
      <c r="I10" s="209"/>
    </row>
    <row r="11" spans="1:15" ht="21" customHeight="1" thickBot="1">
      <c r="A11" s="201" t="s">
        <v>94</v>
      </c>
      <c r="B11" s="202"/>
      <c r="C11" s="202"/>
      <c r="D11" s="202"/>
      <c r="E11" s="202"/>
      <c r="F11" s="202"/>
      <c r="G11" s="202"/>
      <c r="H11" s="202"/>
      <c r="I11" s="203"/>
    </row>
    <row r="12" spans="1:15" ht="26.25">
      <c r="A12" s="192" t="s">
        <v>221</v>
      </c>
      <c r="B12" s="193"/>
      <c r="C12" s="193"/>
      <c r="D12" s="193"/>
      <c r="E12" s="193"/>
      <c r="F12" s="193"/>
      <c r="G12" s="193"/>
      <c r="H12" s="193"/>
      <c r="I12" s="194"/>
    </row>
    <row r="13" spans="1:15" ht="40.5" customHeight="1">
      <c r="A13" s="195"/>
      <c r="B13" s="196"/>
      <c r="C13" s="196"/>
      <c r="D13" s="196"/>
      <c r="E13" s="196"/>
      <c r="F13" s="196"/>
      <c r="G13" s="196"/>
      <c r="H13" s="196"/>
      <c r="I13" s="197"/>
    </row>
    <row r="14" spans="1:15" ht="40.5" customHeight="1">
      <c r="A14" s="195"/>
      <c r="B14" s="196"/>
      <c r="C14" s="196"/>
      <c r="D14" s="196"/>
      <c r="E14" s="196"/>
      <c r="F14" s="196"/>
      <c r="G14" s="196"/>
      <c r="H14" s="196"/>
      <c r="I14" s="197"/>
    </row>
    <row r="15" spans="1:15" ht="40.5" customHeight="1">
      <c r="A15" s="195"/>
      <c r="B15" s="196"/>
      <c r="C15" s="196"/>
      <c r="D15" s="196"/>
      <c r="E15" s="196"/>
      <c r="F15" s="196"/>
      <c r="G15" s="196"/>
      <c r="H15" s="196"/>
      <c r="I15" s="197"/>
    </row>
    <row r="16" spans="1:15" ht="40.5" customHeight="1">
      <c r="A16" s="195"/>
      <c r="B16" s="196"/>
      <c r="C16" s="196"/>
      <c r="D16" s="196"/>
      <c r="E16" s="196"/>
      <c r="F16" s="196"/>
      <c r="G16" s="196"/>
      <c r="H16" s="196"/>
      <c r="I16" s="197"/>
    </row>
    <row r="17" spans="1:9" ht="40.5" customHeight="1">
      <c r="A17" s="195"/>
      <c r="B17" s="196"/>
      <c r="C17" s="196"/>
      <c r="D17" s="196"/>
      <c r="E17" s="196"/>
      <c r="F17" s="196"/>
      <c r="G17" s="196"/>
      <c r="H17" s="196"/>
      <c r="I17" s="197"/>
    </row>
    <row r="18" spans="1:9" ht="40.5" customHeight="1">
      <c r="A18" s="195"/>
      <c r="B18" s="196"/>
      <c r="C18" s="196"/>
      <c r="D18" s="196"/>
      <c r="E18" s="196"/>
      <c r="F18" s="196"/>
      <c r="G18" s="196"/>
      <c r="H18" s="196"/>
      <c r="I18" s="197"/>
    </row>
    <row r="19" spans="1:9" ht="40.5" customHeight="1">
      <c r="A19" s="195"/>
      <c r="B19" s="196"/>
      <c r="C19" s="196"/>
      <c r="D19" s="196"/>
      <c r="E19" s="196"/>
      <c r="F19" s="196"/>
      <c r="G19" s="196"/>
      <c r="H19" s="196"/>
      <c r="I19" s="197"/>
    </row>
    <row r="20" spans="1:9" ht="40.5" customHeight="1">
      <c r="A20" s="195"/>
      <c r="B20" s="196"/>
      <c r="C20" s="196"/>
      <c r="D20" s="196"/>
      <c r="E20" s="196"/>
      <c r="F20" s="196"/>
      <c r="G20" s="196"/>
      <c r="H20" s="196"/>
      <c r="I20" s="197"/>
    </row>
    <row r="21" spans="1:9" ht="40.5" customHeight="1">
      <c r="A21" s="195"/>
      <c r="B21" s="196"/>
      <c r="C21" s="196"/>
      <c r="D21" s="196"/>
      <c r="E21" s="196"/>
      <c r="F21" s="196"/>
      <c r="G21" s="196"/>
      <c r="H21" s="196"/>
      <c r="I21" s="197"/>
    </row>
    <row r="22" spans="1:9" ht="40.5" customHeight="1">
      <c r="A22" s="195"/>
      <c r="B22" s="196"/>
      <c r="C22" s="196"/>
      <c r="D22" s="196"/>
      <c r="E22" s="196"/>
      <c r="F22" s="196"/>
      <c r="G22" s="196"/>
      <c r="H22" s="196"/>
      <c r="I22" s="197"/>
    </row>
    <row r="23" spans="1:9" ht="40.5" customHeight="1">
      <c r="A23" s="195"/>
      <c r="B23" s="196"/>
      <c r="C23" s="196"/>
      <c r="D23" s="196"/>
      <c r="E23" s="196"/>
      <c r="F23" s="196"/>
      <c r="G23" s="196"/>
      <c r="H23" s="196"/>
      <c r="I23" s="197"/>
    </row>
    <row r="24" spans="1:9" ht="40.5" customHeight="1">
      <c r="A24" s="195"/>
      <c r="B24" s="196"/>
      <c r="C24" s="196"/>
      <c r="D24" s="196"/>
      <c r="E24" s="196"/>
      <c r="F24" s="196"/>
      <c r="G24" s="196"/>
      <c r="H24" s="196"/>
      <c r="I24" s="197"/>
    </row>
    <row r="25" spans="1:9" ht="40.5" customHeight="1">
      <c r="A25" s="195"/>
      <c r="B25" s="196"/>
      <c r="C25" s="196"/>
      <c r="D25" s="196"/>
      <c r="E25" s="196"/>
      <c r="F25" s="196"/>
      <c r="G25" s="196"/>
      <c r="H25" s="196"/>
      <c r="I25" s="197"/>
    </row>
    <row r="26" spans="1:9" ht="40.5" customHeight="1">
      <c r="A26" s="195"/>
      <c r="B26" s="196"/>
      <c r="C26" s="196"/>
      <c r="D26" s="196"/>
      <c r="E26" s="196"/>
      <c r="F26" s="196"/>
      <c r="G26" s="196"/>
      <c r="H26" s="196"/>
      <c r="I26" s="197"/>
    </row>
    <row r="27" spans="1:9" ht="40.5" customHeight="1">
      <c r="A27" s="195"/>
      <c r="B27" s="196"/>
      <c r="C27" s="196"/>
      <c r="D27" s="196"/>
      <c r="E27" s="196"/>
      <c r="F27" s="196"/>
      <c r="G27" s="196"/>
      <c r="H27" s="196"/>
      <c r="I27" s="197"/>
    </row>
    <row r="28" spans="1:9" ht="40.5" customHeight="1">
      <c r="A28" s="195"/>
      <c r="B28" s="196"/>
      <c r="C28" s="196"/>
      <c r="D28" s="196"/>
      <c r="E28" s="196"/>
      <c r="F28" s="196"/>
      <c r="G28" s="196"/>
      <c r="H28" s="196"/>
      <c r="I28" s="197"/>
    </row>
    <row r="29" spans="1:9" ht="54" customHeight="1">
      <c r="A29" s="195"/>
      <c r="B29" s="196"/>
      <c r="C29" s="196"/>
      <c r="D29" s="196"/>
      <c r="E29" s="196"/>
      <c r="F29" s="196"/>
      <c r="G29" s="196"/>
      <c r="H29" s="196"/>
      <c r="I29" s="197"/>
    </row>
    <row r="30" spans="1:9" ht="74.25" customHeight="1" thickBot="1">
      <c r="A30" s="198"/>
      <c r="B30" s="199"/>
      <c r="C30" s="199"/>
      <c r="D30" s="199"/>
      <c r="E30" s="199"/>
      <c r="F30" s="199"/>
      <c r="G30" s="199"/>
      <c r="H30" s="199"/>
      <c r="I30" s="200"/>
    </row>
  </sheetData>
  <mergeCells count="19">
    <mergeCell ref="B5:D5"/>
    <mergeCell ref="H5:I5"/>
    <mergeCell ref="A2:I2"/>
    <mergeCell ref="B3:D3"/>
    <mergeCell ref="F3:I3"/>
    <mergeCell ref="B4:D4"/>
    <mergeCell ref="F4:I4"/>
    <mergeCell ref="A12:I12"/>
    <mergeCell ref="A13:I30"/>
    <mergeCell ref="A11:I11"/>
    <mergeCell ref="B6:D6"/>
    <mergeCell ref="F6:I6"/>
    <mergeCell ref="B7:D7"/>
    <mergeCell ref="F7:I7"/>
    <mergeCell ref="B8:I8"/>
    <mergeCell ref="A8:A9"/>
    <mergeCell ref="B9:D9"/>
    <mergeCell ref="E9:I9"/>
    <mergeCell ref="B10:I10"/>
  </mergeCells>
  <phoneticPr fontId="1" type="noConversion"/>
  <printOptions horizontalCentered="1"/>
  <pageMargins left="0.43307086614173229" right="0.43307086614173229" top="0.74803149606299213" bottom="0.48" header="0.31496062992125984" footer="0.31496062992125984"/>
  <pageSetup paperSize="9" scale="91"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O16"/>
  <sheetViews>
    <sheetView view="pageBreakPreview" zoomScale="80" zoomScaleNormal="60" zoomScaleSheetLayoutView="80" workbookViewId="0">
      <selection activeCell="X13" sqref="X13"/>
    </sheetView>
  </sheetViews>
  <sheetFormatPr defaultRowHeight="16.5"/>
  <cols>
    <col min="1" max="1" width="10.625" customWidth="1"/>
    <col min="2" max="2" width="15.25" style="3" customWidth="1"/>
    <col min="3" max="6" width="10.5" style="3" customWidth="1"/>
    <col min="7" max="9" width="10.5" customWidth="1"/>
    <col min="10" max="10" width="9.25" customWidth="1"/>
    <col min="11" max="13" width="9" hidden="1" customWidth="1"/>
    <col min="14" max="14" width="14" hidden="1" customWidth="1"/>
    <col min="15" max="15" width="9" hidden="1" customWidth="1"/>
    <col min="16" max="16" width="9" customWidth="1"/>
  </cols>
  <sheetData>
    <row r="1" spans="1:15">
      <c r="A1" s="20" t="s">
        <v>141</v>
      </c>
      <c r="B1" s="15"/>
      <c r="C1" s="15"/>
      <c r="D1" s="15"/>
      <c r="E1" s="15"/>
      <c r="F1" s="15"/>
      <c r="G1" s="16"/>
      <c r="H1" s="16"/>
      <c r="I1" s="16"/>
    </row>
    <row r="2" spans="1:15" ht="51" customHeight="1" thickBot="1">
      <c r="A2" s="123" t="s">
        <v>144</v>
      </c>
      <c r="B2" s="123"/>
      <c r="C2" s="123"/>
      <c r="D2" s="123"/>
      <c r="E2" s="123"/>
      <c r="F2" s="123"/>
      <c r="G2" s="123"/>
      <c r="H2" s="123"/>
      <c r="I2" s="123"/>
    </row>
    <row r="3" spans="1:15" ht="25.5" customHeight="1">
      <c r="A3" s="50" t="s">
        <v>38</v>
      </c>
      <c r="B3" s="124">
        <v>2020</v>
      </c>
      <c r="C3" s="124"/>
      <c r="D3" s="124"/>
      <c r="E3" s="51" t="s">
        <v>39</v>
      </c>
      <c r="F3" s="124">
        <v>2</v>
      </c>
      <c r="G3" s="124"/>
      <c r="H3" s="124"/>
      <c r="I3" s="125"/>
      <c r="N3" s="27" t="s">
        <v>75</v>
      </c>
      <c r="O3" s="26" t="s">
        <v>85</v>
      </c>
    </row>
    <row r="4" spans="1:15" ht="25.5" customHeight="1">
      <c r="A4" s="37" t="s">
        <v>1</v>
      </c>
      <c r="B4" s="100" t="str">
        <f>VLOOKUP(L4,'0.기본정보입력(필수)'!A2:L3,2,0)</f>
        <v>공과대학</v>
      </c>
      <c r="C4" s="100"/>
      <c r="D4" s="100"/>
      <c r="E4" s="35" t="s">
        <v>2</v>
      </c>
      <c r="F4" s="100" t="str">
        <f>VLOOKUP(L4,'0.기본정보입력(필수)'!A2:L3,3,0)</f>
        <v>컴퓨터과학과</v>
      </c>
      <c r="G4" s="100"/>
      <c r="H4" s="100"/>
      <c r="I4" s="113"/>
      <c r="K4" t="s">
        <v>15</v>
      </c>
      <c r="L4">
        <v>1</v>
      </c>
      <c r="N4" s="27" t="s">
        <v>76</v>
      </c>
      <c r="O4" s="26" t="s">
        <v>86</v>
      </c>
    </row>
    <row r="5" spans="1:15" ht="25.5" customHeight="1">
      <c r="A5" s="37" t="s">
        <v>3</v>
      </c>
      <c r="B5" s="100" t="str">
        <f>VLOOKUP(L4,'0.기본정보입력(필수)'!A2:L3,4,0)</f>
        <v>캡스톤디자인2</v>
      </c>
      <c r="C5" s="100"/>
      <c r="D5" s="100"/>
      <c r="E5" s="35" t="s">
        <v>4</v>
      </c>
      <c r="F5" s="34">
        <f>VLOOKUP(L4,'0.기본정보입력(필수)'!A2:L3,5,0)</f>
        <v>5</v>
      </c>
      <c r="G5" s="35" t="s">
        <v>12</v>
      </c>
      <c r="H5" s="100" t="str">
        <f>VLOOKUP(L4,'0.기본정보입력(필수)'!A2:L3,6,0)</f>
        <v>조용주</v>
      </c>
      <c r="I5" s="113"/>
      <c r="N5" s="27" t="s">
        <v>77</v>
      </c>
      <c r="O5" s="26" t="s">
        <v>87</v>
      </c>
    </row>
    <row r="6" spans="1:15" ht="25.5" customHeight="1">
      <c r="A6" s="37" t="s">
        <v>6</v>
      </c>
      <c r="B6" s="100" t="str">
        <f>VLOOKUP(L4,'0.기본정보입력(필수)'!A2:L3,7,0)</f>
        <v>쉽게 만드는 챗봇빌더 플랫폼</v>
      </c>
      <c r="C6" s="100"/>
      <c r="D6" s="100"/>
      <c r="E6" s="35" t="s">
        <v>7</v>
      </c>
      <c r="F6" s="100" t="str">
        <f>VLOOKUP(L4,'0.기본정보입력(필수)'!A2:L3,8,0)</f>
        <v>Ezai</v>
      </c>
      <c r="G6" s="100"/>
      <c r="H6" s="100"/>
      <c r="I6" s="113"/>
    </row>
    <row r="7" spans="1:15" ht="25.5" customHeight="1">
      <c r="A7" s="106" t="s">
        <v>145</v>
      </c>
      <c r="B7" s="104"/>
      <c r="C7" s="104"/>
      <c r="D7" s="104"/>
      <c r="E7" s="104"/>
      <c r="F7" s="104"/>
      <c r="G7" s="104"/>
      <c r="H7" s="104"/>
      <c r="I7" s="191"/>
    </row>
    <row r="8" spans="1:15" ht="44.25" customHeight="1">
      <c r="A8" s="14" t="s">
        <v>146</v>
      </c>
      <c r="B8" s="36" t="s">
        <v>147</v>
      </c>
      <c r="C8" s="36" t="s">
        <v>148</v>
      </c>
      <c r="D8" s="36" t="s">
        <v>149</v>
      </c>
      <c r="E8" s="36" t="s">
        <v>150</v>
      </c>
      <c r="F8" s="36" t="s">
        <v>151</v>
      </c>
      <c r="G8" s="36" t="s">
        <v>152</v>
      </c>
      <c r="H8" s="36" t="s">
        <v>153</v>
      </c>
      <c r="I8" s="45" t="s">
        <v>113</v>
      </c>
    </row>
    <row r="9" spans="1:15" ht="44.25" customHeight="1">
      <c r="A9" s="14">
        <v>1</v>
      </c>
      <c r="B9" s="32"/>
      <c r="C9" s="32"/>
      <c r="D9" s="32"/>
      <c r="E9" s="32"/>
      <c r="F9" s="77"/>
      <c r="G9" s="32"/>
      <c r="H9" s="32"/>
      <c r="I9" s="33"/>
    </row>
    <row r="10" spans="1:15" ht="44.25" customHeight="1">
      <c r="A10" s="14">
        <v>2</v>
      </c>
      <c r="B10" s="32"/>
      <c r="C10" s="32"/>
      <c r="D10" s="32"/>
      <c r="E10" s="32"/>
      <c r="F10" s="77"/>
      <c r="G10" s="32"/>
      <c r="H10" s="32"/>
      <c r="I10" s="33"/>
    </row>
    <row r="11" spans="1:15" ht="44.25" customHeight="1">
      <c r="A11" s="14">
        <v>3</v>
      </c>
      <c r="B11" s="32"/>
      <c r="C11" s="32"/>
      <c r="D11" s="32"/>
      <c r="E11" s="32"/>
      <c r="F11" s="77"/>
      <c r="G11" s="32"/>
      <c r="H11" s="32"/>
      <c r="I11" s="33"/>
    </row>
    <row r="12" spans="1:15" ht="44.25" customHeight="1">
      <c r="A12" s="14">
        <v>4</v>
      </c>
      <c r="B12" s="32"/>
      <c r="C12" s="32"/>
      <c r="D12" s="32"/>
      <c r="E12" s="32"/>
      <c r="F12" s="77"/>
      <c r="G12" s="32"/>
      <c r="H12" s="32"/>
      <c r="I12" s="33"/>
    </row>
    <row r="13" spans="1:15" ht="44.25" customHeight="1">
      <c r="A13" s="14">
        <v>5</v>
      </c>
      <c r="B13" s="32"/>
      <c r="C13" s="32"/>
      <c r="D13" s="32"/>
      <c r="E13" s="32"/>
      <c r="F13" s="77"/>
      <c r="G13" s="32"/>
      <c r="H13" s="32"/>
      <c r="I13" s="33"/>
    </row>
    <row r="14" spans="1:15" ht="44.25" customHeight="1">
      <c r="A14" s="215" t="s">
        <v>83</v>
      </c>
      <c r="B14" s="105"/>
      <c r="C14" s="105"/>
      <c r="D14" s="105"/>
      <c r="E14" s="105"/>
      <c r="F14" s="73">
        <f>SUM(F9:F13)</f>
        <v>0</v>
      </c>
      <c r="G14" s="36"/>
      <c r="H14" s="36"/>
      <c r="I14" s="45"/>
    </row>
    <row r="15" spans="1:15" ht="242.25" customHeight="1" thickBot="1">
      <c r="A15" s="212" t="s">
        <v>191</v>
      </c>
      <c r="B15" s="213"/>
      <c r="C15" s="213"/>
      <c r="D15" s="213"/>
      <c r="E15" s="213"/>
      <c r="F15" s="213"/>
      <c r="G15" s="213"/>
      <c r="H15" s="213"/>
      <c r="I15" s="214"/>
    </row>
    <row r="16" spans="1:15" ht="86.25" customHeight="1">
      <c r="A16" s="210" t="s">
        <v>158</v>
      </c>
      <c r="B16" s="211"/>
      <c r="C16" s="211"/>
      <c r="D16" s="211"/>
      <c r="E16" s="211"/>
      <c r="F16" s="211"/>
      <c r="G16" s="211"/>
      <c r="H16" s="211"/>
      <c r="I16" s="211"/>
    </row>
  </sheetData>
  <mergeCells count="13">
    <mergeCell ref="B5:D5"/>
    <mergeCell ref="H5:I5"/>
    <mergeCell ref="A2:I2"/>
    <mergeCell ref="B3:D3"/>
    <mergeCell ref="F3:I3"/>
    <mergeCell ref="B4:D4"/>
    <mergeCell ref="F4:I4"/>
    <mergeCell ref="A16:I16"/>
    <mergeCell ref="A15:I15"/>
    <mergeCell ref="A7:I7"/>
    <mergeCell ref="A14:E14"/>
    <mergeCell ref="B6:D6"/>
    <mergeCell ref="F6:I6"/>
  </mergeCells>
  <phoneticPr fontId="1" type="noConversion"/>
  <printOptions horizontalCentered="1"/>
  <pageMargins left="0.43307086614173229" right="0.43307086614173229" top="0.74803149606299213" bottom="0.48" header="0.31496062992125984" footer="0.31496062992125984"/>
  <pageSetup paperSize="9" scale="87"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O63"/>
  <sheetViews>
    <sheetView view="pageBreakPreview" zoomScale="80" zoomScaleNormal="100" zoomScaleSheetLayoutView="80" workbookViewId="0">
      <selection activeCell="Z10" sqref="Z10"/>
    </sheetView>
  </sheetViews>
  <sheetFormatPr defaultRowHeight="16.5"/>
  <cols>
    <col min="1" max="1" width="11.125" customWidth="1"/>
    <col min="2" max="6" width="10.5" style="3" customWidth="1"/>
    <col min="7" max="9" width="10.5" customWidth="1"/>
    <col min="10" max="10" width="9.25" customWidth="1"/>
    <col min="11" max="13" width="9" hidden="1" customWidth="1"/>
    <col min="14" max="14" width="14" hidden="1" customWidth="1"/>
    <col min="15" max="15" width="9" hidden="1" customWidth="1"/>
    <col min="16" max="16" width="9" customWidth="1"/>
  </cols>
  <sheetData>
    <row r="1" spans="1:15">
      <c r="A1" s="20" t="s">
        <v>142</v>
      </c>
      <c r="B1" s="15"/>
      <c r="C1" s="15"/>
      <c r="D1" s="15"/>
      <c r="E1" s="15"/>
      <c r="F1" s="15"/>
      <c r="G1" s="16"/>
      <c r="H1" s="16"/>
      <c r="I1" s="16"/>
    </row>
    <row r="2" spans="1:15" ht="34.5" customHeight="1" thickBot="1">
      <c r="A2" s="123" t="s">
        <v>192</v>
      </c>
      <c r="B2" s="123"/>
      <c r="C2" s="123"/>
      <c r="D2" s="123"/>
      <c r="E2" s="123"/>
      <c r="F2" s="123"/>
      <c r="G2" s="123"/>
      <c r="H2" s="123"/>
      <c r="I2" s="123"/>
    </row>
    <row r="3" spans="1:15" ht="25.5" customHeight="1">
      <c r="A3" s="50" t="s">
        <v>38</v>
      </c>
      <c r="B3" s="124">
        <v>2020</v>
      </c>
      <c r="C3" s="124"/>
      <c r="D3" s="124"/>
      <c r="E3" s="51" t="s">
        <v>39</v>
      </c>
      <c r="F3" s="124">
        <v>2</v>
      </c>
      <c r="G3" s="124"/>
      <c r="H3" s="124"/>
      <c r="I3" s="125"/>
      <c r="N3" s="27" t="s">
        <v>75</v>
      </c>
      <c r="O3" s="26" t="s">
        <v>85</v>
      </c>
    </row>
    <row r="4" spans="1:15" ht="25.5" customHeight="1">
      <c r="A4" s="37" t="s">
        <v>1</v>
      </c>
      <c r="B4" s="100" t="str">
        <f>VLOOKUP(L4,'0.기본정보입력(필수)'!A2:L3,2,0)</f>
        <v>공과대학</v>
      </c>
      <c r="C4" s="100"/>
      <c r="D4" s="100"/>
      <c r="E4" s="35" t="s">
        <v>2</v>
      </c>
      <c r="F4" s="100" t="str">
        <f>VLOOKUP(L4,'0.기본정보입력(필수)'!A2:L3,3,0)</f>
        <v>컴퓨터과학과</v>
      </c>
      <c r="G4" s="100"/>
      <c r="H4" s="100"/>
      <c r="I4" s="113"/>
      <c r="K4" t="s">
        <v>15</v>
      </c>
      <c r="L4">
        <v>1</v>
      </c>
      <c r="N4" s="27" t="s">
        <v>76</v>
      </c>
      <c r="O4" s="26" t="s">
        <v>86</v>
      </c>
    </row>
    <row r="5" spans="1:15" ht="25.5" customHeight="1">
      <c r="A5" s="37" t="s">
        <v>3</v>
      </c>
      <c r="B5" s="100" t="str">
        <f>VLOOKUP(L4,'0.기본정보입력(필수)'!A2:L3,4,0)</f>
        <v>캡스톤디자인2</v>
      </c>
      <c r="C5" s="100"/>
      <c r="D5" s="100"/>
      <c r="E5" s="35" t="s">
        <v>4</v>
      </c>
      <c r="F5" s="34">
        <f>VLOOKUP(L4,'0.기본정보입력(필수)'!A2:L3,5,0)</f>
        <v>5</v>
      </c>
      <c r="G5" s="35" t="s">
        <v>12</v>
      </c>
      <c r="H5" s="100" t="str">
        <f>VLOOKUP(L4,'0.기본정보입력(필수)'!A2:L3,6,0)</f>
        <v>조용주</v>
      </c>
      <c r="I5" s="113"/>
      <c r="N5" s="27" t="s">
        <v>77</v>
      </c>
      <c r="O5" s="26" t="s">
        <v>87</v>
      </c>
    </row>
    <row r="6" spans="1:15" ht="25.5" customHeight="1">
      <c r="A6" s="37" t="s">
        <v>6</v>
      </c>
      <c r="B6" s="100" t="str">
        <f>VLOOKUP(L4,'0.기본정보입력(필수)'!A2:L3,7,0)</f>
        <v>쉽게 만드는 챗봇빌더 플랫폼</v>
      </c>
      <c r="C6" s="100"/>
      <c r="D6" s="100"/>
      <c r="E6" s="35" t="s">
        <v>7</v>
      </c>
      <c r="F6" s="100" t="str">
        <f>VLOOKUP(L4,'0.기본정보입력(필수)'!A2:L3,8,0)</f>
        <v>Ezai</v>
      </c>
      <c r="G6" s="100"/>
      <c r="H6" s="100"/>
      <c r="I6" s="113"/>
    </row>
    <row r="7" spans="1:15" ht="25.5" customHeight="1">
      <c r="A7" s="37" t="s">
        <v>96</v>
      </c>
      <c r="B7" s="100"/>
      <c r="C7" s="100"/>
      <c r="D7" s="100"/>
      <c r="E7" s="35" t="s">
        <v>97</v>
      </c>
      <c r="F7" s="100"/>
      <c r="G7" s="100"/>
      <c r="H7" s="100"/>
      <c r="I7" s="113"/>
    </row>
    <row r="8" spans="1:15" ht="25.5" customHeight="1">
      <c r="A8" s="80" t="s">
        <v>10</v>
      </c>
      <c r="B8" s="100" t="str">
        <f>VLOOKUP(L4,'0.기본정보입력(필수)'!A2:L3,9,0)</f>
        <v>소프트웨어형</v>
      </c>
      <c r="C8" s="100"/>
      <c r="D8" s="100"/>
      <c r="E8" s="81" t="s">
        <v>11</v>
      </c>
      <c r="F8" s="100" t="str">
        <f>VLOOKUP(L4,'0.기본정보입력(필수)'!A2:L3,10,0)</f>
        <v>전공A</v>
      </c>
      <c r="G8" s="100"/>
      <c r="H8" s="100"/>
      <c r="I8" s="113"/>
    </row>
    <row r="9" spans="1:15" ht="291" customHeight="1">
      <c r="A9" s="37" t="s">
        <v>95</v>
      </c>
      <c r="B9" s="222" t="s">
        <v>193</v>
      </c>
      <c r="C9" s="223"/>
      <c r="D9" s="223"/>
      <c r="E9" s="223"/>
      <c r="F9" s="223"/>
      <c r="G9" s="223"/>
      <c r="H9" s="223"/>
      <c r="I9" s="224"/>
    </row>
    <row r="10" spans="1:15" ht="78" customHeight="1">
      <c r="A10" s="225" t="s">
        <v>157</v>
      </c>
      <c r="B10" s="226"/>
      <c r="C10" s="226"/>
      <c r="D10" s="226"/>
      <c r="E10" s="226"/>
      <c r="F10" s="226"/>
      <c r="G10" s="226"/>
      <c r="H10" s="226"/>
      <c r="I10" s="227"/>
    </row>
    <row r="11" spans="1:15" ht="27" customHeight="1">
      <c r="A11" s="106" t="s">
        <v>98</v>
      </c>
      <c r="B11" s="104"/>
      <c r="C11" s="104"/>
      <c r="D11" s="104"/>
      <c r="E11" s="104" t="s">
        <v>101</v>
      </c>
      <c r="F11" s="104"/>
      <c r="G11" s="104"/>
      <c r="H11" s="104"/>
      <c r="I11" s="191"/>
    </row>
    <row r="12" spans="1:15" ht="31.5" customHeight="1">
      <c r="A12" s="37" t="s">
        <v>99</v>
      </c>
      <c r="B12" s="35" t="s">
        <v>100</v>
      </c>
      <c r="C12" s="35" t="s">
        <v>99</v>
      </c>
      <c r="D12" s="35" t="s">
        <v>100</v>
      </c>
      <c r="E12" s="216" t="s">
        <v>102</v>
      </c>
      <c r="F12" s="100"/>
      <c r="G12" s="100"/>
      <c r="H12" s="100"/>
      <c r="I12" s="113"/>
    </row>
    <row r="13" spans="1:15" ht="31.5" customHeight="1">
      <c r="A13" s="28"/>
      <c r="B13" s="36"/>
      <c r="C13" s="36"/>
      <c r="D13" s="36"/>
      <c r="E13" s="100"/>
      <c r="F13" s="100"/>
      <c r="G13" s="100"/>
      <c r="H13" s="100"/>
      <c r="I13" s="113"/>
    </row>
    <row r="14" spans="1:15" ht="31.5" customHeight="1">
      <c r="A14" s="28"/>
      <c r="B14" s="36"/>
      <c r="C14" s="36"/>
      <c r="D14" s="36"/>
      <c r="E14" s="100"/>
      <c r="F14" s="100"/>
      <c r="G14" s="100"/>
      <c r="H14" s="100"/>
      <c r="I14" s="113"/>
    </row>
    <row r="15" spans="1:15" ht="31.5" customHeight="1">
      <c r="A15" s="28"/>
      <c r="B15" s="36"/>
      <c r="C15" s="36"/>
      <c r="D15" s="36"/>
      <c r="E15" s="100"/>
      <c r="F15" s="100"/>
      <c r="G15" s="100"/>
      <c r="H15" s="100"/>
      <c r="I15" s="113"/>
    </row>
    <row r="16" spans="1:15" ht="31.5" customHeight="1">
      <c r="A16" s="28"/>
      <c r="B16" s="36"/>
      <c r="C16" s="36"/>
      <c r="D16" s="36"/>
      <c r="E16" s="100"/>
      <c r="F16" s="100"/>
      <c r="G16" s="100"/>
      <c r="H16" s="100"/>
      <c r="I16" s="113"/>
    </row>
    <row r="17" spans="1:9" ht="31.5" customHeight="1" thickBot="1">
      <c r="A17" s="29"/>
      <c r="B17" s="44"/>
      <c r="C17" s="44"/>
      <c r="D17" s="44"/>
      <c r="E17" s="217"/>
      <c r="F17" s="217"/>
      <c r="G17" s="217"/>
      <c r="H17" s="217"/>
      <c r="I17" s="218"/>
    </row>
    <row r="18" spans="1:9" ht="16.5" customHeight="1">
      <c r="A18" s="20" t="s">
        <v>194</v>
      </c>
      <c r="B18" s="15"/>
      <c r="C18" s="15"/>
      <c r="D18" s="15"/>
      <c r="E18" s="15"/>
      <c r="F18" s="15"/>
      <c r="G18" s="16"/>
      <c r="H18" s="16"/>
      <c r="I18" s="16"/>
    </row>
    <row r="19" spans="1:9" ht="34.5" customHeight="1" thickBot="1">
      <c r="A19" s="123" t="s">
        <v>195</v>
      </c>
      <c r="B19" s="123"/>
      <c r="C19" s="123"/>
      <c r="D19" s="123"/>
      <c r="E19" s="123"/>
      <c r="F19" s="123"/>
      <c r="G19" s="123"/>
      <c r="H19" s="123"/>
      <c r="I19" s="123"/>
    </row>
    <row r="20" spans="1:9" ht="27" thickBot="1">
      <c r="A20" s="192" t="s">
        <v>130</v>
      </c>
      <c r="B20" s="193"/>
      <c r="C20" s="193"/>
      <c r="D20" s="193"/>
      <c r="E20" s="193"/>
      <c r="F20" s="193"/>
      <c r="G20" s="193"/>
      <c r="H20" s="193"/>
      <c r="I20" s="194"/>
    </row>
    <row r="21" spans="1:9">
      <c r="A21" s="219"/>
      <c r="B21" s="220"/>
      <c r="C21" s="220"/>
      <c r="D21" s="220"/>
      <c r="E21" s="220"/>
      <c r="F21" s="220"/>
      <c r="G21" s="220"/>
      <c r="H21" s="220"/>
      <c r="I21" s="221"/>
    </row>
    <row r="22" spans="1:9">
      <c r="A22" s="195"/>
      <c r="B22" s="196"/>
      <c r="C22" s="196"/>
      <c r="D22" s="196"/>
      <c r="E22" s="196"/>
      <c r="F22" s="196"/>
      <c r="G22" s="196"/>
      <c r="H22" s="196"/>
      <c r="I22" s="197"/>
    </row>
    <row r="23" spans="1:9">
      <c r="A23" s="195"/>
      <c r="B23" s="196"/>
      <c r="C23" s="196"/>
      <c r="D23" s="196"/>
      <c r="E23" s="196"/>
      <c r="F23" s="196"/>
      <c r="G23" s="196"/>
      <c r="H23" s="196"/>
      <c r="I23" s="197"/>
    </row>
    <row r="24" spans="1:9">
      <c r="A24" s="195"/>
      <c r="B24" s="196"/>
      <c r="C24" s="196"/>
      <c r="D24" s="196"/>
      <c r="E24" s="196"/>
      <c r="F24" s="196"/>
      <c r="G24" s="196"/>
      <c r="H24" s="196"/>
      <c r="I24" s="197"/>
    </row>
    <row r="25" spans="1:9">
      <c r="A25" s="195"/>
      <c r="B25" s="196"/>
      <c r="C25" s="196"/>
      <c r="D25" s="196"/>
      <c r="E25" s="196"/>
      <c r="F25" s="196"/>
      <c r="G25" s="196"/>
      <c r="H25" s="196"/>
      <c r="I25" s="197"/>
    </row>
    <row r="26" spans="1:9">
      <c r="A26" s="195"/>
      <c r="B26" s="196"/>
      <c r="C26" s="196"/>
      <c r="D26" s="196"/>
      <c r="E26" s="196"/>
      <c r="F26" s="196"/>
      <c r="G26" s="196"/>
      <c r="H26" s="196"/>
      <c r="I26" s="197"/>
    </row>
    <row r="27" spans="1:9">
      <c r="A27" s="195"/>
      <c r="B27" s="196"/>
      <c r="C27" s="196"/>
      <c r="D27" s="196"/>
      <c r="E27" s="196"/>
      <c r="F27" s="196"/>
      <c r="G27" s="196"/>
      <c r="H27" s="196"/>
      <c r="I27" s="197"/>
    </row>
    <row r="28" spans="1:9">
      <c r="A28" s="195"/>
      <c r="B28" s="196"/>
      <c r="C28" s="196"/>
      <c r="D28" s="196"/>
      <c r="E28" s="196"/>
      <c r="F28" s="196"/>
      <c r="G28" s="196"/>
      <c r="H28" s="196"/>
      <c r="I28" s="197"/>
    </row>
    <row r="29" spans="1:9">
      <c r="A29" s="195"/>
      <c r="B29" s="196"/>
      <c r="C29" s="196"/>
      <c r="D29" s="196"/>
      <c r="E29" s="196"/>
      <c r="F29" s="196"/>
      <c r="G29" s="196"/>
      <c r="H29" s="196"/>
      <c r="I29" s="197"/>
    </row>
    <row r="30" spans="1:9">
      <c r="A30" s="195"/>
      <c r="B30" s="196"/>
      <c r="C30" s="196"/>
      <c r="D30" s="196"/>
      <c r="E30" s="196"/>
      <c r="F30" s="196"/>
      <c r="G30" s="196"/>
      <c r="H30" s="196"/>
      <c r="I30" s="197"/>
    </row>
    <row r="31" spans="1:9">
      <c r="A31" s="195"/>
      <c r="B31" s="196"/>
      <c r="C31" s="196"/>
      <c r="D31" s="196"/>
      <c r="E31" s="196"/>
      <c r="F31" s="196"/>
      <c r="G31" s="196"/>
      <c r="H31" s="196"/>
      <c r="I31" s="197"/>
    </row>
    <row r="32" spans="1:9">
      <c r="A32" s="195"/>
      <c r="B32" s="196"/>
      <c r="C32" s="196"/>
      <c r="D32" s="196"/>
      <c r="E32" s="196"/>
      <c r="F32" s="196"/>
      <c r="G32" s="196"/>
      <c r="H32" s="196"/>
      <c r="I32" s="197"/>
    </row>
    <row r="33" spans="1:9">
      <c r="A33" s="195"/>
      <c r="B33" s="196"/>
      <c r="C33" s="196"/>
      <c r="D33" s="196"/>
      <c r="E33" s="196"/>
      <c r="F33" s="196"/>
      <c r="G33" s="196"/>
      <c r="H33" s="196"/>
      <c r="I33" s="197"/>
    </row>
    <row r="34" spans="1:9">
      <c r="A34" s="195"/>
      <c r="B34" s="196"/>
      <c r="C34" s="196"/>
      <c r="D34" s="196"/>
      <c r="E34" s="196"/>
      <c r="F34" s="196"/>
      <c r="G34" s="196"/>
      <c r="H34" s="196"/>
      <c r="I34" s="197"/>
    </row>
    <row r="35" spans="1:9">
      <c r="A35" s="195"/>
      <c r="B35" s="196"/>
      <c r="C35" s="196"/>
      <c r="D35" s="196"/>
      <c r="E35" s="196"/>
      <c r="F35" s="196"/>
      <c r="G35" s="196"/>
      <c r="H35" s="196"/>
      <c r="I35" s="197"/>
    </row>
    <row r="36" spans="1:9">
      <c r="A36" s="195"/>
      <c r="B36" s="196"/>
      <c r="C36" s="196"/>
      <c r="D36" s="196"/>
      <c r="E36" s="196"/>
      <c r="F36" s="196"/>
      <c r="G36" s="196"/>
      <c r="H36" s="196"/>
      <c r="I36" s="197"/>
    </row>
    <row r="37" spans="1:9">
      <c r="A37" s="195"/>
      <c r="B37" s="196"/>
      <c r="C37" s="196"/>
      <c r="D37" s="196"/>
      <c r="E37" s="196"/>
      <c r="F37" s="196"/>
      <c r="G37" s="196"/>
      <c r="H37" s="196"/>
      <c r="I37" s="197"/>
    </row>
    <row r="38" spans="1:9">
      <c r="A38" s="195"/>
      <c r="B38" s="196"/>
      <c r="C38" s="196"/>
      <c r="D38" s="196"/>
      <c r="E38" s="196"/>
      <c r="F38" s="196"/>
      <c r="G38" s="196"/>
      <c r="H38" s="196"/>
      <c r="I38" s="197"/>
    </row>
    <row r="39" spans="1:9">
      <c r="A39" s="195"/>
      <c r="B39" s="196"/>
      <c r="C39" s="196"/>
      <c r="D39" s="196"/>
      <c r="E39" s="196"/>
      <c r="F39" s="196"/>
      <c r="G39" s="196"/>
      <c r="H39" s="196"/>
      <c r="I39" s="197"/>
    </row>
    <row r="40" spans="1:9">
      <c r="A40" s="195"/>
      <c r="B40" s="196"/>
      <c r="C40" s="196"/>
      <c r="D40" s="196"/>
      <c r="E40" s="196"/>
      <c r="F40" s="196"/>
      <c r="G40" s="196"/>
      <c r="H40" s="196"/>
      <c r="I40" s="197"/>
    </row>
    <row r="41" spans="1:9">
      <c r="A41" s="195"/>
      <c r="B41" s="196"/>
      <c r="C41" s="196"/>
      <c r="D41" s="196"/>
      <c r="E41" s="196"/>
      <c r="F41" s="196"/>
      <c r="G41" s="196"/>
      <c r="H41" s="196"/>
      <c r="I41" s="197"/>
    </row>
    <row r="42" spans="1:9">
      <c r="A42" s="195"/>
      <c r="B42" s="196"/>
      <c r="C42" s="196"/>
      <c r="D42" s="196"/>
      <c r="E42" s="196"/>
      <c r="F42" s="196"/>
      <c r="G42" s="196"/>
      <c r="H42" s="196"/>
      <c r="I42" s="197"/>
    </row>
    <row r="43" spans="1:9">
      <c r="A43" s="195"/>
      <c r="B43" s="196"/>
      <c r="C43" s="196"/>
      <c r="D43" s="196"/>
      <c r="E43" s="196"/>
      <c r="F43" s="196"/>
      <c r="G43" s="196"/>
      <c r="H43" s="196"/>
      <c r="I43" s="197"/>
    </row>
    <row r="44" spans="1:9">
      <c r="A44" s="195"/>
      <c r="B44" s="196"/>
      <c r="C44" s="196"/>
      <c r="D44" s="196"/>
      <c r="E44" s="196"/>
      <c r="F44" s="196"/>
      <c r="G44" s="196"/>
      <c r="H44" s="196"/>
      <c r="I44" s="197"/>
    </row>
    <row r="45" spans="1:9">
      <c r="A45" s="195"/>
      <c r="B45" s="196"/>
      <c r="C45" s="196"/>
      <c r="D45" s="196"/>
      <c r="E45" s="196"/>
      <c r="F45" s="196"/>
      <c r="G45" s="196"/>
      <c r="H45" s="196"/>
      <c r="I45" s="197"/>
    </row>
    <row r="46" spans="1:9">
      <c r="A46" s="195"/>
      <c r="B46" s="196"/>
      <c r="C46" s="196"/>
      <c r="D46" s="196"/>
      <c r="E46" s="196"/>
      <c r="F46" s="196"/>
      <c r="G46" s="196"/>
      <c r="H46" s="196"/>
      <c r="I46" s="197"/>
    </row>
    <row r="47" spans="1:9">
      <c r="A47" s="195"/>
      <c r="B47" s="196"/>
      <c r="C47" s="196"/>
      <c r="D47" s="196"/>
      <c r="E47" s="196"/>
      <c r="F47" s="196"/>
      <c r="G47" s="196"/>
      <c r="H47" s="196"/>
      <c r="I47" s="197"/>
    </row>
    <row r="48" spans="1:9">
      <c r="A48" s="195"/>
      <c r="B48" s="196"/>
      <c r="C48" s="196"/>
      <c r="D48" s="196"/>
      <c r="E48" s="196"/>
      <c r="F48" s="196"/>
      <c r="G48" s="196"/>
      <c r="H48" s="196"/>
      <c r="I48" s="197"/>
    </row>
    <row r="49" spans="1:9">
      <c r="A49" s="195"/>
      <c r="B49" s="196"/>
      <c r="C49" s="196"/>
      <c r="D49" s="196"/>
      <c r="E49" s="196"/>
      <c r="F49" s="196"/>
      <c r="G49" s="196"/>
      <c r="H49" s="196"/>
      <c r="I49" s="197"/>
    </row>
    <row r="50" spans="1:9">
      <c r="A50" s="195"/>
      <c r="B50" s="196"/>
      <c r="C50" s="196"/>
      <c r="D50" s="196"/>
      <c r="E50" s="196"/>
      <c r="F50" s="196"/>
      <c r="G50" s="196"/>
      <c r="H50" s="196"/>
      <c r="I50" s="197"/>
    </row>
    <row r="51" spans="1:9">
      <c r="A51" s="195"/>
      <c r="B51" s="196"/>
      <c r="C51" s="196"/>
      <c r="D51" s="196"/>
      <c r="E51" s="196"/>
      <c r="F51" s="196"/>
      <c r="G51" s="196"/>
      <c r="H51" s="196"/>
      <c r="I51" s="197"/>
    </row>
    <row r="52" spans="1:9">
      <c r="A52" s="195"/>
      <c r="B52" s="196"/>
      <c r="C52" s="196"/>
      <c r="D52" s="196"/>
      <c r="E52" s="196"/>
      <c r="F52" s="196"/>
      <c r="G52" s="196"/>
      <c r="H52" s="196"/>
      <c r="I52" s="197"/>
    </row>
    <row r="53" spans="1:9">
      <c r="A53" s="195"/>
      <c r="B53" s="196"/>
      <c r="C53" s="196"/>
      <c r="D53" s="196"/>
      <c r="E53" s="196"/>
      <c r="F53" s="196"/>
      <c r="G53" s="196"/>
      <c r="H53" s="196"/>
      <c r="I53" s="197"/>
    </row>
    <row r="54" spans="1:9">
      <c r="A54" s="195"/>
      <c r="B54" s="196"/>
      <c r="C54" s="196"/>
      <c r="D54" s="196"/>
      <c r="E54" s="196"/>
      <c r="F54" s="196"/>
      <c r="G54" s="196"/>
      <c r="H54" s="196"/>
      <c r="I54" s="197"/>
    </row>
    <row r="55" spans="1:9">
      <c r="A55" s="195"/>
      <c r="B55" s="196"/>
      <c r="C55" s="196"/>
      <c r="D55" s="196"/>
      <c r="E55" s="196"/>
      <c r="F55" s="196"/>
      <c r="G55" s="196"/>
      <c r="H55" s="196"/>
      <c r="I55" s="197"/>
    </row>
    <row r="56" spans="1:9">
      <c r="A56" s="195"/>
      <c r="B56" s="196"/>
      <c r="C56" s="196"/>
      <c r="D56" s="196"/>
      <c r="E56" s="196"/>
      <c r="F56" s="196"/>
      <c r="G56" s="196"/>
      <c r="H56" s="196"/>
      <c r="I56" s="197"/>
    </row>
    <row r="57" spans="1:9">
      <c r="A57" s="195"/>
      <c r="B57" s="196"/>
      <c r="C57" s="196"/>
      <c r="D57" s="196"/>
      <c r="E57" s="196"/>
      <c r="F57" s="196"/>
      <c r="G57" s="196"/>
      <c r="H57" s="196"/>
      <c r="I57" s="197"/>
    </row>
    <row r="58" spans="1:9">
      <c r="A58" s="195"/>
      <c r="B58" s="196"/>
      <c r="C58" s="196"/>
      <c r="D58" s="196"/>
      <c r="E58" s="196"/>
      <c r="F58" s="196"/>
      <c r="G58" s="196"/>
      <c r="H58" s="196"/>
      <c r="I58" s="197"/>
    </row>
    <row r="59" spans="1:9">
      <c r="A59" s="195"/>
      <c r="B59" s="196"/>
      <c r="C59" s="196"/>
      <c r="D59" s="196"/>
      <c r="E59" s="196"/>
      <c r="F59" s="196"/>
      <c r="G59" s="196"/>
      <c r="H59" s="196"/>
      <c r="I59" s="197"/>
    </row>
    <row r="60" spans="1:9">
      <c r="A60" s="195"/>
      <c r="B60" s="196"/>
      <c r="C60" s="196"/>
      <c r="D60" s="196"/>
      <c r="E60" s="196"/>
      <c r="F60" s="196"/>
      <c r="G60" s="196"/>
      <c r="H60" s="196"/>
      <c r="I60" s="197"/>
    </row>
    <row r="61" spans="1:9">
      <c r="A61" s="195"/>
      <c r="B61" s="196"/>
      <c r="C61" s="196"/>
      <c r="D61" s="196"/>
      <c r="E61" s="196"/>
      <c r="F61" s="196"/>
      <c r="G61" s="196"/>
      <c r="H61" s="196"/>
      <c r="I61" s="197"/>
    </row>
    <row r="62" spans="1:9">
      <c r="A62" s="195"/>
      <c r="B62" s="196"/>
      <c r="C62" s="196"/>
      <c r="D62" s="196"/>
      <c r="E62" s="196"/>
      <c r="F62" s="196"/>
      <c r="G62" s="196"/>
      <c r="H62" s="196"/>
      <c r="I62" s="197"/>
    </row>
    <row r="63" spans="1:9" ht="17.25" thickBot="1">
      <c r="A63" s="198"/>
      <c r="B63" s="199"/>
      <c r="C63" s="199"/>
      <c r="D63" s="199"/>
      <c r="E63" s="199"/>
      <c r="F63" s="199"/>
      <c r="G63" s="199"/>
      <c r="H63" s="199"/>
      <c r="I63" s="200"/>
    </row>
  </sheetData>
  <mergeCells count="21">
    <mergeCell ref="A2:I2"/>
    <mergeCell ref="B3:D3"/>
    <mergeCell ref="F3:I3"/>
    <mergeCell ref="B4:D4"/>
    <mergeCell ref="F4:I4"/>
    <mergeCell ref="E11:I11"/>
    <mergeCell ref="E12:I17"/>
    <mergeCell ref="A19:I19"/>
    <mergeCell ref="A21:I63"/>
    <mergeCell ref="B5:D5"/>
    <mergeCell ref="H5:I5"/>
    <mergeCell ref="B6:D6"/>
    <mergeCell ref="F6:I6"/>
    <mergeCell ref="B7:D7"/>
    <mergeCell ref="F7:I7"/>
    <mergeCell ref="B9:I9"/>
    <mergeCell ref="A20:I20"/>
    <mergeCell ref="A10:I10"/>
    <mergeCell ref="A11:D11"/>
    <mergeCell ref="B8:D8"/>
    <mergeCell ref="F8:I8"/>
  </mergeCells>
  <phoneticPr fontId="1" type="noConversion"/>
  <printOptions horizontalCentered="1"/>
  <pageMargins left="0.43307086614173229" right="0.43307086614173229" top="0.74803149606299213" bottom="0.48" header="0.31496062992125984" footer="0.31496062992125984"/>
  <pageSetup paperSize="9" scale="91" fitToHeight="0" orientation="portrait" r:id="rId1"/>
  <rowBreaks count="1" manualBreakCount="1">
    <brk id="17" max="8"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14</vt:i4>
      </vt:variant>
      <vt:variant>
        <vt:lpstr>이름 지정된 범위</vt:lpstr>
      </vt:variant>
      <vt:variant>
        <vt:i4>10</vt:i4>
      </vt:variant>
    </vt:vector>
  </HeadingPairs>
  <TitlesOfParts>
    <vt:vector size="24" baseType="lpstr">
      <vt:lpstr>0.안내문(필독)</vt:lpstr>
      <vt:lpstr>0.기본정보입력(필수)</vt:lpstr>
      <vt:lpstr>1.과제계획서</vt:lpstr>
      <vt:lpstr>2.과제세부계획서</vt:lpstr>
      <vt:lpstr>3.산학연계확인서</vt:lpstr>
      <vt:lpstr>4.지원금 정산서</vt:lpstr>
      <vt:lpstr>5.재료비 지출 내역서</vt:lpstr>
      <vt:lpstr>6.문헌기부채납신청서</vt:lpstr>
      <vt:lpstr>7.활동보고서</vt:lpstr>
      <vt:lpstr>8.특별강의,자문확인서</vt:lpstr>
      <vt:lpstr>9.인수 및 검수확인서</vt:lpstr>
      <vt:lpstr>10.결과보고서</vt:lpstr>
      <vt:lpstr>특강 및 자문료 지급 기준</vt:lpstr>
      <vt:lpstr>사업자등록증</vt:lpstr>
      <vt:lpstr>'0.기본정보입력(필수)'!Print_Area</vt:lpstr>
      <vt:lpstr>'1.과제계획서'!Print_Area</vt:lpstr>
      <vt:lpstr>'10.결과보고서'!Print_Area</vt:lpstr>
      <vt:lpstr>'2.과제세부계획서'!Print_Area</vt:lpstr>
      <vt:lpstr>'3.산학연계확인서'!Print_Area</vt:lpstr>
      <vt:lpstr>'4.지원금 정산서'!Print_Area</vt:lpstr>
      <vt:lpstr>'5.재료비 지출 내역서'!Print_Area</vt:lpstr>
      <vt:lpstr>'6.문헌기부채납신청서'!Print_Area</vt:lpstr>
      <vt:lpstr>'7.활동보고서'!Print_Area</vt:lpstr>
      <vt:lpstr>'8.특별강의,자문확인서'!Print_Area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Chayan</cp:lastModifiedBy>
  <cp:lastPrinted>2020-09-04T04:53:41Z</cp:lastPrinted>
  <dcterms:created xsi:type="dcterms:W3CDTF">2020-08-25T01:23:41Z</dcterms:created>
  <dcterms:modified xsi:type="dcterms:W3CDTF">2020-09-07T09:12:51Z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_SA">
    <vt:lpwstr>C:\Users\user\Desktop\통합 문서100.xlsx</vt:lpwstr>
  </property>
  <property fmtid="{D5CDD505-2E9C-101B-9397-08002B2CF9AE}" pid="3" name="WorkbookGuid">
    <vt:lpwstr>25fc018d-5c65-4c39-b44d-268b2cebca37</vt:lpwstr>
  </property>
</Properties>
</file>