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태성\PycharmProjects\Satellite-Simulation\SimulationResult\"/>
    </mc:Choice>
  </mc:AlternateContent>
  <xr:revisionPtr revIDLastSave="0" documentId="13_ncr:1_{0EA5B604-6513-482C-9A81-88F33921E61D}" xr6:coauthVersionLast="47" xr6:coauthVersionMax="47" xr10:uidLastSave="{00000000-0000-0000-0000-000000000000}"/>
  <bookViews>
    <workbookView xWindow="-120" yWindow="-120" windowWidth="29040" windowHeight="15840" tabRatio="1000" activeTab="4" xr2:uid="{E6726085-0747-4589-856F-AE988516A596}"/>
  </bookViews>
  <sheets>
    <sheet name="data" sheetId="86" r:id="rId1"/>
    <sheet name="hops" sheetId="87" r:id="rId2"/>
    <sheet name="fails" sheetId="7" r:id="rId3"/>
    <sheet name="overhead" sheetId="89" r:id="rId4"/>
    <sheet name="e2e" sheetId="8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86" l="1"/>
  <c r="H46" i="86"/>
  <c r="H47" i="86"/>
  <c r="H48" i="86"/>
  <c r="H49" i="86"/>
  <c r="H50" i="86"/>
  <c r="H51" i="86"/>
  <c r="H52" i="86"/>
  <c r="H53" i="86"/>
  <c r="H54" i="86"/>
  <c r="H44" i="86"/>
  <c r="S30" i="86"/>
  <c r="S29" i="86"/>
  <c r="T24" i="86"/>
  <c r="F44" i="86"/>
  <c r="F45" i="86"/>
  <c r="F46" i="86"/>
  <c r="F47" i="86"/>
  <c r="F48" i="86"/>
  <c r="F49" i="86"/>
  <c r="F50" i="86"/>
  <c r="F51" i="86"/>
  <c r="F52" i="86"/>
  <c r="F53" i="86"/>
  <c r="F54" i="86"/>
  <c r="R25" i="86"/>
  <c r="R22" i="86"/>
  <c r="R23" i="86"/>
  <c r="R24" i="86"/>
  <c r="R21" i="86"/>
  <c r="R16" i="86"/>
  <c r="R17" i="86"/>
  <c r="R18" i="86"/>
  <c r="R19" i="86"/>
  <c r="R20" i="86"/>
  <c r="R15" i="86"/>
  <c r="U25" i="86"/>
  <c r="U24" i="86"/>
  <c r="T25" i="86"/>
  <c r="S25" i="86"/>
  <c r="S24" i="86"/>
  <c r="F41" i="86"/>
  <c r="G41" i="86" s="1"/>
  <c r="F40" i="86"/>
  <c r="G40" i="86" s="1"/>
  <c r="F39" i="86"/>
  <c r="G39" i="86" s="1"/>
  <c r="F38" i="86"/>
  <c r="G38" i="86" s="1"/>
  <c r="F37" i="86"/>
  <c r="G37" i="86" s="1"/>
  <c r="F36" i="86"/>
  <c r="G36" i="86" s="1"/>
  <c r="F35" i="86"/>
  <c r="G35" i="86" s="1"/>
  <c r="F34" i="86"/>
  <c r="G34" i="86" s="1"/>
  <c r="F33" i="86"/>
  <c r="G33" i="86" s="1"/>
  <c r="F32" i="86"/>
  <c r="G32" i="86" s="1"/>
  <c r="F31" i="86"/>
  <c r="G31" i="86" s="1"/>
  <c r="R4" i="86"/>
  <c r="R5" i="86"/>
  <c r="R6" i="86"/>
  <c r="R7" i="86"/>
  <c r="R8" i="86"/>
  <c r="R9" i="86"/>
  <c r="R10" i="86"/>
  <c r="R11" i="86"/>
  <c r="R12" i="86"/>
  <c r="R13" i="86"/>
  <c r="R3" i="86"/>
  <c r="T26" i="86" l="1"/>
  <c r="U26" i="86"/>
  <c r="S26" i="8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C0AB7-DA2C-4D86-B25D-5EFDA2A9D0FF}" keepAlive="1" name="쿼리 - DDRresult0 0008" description="통합 문서의 'DDRresult0 0008' 쿼리에 대한 연결입니다." type="5" refreshedVersion="8" background="1" saveData="1">
    <dbPr connection="Provider=Microsoft.Mashup.OleDb.1;Data Source=$Workbook$;Location=&quot;DDRresult0 0008&quot;;Extended Properties=&quot;&quot;" command="SELECT * FROM [DDRresult0 0008]"/>
  </connection>
  <connection id="2" xr16:uid="{901CC1E0-0CA8-4FBB-8698-73D70BB17D0A}" keepAlive="1" name="쿼리 - DDRresult0 0009" description="통합 문서의 'DDRresult0 0009' 쿼리에 대한 연결입니다." type="5" refreshedVersion="8" background="1" saveData="1">
    <dbPr connection="Provider=Microsoft.Mashup.OleDb.1;Data Source=$Workbook$;Location=&quot;DDRresult0 0009&quot;;Extended Properties=&quot;&quot;" command="SELECT * FROM [DDRresult0 0009]"/>
  </connection>
  <connection id="3" xr16:uid="{19CF18F0-1A04-4890-B228-10BA290BFE56}" keepAlive="1" name="쿼리 - DDRresult0 001" description="통합 문서의 'DDRresult0 001' 쿼리에 대한 연결입니다." type="5" refreshedVersion="8" background="1" saveData="1">
    <dbPr connection="Provider=Microsoft.Mashup.OleDb.1;Data Source=$Workbook$;Location=&quot;DDRresult0 001&quot;;Extended Properties=&quot;&quot;" command="SELECT * FROM [DDRresult0 001]"/>
  </connection>
  <connection id="4" xr16:uid="{9EF3701D-CA70-4539-AB53-EEF9EFB30A64}" keepAlive="1" name="쿼리 - DDRresult0 0011" description="통합 문서의 'DDRresult0 0011' 쿼리에 대한 연결입니다." type="5" refreshedVersion="8" background="1" saveData="1">
    <dbPr connection="Provider=Microsoft.Mashup.OleDb.1;Data Source=$Workbook$;Location=&quot;DDRresult0 0011&quot;;Extended Properties=&quot;&quot;" command="SELECT * FROM [DDRresult0 0011]"/>
  </connection>
  <connection id="5" xr16:uid="{0120CFD7-5BF2-45E0-BBB0-9776F4BC4F30}" keepAlive="1" name="쿼리 - DDRresult0 0012" description="통합 문서의 'DDRresult0 0012' 쿼리에 대한 연결입니다." type="5" refreshedVersion="8" background="1" saveData="1">
    <dbPr connection="Provider=Microsoft.Mashup.OleDb.1;Data Source=$Workbook$;Location=&quot;DDRresult0 0012&quot;;Extended Properties=&quot;&quot;" command="SELECT * FROM [DDRresult0 0012]"/>
  </connection>
  <connection id="6" xr16:uid="{3139EC43-CDE9-465D-B8BE-4686F5A11032}" keepAlive="1" name="쿼리 - DDRresult0 0013" description="통합 문서의 'DDRresult0 0013' 쿼리에 대한 연결입니다." type="5" refreshedVersion="8" background="1" saveData="1">
    <dbPr connection="Provider=Microsoft.Mashup.OleDb.1;Data Source=$Workbook$;Location=&quot;DDRresult0 0013&quot;;Extended Properties=&quot;&quot;" command="SELECT * FROM [DDRresult0 0013]"/>
  </connection>
  <connection id="7" xr16:uid="{477BE15B-C176-4BD9-862F-936A67549094}" keepAlive="1" name="쿼리 - DDRresult0 0014" description="통합 문서의 'DDRresult0 0014' 쿼리에 대한 연결입니다." type="5" refreshedVersion="8" background="1" saveData="1">
    <dbPr connection="Provider=Microsoft.Mashup.OleDb.1;Data Source=$Workbook$;Location=&quot;DDRresult0 0014&quot;;Extended Properties=&quot;&quot;" command="SELECT * FROM [DDRresult0 0014]"/>
  </connection>
  <connection id="8" xr16:uid="{802B5487-04D1-42DF-B6CF-622940E4B891}" keepAlive="1" name="쿼리 - DDRresult0 0015" description="통합 문서의 'DDRresult0 0015' 쿼리에 대한 연결입니다." type="5" refreshedVersion="8" background="1" saveData="1">
    <dbPr connection="Provider=Microsoft.Mashup.OleDb.1;Data Source=$Workbook$;Location=&quot;DDRresult0 0015&quot;;Extended Properties=&quot;&quot;" command="SELECT * FROM [DDRresult0 0015]"/>
  </connection>
  <connection id="9" xr16:uid="{B4BC79DE-C643-432D-9BBE-7ADA5FC6214C}" keepAlive="1" name="쿼리 - DDRresult0 0016" description="통합 문서의 'DDRresult0 0016' 쿼리에 대한 연결입니다." type="5" refreshedVersion="8" background="1" saveData="1">
    <dbPr connection="Provider=Microsoft.Mashup.OleDb.1;Data Source=$Workbook$;Location=&quot;DDRresult0 0016&quot;;Extended Properties=&quot;&quot;" command="SELECT * FROM [DDRresult0 0016]"/>
  </connection>
  <connection id="10" xr16:uid="{0AFD1932-9FDD-4F60-8FF5-6AD0D5674D01}" keepAlive="1" name="쿼리 - DDRresult0 0017" description="통합 문서의 'DDRresult0 0017' 쿼리에 대한 연결입니다." type="5" refreshedVersion="8" background="1" saveData="1">
    <dbPr connection="Provider=Microsoft.Mashup.OleDb.1;Data Source=$Workbook$;Location=&quot;DDRresult0 0017&quot;;Extended Properties=&quot;&quot;" command="SELECT * FROM [DDRresult0 0017]"/>
  </connection>
  <connection id="11" xr16:uid="{363EC77D-59DD-40AD-B364-8F37EA606937}" keepAlive="1" name="쿼리 - DDRresult0 0018" description="통합 문서의 'DDRresult0 0018' 쿼리에 대한 연결입니다." type="5" refreshedVersion="8" background="1" saveData="1">
    <dbPr connection="Provider=Microsoft.Mashup.OleDb.1;Data Source=$Workbook$;Location=&quot;DDRresult0 0018&quot;;Extended Properties=&quot;&quot;" command="SELECT * FROM [DDRresult0 0018]"/>
  </connection>
  <connection id="12" xr16:uid="{42646CEC-09D3-407A-915B-31D7AFF92C2D}" keepAlive="1" name="쿼리 - DTDRpat_result0 0011" description="통합 문서의 'DTDRpat_result0 0011' 쿼리에 대한 연결입니다." type="5" refreshedVersion="0" background="1">
    <dbPr connection="Provider=Microsoft.Mashup.OleDb.1;Data Source=$Workbook$;Location=&quot;DTDRpat_result0 0011&quot;;Extended Properties=&quot;&quot;" command="SELECT * FROM [DTDRpat_result0 0011]"/>
  </connection>
  <connection id="13" xr16:uid="{36C2C763-81DF-45D5-821A-CF0E3A703EC6}" keepAlive="1" name="쿼리 - DTDRresult0 0008" description="통합 문서의 'DTDRresult0 0008' 쿼리에 대한 연결입니다." type="5" refreshedVersion="8" background="1" saveData="1">
    <dbPr connection="Provider=Microsoft.Mashup.OleDb.1;Data Source=$Workbook$;Location=&quot;DTDRresult0 0008&quot;;Extended Properties=&quot;&quot;" command="SELECT * FROM [DTDRresult0 0008]"/>
  </connection>
  <connection id="14" xr16:uid="{D2352217-639F-47CF-BB8D-260AC5EE3399}" keepAlive="1" name="쿼리 - DTDRresult0 0009" description="통합 문서의 'DTDRresult0 0009' 쿼리에 대한 연결입니다." type="5" refreshedVersion="8" background="1" saveData="1">
    <dbPr connection="Provider=Microsoft.Mashup.OleDb.1;Data Source=$Workbook$;Location=&quot;DTDRresult0 0009&quot;;Extended Properties=&quot;&quot;" command="SELECT * FROM [DTDRresult0 0009]"/>
  </connection>
  <connection id="15" xr16:uid="{FD96180F-71F4-4BF5-87C0-4355EB4E681D}" keepAlive="1" name="쿼리 - DTDRresult0 001" description="통합 문서의 'DTDRresult0 001' 쿼리에 대한 연결입니다." type="5" refreshedVersion="8" background="1" saveData="1">
    <dbPr connection="Provider=Microsoft.Mashup.OleDb.1;Data Source=$Workbook$;Location=&quot;DTDRresult0 001&quot;;Extended Properties=&quot;&quot;" command="SELECT * FROM [DTDRresult0 001]"/>
  </connection>
  <connection id="16" xr16:uid="{7BB92007-B1FD-47E6-9C75-673A5FAF69C5}" keepAlive="1" name="쿼리 - DTDRresult0 0011" description="통합 문서의 'DTDRresult0 0011' 쿼리에 대한 연결입니다." type="5" refreshedVersion="8" background="1" saveData="1">
    <dbPr connection="Provider=Microsoft.Mashup.OleDb.1;Data Source=$Workbook$;Location=&quot;DTDRresult0 0011&quot;;Extended Properties=&quot;&quot;" command="SELECT * FROM [DTDRresult0 0011]"/>
  </connection>
  <connection id="17" xr16:uid="{66F9DC1F-6236-43D9-93E7-F68CDEF5208F}" keepAlive="1" name="쿼리 - DTDRresult0 0012" description="통합 문서의 'DTDRresult0 0012' 쿼리에 대한 연결입니다." type="5" refreshedVersion="8" background="1" saveData="1">
    <dbPr connection="Provider=Microsoft.Mashup.OleDb.1;Data Source=$Workbook$;Location=&quot;DTDRresult0 0012&quot;;Extended Properties=&quot;&quot;" command="SELECT * FROM [DTDRresult0 0012]"/>
  </connection>
  <connection id="18" xr16:uid="{FFEF96F6-39F9-48AC-AB73-29C58F135175}" keepAlive="1" name="쿼리 - DTDRresult0 0013" description="통합 문서의 'DTDRresult0 0013' 쿼리에 대한 연결입니다." type="5" refreshedVersion="8" background="1" saveData="1">
    <dbPr connection="Provider=Microsoft.Mashup.OleDb.1;Data Source=$Workbook$;Location=&quot;DTDRresult0 0013&quot;;Extended Properties=&quot;&quot;" command="SELECT * FROM [DTDRresult0 0013]"/>
  </connection>
  <connection id="19" xr16:uid="{B47F747E-2679-4E37-BCDC-CFDF038F637D}" keepAlive="1" name="쿼리 - DTDRresult0 0014" description="통합 문서의 'DTDRresult0 0014' 쿼리에 대한 연결입니다." type="5" refreshedVersion="8" background="1" saveData="1">
    <dbPr connection="Provider=Microsoft.Mashup.OleDb.1;Data Source=$Workbook$;Location=&quot;DTDRresult0 0014&quot;;Extended Properties=&quot;&quot;" command="SELECT * FROM [DTDRresult0 0014]"/>
  </connection>
  <connection id="20" xr16:uid="{C2D0E82C-CEF7-4BF4-ADBC-C251FC553DF7}" keepAlive="1" name="쿼리 - DTDRresult0 0015" description="통합 문서의 'DTDRresult0 0015' 쿼리에 대한 연결입니다." type="5" refreshedVersion="8" background="1" saveData="1">
    <dbPr connection="Provider=Microsoft.Mashup.OleDb.1;Data Source=$Workbook$;Location=&quot;DTDRresult0 0015&quot;;Extended Properties=&quot;&quot;" command="SELECT * FROM [DTDRresult0 0015]"/>
  </connection>
  <connection id="21" xr16:uid="{1E8C5E46-5FD4-487C-878D-7535E1DADBB5}" keepAlive="1" name="쿼리 - DTDRresult0 0016" description="통합 문서의 'DTDRresult0 0016' 쿼리에 대한 연결입니다." type="5" refreshedVersion="8" background="1" saveData="1">
    <dbPr connection="Provider=Microsoft.Mashup.OleDb.1;Data Source=$Workbook$;Location=&quot;DTDRresult0 0016&quot;;Extended Properties=&quot;&quot;" command="SELECT * FROM [DTDRresult0 0016]"/>
  </connection>
  <connection id="22" xr16:uid="{FB72FA0B-D20C-4DEB-9209-CC9D6B26BFCD}" keepAlive="1" name="쿼리 - DTDRresult0 0017" description="통합 문서의 'DTDRresult0 0017' 쿼리에 대한 연결입니다." type="5" refreshedVersion="8" background="1" saveData="1">
    <dbPr connection="Provider=Microsoft.Mashup.OleDb.1;Data Source=$Workbook$;Location=&quot;DTDRresult0 0017&quot;;Extended Properties=&quot;&quot;" command="SELECT * FROM [DTDRresult0 0017]"/>
  </connection>
  <connection id="23" xr16:uid="{595B2A80-5C87-4793-B2B2-9E9D69CA6647}" keepAlive="1" name="쿼리 - DTDRresult0 0018" description="통합 문서의 'DTDRresult0 0018' 쿼리에 대한 연결입니다." type="5" refreshedVersion="8" background="1" saveData="1">
    <dbPr connection="Provider=Microsoft.Mashup.OleDb.1;Data Source=$Workbook$;Location=&quot;DTDRresult0 0018&quot;;Extended Properties=&quot;&quot;" command="SELECT * FROM [DTDRresult0 0018]"/>
  </connection>
  <connection id="24" xr16:uid="{BAF18F84-746B-47FE-B5B0-14BA0ED4FEE2}" keepAlive="1" name="쿼리 - OPSPFresult0 0008" description="통합 문서의 'OPSPFresult0 0008' 쿼리에 대한 연결입니다." type="5" refreshedVersion="8" background="1" saveData="1">
    <dbPr connection="Provider=Microsoft.Mashup.OleDb.1;Data Source=$Workbook$;Location=&quot;OPSPFresult0 0008&quot;;Extended Properties=&quot;&quot;" command="SELECT * FROM [OPSPFresult0 0008]"/>
  </connection>
  <connection id="25" xr16:uid="{9A2E49F5-C172-47D4-94CC-33AD970C72AB}" keepAlive="1" name="쿼리 - OPSPFresult0 0009" description="통합 문서의 'OPSPFresult0 0009' 쿼리에 대한 연결입니다." type="5" refreshedVersion="8" background="1" saveData="1">
    <dbPr connection="Provider=Microsoft.Mashup.OleDb.1;Data Source=$Workbook$;Location=&quot;OPSPFresult0 0009&quot;;Extended Properties=&quot;&quot;" command="SELECT * FROM [OPSPFresult0 0009]"/>
  </connection>
  <connection id="26" xr16:uid="{7CE61AF5-283D-431E-B48F-092C5333C47F}" keepAlive="1" name="쿼리 - OPSPFresult0 001" description="통합 문서의 'OPSPFresult0 001' 쿼리에 대한 연결입니다." type="5" refreshedVersion="8" background="1" saveData="1">
    <dbPr connection="Provider=Microsoft.Mashup.OleDb.1;Data Source=$Workbook$;Location=&quot;OPSPFresult0 001&quot;;Extended Properties=&quot;&quot;" command="SELECT * FROM [OPSPFresult0 001]"/>
  </connection>
  <connection id="27" xr16:uid="{01E58B06-1EDE-4A90-B385-17A03987C373}" keepAlive="1" name="쿼리 - OPSPFresult0 0011" description="통합 문서의 'OPSPFresult0 0011' 쿼리에 대한 연결입니다." type="5" refreshedVersion="8" background="1" saveData="1">
    <dbPr connection="Provider=Microsoft.Mashup.OleDb.1;Data Source=$Workbook$;Location=&quot;OPSPFresult0 0011&quot;;Extended Properties=&quot;&quot;" command="SELECT * FROM [OPSPFresult0 0011]"/>
  </connection>
  <connection id="28" xr16:uid="{80FC4800-BBD4-4EAF-9680-C7B2F92CD0F3}" keepAlive="1" name="쿼리 - OPSPFresult0 0012" description="통합 문서의 'OPSPFresult0 0012' 쿼리에 대한 연결입니다." type="5" refreshedVersion="8" background="1" saveData="1">
    <dbPr connection="Provider=Microsoft.Mashup.OleDb.1;Data Source=$Workbook$;Location=&quot;OPSPFresult0 0012&quot;;Extended Properties=&quot;&quot;" command="SELECT * FROM [OPSPFresult0 0012]"/>
  </connection>
  <connection id="29" xr16:uid="{7BBCB820-E916-4FA4-8B27-3B358693312C}" keepAlive="1" name="쿼리 - OPSPFresult0 0013" description="통합 문서의 'OPSPFresult0 0013' 쿼리에 대한 연결입니다." type="5" refreshedVersion="8" background="1" saveData="1">
    <dbPr connection="Provider=Microsoft.Mashup.OleDb.1;Data Source=$Workbook$;Location=&quot;OPSPFresult0 0013&quot;;Extended Properties=&quot;&quot;" command="SELECT * FROM [OPSPFresult0 0013]"/>
  </connection>
  <connection id="30" xr16:uid="{D834CB9C-40FB-4A9E-9A55-BDC0DA894C0B}" keepAlive="1" name="쿼리 - OPSPFresult0 0014" description="통합 문서의 'OPSPFresult0 0014' 쿼리에 대한 연결입니다." type="5" refreshedVersion="8" background="1" saveData="1">
    <dbPr connection="Provider=Microsoft.Mashup.OleDb.1;Data Source=$Workbook$;Location=&quot;OPSPFresult0 0014&quot;;Extended Properties=&quot;&quot;" command="SELECT * FROM [OPSPFresult0 0014]"/>
  </connection>
  <connection id="31" xr16:uid="{B84C90A4-5E53-4E67-8DA6-577578E6242C}" keepAlive="1" name="쿼리 - OPSPFresult0 0015" description="통합 문서의 'OPSPFresult0 0015' 쿼리에 대한 연결입니다." type="5" refreshedVersion="8" background="1" saveData="1">
    <dbPr connection="Provider=Microsoft.Mashup.OleDb.1;Data Source=$Workbook$;Location=&quot;OPSPFresult0 0015&quot;;Extended Properties=&quot;&quot;" command="SELECT * FROM [OPSPFresult0 0015]"/>
  </connection>
  <connection id="32" xr16:uid="{7D9904CF-9999-4E03-9DA6-1B7A5FF2FD61}" keepAlive="1" name="쿼리 - OPSPFresult0 0016" description="통합 문서의 'OPSPFresult0 0016' 쿼리에 대한 연결입니다." type="5" refreshedVersion="8" background="1" saveData="1">
    <dbPr connection="Provider=Microsoft.Mashup.OleDb.1;Data Source=$Workbook$;Location=&quot;OPSPFresult0 0016&quot;;Extended Properties=&quot;&quot;" command="SELECT * FROM [OPSPFresult0 0016]"/>
  </connection>
  <connection id="33" xr16:uid="{3CEC649F-7931-408D-84E1-D04C3AAB39DA}" keepAlive="1" name="쿼리 - OPSPFresult0 0017" description="통합 문서의 'OPSPFresult0 0017' 쿼리에 대한 연결입니다." type="5" refreshedVersion="8" background="1" saveData="1">
    <dbPr connection="Provider=Microsoft.Mashup.OleDb.1;Data Source=$Workbook$;Location=&quot;OPSPFresult0 0017&quot;;Extended Properties=&quot;&quot;" command="SELECT * FROM [OPSPFresult0 0017]"/>
  </connection>
  <connection id="34" xr16:uid="{B50879FE-079E-45CA-9B4A-192C5D7F0416}" keepAlive="1" name="쿼리 - OPSPFresult0 0018" description="통합 문서의 'OPSPFresult0 0018' 쿼리에 대한 연결입니다." type="5" refreshedVersion="8" background="1" saveData="1">
    <dbPr connection="Provider=Microsoft.Mashup.OleDb.1;Data Source=$Workbook$;Location=&quot;OPSPFresult0 0018&quot;;Extended Properties=&quot;&quot;" command="SELECT * FROM [OPSPFresult0 0018]"/>
  </connection>
  <connection id="35" xr16:uid="{64F3DAE6-8E69-4271-9BE5-797F2FB98F74}" keepAlive="1" name="쿼리 - OPSPFresult999" description="통합 문서의 'OPSPFresult999' 쿼리에 대한 연결입니다." type="5" refreshedVersion="8" background="1" saveData="1">
    <dbPr connection="Provider=Microsoft.Mashup.OleDb.1;Data Source=$Workbook$;Location=OPSPFresult999;Extended Properties=&quot;&quot;" command="SELECT * FROM [OPSPFresult999]"/>
  </connection>
</connections>
</file>

<file path=xl/sharedStrings.xml><?xml version="1.0" encoding="utf-8"?>
<sst xmlns="http://schemas.openxmlformats.org/spreadsheetml/2006/main" count="58" uniqueCount="23">
  <si>
    <t>DTDR</t>
    <phoneticPr fontId="1" type="noConversion"/>
  </si>
  <si>
    <t>OPSPF</t>
    <phoneticPr fontId="1" type="noConversion"/>
  </si>
  <si>
    <t>gamma</t>
  </si>
  <si>
    <t>avg hops</t>
  </si>
  <si>
    <t>avg prop</t>
  </si>
  <si>
    <t>sum fails</t>
  </si>
  <si>
    <t>avg fails</t>
  </si>
  <si>
    <t>sum overhead msg</t>
  </si>
  <si>
    <t>avg overhead msg</t>
  </si>
  <si>
    <t>DTDRwG</t>
    <phoneticPr fontId="1" type="noConversion"/>
  </si>
  <si>
    <t>OPSPFwG</t>
    <phoneticPr fontId="1" type="noConversion"/>
  </si>
  <si>
    <t>x축</t>
    <phoneticPr fontId="1" type="noConversion"/>
  </si>
  <si>
    <t>optimal hop</t>
    <phoneticPr fontId="1" type="noConversion"/>
  </si>
  <si>
    <t>optimal e2e</t>
    <phoneticPr fontId="1" type="noConversion"/>
  </si>
  <si>
    <t>gain</t>
    <phoneticPr fontId="1" type="noConversion"/>
  </si>
  <si>
    <t>fail</t>
    <phoneticPr fontId="1" type="noConversion"/>
  </si>
  <si>
    <t>overhead</t>
    <phoneticPr fontId="1" type="noConversion"/>
  </si>
  <si>
    <t>DDRS</t>
    <phoneticPr fontId="1" type="noConversion"/>
  </si>
  <si>
    <t>DDRSwG</t>
    <phoneticPr fontId="1" type="noConversion"/>
  </si>
  <si>
    <t>avg</t>
    <phoneticPr fontId="1" type="noConversion"/>
  </si>
  <si>
    <t>e2e</t>
    <phoneticPr fontId="1" type="noConversion"/>
  </si>
  <si>
    <t>vs shortestpath</t>
    <phoneticPr fontId="1" type="noConversion"/>
  </si>
  <si>
    <t>,86.85818723224057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</si>
</sst>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84681372549019"/>
          <c:y val="0.10286444444444444"/>
          <c:w val="0.88373978758169935"/>
          <c:h val="0.709693055555555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data!$B$3:$B$13</c:f>
              <c:numCache>
                <c:formatCode>General</c:formatCode>
                <c:ptCount val="11"/>
                <c:pt idx="0">
                  <c:v>37.896801599200401</c:v>
                </c:pt>
                <c:pt idx="1">
                  <c:v>34.436701649175397</c:v>
                </c:pt>
                <c:pt idx="2">
                  <c:v>33.088405797101402</c:v>
                </c:pt>
                <c:pt idx="3">
                  <c:v>31.4049675162418</c:v>
                </c:pt>
                <c:pt idx="4">
                  <c:v>30.366866566716599</c:v>
                </c:pt>
                <c:pt idx="5">
                  <c:v>29.469855072463702</c:v>
                </c:pt>
                <c:pt idx="6">
                  <c:v>28.5351124437781</c:v>
                </c:pt>
                <c:pt idx="7">
                  <c:v>28.129435282358799</c:v>
                </c:pt>
                <c:pt idx="8">
                  <c:v>27.2581909045477</c:v>
                </c:pt>
                <c:pt idx="9">
                  <c:v>26.7699050474762</c:v>
                </c:pt>
                <c:pt idx="10">
                  <c:v>26.121439280359802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1-419A-9E07-C3A854804D53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DDRSwG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data!$J$3:$J$13</c:f>
              <c:numCache>
                <c:formatCode>General</c:formatCode>
                <c:ptCount val="11"/>
                <c:pt idx="0">
                  <c:v>25.1891954022988</c:v>
                </c:pt>
                <c:pt idx="1">
                  <c:v>25.166896551724101</c:v>
                </c:pt>
                <c:pt idx="2">
                  <c:v>24.956991504247799</c:v>
                </c:pt>
                <c:pt idx="3">
                  <c:v>24.873533233383299</c:v>
                </c:pt>
                <c:pt idx="4">
                  <c:v>24.782328835582199</c:v>
                </c:pt>
                <c:pt idx="5">
                  <c:v>24.7260369815092</c:v>
                </c:pt>
                <c:pt idx="6">
                  <c:v>24.879460269865</c:v>
                </c:pt>
                <c:pt idx="7">
                  <c:v>24.7492253873063</c:v>
                </c:pt>
                <c:pt idx="8">
                  <c:v>24.599170414792599</c:v>
                </c:pt>
                <c:pt idx="9">
                  <c:v>24.5712943528235</c:v>
                </c:pt>
                <c:pt idx="10">
                  <c:v>24.4689255372313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1-419A-9E07-C3A854804D53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data!$B$17:$B$27</c:f>
              <c:numCache>
                <c:formatCode>General</c:formatCode>
                <c:ptCount val="11"/>
                <c:pt idx="0">
                  <c:v>41.585260780041096</c:v>
                </c:pt>
                <c:pt idx="1">
                  <c:v>38.5413193403298</c:v>
                </c:pt>
                <c:pt idx="2">
                  <c:v>36.256071964017899</c:v>
                </c:pt>
                <c:pt idx="3">
                  <c:v>33.066126936531703</c:v>
                </c:pt>
                <c:pt idx="4">
                  <c:v>32.196031980000001</c:v>
                </c:pt>
                <c:pt idx="5">
                  <c:v>31.015652169999999</c:v>
                </c:pt>
                <c:pt idx="6">
                  <c:v>29.594292849999999</c:v>
                </c:pt>
                <c:pt idx="7">
                  <c:v>28.959010490000001</c:v>
                </c:pt>
                <c:pt idx="8">
                  <c:v>28.286176909999998</c:v>
                </c:pt>
                <c:pt idx="9">
                  <c:v>27.506576710000001</c:v>
                </c:pt>
                <c:pt idx="10">
                  <c:v>26.483428289999999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1-419A-9E07-C3A854804D53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data!$J$17:$J$27</c:f>
              <c:numCache>
                <c:formatCode>General</c:formatCode>
                <c:ptCount val="11"/>
                <c:pt idx="0">
                  <c:v>25.192163918040901</c:v>
                </c:pt>
                <c:pt idx="1">
                  <c:v>25.1360219890054</c:v>
                </c:pt>
                <c:pt idx="2">
                  <c:v>25.073783108445699</c:v>
                </c:pt>
                <c:pt idx="3">
                  <c:v>25.151664167916</c:v>
                </c:pt>
                <c:pt idx="4">
                  <c:v>25.081489255372301</c:v>
                </c:pt>
                <c:pt idx="5">
                  <c:v>24.8646176911544</c:v>
                </c:pt>
                <c:pt idx="6">
                  <c:v>24.925097451274301</c:v>
                </c:pt>
                <c:pt idx="7">
                  <c:v>24.786266866566699</c:v>
                </c:pt>
                <c:pt idx="8">
                  <c:v>24.679520239879999</c:v>
                </c:pt>
                <c:pt idx="9">
                  <c:v>24.599330334832501</c:v>
                </c:pt>
                <c:pt idx="10">
                  <c:v>24.504397801099401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1-419A-9E07-C3A854804D53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data!$B$31:$B$41</c:f>
              <c:numCache>
                <c:formatCode>General</c:formatCode>
                <c:ptCount val="11"/>
                <c:pt idx="0">
                  <c:v>30.3626116866056</c:v>
                </c:pt>
                <c:pt idx="1">
                  <c:v>29.599442975074101</c:v>
                </c:pt>
                <c:pt idx="2">
                  <c:v>28.9590108129755</c:v>
                </c:pt>
                <c:pt idx="3">
                  <c:v>28.414556329012601</c:v>
                </c:pt>
                <c:pt idx="4">
                  <c:v>27.927128217945501</c:v>
                </c:pt>
                <c:pt idx="5">
                  <c:v>27.354124808828299</c:v>
                </c:pt>
                <c:pt idx="6">
                  <c:v>26.9258470764617</c:v>
                </c:pt>
                <c:pt idx="7">
                  <c:v>26.481104258913099</c:v>
                </c:pt>
                <c:pt idx="8">
                  <c:v>26.020649675162399</c:v>
                </c:pt>
                <c:pt idx="9">
                  <c:v>25.572533733133401</c:v>
                </c:pt>
                <c:pt idx="10">
                  <c:v>25.099790104947498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1-419A-9E07-C3A854804D53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data!$J$31:$J$41</c:f>
              <c:numCache>
                <c:formatCode>General</c:formatCode>
                <c:ptCount val="11"/>
                <c:pt idx="0">
                  <c:v>30.334299526598699</c:v>
                </c:pt>
                <c:pt idx="1">
                  <c:v>29.605405513704099</c:v>
                </c:pt>
                <c:pt idx="2">
                  <c:v>28.9913512647774</c:v>
                </c:pt>
                <c:pt idx="3">
                  <c:v>28.4227518678175</c:v>
                </c:pt>
                <c:pt idx="4">
                  <c:v>27.908460138769399</c:v>
                </c:pt>
                <c:pt idx="5">
                  <c:v>27.4427351965135</c:v>
                </c:pt>
                <c:pt idx="6">
                  <c:v>26.9018361370156</c:v>
                </c:pt>
                <c:pt idx="7">
                  <c:v>26.4699597197373</c:v>
                </c:pt>
                <c:pt idx="8">
                  <c:v>26.025747126436698</c:v>
                </c:pt>
                <c:pt idx="9">
                  <c:v>25.590934532733598</c:v>
                </c:pt>
                <c:pt idx="10">
                  <c:v>25.0942628685657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1-419A-9E07-C3A854804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 b="0" i="0" u="none" strike="noStrike" kern="1200" baseline="0">
                    <a:solidFill>
                      <a:sysClr val="windowText" lastClr="000000"/>
                    </a:solidFill>
                  </a:rPr>
                  <a:t>Maximum tolerant angular velocity,            (mrad/s)</a:t>
                </a:r>
                <a:endParaRPr lang="ko-KR" altLang="en-US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6756094771241828"/>
              <c:y val="0.92404694444444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US" altLang="ko-KR" sz="3200" baseline="0">
                    <a:solidFill>
                      <a:sysClr val="windowText" lastClr="000000"/>
                    </a:solidFill>
                  </a:rPr>
                  <a:t> hop counts</a:t>
                </a:r>
                <a:endParaRPr lang="ko-KR" altLang="en-US" sz="3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5811274509803919E-3"/>
              <c:y val="0.213888749999999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264558823529411"/>
          <c:y val="1.0018061953660983E-2"/>
          <c:w val="0.88599983660130699"/>
          <c:h val="5.65932022316305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84681372549019"/>
          <c:y val="0.10286444444444444"/>
          <c:w val="0.88373978758169935"/>
          <c:h val="0.709693055555555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data!$B$3:$B$13</c:f>
              <c:numCache>
                <c:formatCode>General</c:formatCode>
                <c:ptCount val="11"/>
                <c:pt idx="0">
                  <c:v>37.896801599200401</c:v>
                </c:pt>
                <c:pt idx="1">
                  <c:v>34.436701649175397</c:v>
                </c:pt>
                <c:pt idx="2">
                  <c:v>33.088405797101402</c:v>
                </c:pt>
                <c:pt idx="3">
                  <c:v>31.4049675162418</c:v>
                </c:pt>
                <c:pt idx="4">
                  <c:v>30.366866566716599</c:v>
                </c:pt>
                <c:pt idx="5">
                  <c:v>29.469855072463702</c:v>
                </c:pt>
                <c:pt idx="6">
                  <c:v>28.5351124437781</c:v>
                </c:pt>
                <c:pt idx="7">
                  <c:v>28.129435282358799</c:v>
                </c:pt>
                <c:pt idx="8">
                  <c:v>27.2581909045477</c:v>
                </c:pt>
                <c:pt idx="9">
                  <c:v>26.7699050474762</c:v>
                </c:pt>
                <c:pt idx="10">
                  <c:v>26.121439280359802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5-47BC-9ACB-FDA0764BAB01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DDRSwG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data!$J$3:$J$13</c:f>
              <c:numCache>
                <c:formatCode>General</c:formatCode>
                <c:ptCount val="11"/>
                <c:pt idx="0">
                  <c:v>25.1891954022988</c:v>
                </c:pt>
                <c:pt idx="1">
                  <c:v>25.166896551724101</c:v>
                </c:pt>
                <c:pt idx="2">
                  <c:v>24.956991504247799</c:v>
                </c:pt>
                <c:pt idx="3">
                  <c:v>24.873533233383299</c:v>
                </c:pt>
                <c:pt idx="4">
                  <c:v>24.782328835582199</c:v>
                </c:pt>
                <c:pt idx="5">
                  <c:v>24.7260369815092</c:v>
                </c:pt>
                <c:pt idx="6">
                  <c:v>24.879460269865</c:v>
                </c:pt>
                <c:pt idx="7">
                  <c:v>24.7492253873063</c:v>
                </c:pt>
                <c:pt idx="8">
                  <c:v>24.599170414792599</c:v>
                </c:pt>
                <c:pt idx="9">
                  <c:v>24.5712943528235</c:v>
                </c:pt>
                <c:pt idx="10">
                  <c:v>24.4689255372313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5-47BC-9ACB-FDA0764BAB01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data!$B$17:$B$27</c:f>
              <c:numCache>
                <c:formatCode>General</c:formatCode>
                <c:ptCount val="11"/>
                <c:pt idx="0">
                  <c:v>41.585260780041096</c:v>
                </c:pt>
                <c:pt idx="1">
                  <c:v>38.5413193403298</c:v>
                </c:pt>
                <c:pt idx="2">
                  <c:v>36.256071964017899</c:v>
                </c:pt>
                <c:pt idx="3">
                  <c:v>33.066126936531703</c:v>
                </c:pt>
                <c:pt idx="4">
                  <c:v>32.196031980000001</c:v>
                </c:pt>
                <c:pt idx="5">
                  <c:v>31.015652169999999</c:v>
                </c:pt>
                <c:pt idx="6">
                  <c:v>29.594292849999999</c:v>
                </c:pt>
                <c:pt idx="7">
                  <c:v>28.959010490000001</c:v>
                </c:pt>
                <c:pt idx="8">
                  <c:v>28.286176909999998</c:v>
                </c:pt>
                <c:pt idx="9">
                  <c:v>27.506576710000001</c:v>
                </c:pt>
                <c:pt idx="10">
                  <c:v>26.483428289999999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5-47BC-9ACB-FDA0764BAB01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data!$J$17:$J$27</c:f>
              <c:numCache>
                <c:formatCode>General</c:formatCode>
                <c:ptCount val="11"/>
                <c:pt idx="0">
                  <c:v>25.192163918040901</c:v>
                </c:pt>
                <c:pt idx="1">
                  <c:v>25.1360219890054</c:v>
                </c:pt>
                <c:pt idx="2">
                  <c:v>25.073783108445699</c:v>
                </c:pt>
                <c:pt idx="3">
                  <c:v>25.151664167916</c:v>
                </c:pt>
                <c:pt idx="4">
                  <c:v>25.081489255372301</c:v>
                </c:pt>
                <c:pt idx="5">
                  <c:v>24.8646176911544</c:v>
                </c:pt>
                <c:pt idx="6">
                  <c:v>24.925097451274301</c:v>
                </c:pt>
                <c:pt idx="7">
                  <c:v>24.786266866566699</c:v>
                </c:pt>
                <c:pt idx="8">
                  <c:v>24.679520239879999</c:v>
                </c:pt>
                <c:pt idx="9">
                  <c:v>24.599330334832501</c:v>
                </c:pt>
                <c:pt idx="10">
                  <c:v>24.504397801099401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A5-47BC-9ACB-FDA0764BAB01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data!$B$31:$B$41</c:f>
              <c:numCache>
                <c:formatCode>General</c:formatCode>
                <c:ptCount val="11"/>
                <c:pt idx="0">
                  <c:v>30.3626116866056</c:v>
                </c:pt>
                <c:pt idx="1">
                  <c:v>29.599442975074101</c:v>
                </c:pt>
                <c:pt idx="2">
                  <c:v>28.9590108129755</c:v>
                </c:pt>
                <c:pt idx="3">
                  <c:v>28.414556329012601</c:v>
                </c:pt>
                <c:pt idx="4">
                  <c:v>27.927128217945501</c:v>
                </c:pt>
                <c:pt idx="5">
                  <c:v>27.354124808828299</c:v>
                </c:pt>
                <c:pt idx="6">
                  <c:v>26.9258470764617</c:v>
                </c:pt>
                <c:pt idx="7">
                  <c:v>26.481104258913099</c:v>
                </c:pt>
                <c:pt idx="8">
                  <c:v>26.020649675162399</c:v>
                </c:pt>
                <c:pt idx="9">
                  <c:v>25.572533733133401</c:v>
                </c:pt>
                <c:pt idx="10">
                  <c:v>25.099790104947498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5-47BC-9ACB-FDA0764BAB01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data!$J$31:$J$41</c:f>
              <c:numCache>
                <c:formatCode>General</c:formatCode>
                <c:ptCount val="11"/>
                <c:pt idx="0">
                  <c:v>30.334299526598699</c:v>
                </c:pt>
                <c:pt idx="1">
                  <c:v>29.605405513704099</c:v>
                </c:pt>
                <c:pt idx="2">
                  <c:v>28.9913512647774</c:v>
                </c:pt>
                <c:pt idx="3">
                  <c:v>28.4227518678175</c:v>
                </c:pt>
                <c:pt idx="4">
                  <c:v>27.908460138769399</c:v>
                </c:pt>
                <c:pt idx="5">
                  <c:v>27.4427351965135</c:v>
                </c:pt>
                <c:pt idx="6">
                  <c:v>26.9018361370156</c:v>
                </c:pt>
                <c:pt idx="7">
                  <c:v>26.4699597197373</c:v>
                </c:pt>
                <c:pt idx="8">
                  <c:v>26.025747126436698</c:v>
                </c:pt>
                <c:pt idx="9">
                  <c:v>25.590934532733598</c:v>
                </c:pt>
                <c:pt idx="10">
                  <c:v>25.0942628685657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A5-47BC-9ACB-FDA0764BA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 b="0" i="0" u="none" strike="noStrike" kern="1200" baseline="0">
                    <a:solidFill>
                      <a:sysClr val="windowText" lastClr="000000"/>
                    </a:solidFill>
                  </a:rPr>
                  <a:t>Maximum tolerant angular velocity,            (mrad/s)</a:t>
                </a:r>
                <a:endParaRPr lang="ko-KR" altLang="en-US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05306045751634"/>
              <c:y val="0.92404694444444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US" altLang="ko-KR" sz="3200" baseline="0">
                    <a:solidFill>
                      <a:sysClr val="windowText" lastClr="000000"/>
                    </a:solidFill>
                  </a:rPr>
                  <a:t> hop counts</a:t>
                </a:r>
                <a:endParaRPr lang="ko-KR" altLang="en-US" sz="3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5811274509803919E-3"/>
              <c:y val="0.213888749999999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264558823529411"/>
          <c:y val="1.0018061953660983E-2"/>
          <c:w val="0.88599983660130699"/>
          <c:h val="5.65932022316305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9342850563444"/>
          <c:y val="0.1147191668449961"/>
          <c:w val="0.85140494764126562"/>
          <c:h val="0.692744132962408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data!$D$3:$D$13</c:f>
              <c:numCache>
                <c:formatCode>General</c:formatCode>
                <c:ptCount val="11"/>
                <c:pt idx="0">
                  <c:v>929782</c:v>
                </c:pt>
                <c:pt idx="1">
                  <c:v>725393</c:v>
                </c:pt>
                <c:pt idx="2">
                  <c:v>643036</c:v>
                </c:pt>
                <c:pt idx="3">
                  <c:v>539928</c:v>
                </c:pt>
                <c:pt idx="4">
                  <c:v>473486</c:v>
                </c:pt>
                <c:pt idx="5">
                  <c:v>414226</c:v>
                </c:pt>
                <c:pt idx="6">
                  <c:v>348859</c:v>
                </c:pt>
                <c:pt idx="7">
                  <c:v>309005</c:v>
                </c:pt>
                <c:pt idx="8">
                  <c:v>246242</c:v>
                </c:pt>
                <c:pt idx="9">
                  <c:v>203959</c:v>
                </c:pt>
                <c:pt idx="10">
                  <c:v>145987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B-4273-BE60-4157EA253EEB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DDRSwG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data!$L$3:$L$13</c:f>
              <c:numCache>
                <c:formatCode>General</c:formatCode>
                <c:ptCount val="11"/>
                <c:pt idx="0">
                  <c:v>592755</c:v>
                </c:pt>
                <c:pt idx="1">
                  <c:v>514729</c:v>
                </c:pt>
                <c:pt idx="2">
                  <c:v>463209</c:v>
                </c:pt>
                <c:pt idx="3">
                  <c:v>408459</c:v>
                </c:pt>
                <c:pt idx="4">
                  <c:v>357995</c:v>
                </c:pt>
                <c:pt idx="5">
                  <c:v>315944</c:v>
                </c:pt>
                <c:pt idx="6">
                  <c:v>275647</c:v>
                </c:pt>
                <c:pt idx="7">
                  <c:v>242059</c:v>
                </c:pt>
                <c:pt idx="8">
                  <c:v>197375</c:v>
                </c:pt>
                <c:pt idx="9">
                  <c:v>163748</c:v>
                </c:pt>
                <c:pt idx="10">
                  <c:v>116642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B-4273-BE60-4157EA253EEB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data!$D$17:$D$27</c:f>
              <c:numCache>
                <c:formatCode>General</c:formatCode>
                <c:ptCount val="11"/>
                <c:pt idx="0">
                  <c:v>543522</c:v>
                </c:pt>
                <c:pt idx="1">
                  <c:v>434944</c:v>
                </c:pt>
                <c:pt idx="2">
                  <c:v>356479</c:v>
                </c:pt>
                <c:pt idx="3">
                  <c:v>269013</c:v>
                </c:pt>
                <c:pt idx="4">
                  <c:v>242424</c:v>
                </c:pt>
                <c:pt idx="5">
                  <c:v>209193</c:v>
                </c:pt>
                <c:pt idx="6">
                  <c:v>167174</c:v>
                </c:pt>
                <c:pt idx="7">
                  <c:v>146961</c:v>
                </c:pt>
                <c:pt idx="8">
                  <c:v>124937</c:v>
                </c:pt>
                <c:pt idx="9">
                  <c:v>97560</c:v>
                </c:pt>
                <c:pt idx="10">
                  <c:v>64756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B-4273-BE60-4157EA253EEB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data!$L$17:$L$27</c:f>
              <c:numCache>
                <c:formatCode>General</c:formatCode>
                <c:ptCount val="11"/>
                <c:pt idx="0">
                  <c:v>308493</c:v>
                </c:pt>
                <c:pt idx="1">
                  <c:v>269589</c:v>
                </c:pt>
                <c:pt idx="2">
                  <c:v>238407</c:v>
                </c:pt>
                <c:pt idx="3">
                  <c:v>209127</c:v>
                </c:pt>
                <c:pt idx="4">
                  <c:v>181801</c:v>
                </c:pt>
                <c:pt idx="5">
                  <c:v>155989</c:v>
                </c:pt>
                <c:pt idx="6">
                  <c:v>133113</c:v>
                </c:pt>
                <c:pt idx="7">
                  <c:v>116129</c:v>
                </c:pt>
                <c:pt idx="8">
                  <c:v>97631</c:v>
                </c:pt>
                <c:pt idx="9">
                  <c:v>78769</c:v>
                </c:pt>
                <c:pt idx="10">
                  <c:v>53061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B-4273-BE60-4157EA253EEB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data!$D$31:$D$41</c:f>
              <c:numCache>
                <c:formatCode>General</c:formatCode>
                <c:ptCount val="11"/>
                <c:pt idx="0">
                  <c:v>178242</c:v>
                </c:pt>
                <c:pt idx="1">
                  <c:v>169693</c:v>
                </c:pt>
                <c:pt idx="2">
                  <c:v>160908</c:v>
                </c:pt>
                <c:pt idx="3">
                  <c:v>156123</c:v>
                </c:pt>
                <c:pt idx="4">
                  <c:v>142825</c:v>
                </c:pt>
                <c:pt idx="5">
                  <c:v>130836</c:v>
                </c:pt>
                <c:pt idx="6">
                  <c:v>114714</c:v>
                </c:pt>
                <c:pt idx="7">
                  <c:v>100014</c:v>
                </c:pt>
                <c:pt idx="8">
                  <c:v>82235</c:v>
                </c:pt>
                <c:pt idx="9">
                  <c:v>63184</c:v>
                </c:pt>
                <c:pt idx="10">
                  <c:v>37581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B-4273-BE60-4157EA253EEB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data!$L$31:$L$41</c:f>
              <c:numCache>
                <c:formatCode>General</c:formatCode>
                <c:ptCount val="11"/>
                <c:pt idx="0">
                  <c:v>174837</c:v>
                </c:pt>
                <c:pt idx="1">
                  <c:v>170518</c:v>
                </c:pt>
                <c:pt idx="2">
                  <c:v>163043</c:v>
                </c:pt>
                <c:pt idx="3">
                  <c:v>155886</c:v>
                </c:pt>
                <c:pt idx="4">
                  <c:v>142736</c:v>
                </c:pt>
                <c:pt idx="5">
                  <c:v>131077</c:v>
                </c:pt>
                <c:pt idx="6">
                  <c:v>114471</c:v>
                </c:pt>
                <c:pt idx="7">
                  <c:v>100015</c:v>
                </c:pt>
                <c:pt idx="8">
                  <c:v>82327</c:v>
                </c:pt>
                <c:pt idx="9">
                  <c:v>63233</c:v>
                </c:pt>
                <c:pt idx="10">
                  <c:v>37593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6B-4273-BE60-4157EA253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 b="0" i="0" u="none" strike="noStrike" kern="1200" baseline="0">
                    <a:solidFill>
                      <a:sysClr val="windowText" lastClr="000000"/>
                    </a:solidFill>
                  </a:rPr>
                  <a:t>Maximum tolerant angular velocity,            (mrad/s)</a:t>
                </a:r>
                <a:endParaRPr lang="ko-KR" altLang="en-US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0244488132868207"/>
              <c:y val="0.92379456451958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>
                    <a:solidFill>
                      <a:sysClr val="windowText" lastClr="000000"/>
                    </a:solidFill>
                  </a:rPr>
                  <a:t>Transmission failures (</a:t>
                </a:r>
                <a:r>
                  <a:rPr lang="en-US" altLang="ko-KR" sz="3200" baseline="0">
                    <a:solidFill>
                      <a:sysClr val="windowText" lastClr="000000"/>
                    </a:solidFill>
                  </a:rPr>
                  <a:t>      </a:t>
                </a:r>
                <a:r>
                  <a:rPr lang="en-US" altLang="ko-KR" sz="3200">
                    <a:solidFill>
                      <a:sysClr val="windowText" lastClr="000000"/>
                    </a:solidFill>
                  </a:rPr>
                  <a:t>)</a:t>
                </a:r>
                <a:endParaRPr lang="ko-KR" altLang="en-US" sz="3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148164348384335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  <c:dispUnits>
          <c:builtInUnit val="thousands"/>
        </c:dispUnits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748227724907175"/>
          <c:y val="1.0072615735787147E-2"/>
          <c:w val="0.85050762338661323"/>
          <c:h val="6.202867536914188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99852941176467"/>
          <c:y val="0.10166930667248666"/>
          <c:w val="0.83395351307189525"/>
          <c:h val="0.733061207253955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data!$F$3:$F$13</c:f>
              <c:numCache>
                <c:formatCode>General</c:formatCode>
                <c:ptCount val="11"/>
                <c:pt idx="0">
                  <c:v>1181126</c:v>
                </c:pt>
                <c:pt idx="1">
                  <c:v>936431</c:v>
                </c:pt>
                <c:pt idx="2">
                  <c:v>814651</c:v>
                </c:pt>
                <c:pt idx="3">
                  <c:v>679739</c:v>
                </c:pt>
                <c:pt idx="4">
                  <c:v>584509</c:v>
                </c:pt>
                <c:pt idx="5">
                  <c:v>499726</c:v>
                </c:pt>
                <c:pt idx="6">
                  <c:v>413362</c:v>
                </c:pt>
                <c:pt idx="7">
                  <c:v>351325</c:v>
                </c:pt>
                <c:pt idx="8">
                  <c:v>271330</c:v>
                </c:pt>
                <c:pt idx="9">
                  <c:v>211774</c:v>
                </c:pt>
                <c:pt idx="10">
                  <c:v>141454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1-4321-B076-84822CFEAA03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DDRSwG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data!$N$3:$N$13</c:f>
              <c:numCache>
                <c:formatCode>General</c:formatCode>
                <c:ptCount val="11"/>
                <c:pt idx="0">
                  <c:v>740310</c:v>
                </c:pt>
                <c:pt idx="1">
                  <c:v>638324</c:v>
                </c:pt>
                <c:pt idx="2">
                  <c:v>571363</c:v>
                </c:pt>
                <c:pt idx="3">
                  <c:v>496811</c:v>
                </c:pt>
                <c:pt idx="4">
                  <c:v>428811</c:v>
                </c:pt>
                <c:pt idx="5">
                  <c:v>373523</c:v>
                </c:pt>
                <c:pt idx="6">
                  <c:v>318544</c:v>
                </c:pt>
                <c:pt idx="7">
                  <c:v>273367</c:v>
                </c:pt>
                <c:pt idx="8">
                  <c:v>215959</c:v>
                </c:pt>
                <c:pt idx="9">
                  <c:v>170475</c:v>
                </c:pt>
                <c:pt idx="10">
                  <c:v>113273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1-4321-B076-84822CFEAA03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data!$F$17:$F$27</c:f>
              <c:numCache>
                <c:formatCode>General</c:formatCode>
                <c:ptCount val="11"/>
                <c:pt idx="0">
                  <c:v>2174088</c:v>
                </c:pt>
                <c:pt idx="1">
                  <c:v>1739776</c:v>
                </c:pt>
                <c:pt idx="2">
                  <c:v>1425916</c:v>
                </c:pt>
                <c:pt idx="3">
                  <c:v>1076052</c:v>
                </c:pt>
                <c:pt idx="4">
                  <c:v>969696</c:v>
                </c:pt>
                <c:pt idx="5">
                  <c:v>836772</c:v>
                </c:pt>
                <c:pt idx="6">
                  <c:v>668696</c:v>
                </c:pt>
                <c:pt idx="7">
                  <c:v>587844</c:v>
                </c:pt>
                <c:pt idx="8">
                  <c:v>499748</c:v>
                </c:pt>
                <c:pt idx="9">
                  <c:v>390240</c:v>
                </c:pt>
                <c:pt idx="10">
                  <c:v>259024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1-4321-B076-84822CFEAA03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data!$N$17:$N$27</c:f>
              <c:numCache>
                <c:formatCode>General</c:formatCode>
                <c:ptCount val="11"/>
                <c:pt idx="0">
                  <c:v>1233972</c:v>
                </c:pt>
                <c:pt idx="1">
                  <c:v>1078356</c:v>
                </c:pt>
                <c:pt idx="2">
                  <c:v>953628</c:v>
                </c:pt>
                <c:pt idx="3">
                  <c:v>836508</c:v>
                </c:pt>
                <c:pt idx="4">
                  <c:v>727204</c:v>
                </c:pt>
                <c:pt idx="5">
                  <c:v>623956</c:v>
                </c:pt>
                <c:pt idx="6">
                  <c:v>532452</c:v>
                </c:pt>
                <c:pt idx="7">
                  <c:v>464516</c:v>
                </c:pt>
                <c:pt idx="8">
                  <c:v>390524</c:v>
                </c:pt>
                <c:pt idx="9">
                  <c:v>315076</c:v>
                </c:pt>
                <c:pt idx="10">
                  <c:v>212244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51-4321-B076-84822CFEAA03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data!$F$31:$F$41</c:f>
              <c:numCache>
                <c:formatCode>General</c:formatCode>
                <c:ptCount val="11"/>
                <c:pt idx="0">
                  <c:v>847005984</c:v>
                </c:pt>
                <c:pt idx="1">
                  <c:v>806381136</c:v>
                </c:pt>
                <c:pt idx="2">
                  <c:v>764634816</c:v>
                </c:pt>
                <c:pt idx="3">
                  <c:v>741896496</c:v>
                </c:pt>
                <c:pt idx="4">
                  <c:v>678704400</c:v>
                </c:pt>
                <c:pt idx="5">
                  <c:v>621732672</c:v>
                </c:pt>
                <c:pt idx="6">
                  <c:v>545120928</c:v>
                </c:pt>
                <c:pt idx="7">
                  <c:v>475266528</c:v>
                </c:pt>
                <c:pt idx="8">
                  <c:v>390780720</c:v>
                </c:pt>
                <c:pt idx="9">
                  <c:v>300250368</c:v>
                </c:pt>
                <c:pt idx="10">
                  <c:v>178584912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51-4321-B076-84822CFEAA03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data!$N$31:$N$41</c:f>
              <c:numCache>
                <c:formatCode>General</c:formatCode>
                <c:ptCount val="11"/>
                <c:pt idx="0">
                  <c:v>830825424</c:v>
                </c:pt>
                <c:pt idx="1">
                  <c:v>810301536</c:v>
                </c:pt>
                <c:pt idx="2">
                  <c:v>774780336</c:v>
                </c:pt>
                <c:pt idx="3">
                  <c:v>740770272</c:v>
                </c:pt>
                <c:pt idx="4">
                  <c:v>678281472</c:v>
                </c:pt>
                <c:pt idx="5">
                  <c:v>622877904</c:v>
                </c:pt>
                <c:pt idx="6">
                  <c:v>543966192</c:v>
                </c:pt>
                <c:pt idx="7">
                  <c:v>475271280</c:v>
                </c:pt>
                <c:pt idx="8">
                  <c:v>391217904</c:v>
                </c:pt>
                <c:pt idx="9">
                  <c:v>300483216</c:v>
                </c:pt>
                <c:pt idx="10">
                  <c:v>178641936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51-4321-B076-84822CFE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>
                    <a:solidFill>
                      <a:sysClr val="windowText" lastClr="000000"/>
                    </a:solidFill>
                  </a:rPr>
                  <a:t>Maximum tolerant</a:t>
                </a:r>
                <a:r>
                  <a:rPr lang="en-US" altLang="ko-KR" sz="3200" baseline="0">
                    <a:solidFill>
                      <a:sysClr val="windowText" lastClr="000000"/>
                    </a:solidFill>
                  </a:rPr>
                  <a:t> angular velocity,            (mrad/s)</a:t>
                </a:r>
                <a:endParaRPr lang="ko-KR" altLang="en-US" sz="3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6882066993464054"/>
              <c:y val="0.930381201117890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>
                    <a:solidFill>
                      <a:sysClr val="windowText" lastClr="000000"/>
                    </a:solidFill>
                  </a:rPr>
                  <a:t>Overhead signaling messages </a:t>
                </a:r>
                <a:endParaRPr lang="ko-KR" altLang="en-US" sz="3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5.1879084967320259E-3"/>
              <c:y val="0.19102625000000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  <c:dispUnits>
          <c:builtInUnit val="tenThousands"/>
        </c:dispUnits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245759803921566"/>
          <c:y val="2.0157108560754946E-2"/>
          <c:w val="0.83515833333333322"/>
          <c:h val="5.65932022316305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55544429654784"/>
          <c:y val="9.3853462405313046E-2"/>
          <c:w val="0.84134155594683235"/>
          <c:h val="0.74669526310167522"/>
        </c:manualLayout>
      </c:layout>
      <c:lineChart>
        <c:grouping val="standar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data!$C$3:$C$13</c:f>
              <c:numCache>
                <c:formatCode>General</c:formatCode>
                <c:ptCount val="11"/>
                <c:pt idx="0">
                  <c:v>180.835174771863</c:v>
                </c:pt>
                <c:pt idx="1">
                  <c:v>157.93921167627599</c:v>
                </c:pt>
                <c:pt idx="2">
                  <c:v>148.72970028071899</c:v>
                </c:pt>
                <c:pt idx="3">
                  <c:v>137.36675281461399</c:v>
                </c:pt>
                <c:pt idx="4">
                  <c:v>130.144109900172</c:v>
                </c:pt>
                <c:pt idx="5">
                  <c:v>124.10585815238301</c:v>
                </c:pt>
                <c:pt idx="6">
                  <c:v>117.524433010615</c:v>
                </c:pt>
                <c:pt idx="7">
                  <c:v>114.450138863817</c:v>
                </c:pt>
                <c:pt idx="8">
                  <c:v>108.407524293059</c:v>
                </c:pt>
                <c:pt idx="9">
                  <c:v>105.03351510068499</c:v>
                </c:pt>
                <c:pt idx="10">
                  <c:v>100.26805632492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B-4472-A487-39D2F7F9F499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DDRSwG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val>
            <c:numRef>
              <c:f>data!$K$3:$K$13</c:f>
              <c:numCache>
                <c:formatCode>General</c:formatCode>
                <c:ptCount val="11"/>
                <c:pt idx="0">
                  <c:v>121.795859142379</c:v>
                </c:pt>
                <c:pt idx="1">
                  <c:v>118.364349859293</c:v>
                </c:pt>
                <c:pt idx="2">
                  <c:v>115.192594622461</c:v>
                </c:pt>
                <c:pt idx="3">
                  <c:v>112.222420216739</c:v>
                </c:pt>
                <c:pt idx="4">
                  <c:v>109.50046390867</c:v>
                </c:pt>
                <c:pt idx="5">
                  <c:v>107.128111245732</c:v>
                </c:pt>
                <c:pt idx="6">
                  <c:v>105.154736812012</c:v>
                </c:pt>
                <c:pt idx="7">
                  <c:v>103.025955445924</c:v>
                </c:pt>
                <c:pt idx="8">
                  <c:v>99.972802907019499</c:v>
                </c:pt>
                <c:pt idx="9">
                  <c:v>98.061745545247703</c:v>
                </c:pt>
                <c:pt idx="10">
                  <c:v>95.177337849564907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B-4472-A487-39D2F7F9F499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triangle"/>
            <c:size val="10"/>
            <c:spPr>
              <a:solidFill>
                <a:schemeClr val="bg2">
                  <a:lumMod val="50000"/>
                </a:schemeClr>
              </a:solidFill>
              <a:ln w="12700">
                <a:noFill/>
              </a:ln>
              <a:effectLst/>
            </c:spPr>
          </c:marker>
          <c:val>
            <c:numRef>
              <c:f>data!$C$17:$C$27</c:f>
              <c:numCache>
                <c:formatCode>General</c:formatCode>
                <c:ptCount val="11"/>
                <c:pt idx="0">
                  <c:v>205.423577230484</c:v>
                </c:pt>
                <c:pt idx="1">
                  <c:v>185.358622730777</c:v>
                </c:pt>
                <c:pt idx="2">
                  <c:v>170.13528032900601</c:v>
                </c:pt>
                <c:pt idx="3">
                  <c:v>148.91199308475299</c:v>
                </c:pt>
                <c:pt idx="4">
                  <c:v>142.94115669999999</c:v>
                </c:pt>
                <c:pt idx="5">
                  <c:v>134.70093249999999</c:v>
                </c:pt>
                <c:pt idx="6">
                  <c:v>125.009029</c:v>
                </c:pt>
                <c:pt idx="7">
                  <c:v>120.6934493</c:v>
                </c:pt>
                <c:pt idx="8">
                  <c:v>115.94620930000001</c:v>
                </c:pt>
                <c:pt idx="9">
                  <c:v>110.3882586</c:v>
                </c:pt>
                <c:pt idx="10">
                  <c:v>103.45763460000001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B-4472-A487-39D2F7F9F499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data!$K$17:$K$27</c:f>
              <c:numCache>
                <c:formatCode>General</c:formatCode>
                <c:ptCount val="11"/>
                <c:pt idx="0">
                  <c:v>124.255627808645</c:v>
                </c:pt>
                <c:pt idx="1">
                  <c:v>121.15293310172601</c:v>
                </c:pt>
                <c:pt idx="2">
                  <c:v>118.27733381284401</c:v>
                </c:pt>
                <c:pt idx="3">
                  <c:v>116.001597551179</c:v>
                </c:pt>
                <c:pt idx="4">
                  <c:v>113.62764114847</c:v>
                </c:pt>
                <c:pt idx="5">
                  <c:v>110.468489488442</c:v>
                </c:pt>
                <c:pt idx="6">
                  <c:v>107.88735378460299</c:v>
                </c:pt>
                <c:pt idx="7">
                  <c:v>105.57870012394</c:v>
                </c:pt>
                <c:pt idx="8">
                  <c:v>103.045579785021</c:v>
                </c:pt>
                <c:pt idx="9">
                  <c:v>100.427370491231</c:v>
                </c:pt>
                <c:pt idx="10">
                  <c:v>97.010767996481803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B-4472-A487-39D2F7F9F499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squar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data!$C$31:$C$41</c:f>
              <c:numCache>
                <c:formatCode>General</c:formatCode>
                <c:ptCount val="11"/>
                <c:pt idx="0">
                  <c:v>131.31698690150799</c:v>
                </c:pt>
                <c:pt idx="1">
                  <c:v>125.65178925574099</c:v>
                </c:pt>
                <c:pt idx="2">
                  <c:v>121.071620669734</c:v>
                </c:pt>
                <c:pt idx="3">
                  <c:v>117.224850329554</c:v>
                </c:pt>
                <c:pt idx="4">
                  <c:v>113.32760805916899</c:v>
                </c:pt>
                <c:pt idx="5">
                  <c:v>109.50034954281701</c:v>
                </c:pt>
                <c:pt idx="6">
                  <c:v>106.025345091734</c:v>
                </c:pt>
                <c:pt idx="7">
                  <c:v>102.79975564385499</c:v>
                </c:pt>
                <c:pt idx="8">
                  <c:v>99.250006089705096</c:v>
                </c:pt>
                <c:pt idx="9">
                  <c:v>95.873429446079797</c:v>
                </c:pt>
                <c:pt idx="10">
                  <c:v>92.088473209434994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AB-4472-A487-39D2F7F9F499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15875">
                <a:solidFill>
                  <a:schemeClr val="tx1"/>
                </a:solidFill>
              </a:ln>
              <a:effectLst/>
            </c:spPr>
          </c:marker>
          <c:val>
            <c:numRef>
              <c:f>data!$K$31:$K$41</c:f>
              <c:numCache>
                <c:formatCode>General</c:formatCode>
                <c:ptCount val="11"/>
                <c:pt idx="0">
                  <c:v>131.10465400224899</c:v>
                </c:pt>
                <c:pt idx="1">
                  <c:v>125.76822107408999</c:v>
                </c:pt>
                <c:pt idx="2">
                  <c:v>121.253613482128</c:v>
                </c:pt>
                <c:pt idx="3">
                  <c:v>117.189758028567</c:v>
                </c:pt>
                <c:pt idx="4">
                  <c:v>113.24906699008601</c:v>
                </c:pt>
                <c:pt idx="5">
                  <c:v>109.85349027168699</c:v>
                </c:pt>
                <c:pt idx="6">
                  <c:v>105.911938252865</c:v>
                </c:pt>
                <c:pt idx="7">
                  <c:v>102.76701778739501</c:v>
                </c:pt>
                <c:pt idx="8">
                  <c:v>99.352709081476405</c:v>
                </c:pt>
                <c:pt idx="9">
                  <c:v>95.926576476869798</c:v>
                </c:pt>
                <c:pt idx="10">
                  <c:v>92.011849651265507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AB-4472-A487-39D2F7F9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78767"/>
        <c:axId val="63271567"/>
      </c:lineChart>
      <c:catAx>
        <c:axId val="632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 b="0" i="0" u="none" strike="noStrike" kern="1200" baseline="0">
                    <a:solidFill>
                      <a:sysClr val="windowText" lastClr="000000"/>
                    </a:solidFill>
                  </a:rPr>
                  <a:t>Maximum tolerant angular velocity,            (mrad/s)</a:t>
                </a:r>
                <a:endParaRPr lang="ko-KR" altLang="en-US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21829188076955636"/>
              <c:y val="0.917015376066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  <c:max val="2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3200">
                    <a:solidFill>
                      <a:sysClr val="windowText" lastClr="000000"/>
                    </a:solidFill>
                  </a:rPr>
                  <a:t>End</a:t>
                </a:r>
                <a:r>
                  <a:rPr lang="en-US" altLang="ko-KR" sz="3200" baseline="0">
                    <a:solidFill>
                      <a:sysClr val="windowText" lastClr="000000"/>
                    </a:solidFill>
                  </a:rPr>
                  <a:t> to end propagation delay (ms)</a:t>
                </a:r>
                <a:endParaRPr lang="ko-KR" altLang="en-US" sz="32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7023390927894975E-4"/>
              <c:y val="0.1030919418094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057419839642287"/>
          <c:y val="1.3254242516344215E-2"/>
          <c:w val="0.83926009814410596"/>
          <c:h val="5.677026910454956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432706</xdr:colOff>
      <xdr:row>4</xdr:row>
      <xdr:rowOff>106132</xdr:rowOff>
    </xdr:from>
    <xdr:to>
      <xdr:col>21</xdr:col>
      <xdr:colOff>426277</xdr:colOff>
      <xdr:row>39</xdr:row>
      <xdr:rowOff>201206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E9E22430-05A6-54A4-A7EC-BCBFB64B038D}"/>
            </a:ext>
          </a:extLst>
        </xdr:cNvPr>
        <xdr:cNvGrpSpPr/>
      </xdr:nvGrpSpPr>
      <xdr:grpSpPr>
        <a:xfrm>
          <a:off x="2473777" y="922561"/>
          <a:ext cx="12240000" cy="7238824"/>
          <a:chOff x="2473777" y="922561"/>
          <a:chExt cx="12240000" cy="7238824"/>
        </a:xfrm>
      </xdr:grpSpPr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AF8C8674-5719-478B-B833-7D7D5693CCCA}"/>
              </a:ext>
            </a:extLst>
          </xdr:cNvPr>
          <xdr:cNvGraphicFramePr>
            <a:graphicFrameLocks noChangeAspect="1"/>
          </xdr:cNvGraphicFramePr>
        </xdr:nvGraphicFramePr>
        <xdr:xfrm>
          <a:off x="2473777" y="922561"/>
          <a:ext cx="12240000" cy="72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3" name="그림 2">
            <a:extLst>
              <a:ext uri="{FF2B5EF4-FFF2-40B4-BE49-F238E27FC236}">
                <a16:creationId xmlns:a16="http://schemas.microsoft.com/office/drawing/2014/main" id="{1B032584-BA88-4D2F-B3F2-FB7056EB5B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293928" y="7565571"/>
            <a:ext cx="1040880" cy="59581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544285</xdr:colOff>
      <xdr:row>3</xdr:row>
      <xdr:rowOff>163283</xdr:rowOff>
    </xdr:from>
    <xdr:to>
      <xdr:col>21</xdr:col>
      <xdr:colOff>537856</xdr:colOff>
      <xdr:row>39</xdr:row>
      <xdr:rowOff>54249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B8F64D0-DAA2-41A9-899E-0312079E0F47}"/>
            </a:ext>
          </a:extLst>
        </xdr:cNvPr>
        <xdr:cNvGrpSpPr/>
      </xdr:nvGrpSpPr>
      <xdr:grpSpPr>
        <a:xfrm>
          <a:off x="2585356" y="775604"/>
          <a:ext cx="12240000" cy="7238824"/>
          <a:chOff x="2473777" y="922561"/>
          <a:chExt cx="12240000" cy="7238824"/>
        </a:xfrm>
      </xdr:grpSpPr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CB301103-DB1E-053F-2094-34BB7DAF861A}"/>
              </a:ext>
            </a:extLst>
          </xdr:cNvPr>
          <xdr:cNvGraphicFramePr>
            <a:graphicFrameLocks noChangeAspect="1"/>
          </xdr:cNvGraphicFramePr>
        </xdr:nvGraphicFramePr>
        <xdr:xfrm>
          <a:off x="2473777" y="922561"/>
          <a:ext cx="12240000" cy="72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7" name="그림 6">
            <a:extLst>
              <a:ext uri="{FF2B5EF4-FFF2-40B4-BE49-F238E27FC236}">
                <a16:creationId xmlns:a16="http://schemas.microsoft.com/office/drawing/2014/main" id="{79164B86-6A99-B4F1-A36F-8C2A3A3DE4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504714" y="7565571"/>
            <a:ext cx="1040880" cy="595814"/>
          </a:xfrm>
          <a:prstGeom prst="rect">
            <a:avLst/>
          </a:prstGeom>
        </xdr:spPr>
      </xdr:pic>
    </xdr:grpSp>
    <xdr:clientData/>
  </xdr:twoCellAnchor>
  <xdr:twoCellAnchor editAs="oneCell">
    <xdr:from>
      <xdr:col>21</xdr:col>
      <xdr:colOff>0</xdr:colOff>
      <xdr:row>42</xdr:row>
      <xdr:rowOff>0</xdr:rowOff>
    </xdr:from>
    <xdr:to>
      <xdr:col>38</xdr:col>
      <xdr:colOff>675758</xdr:colOff>
      <xdr:row>77</xdr:row>
      <xdr:rowOff>98926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CB20E74-A18E-2C69-4F5F-51732E300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0" y="8572500"/>
          <a:ext cx="12241829" cy="72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2</xdr:row>
      <xdr:rowOff>31296</xdr:rowOff>
    </xdr:from>
    <xdr:to>
      <xdr:col>18</xdr:col>
      <xdr:colOff>312964</xdr:colOff>
      <xdr:row>36</xdr:row>
      <xdr:rowOff>173993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8151AC20-CDC8-CAF4-1AEE-1E963A0930FE}"/>
            </a:ext>
          </a:extLst>
        </xdr:cNvPr>
        <xdr:cNvGrpSpPr/>
      </xdr:nvGrpSpPr>
      <xdr:grpSpPr>
        <a:xfrm>
          <a:off x="581024" y="439510"/>
          <a:ext cx="12372976" cy="7082340"/>
          <a:chOff x="581024" y="439510"/>
          <a:chExt cx="12372976" cy="7082340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73FFFA1-6A47-47AB-ACEB-2D8C341CABE0}"/>
              </a:ext>
            </a:extLst>
          </xdr:cNvPr>
          <xdr:cNvGraphicFramePr>
            <a:graphicFrameLocks noChangeAspect="1"/>
          </xdr:cNvGraphicFramePr>
        </xdr:nvGraphicFramePr>
        <xdr:xfrm>
          <a:off x="581024" y="439510"/>
          <a:ext cx="12372976" cy="7009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2" name="그림 1">
            <a:extLst>
              <a:ext uri="{FF2B5EF4-FFF2-40B4-BE49-F238E27FC236}">
                <a16:creationId xmlns:a16="http://schemas.microsoft.com/office/drawing/2014/main" id="{802C4BBC-58C4-4DB0-9FE4-1F6FFF15E3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572501" y="6926036"/>
            <a:ext cx="1040880" cy="595814"/>
          </a:xfrm>
          <a:prstGeom prst="rect">
            <a:avLst/>
          </a:prstGeom>
        </xdr:spPr>
      </xdr:pic>
    </xdr:grpSp>
    <xdr:clientData/>
  </xdr:twoCellAnchor>
  <xdr:twoCellAnchor editAs="oneCell">
    <xdr:from>
      <xdr:col>21</xdr:col>
      <xdr:colOff>0</xdr:colOff>
      <xdr:row>31</xdr:row>
      <xdr:rowOff>0</xdr:rowOff>
    </xdr:from>
    <xdr:to>
      <xdr:col>39</xdr:col>
      <xdr:colOff>129524</xdr:colOff>
      <xdr:row>65</xdr:row>
      <xdr:rowOff>144523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37E7A88-D173-7BFB-8C9F-A17C628F2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82107" y="6327321"/>
          <a:ext cx="12375953" cy="70841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0</xdr:row>
      <xdr:rowOff>171448</xdr:rowOff>
    </xdr:from>
    <xdr:to>
      <xdr:col>21</xdr:col>
      <xdr:colOff>421715</xdr:colOff>
      <xdr:row>37</xdr:row>
      <xdr:rowOff>24160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EC5D8289-EA86-2469-A2D3-E350FBAE572C}"/>
            </a:ext>
          </a:extLst>
        </xdr:cNvPr>
        <xdr:cNvGrpSpPr/>
      </xdr:nvGrpSpPr>
      <xdr:grpSpPr>
        <a:xfrm>
          <a:off x="2536450" y="171448"/>
          <a:ext cx="12240000" cy="7730447"/>
          <a:chOff x="2536450" y="171448"/>
          <a:chExt cx="12240000" cy="7730447"/>
        </a:xfrm>
      </xdr:grpSpPr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38AB5515-E2B0-440A-B5DB-B40BCB3C5940}"/>
              </a:ext>
            </a:extLst>
          </xdr:cNvPr>
          <xdr:cNvGraphicFramePr>
            <a:graphicFrameLocks/>
          </xdr:cNvGraphicFramePr>
        </xdr:nvGraphicFramePr>
        <xdr:xfrm>
          <a:off x="2536450" y="171448"/>
          <a:ext cx="12240000" cy="76726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3" name="그림 2">
            <a:extLst>
              <a:ext uri="{FF2B5EF4-FFF2-40B4-BE49-F238E27FC236}">
                <a16:creationId xmlns:a16="http://schemas.microsoft.com/office/drawing/2014/main" id="{D89FDB34-C85C-6D4B-D7E3-FEA370F954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317943" y="7306081"/>
            <a:ext cx="1040880" cy="595814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0</xdr:colOff>
      <xdr:row>48</xdr:row>
      <xdr:rowOff>0</xdr:rowOff>
    </xdr:from>
    <xdr:to>
      <xdr:col>28</xdr:col>
      <xdr:colOff>621329</xdr:colOff>
      <xdr:row>84</xdr:row>
      <xdr:rowOff>65575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8E34AA-AD76-D4BA-EB4F-724FB33A3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19147" y="10219765"/>
          <a:ext cx="12241829" cy="7730398"/>
        </a:xfrm>
        <a:prstGeom prst="rect">
          <a:avLst/>
        </a:prstGeom>
      </xdr:spPr>
    </xdr:pic>
    <xdr:clientData/>
  </xdr:twoCellAnchor>
  <xdr:twoCellAnchor>
    <xdr:from>
      <xdr:col>16</xdr:col>
      <xdr:colOff>533402</xdr:colOff>
      <xdr:row>35</xdr:row>
      <xdr:rowOff>6569</xdr:rowOff>
    </xdr:from>
    <xdr:to>
      <xdr:col>18</xdr:col>
      <xdr:colOff>207164</xdr:colOff>
      <xdr:row>37</xdr:row>
      <xdr:rowOff>176560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377DDFA-941C-1E86-D91A-B307AEC0E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0343" y="7458481"/>
          <a:ext cx="1040880" cy="59581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336177</xdr:colOff>
      <xdr:row>48</xdr:row>
      <xdr:rowOff>22412</xdr:rowOff>
    </xdr:from>
    <xdr:to>
      <xdr:col>20</xdr:col>
      <xdr:colOff>273948</xdr:colOff>
      <xdr:row>84</xdr:row>
      <xdr:rowOff>87987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9211C0F-26F4-2EE7-7D4D-DB1FE0C2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3295" y="10242177"/>
          <a:ext cx="12241829" cy="77303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507465</xdr:colOff>
      <xdr:row>5</xdr:row>
      <xdr:rowOff>48984</xdr:rowOff>
    </xdr:from>
    <xdr:to>
      <xdr:col>21</xdr:col>
      <xdr:colOff>501037</xdr:colOff>
      <xdr:row>40</xdr:row>
      <xdr:rowOff>105234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0650DE-9BD6-4C58-8D8D-6F543DB19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35</xdr:row>
      <xdr:rowOff>0</xdr:rowOff>
    </xdr:from>
    <xdr:to>
      <xdr:col>39</xdr:col>
      <xdr:colOff>682294</xdr:colOff>
      <xdr:row>70</xdr:row>
      <xdr:rowOff>59011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A136593-3C74-ECDE-1AB4-ADD6C60A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8294" y="7451912"/>
          <a:ext cx="12302794" cy="7510923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0.66841</cdr:x>
      <cdr:y>0.91617</cdr:y>
    </cdr:from>
    <cdr:to>
      <cdr:x>0.75305</cdr:x>
      <cdr:y>0.99552</cdr:y>
    </cdr:to>
    <cdr:pic>
      <cdr:nvPicPr>
        <cdr:cNvPr id="2" name="그림 1">
          <a:extLst xmlns:a="http://schemas.openxmlformats.org/drawingml/2006/main">
            <a:ext uri="{FF2B5EF4-FFF2-40B4-BE49-F238E27FC236}">
              <a16:creationId xmlns:a16="http://schemas.microsoft.com/office/drawing/2014/main" id="{D377DDFA-941C-1E86-D91A-B307AEC0EC0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219888" y="6878731"/>
          <a:ext cx="1040880" cy="59581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519C-BCF1-431B-8A6B-7DEB49978D6C}">
  <dimension ref="A1:Y54"/>
  <sheetViews>
    <sheetView workbookViewId="0">
      <selection activeCell="H44" sqref="H44:H54"/>
    </sheetView>
  </sheetViews>
  <sheetFormatPr defaultRowHeight="16.5" x14ac:dyDescent="0.3"/>
  <cols>
    <col min="6" max="6" width="15.375" customWidth="1"/>
    <col min="14" max="14" width="34.75" customWidth="1"/>
    <col min="17" max="17" width="1.75" customWidth="1"/>
    <col min="18" max="18" width="17.75" customWidth="1"/>
    <col min="19" max="19" width="9.5" customWidth="1"/>
    <col min="20" max="20" width="9.875" customWidth="1"/>
  </cols>
  <sheetData>
    <row r="1" spans="1:25" x14ac:dyDescent="0.3">
      <c r="A1" t="s">
        <v>17</v>
      </c>
      <c r="I1" t="s">
        <v>18</v>
      </c>
      <c r="S1" t="s">
        <v>12</v>
      </c>
      <c r="T1" t="s">
        <v>13</v>
      </c>
    </row>
    <row r="2" spans="1:25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R2" t="s">
        <v>11</v>
      </c>
      <c r="S2">
        <v>24.538650674662598</v>
      </c>
      <c r="T2" t="s">
        <v>22</v>
      </c>
    </row>
    <row r="3" spans="1:25" x14ac:dyDescent="0.3">
      <c r="A3">
        <v>1E-3</v>
      </c>
      <c r="B3">
        <v>37.896801599200401</v>
      </c>
      <c r="C3">
        <v>180.835174771863</v>
      </c>
      <c r="D3">
        <v>929782</v>
      </c>
      <c r="E3">
        <v>9.2931734132933492</v>
      </c>
      <c r="F3">
        <v>1181126</v>
      </c>
      <c r="G3">
        <v>11.805357321339301</v>
      </c>
      <c r="I3">
        <v>1E-3</v>
      </c>
      <c r="J3">
        <v>25.1891954022988</v>
      </c>
      <c r="K3">
        <v>121.795859142379</v>
      </c>
      <c r="L3">
        <v>592755</v>
      </c>
      <c r="M3">
        <v>5.9245877061469203</v>
      </c>
      <c r="N3">
        <v>740310</v>
      </c>
      <c r="O3">
        <v>7.3994002998500701</v>
      </c>
      <c r="R3">
        <f>A3*1000</f>
        <v>1</v>
      </c>
    </row>
    <row r="4" spans="1:25" x14ac:dyDescent="0.3">
      <c r="A4">
        <v>1.0250000000000001E-3</v>
      </c>
      <c r="B4">
        <v>34.436701649175397</v>
      </c>
      <c r="C4">
        <v>157.93921167627599</v>
      </c>
      <c r="D4">
        <v>725393</v>
      </c>
      <c r="E4">
        <v>7.25030484757621</v>
      </c>
      <c r="F4">
        <v>936431</v>
      </c>
      <c r="G4">
        <v>9.3596301849075392</v>
      </c>
      <c r="I4">
        <v>1.0250000000000001E-3</v>
      </c>
      <c r="J4">
        <v>25.166896551724101</v>
      </c>
      <c r="K4">
        <v>118.364349859293</v>
      </c>
      <c r="L4">
        <v>514729</v>
      </c>
      <c r="M4">
        <v>5.14471764117941</v>
      </c>
      <c r="N4">
        <v>638324</v>
      </c>
      <c r="O4">
        <v>6.3800499750124899</v>
      </c>
      <c r="R4">
        <f t="shared" ref="R4:R13" si="0">A4*1000</f>
        <v>1.0250000000000001</v>
      </c>
    </row>
    <row r="5" spans="1:25" x14ac:dyDescent="0.3">
      <c r="A5">
        <v>1.0499999999999999E-3</v>
      </c>
      <c r="B5">
        <v>33.088405797101402</v>
      </c>
      <c r="C5">
        <v>148.72970028071899</v>
      </c>
      <c r="D5">
        <v>643036</v>
      </c>
      <c r="E5">
        <v>6.4271464267866003</v>
      </c>
      <c r="F5">
        <v>814651</v>
      </c>
      <c r="G5">
        <v>8.1424387806096892</v>
      </c>
      <c r="I5">
        <v>1.0499999999999999E-3</v>
      </c>
      <c r="J5">
        <v>24.956991504247799</v>
      </c>
      <c r="K5">
        <v>115.192594622461</v>
      </c>
      <c r="L5">
        <v>463209</v>
      </c>
      <c r="M5">
        <v>4.6297751124437703</v>
      </c>
      <c r="N5">
        <v>571363</v>
      </c>
      <c r="O5">
        <v>5.7107746126936503</v>
      </c>
      <c r="R5">
        <f t="shared" si="0"/>
        <v>1.05</v>
      </c>
    </row>
    <row r="6" spans="1:25" x14ac:dyDescent="0.3">
      <c r="A6">
        <v>1.075E-3</v>
      </c>
      <c r="B6">
        <v>31.4049675162418</v>
      </c>
      <c r="C6">
        <v>137.36675281461399</v>
      </c>
      <c r="D6">
        <v>539928</v>
      </c>
      <c r="E6">
        <v>5.39658170914542</v>
      </c>
      <c r="F6">
        <v>679739</v>
      </c>
      <c r="G6">
        <v>6.7939930034982501</v>
      </c>
      <c r="I6">
        <v>1.075E-3</v>
      </c>
      <c r="J6">
        <v>24.873533233383299</v>
      </c>
      <c r="K6">
        <v>112.222420216739</v>
      </c>
      <c r="L6">
        <v>408459</v>
      </c>
      <c r="M6">
        <v>4.0825487256371797</v>
      </c>
      <c r="N6">
        <v>496811</v>
      </c>
      <c r="O6">
        <v>4.96562718640679</v>
      </c>
      <c r="R6">
        <f t="shared" si="0"/>
        <v>1.075</v>
      </c>
    </row>
    <row r="7" spans="1:25" x14ac:dyDescent="0.3">
      <c r="A7">
        <v>1.1000000000000001E-3</v>
      </c>
      <c r="B7">
        <v>30.366866566716599</v>
      </c>
      <c r="C7">
        <v>130.144109900172</v>
      </c>
      <c r="D7">
        <v>473486</v>
      </c>
      <c r="E7">
        <v>4.7324937531234301</v>
      </c>
      <c r="F7">
        <v>584509</v>
      </c>
      <c r="G7">
        <v>5.8421689155422198</v>
      </c>
      <c r="I7">
        <v>1.1000000000000001E-3</v>
      </c>
      <c r="J7">
        <v>24.782328835582199</v>
      </c>
      <c r="K7">
        <v>109.50046390867</v>
      </c>
      <c r="L7">
        <v>357995</v>
      </c>
      <c r="M7">
        <v>3.57816091954022</v>
      </c>
      <c r="N7">
        <v>428811</v>
      </c>
      <c r="O7">
        <v>4.2859670164917496</v>
      </c>
      <c r="R7">
        <f t="shared" si="0"/>
        <v>1.1000000000000001</v>
      </c>
    </row>
    <row r="8" spans="1:25" x14ac:dyDescent="0.3">
      <c r="A8">
        <v>1.1249999999999999E-3</v>
      </c>
      <c r="B8">
        <v>29.469855072463702</v>
      </c>
      <c r="C8">
        <v>124.10585815238301</v>
      </c>
      <c r="D8">
        <v>414226</v>
      </c>
      <c r="E8">
        <v>4.1401899050474702</v>
      </c>
      <c r="F8">
        <v>499726</v>
      </c>
      <c r="G8">
        <v>4.9947626186906504</v>
      </c>
      <c r="I8">
        <v>1.1249999999999999E-3</v>
      </c>
      <c r="J8">
        <v>24.7260369815092</v>
      </c>
      <c r="K8">
        <v>107.128111245732</v>
      </c>
      <c r="L8">
        <v>315944</v>
      </c>
      <c r="M8">
        <v>3.1578610694652598</v>
      </c>
      <c r="N8">
        <v>373523</v>
      </c>
      <c r="O8">
        <v>3.7333633183408201</v>
      </c>
      <c r="R8">
        <f t="shared" si="0"/>
        <v>1.125</v>
      </c>
    </row>
    <row r="9" spans="1:25" x14ac:dyDescent="0.3">
      <c r="A9">
        <v>1.15E-3</v>
      </c>
      <c r="B9">
        <v>28.5351124437781</v>
      </c>
      <c r="C9">
        <v>117.524433010615</v>
      </c>
      <c r="D9">
        <v>348859</v>
      </c>
      <c r="E9">
        <v>3.4868465767116401</v>
      </c>
      <c r="F9">
        <v>413362</v>
      </c>
      <c r="G9">
        <v>4.1315542228885498</v>
      </c>
      <c r="I9">
        <v>1.15E-3</v>
      </c>
      <c r="J9">
        <v>24.879460269865</v>
      </c>
      <c r="K9">
        <v>105.154736812012</v>
      </c>
      <c r="L9">
        <v>275647</v>
      </c>
      <c r="M9">
        <v>2.7550924537731101</v>
      </c>
      <c r="N9">
        <v>318544</v>
      </c>
      <c r="O9">
        <v>3.1838480759620098</v>
      </c>
      <c r="R9">
        <f t="shared" si="0"/>
        <v>1.1499999999999999</v>
      </c>
    </row>
    <row r="10" spans="1:25" x14ac:dyDescent="0.3">
      <c r="A10">
        <v>1.175E-3</v>
      </c>
      <c r="B10">
        <v>28.129435282358799</v>
      </c>
      <c r="C10">
        <v>114.450138863817</v>
      </c>
      <c r="D10">
        <v>309005</v>
      </c>
      <c r="E10">
        <v>3.0885057471264301</v>
      </c>
      <c r="F10">
        <v>351325</v>
      </c>
      <c r="G10">
        <v>3.5114942528735602</v>
      </c>
      <c r="I10">
        <v>1.175E-3</v>
      </c>
      <c r="J10">
        <v>24.7492253873063</v>
      </c>
      <c r="K10">
        <v>103.025955445924</v>
      </c>
      <c r="L10">
        <v>242059</v>
      </c>
      <c r="M10">
        <v>2.4193803098450699</v>
      </c>
      <c r="N10">
        <v>273367</v>
      </c>
      <c r="O10">
        <v>2.7323038480759601</v>
      </c>
      <c r="R10">
        <f t="shared" si="0"/>
        <v>1.175</v>
      </c>
    </row>
    <row r="11" spans="1:25" x14ac:dyDescent="0.3">
      <c r="A11">
        <v>1.1999999999999999E-3</v>
      </c>
      <c r="B11">
        <v>27.2581909045477</v>
      </c>
      <c r="C11">
        <v>108.407524293059</v>
      </c>
      <c r="D11">
        <v>246242</v>
      </c>
      <c r="E11">
        <v>2.46118940529735</v>
      </c>
      <c r="F11">
        <v>271330</v>
      </c>
      <c r="G11">
        <v>2.7119440279860001</v>
      </c>
      <c r="I11">
        <v>1.1999999999999999E-3</v>
      </c>
      <c r="J11">
        <v>24.599170414792599</v>
      </c>
      <c r="K11">
        <v>99.972802907019499</v>
      </c>
      <c r="L11">
        <v>197375</v>
      </c>
      <c r="M11">
        <v>1.9727636181909001</v>
      </c>
      <c r="N11">
        <v>215959</v>
      </c>
      <c r="O11">
        <v>2.1585107446276801</v>
      </c>
      <c r="R11">
        <f t="shared" si="0"/>
        <v>1.2</v>
      </c>
    </row>
    <row r="12" spans="1:25" x14ac:dyDescent="0.3">
      <c r="A12">
        <v>1.225E-3</v>
      </c>
      <c r="B12">
        <v>26.7699050474762</v>
      </c>
      <c r="C12">
        <v>105.03351510068499</v>
      </c>
      <c r="D12">
        <v>203959</v>
      </c>
      <c r="E12">
        <v>2.0385707146426699</v>
      </c>
      <c r="F12">
        <v>211774</v>
      </c>
      <c r="G12">
        <v>2.1166816591704101</v>
      </c>
      <c r="I12">
        <v>1.225E-3</v>
      </c>
      <c r="J12">
        <v>24.5712943528235</v>
      </c>
      <c r="K12">
        <v>98.061745545247703</v>
      </c>
      <c r="L12">
        <v>163748</v>
      </c>
      <c r="M12">
        <v>1.6366616691654099</v>
      </c>
      <c r="N12">
        <v>170475</v>
      </c>
      <c r="O12">
        <v>1.7038980509745101</v>
      </c>
      <c r="R12">
        <f t="shared" si="0"/>
        <v>1.2249999999999999</v>
      </c>
    </row>
    <row r="13" spans="1:25" x14ac:dyDescent="0.3">
      <c r="A13">
        <v>1.25E-3</v>
      </c>
      <c r="B13">
        <v>26.121439280359802</v>
      </c>
      <c r="C13">
        <v>100.26805632492</v>
      </c>
      <c r="D13">
        <v>145987</v>
      </c>
      <c r="E13">
        <v>1.4591404297851001</v>
      </c>
      <c r="F13">
        <v>141454</v>
      </c>
      <c r="G13">
        <v>1.41383308345827</v>
      </c>
      <c r="I13">
        <v>1.25E-3</v>
      </c>
      <c r="J13">
        <v>24.4689255372313</v>
      </c>
      <c r="K13">
        <v>95.177337849564907</v>
      </c>
      <c r="L13">
        <v>116642</v>
      </c>
      <c r="M13">
        <v>1.16583708145927</v>
      </c>
      <c r="N13">
        <v>113273</v>
      </c>
      <c r="O13">
        <v>1.1321639180409699</v>
      </c>
      <c r="R13">
        <f t="shared" si="0"/>
        <v>1.25</v>
      </c>
    </row>
    <row r="15" spans="1:25" x14ac:dyDescent="0.3">
      <c r="A15" t="s">
        <v>0</v>
      </c>
      <c r="I15" t="s">
        <v>9</v>
      </c>
      <c r="R15">
        <f>F3/F17</f>
        <v>0.54327423728938296</v>
      </c>
    </row>
    <row r="16" spans="1:25" x14ac:dyDescent="0.3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I16" t="s">
        <v>2</v>
      </c>
      <c r="J16" t="s">
        <v>3</v>
      </c>
      <c r="K16" t="s">
        <v>4</v>
      </c>
      <c r="L16" t="s">
        <v>5</v>
      </c>
      <c r="M16" t="s">
        <v>6</v>
      </c>
      <c r="N16" t="s">
        <v>7</v>
      </c>
      <c r="O16" t="s">
        <v>8</v>
      </c>
      <c r="R16">
        <f t="shared" ref="R16:R21" si="1">F4/F18</f>
        <v>0.5382480273322543</v>
      </c>
      <c r="S16">
        <v>1E-3</v>
      </c>
      <c r="T16">
        <v>40.587996001999002</v>
      </c>
      <c r="U16">
        <v>198.63862984742499</v>
      </c>
      <c r="V16">
        <v>917241</v>
      </c>
      <c r="W16">
        <v>9.16782608695652</v>
      </c>
      <c r="X16">
        <v>1170690</v>
      </c>
      <c r="Y16">
        <v>11.7010494752623</v>
      </c>
    </row>
    <row r="17" spans="1:25" x14ac:dyDescent="0.3">
      <c r="A17">
        <v>1E-3</v>
      </c>
      <c r="B17">
        <v>41.585260780041096</v>
      </c>
      <c r="C17">
        <v>205.423577230484</v>
      </c>
      <c r="D17">
        <v>543522</v>
      </c>
      <c r="E17">
        <v>5.43272094836375</v>
      </c>
      <c r="F17">
        <v>2174088</v>
      </c>
      <c r="G17">
        <v>21.730883793455</v>
      </c>
      <c r="I17">
        <v>1E-3</v>
      </c>
      <c r="J17">
        <v>25.192163918040901</v>
      </c>
      <c r="K17">
        <v>124.255627808645</v>
      </c>
      <c r="L17">
        <v>308493</v>
      </c>
      <c r="M17">
        <v>3.0833883058470701</v>
      </c>
      <c r="N17">
        <v>1233972</v>
      </c>
      <c r="O17">
        <v>12.3335532233883</v>
      </c>
      <c r="R17">
        <f t="shared" si="1"/>
        <v>0.57131766527621541</v>
      </c>
      <c r="S17">
        <v>1.0250000000000001E-3</v>
      </c>
      <c r="T17">
        <v>38.051264367816003</v>
      </c>
      <c r="U17">
        <v>181.658278589719</v>
      </c>
      <c r="V17">
        <v>717981</v>
      </c>
      <c r="W17">
        <v>7.1762218890554701</v>
      </c>
      <c r="X17">
        <v>930785</v>
      </c>
      <c r="Y17">
        <v>9.3031984007995998</v>
      </c>
    </row>
    <row r="18" spans="1:25" x14ac:dyDescent="0.3">
      <c r="A18">
        <v>1.0250000000000001E-3</v>
      </c>
      <c r="B18">
        <v>38.5413193403298</v>
      </c>
      <c r="C18">
        <v>185.358622730777</v>
      </c>
      <c r="D18">
        <v>434944</v>
      </c>
      <c r="E18">
        <v>4.3472663668165898</v>
      </c>
      <c r="F18">
        <v>1739776</v>
      </c>
      <c r="G18">
        <v>17.389065467266299</v>
      </c>
      <c r="I18">
        <v>1.0250000000000001E-3</v>
      </c>
      <c r="J18">
        <v>25.1360219890054</v>
      </c>
      <c r="K18">
        <v>121.15293310172601</v>
      </c>
      <c r="L18">
        <v>269589</v>
      </c>
      <c r="M18">
        <v>2.69454272863568</v>
      </c>
      <c r="N18">
        <v>1078356</v>
      </c>
      <c r="O18">
        <v>10.7781709145427</v>
      </c>
      <c r="R18">
        <f t="shared" si="1"/>
        <v>0.63169716705140644</v>
      </c>
      <c r="S18">
        <v>1.0499999999999999E-3</v>
      </c>
      <c r="T18">
        <v>36.727826086956497</v>
      </c>
      <c r="U18">
        <v>172.492685991087</v>
      </c>
      <c r="V18">
        <v>635083</v>
      </c>
      <c r="W18">
        <v>6.3476561719140401</v>
      </c>
      <c r="X18">
        <v>810992</v>
      </c>
      <c r="Y18">
        <v>8.1058670664667591</v>
      </c>
    </row>
    <row r="19" spans="1:25" x14ac:dyDescent="0.3">
      <c r="A19">
        <v>1.0499999999999999E-3</v>
      </c>
      <c r="B19">
        <v>36.256071964017899</v>
      </c>
      <c r="C19">
        <v>170.13528032900601</v>
      </c>
      <c r="D19">
        <v>356479</v>
      </c>
      <c r="E19">
        <v>3.5630084957521202</v>
      </c>
      <c r="F19">
        <v>1425916</v>
      </c>
      <c r="G19">
        <v>14.252033983008401</v>
      </c>
      <c r="I19">
        <v>1.0499999999999999E-3</v>
      </c>
      <c r="J19">
        <v>25.073783108445699</v>
      </c>
      <c r="K19">
        <v>118.27733381284401</v>
      </c>
      <c r="L19">
        <v>238407</v>
      </c>
      <c r="M19">
        <v>2.3828785607196399</v>
      </c>
      <c r="N19">
        <v>953628</v>
      </c>
      <c r="O19">
        <v>9.5315142428785595</v>
      </c>
      <c r="R19">
        <f t="shared" si="1"/>
        <v>0.60277550902550903</v>
      </c>
      <c r="S19">
        <v>1.075E-3</v>
      </c>
      <c r="T19">
        <v>34.976691654172903</v>
      </c>
      <c r="U19">
        <v>160.85259046850501</v>
      </c>
      <c r="V19">
        <v>534017</v>
      </c>
      <c r="W19">
        <v>5.3375012493753102</v>
      </c>
      <c r="X19">
        <v>678211</v>
      </c>
      <c r="Y19">
        <v>6.7787206396801603</v>
      </c>
    </row>
    <row r="20" spans="1:25" x14ac:dyDescent="0.3">
      <c r="A20">
        <v>1.075E-3</v>
      </c>
      <c r="B20">
        <v>33.066126936531703</v>
      </c>
      <c r="C20">
        <v>148.91199308475299</v>
      </c>
      <c r="D20">
        <v>269013</v>
      </c>
      <c r="E20">
        <v>2.6887856071964</v>
      </c>
      <c r="F20">
        <v>1076052</v>
      </c>
      <c r="G20">
        <v>10.7551424287856</v>
      </c>
      <c r="I20">
        <v>1.075E-3</v>
      </c>
      <c r="J20">
        <v>25.151664167916</v>
      </c>
      <c r="K20">
        <v>116.001597551179</v>
      </c>
      <c r="L20">
        <v>209127</v>
      </c>
      <c r="M20">
        <v>2.0902248875562202</v>
      </c>
      <c r="N20">
        <v>836508</v>
      </c>
      <c r="O20">
        <v>8.3608995502248806</v>
      </c>
      <c r="R20">
        <f t="shared" si="1"/>
        <v>0.59720688550764123</v>
      </c>
    </row>
    <row r="21" spans="1:25" x14ac:dyDescent="0.3">
      <c r="A21">
        <v>1.1000000000000001E-3</v>
      </c>
      <c r="B21">
        <v>32.196031980000001</v>
      </c>
      <c r="C21">
        <v>142.94115669999999</v>
      </c>
      <c r="D21">
        <v>242424</v>
      </c>
      <c r="E21">
        <v>2.4230284860000002</v>
      </c>
      <c r="F21">
        <v>969696</v>
      </c>
      <c r="G21">
        <v>9.6921139430000007</v>
      </c>
      <c r="I21">
        <v>1.1000000000000001E-3</v>
      </c>
      <c r="J21">
        <v>25.081489255372301</v>
      </c>
      <c r="K21">
        <v>113.62764114847</v>
      </c>
      <c r="L21">
        <v>181801</v>
      </c>
      <c r="M21">
        <v>1.8171014492753601</v>
      </c>
      <c r="N21">
        <v>727204</v>
      </c>
      <c r="O21">
        <v>7.2684057971014404</v>
      </c>
      <c r="R21">
        <f>F9/F23</f>
        <v>0.61816131695120058</v>
      </c>
    </row>
    <row r="22" spans="1:25" x14ac:dyDescent="0.3">
      <c r="A22">
        <v>1.1249999999999999E-3</v>
      </c>
      <c r="B22">
        <v>31.015652169999999</v>
      </c>
      <c r="C22">
        <v>134.70093249999999</v>
      </c>
      <c r="D22">
        <v>209193</v>
      </c>
      <c r="E22">
        <v>2.0908845579999999</v>
      </c>
      <c r="F22">
        <v>836772</v>
      </c>
      <c r="G22">
        <v>8.3635382309999997</v>
      </c>
      <c r="I22">
        <v>1.1249999999999999E-3</v>
      </c>
      <c r="J22">
        <v>24.8646176911544</v>
      </c>
      <c r="K22">
        <v>110.468489488442</v>
      </c>
      <c r="L22">
        <v>155989</v>
      </c>
      <c r="M22">
        <v>1.5591104447776101</v>
      </c>
      <c r="N22">
        <v>623956</v>
      </c>
      <c r="O22">
        <v>6.2364417791104403</v>
      </c>
      <c r="R22">
        <f t="shared" ref="R22:R25" si="2">F10/F24</f>
        <v>0.59765005681779515</v>
      </c>
      <c r="S22" t="s">
        <v>14</v>
      </c>
    </row>
    <row r="23" spans="1:25" x14ac:dyDescent="0.3">
      <c r="A23">
        <v>1.15E-3</v>
      </c>
      <c r="B23">
        <v>29.594292849999999</v>
      </c>
      <c r="C23">
        <v>125.009029</v>
      </c>
      <c r="D23">
        <v>167174</v>
      </c>
      <c r="E23">
        <v>1.670904548</v>
      </c>
      <c r="F23">
        <v>668696</v>
      </c>
      <c r="G23">
        <v>6.6836181909999999</v>
      </c>
      <c r="I23">
        <v>1.15E-3</v>
      </c>
      <c r="J23">
        <v>24.925097451274301</v>
      </c>
      <c r="K23">
        <v>107.88735378460299</v>
      </c>
      <c r="L23">
        <v>133113</v>
      </c>
      <c r="M23">
        <v>1.33046476761619</v>
      </c>
      <c r="N23">
        <v>532452</v>
      </c>
      <c r="O23">
        <v>5.3218590704647601</v>
      </c>
      <c r="R23">
        <f t="shared" si="2"/>
        <v>0.54293363855383114</v>
      </c>
      <c r="S23" t="s">
        <v>15</v>
      </c>
      <c r="T23" t="s">
        <v>16</v>
      </c>
      <c r="U23" t="s">
        <v>20</v>
      </c>
    </row>
    <row r="24" spans="1:25" x14ac:dyDescent="0.3">
      <c r="A24">
        <v>1.175E-3</v>
      </c>
      <c r="B24">
        <v>28.959010490000001</v>
      </c>
      <c r="C24">
        <v>120.6934493</v>
      </c>
      <c r="D24">
        <v>146961</v>
      </c>
      <c r="E24">
        <v>1.468875562</v>
      </c>
      <c r="F24">
        <v>587844</v>
      </c>
      <c r="G24">
        <v>5.8755022490000002</v>
      </c>
      <c r="I24">
        <v>1.175E-3</v>
      </c>
      <c r="J24">
        <v>24.786266866566699</v>
      </c>
      <c r="K24">
        <v>105.57870012394</v>
      </c>
      <c r="L24">
        <v>116129</v>
      </c>
      <c r="M24">
        <v>1.1607096451774099</v>
      </c>
      <c r="N24">
        <v>464516</v>
      </c>
      <c r="O24">
        <v>4.6428385807096397</v>
      </c>
      <c r="R24">
        <f t="shared" si="2"/>
        <v>0.54267630176301762</v>
      </c>
      <c r="S24">
        <f>(D3-L3)/D3 * 100</f>
        <v>36.247959199038057</v>
      </c>
      <c r="T24">
        <f>(F3-N3)/F3 * 100</f>
        <v>37.321674402222968</v>
      </c>
      <c r="U24">
        <f>C3-K3</f>
        <v>59.039315629483994</v>
      </c>
    </row>
    <row r="25" spans="1:25" x14ac:dyDescent="0.3">
      <c r="A25">
        <v>1.1999999999999999E-3</v>
      </c>
      <c r="B25">
        <v>28.286176909999998</v>
      </c>
      <c r="C25">
        <v>115.94620930000001</v>
      </c>
      <c r="D25">
        <v>124937</v>
      </c>
      <c r="E25">
        <v>1.2487456269999999</v>
      </c>
      <c r="F25">
        <v>499748</v>
      </c>
      <c r="G25">
        <v>4.9949825089999997</v>
      </c>
      <c r="I25">
        <v>1.1999999999999999E-3</v>
      </c>
      <c r="J25">
        <v>24.679520239879999</v>
      </c>
      <c r="K25">
        <v>103.045579785021</v>
      </c>
      <c r="L25">
        <v>97631</v>
      </c>
      <c r="M25">
        <v>0.97582208895552203</v>
      </c>
      <c r="N25">
        <v>390524</v>
      </c>
      <c r="O25">
        <v>3.9032883558220801</v>
      </c>
      <c r="R25">
        <f>F13/F27</f>
        <v>0.54610383593798262</v>
      </c>
      <c r="S25">
        <f>(D17-L17)/D17 * 100</f>
        <v>43.241855895437538</v>
      </c>
      <c r="T25">
        <f>(F17-N17)/F17 * 100</f>
        <v>43.241855895437538</v>
      </c>
      <c r="U25">
        <f>C17-K17</f>
        <v>81.167949421838998</v>
      </c>
    </row>
    <row r="26" spans="1:25" x14ac:dyDescent="0.3">
      <c r="A26">
        <v>1.225E-3</v>
      </c>
      <c r="B26">
        <v>27.506576710000001</v>
      </c>
      <c r="C26">
        <v>110.3882586</v>
      </c>
      <c r="D26">
        <v>97560</v>
      </c>
      <c r="E26">
        <v>0.97511244399999997</v>
      </c>
      <c r="F26">
        <v>390240</v>
      </c>
      <c r="G26">
        <v>3.9004497749999998</v>
      </c>
      <c r="I26">
        <v>1.225E-3</v>
      </c>
      <c r="J26">
        <v>24.599330334832501</v>
      </c>
      <c r="K26">
        <v>100.427370491231</v>
      </c>
      <c r="L26">
        <v>78769</v>
      </c>
      <c r="M26">
        <v>0.78729635182408797</v>
      </c>
      <c r="N26">
        <v>315076</v>
      </c>
      <c r="O26">
        <v>3.1491854072963501</v>
      </c>
      <c r="R26" t="s">
        <v>19</v>
      </c>
      <c r="S26">
        <f>(S24+S25)/2</f>
        <v>39.744907547237801</v>
      </c>
      <c r="T26">
        <f>(T24+T25)/2</f>
        <v>40.281765148830253</v>
      </c>
      <c r="U26">
        <f>(U24+U25)/2</f>
        <v>70.103632525661496</v>
      </c>
    </row>
    <row r="27" spans="1:25" x14ac:dyDescent="0.3">
      <c r="A27">
        <v>1.25E-3</v>
      </c>
      <c r="B27">
        <v>26.483428289999999</v>
      </c>
      <c r="C27">
        <v>103.45763460000001</v>
      </c>
      <c r="D27">
        <v>64756</v>
      </c>
      <c r="E27">
        <v>0.647236382</v>
      </c>
      <c r="F27">
        <v>259024</v>
      </c>
      <c r="G27">
        <v>2.5889455269999999</v>
      </c>
      <c r="I27">
        <v>1.25E-3</v>
      </c>
      <c r="J27">
        <v>24.504397801099401</v>
      </c>
      <c r="K27">
        <v>97.010767996481803</v>
      </c>
      <c r="L27">
        <v>53061</v>
      </c>
      <c r="M27">
        <v>0.53034482758620605</v>
      </c>
      <c r="N27">
        <v>212244</v>
      </c>
      <c r="O27">
        <v>2.1213793103448202</v>
      </c>
      <c r="R27" t="s">
        <v>21</v>
      </c>
    </row>
    <row r="29" spans="1:25" x14ac:dyDescent="0.3">
      <c r="A29" t="s">
        <v>1</v>
      </c>
      <c r="I29" t="s">
        <v>10</v>
      </c>
      <c r="S29">
        <f>C3-K3</f>
        <v>59.039315629483994</v>
      </c>
    </row>
    <row r="30" spans="1:25" x14ac:dyDescent="0.3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I30" t="s">
        <v>2</v>
      </c>
      <c r="J30" t="s">
        <v>3</v>
      </c>
      <c r="K30" t="s">
        <v>4</v>
      </c>
      <c r="L30" t="s">
        <v>5</v>
      </c>
      <c r="M30" t="s">
        <v>6</v>
      </c>
      <c r="N30" t="s">
        <v>7</v>
      </c>
      <c r="O30" t="s">
        <v>8</v>
      </c>
      <c r="S30">
        <f>C17-K17</f>
        <v>81.167949421838998</v>
      </c>
    </row>
    <row r="31" spans="1:25" x14ac:dyDescent="0.3">
      <c r="A31">
        <v>1E-3</v>
      </c>
      <c r="B31">
        <v>30.3626116866056</v>
      </c>
      <c r="C31">
        <v>131.31698690150799</v>
      </c>
      <c r="D31">
        <v>178242</v>
      </c>
      <c r="E31">
        <v>1.78740686515377</v>
      </c>
      <c r="F31">
        <f>D31*3*1584</f>
        <v>847005984</v>
      </c>
      <c r="G31">
        <f>F31/A31</f>
        <v>847005984000</v>
      </c>
      <c r="I31">
        <v>1E-3</v>
      </c>
      <c r="J31">
        <v>30.334299526598699</v>
      </c>
      <c r="K31">
        <v>131.10465400224899</v>
      </c>
      <c r="L31">
        <v>174837</v>
      </c>
      <c r="M31">
        <v>1.7535605391960201</v>
      </c>
      <c r="N31">
        <v>830825424</v>
      </c>
      <c r="O31">
        <v>8332.9196822594804</v>
      </c>
    </row>
    <row r="32" spans="1:25" x14ac:dyDescent="0.3">
      <c r="A32">
        <v>1.0250000000000001E-3</v>
      </c>
      <c r="B32">
        <v>29.599442975074101</v>
      </c>
      <c r="C32">
        <v>125.65178925574099</v>
      </c>
      <c r="D32">
        <v>169693</v>
      </c>
      <c r="E32">
        <v>1.70005810691672</v>
      </c>
      <c r="F32">
        <f>D32*3*1584</f>
        <v>806381136</v>
      </c>
      <c r="G32">
        <f>F32/A32</f>
        <v>786713303414.63403</v>
      </c>
      <c r="I32">
        <v>1.0250000000000001E-3</v>
      </c>
      <c r="J32">
        <v>29.605405513704099</v>
      </c>
      <c r="K32">
        <v>125.76822107408999</v>
      </c>
      <c r="L32">
        <v>170518</v>
      </c>
      <c r="M32">
        <v>1.7081864080782101</v>
      </c>
      <c r="N32">
        <v>810301536</v>
      </c>
      <c r="O32">
        <v>8117.30181118769</v>
      </c>
    </row>
    <row r="33" spans="1:23" x14ac:dyDescent="0.3">
      <c r="A33">
        <v>1.0499999999999999E-3</v>
      </c>
      <c r="B33">
        <v>28.9590108129755</v>
      </c>
      <c r="C33">
        <v>121.071620669734</v>
      </c>
      <c r="D33">
        <v>160908</v>
      </c>
      <c r="E33">
        <v>1.61101321585903</v>
      </c>
      <c r="F33">
        <f>D33*3*1584</f>
        <v>764634816</v>
      </c>
      <c r="G33">
        <f>F33/A33</f>
        <v>728223634285.71436</v>
      </c>
      <c r="I33">
        <v>1.0499999999999999E-3</v>
      </c>
      <c r="J33">
        <v>28.9913512647774</v>
      </c>
      <c r="K33">
        <v>121.253613482128</v>
      </c>
      <c r="L33">
        <v>163043</v>
      </c>
      <c r="M33">
        <v>1.63207839918317</v>
      </c>
      <c r="N33">
        <v>774780336</v>
      </c>
      <c r="O33">
        <v>7755.6365529184404</v>
      </c>
      <c r="Q33">
        <v>1.075E-3</v>
      </c>
      <c r="R33">
        <v>28.490885091149</v>
      </c>
      <c r="S33">
        <v>117.51520846343401</v>
      </c>
      <c r="T33">
        <v>157639</v>
      </c>
      <c r="U33">
        <v>1.5763742362576301</v>
      </c>
      <c r="V33">
        <v>749100528</v>
      </c>
      <c r="W33">
        <v>7490.9303706962901</v>
      </c>
    </row>
    <row r="34" spans="1:23" x14ac:dyDescent="0.3">
      <c r="A34">
        <v>1.075E-3</v>
      </c>
      <c r="B34">
        <v>28.414556329012601</v>
      </c>
      <c r="C34">
        <v>117.224850329554</v>
      </c>
      <c r="D34">
        <v>156123</v>
      </c>
      <c r="E34">
        <v>1.56147983677388</v>
      </c>
      <c r="F34">
        <f>D34*3*1584</f>
        <v>741896496</v>
      </c>
      <c r="G34">
        <f>F34/A34</f>
        <v>690136275348.83716</v>
      </c>
      <c r="I34">
        <v>1.075E-3</v>
      </c>
      <c r="J34">
        <v>28.4227518678175</v>
      </c>
      <c r="K34">
        <v>117.189758028567</v>
      </c>
      <c r="L34">
        <v>155886</v>
      </c>
      <c r="M34">
        <v>1.55912505125871</v>
      </c>
      <c r="N34">
        <v>740770272</v>
      </c>
      <c r="O34">
        <v>7408.9622435813999</v>
      </c>
      <c r="Q34">
        <v>1.0499999999999999E-3</v>
      </c>
      <c r="R34">
        <v>28.989098444351001</v>
      </c>
      <c r="S34">
        <v>121.192992300516</v>
      </c>
      <c r="T34">
        <v>162767</v>
      </c>
      <c r="U34">
        <v>1.6293971609906499</v>
      </c>
      <c r="V34">
        <v>773468784</v>
      </c>
      <c r="W34">
        <v>7742.89530902756</v>
      </c>
    </row>
    <row r="35" spans="1:23" x14ac:dyDescent="0.3">
      <c r="A35">
        <v>1.1000000000000001E-3</v>
      </c>
      <c r="B35">
        <v>27.927128217945501</v>
      </c>
      <c r="C35">
        <v>113.32760805916899</v>
      </c>
      <c r="D35">
        <v>142825</v>
      </c>
      <c r="E35">
        <v>1.4278930267433101</v>
      </c>
      <c r="F35">
        <f t="shared" ref="F35" si="3">D35*3*1584</f>
        <v>678704400</v>
      </c>
      <c r="G35">
        <f t="shared" ref="G35" si="4">F35/A35</f>
        <v>617004000000</v>
      </c>
      <c r="I35">
        <v>1.1000000000000001E-3</v>
      </c>
      <c r="J35">
        <v>27.908460138769399</v>
      </c>
      <c r="K35">
        <v>113.24906699008601</v>
      </c>
      <c r="L35">
        <v>142736</v>
      </c>
      <c r="M35">
        <v>1.4270460498690201</v>
      </c>
      <c r="N35">
        <v>678281472</v>
      </c>
      <c r="O35">
        <v>6781.3228289776198</v>
      </c>
      <c r="Q35">
        <v>1.0250000000000001E-3</v>
      </c>
      <c r="R35">
        <v>29.647644718779102</v>
      </c>
      <c r="S35">
        <v>125.819328392579</v>
      </c>
      <c r="T35">
        <v>167422</v>
      </c>
      <c r="U35">
        <v>1.6776255799272499</v>
      </c>
      <c r="V35">
        <v>795589344</v>
      </c>
      <c r="W35">
        <v>7972.0767558142998</v>
      </c>
    </row>
    <row r="36" spans="1:23" x14ac:dyDescent="0.3">
      <c r="A36">
        <v>1.1249999999999999E-3</v>
      </c>
      <c r="B36">
        <v>27.354124808828299</v>
      </c>
      <c r="C36">
        <v>109.50034954281701</v>
      </c>
      <c r="D36">
        <v>130836</v>
      </c>
      <c r="E36">
        <v>1.3078237922451701</v>
      </c>
      <c r="F36">
        <f>D36*3*1584</f>
        <v>621732672</v>
      </c>
      <c r="G36">
        <f>F36/A36</f>
        <v>552651264000</v>
      </c>
      <c r="I36">
        <v>1.1249999999999999E-3</v>
      </c>
      <c r="J36">
        <v>27.4427351965135</v>
      </c>
      <c r="K36">
        <v>109.85349027168699</v>
      </c>
      <c r="L36">
        <v>131077</v>
      </c>
      <c r="M36">
        <v>1.31019351485346</v>
      </c>
      <c r="N36">
        <v>622877904</v>
      </c>
      <c r="O36">
        <v>6226.0395825836604</v>
      </c>
      <c r="Q36">
        <v>1E-3</v>
      </c>
      <c r="R36">
        <v>30.437239249037201</v>
      </c>
      <c r="S36">
        <v>131.53318820304901</v>
      </c>
      <c r="T36">
        <v>176821</v>
      </c>
      <c r="U36">
        <v>1.77331715340179</v>
      </c>
      <c r="V36">
        <v>840253392</v>
      </c>
      <c r="W36">
        <v>8426.8031129653391</v>
      </c>
    </row>
    <row r="37" spans="1:23" x14ac:dyDescent="0.3">
      <c r="A37">
        <v>1.15E-3</v>
      </c>
      <c r="B37">
        <v>26.9258470764617</v>
      </c>
      <c r="C37">
        <v>106.025345091734</v>
      </c>
      <c r="D37">
        <v>114714</v>
      </c>
      <c r="E37">
        <v>1.14656671664167</v>
      </c>
      <c r="F37">
        <f t="shared" ref="F37:F38" si="5">D37*3*1584</f>
        <v>545120928</v>
      </c>
      <c r="G37">
        <f t="shared" ref="G37:G38" si="6">F37/A37</f>
        <v>474018198260.86957</v>
      </c>
      <c r="I37">
        <v>1.15E-3</v>
      </c>
      <c r="J37">
        <v>26.9018361370156</v>
      </c>
      <c r="K37">
        <v>105.911938252865</v>
      </c>
      <c r="L37">
        <v>114471</v>
      </c>
      <c r="M37">
        <v>1.1441722390476401</v>
      </c>
      <c r="N37">
        <v>543966192</v>
      </c>
      <c r="O37">
        <v>5437.1064799544201</v>
      </c>
      <c r="Q37">
        <v>1.1000000000000001E-3</v>
      </c>
      <c r="R37">
        <v>27.837273936037199</v>
      </c>
      <c r="S37">
        <v>113.030476533304</v>
      </c>
      <c r="T37">
        <v>143118</v>
      </c>
      <c r="U37">
        <v>1.43079368570485</v>
      </c>
      <c r="V37">
        <v>680096736</v>
      </c>
      <c r="W37">
        <v>6799.1315944694898</v>
      </c>
    </row>
    <row r="38" spans="1:23" x14ac:dyDescent="0.3">
      <c r="A38">
        <v>1.175E-3</v>
      </c>
      <c r="B38">
        <v>26.481104258913099</v>
      </c>
      <c r="C38">
        <v>102.79975564385499</v>
      </c>
      <c r="D38">
        <v>100014</v>
      </c>
      <c r="E38">
        <v>0.99965017141600598</v>
      </c>
      <c r="F38">
        <f t="shared" si="5"/>
        <v>475266528</v>
      </c>
      <c r="G38">
        <f t="shared" si="6"/>
        <v>404482151489.36169</v>
      </c>
      <c r="I38">
        <v>1.175E-3</v>
      </c>
      <c r="J38">
        <v>26.4699597197373</v>
      </c>
      <c r="K38">
        <v>102.76701778739501</v>
      </c>
      <c r="L38">
        <v>100015</v>
      </c>
      <c r="M38">
        <v>0.99966016651840595</v>
      </c>
      <c r="N38">
        <v>475271280</v>
      </c>
      <c r="O38">
        <v>4750.3851112954599</v>
      </c>
      <c r="Q38">
        <v>1.1249999999999999E-3</v>
      </c>
      <c r="R38">
        <v>27.388479069209499</v>
      </c>
      <c r="S38">
        <v>109.59675563099</v>
      </c>
      <c r="T38">
        <v>130938</v>
      </c>
      <c r="U38">
        <v>1.3088041261844701</v>
      </c>
      <c r="V38">
        <v>622217376</v>
      </c>
      <c r="W38">
        <v>6219.43720762864</v>
      </c>
    </row>
    <row r="39" spans="1:23" x14ac:dyDescent="0.3">
      <c r="A39">
        <v>1.1999999999999999E-3</v>
      </c>
      <c r="B39">
        <v>26.020649675162399</v>
      </c>
      <c r="C39">
        <v>99.250006089705096</v>
      </c>
      <c r="D39">
        <v>82235</v>
      </c>
      <c r="E39">
        <v>0.82193903048475703</v>
      </c>
      <c r="F39">
        <f>D39*3*1584</f>
        <v>390780720</v>
      </c>
      <c r="G39">
        <f>F39/A39</f>
        <v>325650600000</v>
      </c>
      <c r="I39">
        <v>1.1999999999999999E-3</v>
      </c>
      <c r="J39">
        <v>26.025747126436698</v>
      </c>
      <c r="K39">
        <v>99.352709081476405</v>
      </c>
      <c r="L39">
        <v>82327</v>
      </c>
      <c r="M39">
        <v>0.82285857071464197</v>
      </c>
      <c r="N39">
        <v>391217904</v>
      </c>
      <c r="O39">
        <v>3910.22392803598</v>
      </c>
      <c r="Q39">
        <v>1.15E-3</v>
      </c>
      <c r="R39">
        <v>26.940748440748401</v>
      </c>
      <c r="S39">
        <v>106.046529629383</v>
      </c>
      <c r="T39">
        <v>114493</v>
      </c>
      <c r="U39">
        <v>1.1443806972653101</v>
      </c>
      <c r="V39">
        <v>544070736</v>
      </c>
      <c r="W39">
        <v>5438.0970734047596</v>
      </c>
    </row>
    <row r="40" spans="1:23" x14ac:dyDescent="0.3">
      <c r="A40">
        <v>1.225E-3</v>
      </c>
      <c r="B40">
        <v>25.572533733133401</v>
      </c>
      <c r="C40">
        <v>95.873429446079797</v>
      </c>
      <c r="D40">
        <v>63184</v>
      </c>
      <c r="E40">
        <v>0.63152423788105905</v>
      </c>
      <c r="F40">
        <f>D40*3*1584</f>
        <v>300250368</v>
      </c>
      <c r="G40">
        <f>F40/A40</f>
        <v>245102341224.48981</v>
      </c>
      <c r="I40">
        <v>1.225E-3</v>
      </c>
      <c r="J40">
        <v>25.590934532733598</v>
      </c>
      <c r="K40">
        <v>95.926576476869798</v>
      </c>
      <c r="L40">
        <v>63233</v>
      </c>
      <c r="M40">
        <v>0.63201399300349803</v>
      </c>
      <c r="N40">
        <v>300483216</v>
      </c>
      <c r="O40">
        <v>3003.3304947526199</v>
      </c>
      <c r="Q40">
        <v>1.175E-3</v>
      </c>
      <c r="R40">
        <v>26.498625673420001</v>
      </c>
      <c r="S40">
        <v>102.792956326295</v>
      </c>
      <c r="T40">
        <v>100041</v>
      </c>
      <c r="U40">
        <v>0.99992003918080097</v>
      </c>
      <c r="V40">
        <v>475394832</v>
      </c>
      <c r="W40">
        <v>4751.62002618716</v>
      </c>
    </row>
    <row r="41" spans="1:23" x14ac:dyDescent="0.3">
      <c r="A41">
        <v>1.25E-3</v>
      </c>
      <c r="B41">
        <v>25.099790104947498</v>
      </c>
      <c r="C41">
        <v>92.088473209434994</v>
      </c>
      <c r="D41">
        <v>37581</v>
      </c>
      <c r="E41">
        <v>0.37562218890554699</v>
      </c>
      <c r="F41">
        <f t="shared" ref="F41" si="7">D41*3*1584</f>
        <v>178584912</v>
      </c>
      <c r="G41">
        <f t="shared" ref="G41" si="8">F41/A41</f>
        <v>142867929600</v>
      </c>
      <c r="I41">
        <v>1.25E-3</v>
      </c>
      <c r="J41">
        <v>25.0942628685657</v>
      </c>
      <c r="K41">
        <v>92.011849651265507</v>
      </c>
      <c r="L41">
        <v>37593</v>
      </c>
      <c r="M41">
        <v>0.37574212893553199</v>
      </c>
      <c r="N41">
        <v>178641936</v>
      </c>
      <c r="O41">
        <v>1785.5265967016401</v>
      </c>
      <c r="Q41">
        <v>1.25E-3</v>
      </c>
      <c r="R41">
        <v>25.0803698150924</v>
      </c>
      <c r="S41">
        <v>91.908538983389207</v>
      </c>
      <c r="T41">
        <v>37600</v>
      </c>
      <c r="U41">
        <v>0.37581209395302301</v>
      </c>
      <c r="V41">
        <v>178675200</v>
      </c>
      <c r="W41">
        <v>1785.85907046476</v>
      </c>
    </row>
    <row r="42" spans="1:23" x14ac:dyDescent="0.3">
      <c r="Q42">
        <v>1.225E-3</v>
      </c>
      <c r="R42">
        <v>25.563308345827</v>
      </c>
      <c r="S42">
        <v>95.865488785296293</v>
      </c>
      <c r="T42">
        <v>63169</v>
      </c>
      <c r="U42">
        <v>0.63137431284357803</v>
      </c>
      <c r="V42">
        <v>300179088</v>
      </c>
      <c r="W42">
        <v>3000.2907346326801</v>
      </c>
    </row>
    <row r="43" spans="1:23" x14ac:dyDescent="0.3">
      <c r="Q43">
        <v>1.1999999999999999E-3</v>
      </c>
      <c r="R43">
        <v>25.987686156921502</v>
      </c>
      <c r="S43">
        <v>99.199026695299196</v>
      </c>
      <c r="T43">
        <v>82323</v>
      </c>
      <c r="U43">
        <v>0.82281859070464702</v>
      </c>
      <c r="V43">
        <v>391198896</v>
      </c>
      <c r="W43">
        <v>3910.0339430284798</v>
      </c>
    </row>
    <row r="44" spans="1:23" x14ac:dyDescent="0.3">
      <c r="F44">
        <f>F31/F17</f>
        <v>389.59139832426285</v>
      </c>
      <c r="H44">
        <f>(C3-K3)/C3</f>
        <v>0.32648137014254264</v>
      </c>
    </row>
    <row r="45" spans="1:23" x14ac:dyDescent="0.3">
      <c r="F45">
        <f t="shared" ref="F45:F59" si="9">F32/F18</f>
        <v>463.49710307533843</v>
      </c>
      <c r="H45">
        <f t="shared" ref="H45:H54" si="10">(C4-K4)/C4</f>
        <v>0.2505702124061413</v>
      </c>
    </row>
    <row r="46" spans="1:23" x14ac:dyDescent="0.3">
      <c r="F46">
        <f t="shared" si="9"/>
        <v>536.24113622401319</v>
      </c>
      <c r="H46">
        <f t="shared" si="10"/>
        <v>0.22549030620621555</v>
      </c>
    </row>
    <row r="47" spans="1:23" x14ac:dyDescent="0.3">
      <c r="F47">
        <f t="shared" si="9"/>
        <v>689.46156505447698</v>
      </c>
      <c r="H47">
        <f t="shared" si="10"/>
        <v>0.1830452571868611</v>
      </c>
    </row>
    <row r="48" spans="1:23" x14ac:dyDescent="0.3">
      <c r="F48">
        <f t="shared" si="9"/>
        <v>699.91461241461241</v>
      </c>
      <c r="H48">
        <f t="shared" si="10"/>
        <v>0.15862143901354323</v>
      </c>
    </row>
    <row r="49" spans="6:11" x14ac:dyDescent="0.3">
      <c r="F49">
        <f t="shared" si="9"/>
        <v>743.0132365805739</v>
      </c>
      <c r="H49">
        <f t="shared" si="10"/>
        <v>0.13680052786714492</v>
      </c>
    </row>
    <row r="50" spans="6:11" x14ac:dyDescent="0.3">
      <c r="F50">
        <f t="shared" si="9"/>
        <v>815.19992343306978</v>
      </c>
      <c r="H50">
        <f t="shared" si="10"/>
        <v>0.10525212401991119</v>
      </c>
      <c r="K50" s="1"/>
    </row>
    <row r="51" spans="6:11" x14ac:dyDescent="0.3">
      <c r="F51">
        <f t="shared" si="9"/>
        <v>808.49090575050525</v>
      </c>
      <c r="H51">
        <f t="shared" si="10"/>
        <v>9.9817995253693129E-2</v>
      </c>
    </row>
    <row r="52" spans="6:11" x14ac:dyDescent="0.3">
      <c r="F52">
        <f t="shared" si="9"/>
        <v>781.95554559497987</v>
      </c>
      <c r="H52">
        <f t="shared" si="10"/>
        <v>7.780568222587432E-2</v>
      </c>
    </row>
    <row r="53" spans="6:11" x14ac:dyDescent="0.3">
      <c r="F53">
        <f t="shared" si="9"/>
        <v>769.39926199261993</v>
      </c>
      <c r="H53">
        <f t="shared" si="10"/>
        <v>6.6376618441781762E-2</v>
      </c>
    </row>
    <row r="54" spans="6:11" x14ac:dyDescent="0.3">
      <c r="F54">
        <f t="shared" si="9"/>
        <v>689.45314719871521</v>
      </c>
      <c r="H54">
        <f t="shared" si="10"/>
        <v>5.0771089636549326E-2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EAAF-6DFC-4CC6-B839-C4D695C5D307}">
  <dimension ref="A1"/>
  <sheetViews>
    <sheetView topLeftCell="A4" zoomScale="70" zoomScaleNormal="70" workbookViewId="0">
      <selection activeCell="E44" sqref="E4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FF6C-FE89-473F-BB3E-83760717BD4C}">
  <dimension ref="A1"/>
  <sheetViews>
    <sheetView zoomScale="70" zoomScaleNormal="70" workbookViewId="0">
      <selection activeCell="V32" sqref="V32"/>
    </sheetView>
  </sheetViews>
  <sheetFormatPr defaultRowHeight="16.5" x14ac:dyDescent="0.3"/>
  <cols>
    <col min="4" max="4" width="9" customWidth="1"/>
    <col min="5" max="5" width="14.125" customWidth="1"/>
  </cols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F11A-29B4-4A98-8B44-8748ECB79111}">
  <dimension ref="A1"/>
  <sheetViews>
    <sheetView zoomScale="85" zoomScaleNormal="85" workbookViewId="0">
      <selection activeCell="D54" sqref="D5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C77-BF48-4AA8-A8BE-9409BB03F524}">
  <dimension ref="A1"/>
  <sheetViews>
    <sheetView tabSelected="1" topLeftCell="A6" zoomScale="85" zoomScaleNormal="85" workbookViewId="0">
      <selection activeCell="W36" sqref="W3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1DCD5-3E37-4350-861D-D8B60DFE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data</vt:lpstr>
      <vt:lpstr>hops</vt:lpstr>
      <vt:lpstr>fails</vt:lpstr>
      <vt:lpstr>overhead</vt:lpstr>
      <vt:lpstr>e2e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서권 김</dc:creator>
  <cp:lastModifiedBy>서권 김</cp:lastModifiedBy>
  <dcterms:created xsi:type="dcterms:W3CDTF">2024-03-26T14:19:06Z</dcterms:created>
  <dcterms:modified xsi:type="dcterms:W3CDTF">2024-07-19T06:58:40Z</dcterms:modified>
</cp:coreProperties>
</file>