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dong/Desktop/2019 Spring/BIA 654/week 2/"/>
    </mc:Choice>
  </mc:AlternateContent>
  <xr:revisionPtr revIDLastSave="0" documentId="13_ncr:1_{60CAA05E-C770-9E41-972D-E6AEA425CC0B}" xr6:coauthVersionLast="36" xr6:coauthVersionMax="36" xr10:uidLastSave="{00000000-0000-0000-0000-000000000000}"/>
  <bookViews>
    <workbookView xWindow="880" yWindow="460" windowWidth="27920" windowHeight="17540" activeTab="1" xr2:uid="{3DC5E0AC-40E4-A743-96E8-F3AF0699A71B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6" i="2"/>
  <c r="D28" i="2" s="1"/>
  <c r="B29" i="2"/>
  <c r="B28" i="2"/>
  <c r="E26" i="2" s="1"/>
  <c r="E17" i="1"/>
  <c r="E18" i="1"/>
  <c r="E13" i="1"/>
  <c r="K5" i="1"/>
  <c r="K6" i="1"/>
  <c r="K7" i="1"/>
  <c r="K8" i="1"/>
  <c r="K9" i="1"/>
  <c r="K10" i="1"/>
  <c r="K11" i="1"/>
  <c r="K12" i="1"/>
  <c r="E12" i="1" s="1"/>
  <c r="K13" i="1"/>
  <c r="K14" i="1"/>
  <c r="K15" i="1"/>
  <c r="K16" i="1"/>
  <c r="K17" i="1"/>
  <c r="K18" i="1"/>
  <c r="K19" i="1"/>
  <c r="K20" i="1"/>
  <c r="K21" i="1"/>
  <c r="K22" i="1"/>
  <c r="K23" i="1"/>
  <c r="K24" i="1"/>
  <c r="K4" i="1"/>
  <c r="I4" i="1"/>
  <c r="E4" i="1" s="1"/>
  <c r="I5" i="1"/>
  <c r="E5" i="1" s="1"/>
  <c r="I6" i="1"/>
  <c r="E6" i="1" s="1"/>
  <c r="I7" i="1"/>
  <c r="E7" i="1" s="1"/>
  <c r="I8" i="1"/>
  <c r="E8" i="1" s="1"/>
  <c r="I9" i="1"/>
  <c r="E9" i="1" s="1"/>
  <c r="I10" i="1"/>
  <c r="I11" i="1"/>
  <c r="I12" i="1"/>
  <c r="I13" i="1"/>
  <c r="I15" i="1"/>
  <c r="E15" i="1" s="1"/>
  <c r="I16" i="1"/>
  <c r="E16" i="1" s="1"/>
  <c r="I17" i="1"/>
  <c r="I18" i="1"/>
  <c r="I19" i="1"/>
  <c r="E19" i="1" s="1"/>
  <c r="I20" i="1"/>
  <c r="E20" i="1" s="1"/>
  <c r="I21" i="1"/>
  <c r="E21" i="1" s="1"/>
  <c r="I22" i="1"/>
  <c r="E22" i="1" s="1"/>
  <c r="I23" i="1"/>
  <c r="E23" i="1" s="1"/>
  <c r="I24" i="1"/>
  <c r="E24" i="1" s="1"/>
  <c r="I14" i="1"/>
  <c r="E12" i="2" l="1"/>
  <c r="E20" i="2"/>
  <c r="E13" i="2"/>
  <c r="E21" i="2"/>
  <c r="E11" i="1"/>
  <c r="E6" i="2"/>
  <c r="E14" i="2"/>
  <c r="E22" i="2"/>
  <c r="E19" i="2"/>
  <c r="E10" i="1"/>
  <c r="E7" i="2"/>
  <c r="E15" i="2"/>
  <c r="E23" i="2"/>
  <c r="E8" i="2"/>
  <c r="E16" i="2"/>
  <c r="E24" i="2"/>
  <c r="E9" i="2"/>
  <c r="E17" i="2"/>
  <c r="E25" i="2"/>
  <c r="E11" i="2"/>
  <c r="E10" i="2"/>
  <c r="E18" i="2"/>
  <c r="E1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B27" i="1"/>
  <c r="B26" i="1"/>
  <c r="G6" i="1" l="1"/>
  <c r="G14" i="1"/>
  <c r="G22" i="1"/>
  <c r="G7" i="1"/>
  <c r="G15" i="1"/>
  <c r="G23" i="1"/>
  <c r="G20" i="1"/>
  <c r="G8" i="1"/>
  <c r="G16" i="1"/>
  <c r="G24" i="1"/>
  <c r="G11" i="1"/>
  <c r="G5" i="1"/>
  <c r="G9" i="1"/>
  <c r="G17" i="1"/>
  <c r="G4" i="1"/>
  <c r="G12" i="1"/>
  <c r="G21" i="1"/>
  <c r="G10" i="1"/>
  <c r="G18" i="1"/>
  <c r="G19" i="1"/>
  <c r="G13" i="1"/>
  <c r="E28" i="2"/>
  <c r="G6" i="2" s="1"/>
</calcChain>
</file>

<file path=xl/sharedStrings.xml><?xml version="1.0" encoding="utf-8"?>
<sst xmlns="http://schemas.openxmlformats.org/spreadsheetml/2006/main" count="62" uniqueCount="18">
  <si>
    <t>Hours per 100 square feet</t>
  </si>
  <si>
    <t>mean</t>
  </si>
  <si>
    <t>standard deviation</t>
  </si>
  <si>
    <t>median</t>
  </si>
  <si>
    <t>index</t>
  </si>
  <si>
    <t>P (x &lt; median)</t>
  </si>
  <si>
    <t>Qi</t>
  </si>
  <si>
    <t>P (x &lt;= median)</t>
  </si>
  <si>
    <r>
      <t>defination: P</t>
    </r>
    <r>
      <rPr>
        <sz val="9"/>
        <color theme="1"/>
        <rFont val="Calibri (Body)_x0000_"/>
      </rPr>
      <t>m</t>
    </r>
    <r>
      <rPr>
        <sz val="12"/>
        <color theme="1"/>
        <rFont val="Calibri (Body)_x0000_"/>
      </rPr>
      <t>=(x &lt; x *) = 0.5</t>
    </r>
  </si>
  <si>
    <t>if x is normally distribution, median equal to mean</t>
  </si>
  <si>
    <t>P(x)</t>
  </si>
  <si>
    <t>Z value</t>
  </si>
  <si>
    <t>Shapiro-Wilk test</t>
  </si>
  <si>
    <t xml:space="preserve">we can find in this graph's tendancy is a straight line, and the slope is about 1. The data is approximately equal to the theoretical value. </t>
  </si>
  <si>
    <t>W</t>
  </si>
  <si>
    <t>Function:</t>
  </si>
  <si>
    <t>sum</t>
  </si>
  <si>
    <t>coefficient 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</si>
</sst>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Calibri (Body)_x0000_"/>
    </font>
    <font>
      <sz val="12"/>
      <color theme="1"/>
      <name val="Calibri (Body)_x0000_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quantile plot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Sheet1!$B$4:$B$24</c:f>
              <c:numCache>
                <c:formatCode>0.0</c:formatCode>
                <c:ptCount val="21"/>
                <c:pt idx="0">
                  <c:v>3.9</c:v>
                </c:pt>
                <c:pt idx="1">
                  <c:v>4.0999999999999996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4.5999999999999996</c:v>
                </c:pt>
                <c:pt idx="6">
                  <c:v>4.7</c:v>
                </c:pt>
                <c:pt idx="7">
                  <c:v>5.5</c:v>
                </c:pt>
                <c:pt idx="8">
                  <c:v>5.5</c:v>
                </c:pt>
                <c:pt idx="9">
                  <c:v>5.6</c:v>
                </c:pt>
                <c:pt idx="10">
                  <c:v>5.8</c:v>
                </c:pt>
                <c:pt idx="11">
                  <c:v>5.9</c:v>
                </c:pt>
                <c:pt idx="12">
                  <c:v>5.9</c:v>
                </c:pt>
                <c:pt idx="13">
                  <c:v>6.4</c:v>
                </c:pt>
                <c:pt idx="14">
                  <c:v>6.7</c:v>
                </c:pt>
                <c:pt idx="15">
                  <c:v>7</c:v>
                </c:pt>
                <c:pt idx="16">
                  <c:v>7.1</c:v>
                </c:pt>
                <c:pt idx="17">
                  <c:v>7.5</c:v>
                </c:pt>
                <c:pt idx="18">
                  <c:v>7.8</c:v>
                </c:pt>
                <c:pt idx="19">
                  <c:v>8.3000000000000007</c:v>
                </c:pt>
                <c:pt idx="20">
                  <c:v>8.6999999999999993</c:v>
                </c:pt>
              </c:numCache>
            </c:numRef>
          </c:xVal>
          <c:yVal>
            <c:numRef>
              <c:f>Sheet1!$G$4:$G$24</c:f>
              <c:numCache>
                <c:formatCode>0.00</c:formatCode>
                <c:ptCount val="21"/>
                <c:pt idx="0">
                  <c:v>3.1283153865281337</c:v>
                </c:pt>
                <c:pt idx="1">
                  <c:v>3.8577107008614706</c:v>
                </c:pt>
                <c:pt idx="2">
                  <c:v>4.2605743919176744</c:v>
                </c:pt>
                <c:pt idx="3">
                  <c:v>4.5616619926017838</c:v>
                </c:pt>
                <c:pt idx="4">
                  <c:v>4.8104479912891236</c:v>
                </c:pt>
                <c:pt idx="5">
                  <c:v>5.0267221833298219</c:v>
                </c:pt>
                <c:pt idx="6">
                  <c:v>5.2246201368311151</c:v>
                </c:pt>
                <c:pt idx="7">
                  <c:v>5.4126231926573434</c:v>
                </c:pt>
                <c:pt idx="8">
                  <c:v>5.5879042371870602</c:v>
                </c:pt>
                <c:pt idx="9">
                  <c:v>5.7603581680953297</c:v>
                </c:pt>
                <c:pt idx="10">
                  <c:v>5.9285714285714288</c:v>
                </c:pt>
                <c:pt idx="11">
                  <c:v>6.0967846890475279</c:v>
                </c:pt>
                <c:pt idx="12">
                  <c:v>6.2692386199557975</c:v>
                </c:pt>
                <c:pt idx="13">
                  <c:v>6.4473467781069607</c:v>
                </c:pt>
                <c:pt idx="14">
                  <c:v>6.6311091635010184</c:v>
                </c:pt>
                <c:pt idx="15">
                  <c:v>6.8290071170023117</c:v>
                </c:pt>
                <c:pt idx="16">
                  <c:v>7.0466948658537341</c:v>
                </c:pt>
                <c:pt idx="17">
                  <c:v>7.2940673077303497</c:v>
                </c:pt>
                <c:pt idx="18">
                  <c:v>7.5951549084144601</c:v>
                </c:pt>
                <c:pt idx="19">
                  <c:v>7.9994321562813866</c:v>
                </c:pt>
                <c:pt idx="20">
                  <c:v>8.7288274706147249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1-9D43-934E-BB619A348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932768"/>
        <c:axId val="1367411888"/>
      </c:scatterChart>
      <c:valAx>
        <c:axId val="135593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1888"/>
        <c:crosses val="autoZero"/>
        <c:crossBetween val="midCat"/>
      </c:valAx>
      <c:valAx>
        <c:axId val="1367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QI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1633524</xdr:colOff>
      <xdr:row>24</xdr:row>
      <xdr:rowOff>110067</xdr:rowOff>
    </xdr:from>
    <xdr:to>
      <xdr:col>6</xdr:col>
      <xdr:colOff>789788</xdr:colOff>
      <xdr:row>37</xdr:row>
      <xdr:rowOff>172156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A6E8A-4E10-E342-ADF9-12C351E2F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101600</xdr:rowOff>
    </xdr:to>
    <xdr:sp macro="" textlink="">
      <xdr:nvSpPr>
        <xdr:cNvPr id="2049" name="AutoShape 1" descr="{\displaystyle W={\left(\sum _{i=1}^{n}a_{i}x_{(i)}\right)^{2} \over \sum _{i=1}^{n}(x_{i}-{\overline {x}})^{2}},}">
          <a:extLst>
            <a:ext uri="{FF2B5EF4-FFF2-40B4-BE49-F238E27FC236}">
              <a16:creationId xmlns:a16="http://schemas.microsoft.com/office/drawing/2014/main" id="{302696B5-D8F8-CB4D-9AD9-ABD48ECA8ECB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101600</xdr:rowOff>
    </xdr:to>
    <xdr:sp macro="" textlink="">
      <xdr:nvSpPr>
        <xdr:cNvPr id="2050" name="AutoShape 2" descr="{\displaystyle W={\left(\sum _{i=1}^{n}a_{i}x_{(i)}\right)^{2} \over \sum _{i=1}^{n}(x_{i}-{\overline {x}})^{2}},}">
          <a:extLst>
            <a:ext uri="{FF2B5EF4-FFF2-40B4-BE49-F238E27FC236}">
              <a16:creationId xmlns:a16="http://schemas.microsoft.com/office/drawing/2014/main" id="{A23C3E76-619D-3D4D-BF42-DEB50E6A845B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101600</xdr:rowOff>
    </xdr:to>
    <xdr:sp macro="" textlink="">
      <xdr:nvSpPr>
        <xdr:cNvPr id="2051" name="AutoShape 3" descr="{\displaystyle W={\left(\sum _{i=1}^{n}a_{i}x_{(i)}\right)^{2} \over \sum _{i=1}^{n}(x_{i}-{\overline {x}})^{2}},}">
          <a:extLst>
            <a:ext uri="{FF2B5EF4-FFF2-40B4-BE49-F238E27FC236}">
              <a16:creationId xmlns:a16="http://schemas.microsoft.com/office/drawing/2014/main" id="{05697F87-A75C-8245-9422-BC0281F5474D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101600</xdr:rowOff>
    </xdr:to>
    <xdr:sp macro="" textlink="">
      <xdr:nvSpPr>
        <xdr:cNvPr id="2052" name="AutoShape 4" descr="{\displaystyle W={\left(\sum _{i=1}^{n}a_{i}x_{(i)}\right)^{2} \over \sum _{i=1}^{n}(x_{i}-{\overline {x}})^{2}},}">
          <a:extLst>
            <a:ext uri="{FF2B5EF4-FFF2-40B4-BE49-F238E27FC236}">
              <a16:creationId xmlns:a16="http://schemas.microsoft.com/office/drawing/2014/main" id="{ADC6B0ED-919B-1E40-B5F1-500737E8C0CE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101600</xdr:rowOff>
    </xdr:to>
    <xdr:sp macro="" textlink="">
      <xdr:nvSpPr>
        <xdr:cNvPr id="2053" name="AutoShape 5" descr="{\displaystyle W={\left(\sum _{i=1}^{n}a_{i}x_{(i)}\right)^{2} \over \sum _{i=1}^{n}(x_{i}-{\overline {x}})^{2}},}">
          <a:extLst>
            <a:ext uri="{FF2B5EF4-FFF2-40B4-BE49-F238E27FC236}">
              <a16:creationId xmlns:a16="http://schemas.microsoft.com/office/drawing/2014/main" id="{737236F1-8848-4042-882D-CD7D8DFDDA67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38100</xdr:colOff>
      <xdr:row>1</xdr:row>
      <xdr:rowOff>44450</xdr:rowOff>
    </xdr:from>
    <xdr:ext cx="1465580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A334F6D-A3A7-A34F-ADF0-177A829FC87A}"/>
                </a:ext>
              </a:extLst>
            </xdr:cNvPr>
            <xdr:cNvSpPr txBox="1"/>
          </xdr:nvSpPr>
          <xdr:spPr>
            <a:xfrm>
              <a:off x="1297940" y="247650"/>
              <a:ext cx="146558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(∑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A334F6D-A3A7-A34F-ADF0-177A829FC87A}"/>
                </a:ext>
              </a:extLst>
            </xdr:cNvPr>
            <xdr:cNvSpPr txBox="1"/>
          </xdr:nvSpPr>
          <xdr:spPr>
            <a:xfrm>
              <a:off x="1297940" y="247650"/>
              <a:ext cx="146558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𝑊=〖(∑𝛼∗𝑥_𝑖)〗^2/(∑▒〖(𝑥_𝑖−𝑥 ̅)〗^2 )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8CDD-83AD-5D46-84EF-450D083B861D}">
  <dimension ref="A1:K32"/>
  <sheetViews>
    <sheetView workbookViewId="0">
      <selection activeCell="M8" sqref="M8"/>
    </sheetView>
  </sheetViews>
  <sheetFormatPr baseColWidth="10" defaultRowHeight="16"/>
  <cols>
    <col min="1" max="1" width="16.5" style="1" bestFit="1" customWidth="1"/>
    <col min="2" max="2" width="21.5" style="1" bestFit="1" customWidth="1"/>
    <col min="3" max="4" width="10.83203125" style="1"/>
    <col min="5" max="5" width="14" style="1" bestFit="1" customWidth="1"/>
    <col min="6" max="6" width="14" style="1" customWidth="1"/>
    <col min="7" max="7" width="10.83203125" style="1"/>
    <col min="8" max="8" width="13" style="1" bestFit="1" customWidth="1"/>
    <col min="9" max="9" width="12.1640625" style="1" bestFit="1" customWidth="1"/>
    <col min="10" max="10" width="14" style="1" bestFit="1" customWidth="1"/>
    <col min="11" max="11" width="12.1640625" style="1" bestFit="1" customWidth="1"/>
    <col min="12" max="12" width="14" style="1" bestFit="1" customWidth="1"/>
    <col min="13" max="13" width="12.1640625" style="1" bestFit="1" customWidth="1"/>
    <col min="14" max="16384" width="10.83203125" style="1"/>
  </cols>
  <sheetData>
    <row r="1" spans="1:11">
      <c r="E1" s="9" t="s">
        <v>8</v>
      </c>
      <c r="F1" s="9"/>
      <c r="G1" s="9"/>
    </row>
    <row r="2" spans="1:11">
      <c r="B2" s="2"/>
      <c r="C2" s="9" t="s">
        <v>9</v>
      </c>
      <c r="D2" s="9"/>
      <c r="E2" s="9"/>
      <c r="F2" s="9"/>
      <c r="G2" s="9"/>
    </row>
    <row r="3" spans="1:11">
      <c r="A3" s="1" t="s">
        <v>4</v>
      </c>
      <c r="B3" s="2" t="s">
        <v>0</v>
      </c>
      <c r="E3" s="1" t="s">
        <v>10</v>
      </c>
      <c r="F3" s="1" t="s">
        <v>11</v>
      </c>
      <c r="G3" s="1" t="s">
        <v>6</v>
      </c>
    </row>
    <row r="4" spans="1:11">
      <c r="A4" s="1">
        <v>1</v>
      </c>
      <c r="B4" s="3">
        <v>3.9</v>
      </c>
      <c r="D4" s="1">
        <f>IF(B4&gt;B$14,1,IF(B4&lt;B$14,2,0))</f>
        <v>2</v>
      </c>
      <c r="E4" s="1">
        <f t="shared" ref="E4:E24" si="0">(I4+K4)/2</f>
        <v>2.3809523809523808E-2</v>
      </c>
      <c r="F4" s="1">
        <v>-1.9810000000000001</v>
      </c>
      <c r="G4" s="4">
        <f>F4*B$27+B$26</f>
        <v>3.1283153865281337</v>
      </c>
      <c r="H4" s="1" t="s">
        <v>5</v>
      </c>
      <c r="I4" s="1">
        <f t="shared" ref="I4:I14" si="1">(A4-1)/A$24</f>
        <v>0</v>
      </c>
      <c r="J4" s="1" t="s">
        <v>7</v>
      </c>
      <c r="K4" s="1">
        <f>A4/A$24</f>
        <v>4.7619047619047616E-2</v>
      </c>
    </row>
    <row r="5" spans="1:11">
      <c r="A5" s="1">
        <v>2</v>
      </c>
      <c r="B5" s="3">
        <v>4.0999999999999996</v>
      </c>
      <c r="D5" s="1">
        <f t="shared" ref="D5:D24" si="2">IF(B5&gt;B$14,1,IF(B5&lt;B$14,2,0))</f>
        <v>2</v>
      </c>
      <c r="E5" s="1">
        <f t="shared" si="0"/>
        <v>7.1428571428571425E-2</v>
      </c>
      <c r="F5" s="1">
        <v>-1.4650000000000001</v>
      </c>
      <c r="G5" s="4">
        <f t="shared" ref="G5:G24" si="3">F5*B$27+B$26</f>
        <v>3.8577107008614706</v>
      </c>
      <c r="H5" s="1" t="s">
        <v>5</v>
      </c>
      <c r="I5" s="1">
        <f t="shared" si="1"/>
        <v>4.7619047619047616E-2</v>
      </c>
      <c r="J5" s="1" t="s">
        <v>7</v>
      </c>
      <c r="K5" s="1">
        <f t="shared" ref="K5:K24" si="4">A5/A$24</f>
        <v>9.5238095238095233E-2</v>
      </c>
    </row>
    <row r="6" spans="1:11">
      <c r="A6" s="1">
        <v>3</v>
      </c>
      <c r="B6" s="3">
        <v>4.5</v>
      </c>
      <c r="D6" s="1">
        <f t="shared" si="2"/>
        <v>2</v>
      </c>
      <c r="E6" s="1">
        <f t="shared" si="0"/>
        <v>0.11904761904761904</v>
      </c>
      <c r="F6" s="1">
        <v>-1.18</v>
      </c>
      <c r="G6" s="4">
        <f t="shared" si="3"/>
        <v>4.2605743919176744</v>
      </c>
      <c r="H6" s="1" t="s">
        <v>5</v>
      </c>
      <c r="I6" s="1">
        <f t="shared" si="1"/>
        <v>9.5238095238095233E-2</v>
      </c>
      <c r="J6" s="1" t="s">
        <v>7</v>
      </c>
      <c r="K6" s="1">
        <f t="shared" si="4"/>
        <v>0.14285714285714285</v>
      </c>
    </row>
    <row r="7" spans="1:11">
      <c r="A7" s="1">
        <v>4</v>
      </c>
      <c r="B7" s="3">
        <v>4.5</v>
      </c>
      <c r="D7" s="1">
        <f t="shared" si="2"/>
        <v>2</v>
      </c>
      <c r="E7" s="1">
        <f t="shared" si="0"/>
        <v>0.16666666666666666</v>
      </c>
      <c r="F7" s="1">
        <v>-0.96699999999999997</v>
      </c>
      <c r="G7" s="4">
        <f t="shared" si="3"/>
        <v>4.5616619926017838</v>
      </c>
      <c r="H7" s="1" t="s">
        <v>5</v>
      </c>
      <c r="I7" s="1">
        <f t="shared" si="1"/>
        <v>0.14285714285714285</v>
      </c>
      <c r="J7" s="1" t="s">
        <v>7</v>
      </c>
      <c r="K7" s="1">
        <f t="shared" si="4"/>
        <v>0.19047619047619047</v>
      </c>
    </row>
    <row r="8" spans="1:11">
      <c r="A8" s="1">
        <v>5</v>
      </c>
      <c r="B8" s="3">
        <v>4.5</v>
      </c>
      <c r="D8" s="1">
        <f t="shared" si="2"/>
        <v>2</v>
      </c>
      <c r="E8" s="1">
        <f t="shared" si="0"/>
        <v>0.21428571428571427</v>
      </c>
      <c r="F8" s="1">
        <v>-0.79100000000000004</v>
      </c>
      <c r="G8" s="4">
        <f t="shared" si="3"/>
        <v>4.8104479912891236</v>
      </c>
      <c r="H8" s="1" t="s">
        <v>5</v>
      </c>
      <c r="I8" s="1">
        <f t="shared" si="1"/>
        <v>0.19047619047619047</v>
      </c>
      <c r="J8" s="1" t="s">
        <v>7</v>
      </c>
      <c r="K8" s="1">
        <f t="shared" si="4"/>
        <v>0.23809523809523808</v>
      </c>
    </row>
    <row r="9" spans="1:11">
      <c r="A9" s="1">
        <v>6</v>
      </c>
      <c r="B9" s="3">
        <v>4.5999999999999996</v>
      </c>
      <c r="D9" s="1">
        <f t="shared" si="2"/>
        <v>2</v>
      </c>
      <c r="E9" s="1">
        <f t="shared" si="0"/>
        <v>0.26190476190476186</v>
      </c>
      <c r="F9" s="1">
        <v>-0.63800000000000001</v>
      </c>
      <c r="G9" s="4">
        <f t="shared" si="3"/>
        <v>5.0267221833298219</v>
      </c>
      <c r="H9" s="1" t="s">
        <v>5</v>
      </c>
      <c r="I9" s="1">
        <f t="shared" si="1"/>
        <v>0.23809523809523808</v>
      </c>
      <c r="J9" s="1" t="s">
        <v>7</v>
      </c>
      <c r="K9" s="1">
        <f t="shared" si="4"/>
        <v>0.2857142857142857</v>
      </c>
    </row>
    <row r="10" spans="1:11">
      <c r="A10" s="1">
        <v>7</v>
      </c>
      <c r="B10" s="3">
        <v>4.7</v>
      </c>
      <c r="D10" s="1">
        <f t="shared" si="2"/>
        <v>2</v>
      </c>
      <c r="E10" s="1">
        <f t="shared" si="0"/>
        <v>0.30952380952380953</v>
      </c>
      <c r="F10" s="1">
        <v>-0.498</v>
      </c>
      <c r="G10" s="4">
        <f t="shared" si="3"/>
        <v>5.2246201368311151</v>
      </c>
      <c r="H10" s="1" t="s">
        <v>5</v>
      </c>
      <c r="I10" s="1">
        <f t="shared" si="1"/>
        <v>0.2857142857142857</v>
      </c>
      <c r="J10" s="1" t="s">
        <v>7</v>
      </c>
      <c r="K10" s="1">
        <f t="shared" si="4"/>
        <v>0.33333333333333331</v>
      </c>
    </row>
    <row r="11" spans="1:11">
      <c r="A11" s="1">
        <v>8</v>
      </c>
      <c r="B11" s="3">
        <v>5.5</v>
      </c>
      <c r="D11" s="1">
        <f t="shared" si="2"/>
        <v>2</v>
      </c>
      <c r="E11" s="1">
        <f t="shared" si="0"/>
        <v>0.3571428571428571</v>
      </c>
      <c r="F11" s="1">
        <v>-0.36499999999999999</v>
      </c>
      <c r="G11" s="4">
        <f t="shared" si="3"/>
        <v>5.4126231926573434</v>
      </c>
      <c r="H11" s="1" t="s">
        <v>5</v>
      </c>
      <c r="I11" s="1">
        <f t="shared" si="1"/>
        <v>0.33333333333333331</v>
      </c>
      <c r="J11" s="1" t="s">
        <v>7</v>
      </c>
      <c r="K11" s="1">
        <f t="shared" si="4"/>
        <v>0.38095238095238093</v>
      </c>
    </row>
    <row r="12" spans="1:11">
      <c r="A12" s="1">
        <v>9</v>
      </c>
      <c r="B12" s="3">
        <v>5.5</v>
      </c>
      <c r="D12" s="1">
        <f t="shared" si="2"/>
        <v>2</v>
      </c>
      <c r="E12" s="1">
        <f t="shared" si="0"/>
        <v>0.40476190476190477</v>
      </c>
      <c r="F12" s="1">
        <v>-0.24099999999999999</v>
      </c>
      <c r="G12" s="4">
        <f t="shared" si="3"/>
        <v>5.5879042371870602</v>
      </c>
      <c r="H12" s="1" t="s">
        <v>5</v>
      </c>
      <c r="I12" s="1">
        <f t="shared" si="1"/>
        <v>0.38095238095238093</v>
      </c>
      <c r="J12" s="1" t="s">
        <v>7</v>
      </c>
      <c r="K12" s="1">
        <f t="shared" si="4"/>
        <v>0.42857142857142855</v>
      </c>
    </row>
    <row r="13" spans="1:11">
      <c r="A13" s="1">
        <v>10</v>
      </c>
      <c r="B13" s="3">
        <v>5.6</v>
      </c>
      <c r="D13" s="1">
        <f t="shared" si="2"/>
        <v>2</v>
      </c>
      <c r="E13" s="1">
        <f t="shared" si="0"/>
        <v>0.45238095238095233</v>
      </c>
      <c r="F13" s="1">
        <v>-0.11899999999999999</v>
      </c>
      <c r="G13" s="4">
        <f t="shared" si="3"/>
        <v>5.7603581680953297</v>
      </c>
      <c r="H13" s="1" t="s">
        <v>5</v>
      </c>
      <c r="I13" s="1">
        <f t="shared" si="1"/>
        <v>0.42857142857142855</v>
      </c>
      <c r="J13" s="1" t="s">
        <v>7</v>
      </c>
      <c r="K13" s="1">
        <f t="shared" si="4"/>
        <v>0.47619047619047616</v>
      </c>
    </row>
    <row r="14" spans="1:11">
      <c r="A14" s="1">
        <v>11</v>
      </c>
      <c r="B14" s="3">
        <v>5.8</v>
      </c>
      <c r="C14" s="1" t="s">
        <v>3</v>
      </c>
      <c r="D14" s="1">
        <f t="shared" si="2"/>
        <v>0</v>
      </c>
      <c r="E14" s="1">
        <f>(I14+K14)/2</f>
        <v>0.5</v>
      </c>
      <c r="F14" s="1">
        <v>0</v>
      </c>
      <c r="G14" s="4">
        <f t="shared" si="3"/>
        <v>5.9285714285714288</v>
      </c>
      <c r="H14" s="1" t="s">
        <v>5</v>
      </c>
      <c r="I14" s="1">
        <f t="shared" si="1"/>
        <v>0.47619047619047616</v>
      </c>
      <c r="J14" s="1" t="s">
        <v>7</v>
      </c>
      <c r="K14" s="1">
        <f t="shared" si="4"/>
        <v>0.52380952380952384</v>
      </c>
    </row>
    <row r="15" spans="1:11">
      <c r="A15" s="1">
        <v>12</v>
      </c>
      <c r="B15" s="3">
        <v>5.9</v>
      </c>
      <c r="D15" s="1">
        <f t="shared" si="2"/>
        <v>1</v>
      </c>
      <c r="E15" s="1">
        <f t="shared" si="0"/>
        <v>0.54761904761904767</v>
      </c>
      <c r="F15" s="1">
        <v>0.11899999999999999</v>
      </c>
      <c r="G15" s="4">
        <f t="shared" si="3"/>
        <v>6.0967846890475279</v>
      </c>
      <c r="H15" s="1" t="s">
        <v>5</v>
      </c>
      <c r="I15" s="1">
        <f t="shared" ref="I15:I24" si="5">(A15-1)/A$24</f>
        <v>0.52380952380952384</v>
      </c>
      <c r="J15" s="1" t="s">
        <v>7</v>
      </c>
      <c r="K15" s="1">
        <f t="shared" si="4"/>
        <v>0.5714285714285714</v>
      </c>
    </row>
    <row r="16" spans="1:11">
      <c r="A16" s="1">
        <v>13</v>
      </c>
      <c r="B16" s="3">
        <v>5.9</v>
      </c>
      <c r="D16" s="1">
        <f t="shared" si="2"/>
        <v>1</v>
      </c>
      <c r="E16" s="1">
        <f t="shared" si="0"/>
        <v>0.59523809523809523</v>
      </c>
      <c r="F16" s="1">
        <v>0.24099999999999999</v>
      </c>
      <c r="G16" s="4">
        <f t="shared" si="3"/>
        <v>6.2692386199557975</v>
      </c>
      <c r="H16" s="1" t="s">
        <v>5</v>
      </c>
      <c r="I16" s="1">
        <f t="shared" si="5"/>
        <v>0.5714285714285714</v>
      </c>
      <c r="J16" s="1" t="s">
        <v>7</v>
      </c>
      <c r="K16" s="1">
        <f t="shared" si="4"/>
        <v>0.61904761904761907</v>
      </c>
    </row>
    <row r="17" spans="1:11">
      <c r="A17" s="1">
        <v>14</v>
      </c>
      <c r="B17" s="3">
        <v>6.4</v>
      </c>
      <c r="D17" s="1">
        <f t="shared" si="2"/>
        <v>1</v>
      </c>
      <c r="E17" s="1">
        <f t="shared" si="0"/>
        <v>0.64285714285714279</v>
      </c>
      <c r="F17" s="1">
        <v>0.36699999999999999</v>
      </c>
      <c r="G17" s="4">
        <f t="shared" si="3"/>
        <v>6.4473467781069607</v>
      </c>
      <c r="H17" s="1" t="s">
        <v>5</v>
      </c>
      <c r="I17" s="1">
        <f t="shared" si="5"/>
        <v>0.61904761904761907</v>
      </c>
      <c r="J17" s="1" t="s">
        <v>7</v>
      </c>
      <c r="K17" s="1">
        <f t="shared" si="4"/>
        <v>0.66666666666666663</v>
      </c>
    </row>
    <row r="18" spans="1:11">
      <c r="A18" s="1">
        <v>15</v>
      </c>
      <c r="B18" s="3">
        <v>6.7</v>
      </c>
      <c r="D18" s="1">
        <f t="shared" si="2"/>
        <v>1</v>
      </c>
      <c r="E18" s="1">
        <f t="shared" si="0"/>
        <v>0.69047619047619047</v>
      </c>
      <c r="F18" s="1">
        <v>0.497</v>
      </c>
      <c r="G18" s="4">
        <f t="shared" si="3"/>
        <v>6.6311091635010184</v>
      </c>
      <c r="H18" s="1" t="s">
        <v>5</v>
      </c>
      <c r="I18" s="1">
        <f t="shared" si="5"/>
        <v>0.66666666666666663</v>
      </c>
      <c r="J18" s="1" t="s">
        <v>7</v>
      </c>
      <c r="K18" s="1">
        <f t="shared" si="4"/>
        <v>0.7142857142857143</v>
      </c>
    </row>
    <row r="19" spans="1:11">
      <c r="A19" s="1">
        <v>16</v>
      </c>
      <c r="B19" s="3">
        <v>7</v>
      </c>
      <c r="D19" s="1">
        <f t="shared" si="2"/>
        <v>1</v>
      </c>
      <c r="E19" s="1">
        <f t="shared" si="0"/>
        <v>0.73809523809523814</v>
      </c>
      <c r="F19" s="1">
        <v>0.63700000000000001</v>
      </c>
      <c r="G19" s="4">
        <f t="shared" si="3"/>
        <v>6.8290071170023117</v>
      </c>
      <c r="H19" s="1" t="s">
        <v>5</v>
      </c>
      <c r="I19" s="1">
        <f t="shared" si="5"/>
        <v>0.7142857142857143</v>
      </c>
      <c r="J19" s="1" t="s">
        <v>7</v>
      </c>
      <c r="K19" s="1">
        <f t="shared" si="4"/>
        <v>0.76190476190476186</v>
      </c>
    </row>
    <row r="20" spans="1:11">
      <c r="A20" s="1">
        <v>17</v>
      </c>
      <c r="B20" s="3">
        <v>7.1</v>
      </c>
      <c r="D20" s="1">
        <f t="shared" si="2"/>
        <v>1</v>
      </c>
      <c r="E20" s="1">
        <f t="shared" si="0"/>
        <v>0.7857142857142857</v>
      </c>
      <c r="F20" s="1">
        <v>0.79100000000000004</v>
      </c>
      <c r="G20" s="4">
        <f t="shared" si="3"/>
        <v>7.0466948658537341</v>
      </c>
      <c r="H20" s="1" t="s">
        <v>5</v>
      </c>
      <c r="I20" s="1">
        <f t="shared" si="5"/>
        <v>0.76190476190476186</v>
      </c>
      <c r="J20" s="1" t="s">
        <v>7</v>
      </c>
      <c r="K20" s="1">
        <f t="shared" si="4"/>
        <v>0.80952380952380953</v>
      </c>
    </row>
    <row r="21" spans="1:11">
      <c r="A21" s="1">
        <v>18</v>
      </c>
      <c r="B21" s="3">
        <v>7.5</v>
      </c>
      <c r="D21" s="1">
        <f t="shared" si="2"/>
        <v>1</v>
      </c>
      <c r="E21" s="1">
        <f t="shared" si="0"/>
        <v>0.83333333333333326</v>
      </c>
      <c r="F21" s="1">
        <v>0.96599999999999997</v>
      </c>
      <c r="G21" s="4">
        <f t="shared" si="3"/>
        <v>7.2940673077303497</v>
      </c>
      <c r="H21" s="1" t="s">
        <v>5</v>
      </c>
      <c r="I21" s="1">
        <f t="shared" si="5"/>
        <v>0.80952380952380953</v>
      </c>
      <c r="J21" s="1" t="s">
        <v>7</v>
      </c>
      <c r="K21" s="1">
        <f t="shared" si="4"/>
        <v>0.8571428571428571</v>
      </c>
    </row>
    <row r="22" spans="1:11">
      <c r="A22" s="1">
        <v>19</v>
      </c>
      <c r="B22" s="3">
        <v>7.8</v>
      </c>
      <c r="D22" s="1">
        <f t="shared" si="2"/>
        <v>1</v>
      </c>
      <c r="E22" s="1">
        <f t="shared" si="0"/>
        <v>0.88095238095238093</v>
      </c>
      <c r="F22" s="1">
        <v>1.179</v>
      </c>
      <c r="G22" s="4">
        <f t="shared" si="3"/>
        <v>7.5951549084144601</v>
      </c>
      <c r="H22" s="1" t="s">
        <v>5</v>
      </c>
      <c r="I22" s="1">
        <f t="shared" si="5"/>
        <v>0.8571428571428571</v>
      </c>
      <c r="J22" s="1" t="s">
        <v>7</v>
      </c>
      <c r="K22" s="1">
        <f t="shared" si="4"/>
        <v>0.90476190476190477</v>
      </c>
    </row>
    <row r="23" spans="1:11">
      <c r="A23" s="1">
        <v>20</v>
      </c>
      <c r="B23" s="3">
        <v>8.3000000000000007</v>
      </c>
      <c r="D23" s="1">
        <f t="shared" si="2"/>
        <v>1</v>
      </c>
      <c r="E23" s="1">
        <f t="shared" si="0"/>
        <v>0.9285714285714286</v>
      </c>
      <c r="F23" s="1">
        <v>1.4650000000000001</v>
      </c>
      <c r="G23" s="4">
        <f t="shared" si="3"/>
        <v>7.9994321562813866</v>
      </c>
      <c r="H23" s="1" t="s">
        <v>5</v>
      </c>
      <c r="I23" s="1">
        <f t="shared" si="5"/>
        <v>0.90476190476190477</v>
      </c>
      <c r="J23" s="1" t="s">
        <v>7</v>
      </c>
      <c r="K23" s="1">
        <f t="shared" si="4"/>
        <v>0.95238095238095233</v>
      </c>
    </row>
    <row r="24" spans="1:11">
      <c r="A24" s="1">
        <v>21</v>
      </c>
      <c r="B24" s="3">
        <v>8.6999999999999993</v>
      </c>
      <c r="D24" s="1">
        <f t="shared" si="2"/>
        <v>1</v>
      </c>
      <c r="E24" s="1">
        <f t="shared" si="0"/>
        <v>0.97619047619047616</v>
      </c>
      <c r="F24" s="1">
        <v>1.9810000000000001</v>
      </c>
      <c r="G24" s="4">
        <f t="shared" si="3"/>
        <v>8.7288274706147249</v>
      </c>
      <c r="H24" s="1" t="s">
        <v>5</v>
      </c>
      <c r="I24" s="1">
        <f t="shared" si="5"/>
        <v>0.95238095238095233</v>
      </c>
      <c r="J24" s="1" t="s">
        <v>7</v>
      </c>
      <c r="K24" s="1">
        <f t="shared" si="4"/>
        <v>1</v>
      </c>
    </row>
    <row r="26" spans="1:11">
      <c r="A26" s="1" t="s">
        <v>1</v>
      </c>
      <c r="B26" s="4">
        <f>AVERAGE(B4:B24)</f>
        <v>5.9285714285714288</v>
      </c>
    </row>
    <row r="27" spans="1:11">
      <c r="A27" s="1" t="s">
        <v>2</v>
      </c>
      <c r="B27" s="5">
        <f>STDEV(B4:B24)</f>
        <v>1.413556810723521</v>
      </c>
    </row>
    <row r="28" spans="1:11">
      <c r="I28" s="10" t="s">
        <v>13</v>
      </c>
      <c r="J28" s="10"/>
      <c r="K28" s="10"/>
    </row>
    <row r="29" spans="1:11">
      <c r="I29" s="10"/>
      <c r="J29" s="10"/>
      <c r="K29" s="10"/>
    </row>
    <row r="30" spans="1:11">
      <c r="I30" s="10"/>
      <c r="J30" s="10"/>
      <c r="K30" s="10"/>
    </row>
    <row r="31" spans="1:11">
      <c r="I31" s="10"/>
      <c r="J31" s="10"/>
      <c r="K31" s="10"/>
    </row>
    <row r="32" spans="1:11">
      <c r="I32" s="10"/>
      <c r="J32" s="10"/>
      <c r="K32" s="10"/>
    </row>
  </sheetData>
  <sortState ref="A4:B24">
    <sortCondition ref="B1"/>
  </sortState>
  <mergeCells count="3">
    <mergeCell ref="E1:G1"/>
    <mergeCell ref="C2:G2"/>
    <mergeCell ref="I28:K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C64D-F109-DB4C-A182-FD486D35EC93}">
  <dimension ref="A1:G30"/>
  <sheetViews>
    <sheetView tabSelected="1" zoomScale="125" workbookViewId="0">
      <selection activeCell="G23" sqref="G23"/>
    </sheetView>
  </sheetViews>
  <sheetFormatPr baseColWidth="10" defaultRowHeight="16"/>
  <cols>
    <col min="1" max="1" width="16.5" style="1" bestFit="1" customWidth="1"/>
    <col min="2" max="2" width="21.5" style="1" bestFit="1" customWidth="1"/>
    <col min="3" max="3" width="12" style="1" customWidth="1"/>
    <col min="4" max="16384" width="10.83203125" style="1"/>
  </cols>
  <sheetData>
    <row r="1" spans="1:7">
      <c r="A1" s="9" t="s">
        <v>12</v>
      </c>
      <c r="B1" s="9"/>
      <c r="C1" s="9"/>
      <c r="D1" s="9"/>
    </row>
    <row r="2" spans="1:7">
      <c r="A2" s="1" t="s">
        <v>15</v>
      </c>
    </row>
    <row r="5" spans="1:7">
      <c r="A5" s="1" t="s">
        <v>4</v>
      </c>
      <c r="B5" s="6" t="s">
        <v>0</v>
      </c>
      <c r="C5" s="6"/>
      <c r="G5" s="1" t="s">
        <v>14</v>
      </c>
    </row>
    <row r="6" spans="1:7">
      <c r="A6" s="1">
        <v>1</v>
      </c>
      <c r="B6" s="7">
        <v>3.9</v>
      </c>
      <c r="C6" s="7"/>
      <c r="D6" s="1">
        <f>B6*$B$30</f>
        <v>0.19500000000000001</v>
      </c>
      <c r="E6" s="1">
        <f>(B6-$B$28)*(B6-$B$28)</f>
        <v>4.1151020408163284</v>
      </c>
      <c r="G6" s="1">
        <f>D28*D28/E28</f>
        <v>0.96966602916994304</v>
      </c>
    </row>
    <row r="7" spans="1:7">
      <c r="A7" s="1">
        <v>2</v>
      </c>
      <c r="B7" s="7">
        <v>4.0999999999999996</v>
      </c>
      <c r="C7" s="7"/>
      <c r="D7" s="1">
        <f t="shared" ref="D7:D26" si="0">B7*$B$30</f>
        <v>0.20499999999999999</v>
      </c>
      <c r="E7" s="1">
        <f t="shared" ref="E7:E26" si="1">(B7-$B$28)*(B7-$B$28)</f>
        <v>3.3436734693877574</v>
      </c>
    </row>
    <row r="8" spans="1:7">
      <c r="A8" s="1">
        <v>3</v>
      </c>
      <c r="B8" s="7">
        <v>4.5</v>
      </c>
      <c r="C8" s="7"/>
      <c r="D8" s="1">
        <f t="shared" si="0"/>
        <v>0.22500000000000001</v>
      </c>
      <c r="E8" s="1">
        <f t="shared" si="1"/>
        <v>2.0408163265306132</v>
      </c>
    </row>
    <row r="9" spans="1:7">
      <c r="A9" s="1">
        <v>4</v>
      </c>
      <c r="B9" s="7">
        <v>4.5</v>
      </c>
      <c r="C9" s="7"/>
      <c r="D9" s="1">
        <f t="shared" si="0"/>
        <v>0.22500000000000001</v>
      </c>
      <c r="E9" s="1">
        <f t="shared" si="1"/>
        <v>2.0408163265306132</v>
      </c>
    </row>
    <row r="10" spans="1:7">
      <c r="A10" s="1">
        <v>5</v>
      </c>
      <c r="B10" s="7">
        <v>4.5</v>
      </c>
      <c r="C10" s="7"/>
      <c r="D10" s="1">
        <f t="shared" si="0"/>
        <v>0.22500000000000001</v>
      </c>
      <c r="E10" s="1">
        <f t="shared" si="1"/>
        <v>2.0408163265306132</v>
      </c>
    </row>
    <row r="11" spans="1:7">
      <c r="A11" s="1">
        <v>6</v>
      </c>
      <c r="B11" s="7">
        <v>4.5999999999999996</v>
      </c>
      <c r="C11" s="7"/>
      <c r="D11" s="1">
        <f t="shared" si="0"/>
        <v>0.22999999999999998</v>
      </c>
      <c r="E11" s="1">
        <f t="shared" si="1"/>
        <v>1.765102040816328</v>
      </c>
    </row>
    <row r="12" spans="1:7">
      <c r="A12" s="1">
        <v>7</v>
      </c>
      <c r="B12" s="7">
        <v>4.7</v>
      </c>
      <c r="C12" s="7"/>
      <c r="D12" s="1">
        <f t="shared" si="0"/>
        <v>0.23500000000000001</v>
      </c>
      <c r="E12" s="1">
        <f t="shared" si="1"/>
        <v>1.5093877551020409</v>
      </c>
    </row>
    <row r="13" spans="1:7">
      <c r="A13" s="1">
        <v>8</v>
      </c>
      <c r="B13" s="7">
        <v>5.5</v>
      </c>
      <c r="C13" s="7"/>
      <c r="D13" s="1">
        <f t="shared" si="0"/>
        <v>0.27500000000000002</v>
      </c>
      <c r="E13" s="1">
        <f t="shared" si="1"/>
        <v>0.18367346938775531</v>
      </c>
    </row>
    <row r="14" spans="1:7">
      <c r="A14" s="1">
        <v>9</v>
      </c>
      <c r="B14" s="7">
        <v>5.5</v>
      </c>
      <c r="C14" s="7"/>
      <c r="D14" s="1">
        <f t="shared" si="0"/>
        <v>0.27500000000000002</v>
      </c>
      <c r="E14" s="1">
        <f t="shared" si="1"/>
        <v>0.18367346938775531</v>
      </c>
    </row>
    <row r="15" spans="1:7">
      <c r="A15" s="1">
        <v>10</v>
      </c>
      <c r="B15" s="7">
        <v>5.6</v>
      </c>
      <c r="C15" s="7"/>
      <c r="D15" s="1">
        <f t="shared" si="0"/>
        <v>0.27999999999999997</v>
      </c>
      <c r="E15" s="1">
        <f t="shared" si="1"/>
        <v>0.10795918367346979</v>
      </c>
    </row>
    <row r="16" spans="1:7">
      <c r="A16" s="1">
        <v>11</v>
      </c>
      <c r="B16" s="7">
        <v>5.8</v>
      </c>
      <c r="C16" s="7"/>
      <c r="D16" s="1">
        <f t="shared" si="0"/>
        <v>0.28999999999999998</v>
      </c>
      <c r="E16" s="1">
        <f t="shared" si="1"/>
        <v>1.6530612244898071E-2</v>
      </c>
    </row>
    <row r="17" spans="1:5">
      <c r="A17" s="1">
        <v>12</v>
      </c>
      <c r="B17" s="7">
        <v>5.9</v>
      </c>
      <c r="C17" s="7"/>
      <c r="D17" s="1">
        <f t="shared" si="0"/>
        <v>0.29500000000000004</v>
      </c>
      <c r="E17" s="1">
        <f t="shared" si="1"/>
        <v>8.1632653061223907E-4</v>
      </c>
    </row>
    <row r="18" spans="1:5">
      <c r="A18" s="1">
        <v>13</v>
      </c>
      <c r="B18" s="7">
        <v>5.9</v>
      </c>
      <c r="C18" s="7"/>
      <c r="D18" s="1">
        <f t="shared" si="0"/>
        <v>0.29500000000000004</v>
      </c>
      <c r="E18" s="1">
        <f t="shared" si="1"/>
        <v>8.1632653061223907E-4</v>
      </c>
    </row>
    <row r="19" spans="1:5">
      <c r="A19" s="1">
        <v>14</v>
      </c>
      <c r="B19" s="7">
        <v>6.4</v>
      </c>
      <c r="C19" s="7"/>
      <c r="D19" s="1">
        <f t="shared" si="0"/>
        <v>0.32000000000000006</v>
      </c>
      <c r="E19" s="1">
        <f t="shared" si="1"/>
        <v>0.22224489795918376</v>
      </c>
    </row>
    <row r="20" spans="1:5">
      <c r="A20" s="1">
        <v>15</v>
      </c>
      <c r="B20" s="7">
        <v>6.7</v>
      </c>
      <c r="C20" s="7"/>
      <c r="D20" s="1">
        <f t="shared" si="0"/>
        <v>0.33500000000000002</v>
      </c>
      <c r="E20" s="1">
        <f t="shared" si="1"/>
        <v>0.59510204081632645</v>
      </c>
    </row>
    <row r="21" spans="1:5">
      <c r="A21" s="1">
        <v>16</v>
      </c>
      <c r="B21" s="7">
        <v>7</v>
      </c>
      <c r="C21" s="7"/>
      <c r="D21" s="1">
        <f t="shared" si="0"/>
        <v>0.35000000000000003</v>
      </c>
      <c r="E21" s="1">
        <f t="shared" si="1"/>
        <v>1.1479591836734688</v>
      </c>
    </row>
    <row r="22" spans="1:5">
      <c r="A22" s="1">
        <v>17</v>
      </c>
      <c r="B22" s="7">
        <v>7.1</v>
      </c>
      <c r="C22" s="7"/>
      <c r="D22" s="1">
        <f t="shared" si="0"/>
        <v>0.35499999999999998</v>
      </c>
      <c r="E22" s="1">
        <f t="shared" si="1"/>
        <v>1.3722448979591821</v>
      </c>
    </row>
    <row r="23" spans="1:5">
      <c r="A23" s="1">
        <v>18</v>
      </c>
      <c r="B23" s="7">
        <v>7.5</v>
      </c>
      <c r="C23" s="7"/>
      <c r="D23" s="1">
        <f t="shared" si="0"/>
        <v>0.375</v>
      </c>
      <c r="E23" s="1">
        <f t="shared" si="1"/>
        <v>2.4693877551020402</v>
      </c>
    </row>
    <row r="24" spans="1:5">
      <c r="A24" s="1">
        <v>19</v>
      </c>
      <c r="B24" s="7">
        <v>7.8</v>
      </c>
      <c r="C24" s="7"/>
      <c r="D24" s="1">
        <f t="shared" si="0"/>
        <v>0.39</v>
      </c>
      <c r="E24" s="1">
        <f t="shared" si="1"/>
        <v>3.5022448979591823</v>
      </c>
    </row>
    <row r="25" spans="1:5">
      <c r="A25" s="1">
        <v>20</v>
      </c>
      <c r="B25" s="7">
        <v>8.3000000000000007</v>
      </c>
      <c r="C25" s="7"/>
      <c r="D25" s="1">
        <f t="shared" si="0"/>
        <v>0.41500000000000004</v>
      </c>
      <c r="E25" s="1">
        <f t="shared" si="1"/>
        <v>5.6236734693877573</v>
      </c>
    </row>
    <row r="26" spans="1:5">
      <c r="A26" s="1">
        <v>21</v>
      </c>
      <c r="B26" s="7">
        <v>8.6999999999999993</v>
      </c>
      <c r="C26" s="7"/>
      <c r="D26" s="1">
        <f t="shared" si="0"/>
        <v>0.435</v>
      </c>
      <c r="E26" s="1">
        <f t="shared" si="1"/>
        <v>7.6808163265306071</v>
      </c>
    </row>
    <row r="28" spans="1:5">
      <c r="A28" s="1" t="s">
        <v>1</v>
      </c>
      <c r="B28" s="4">
        <f>AVERAGE(B6:B26)</f>
        <v>5.9285714285714288</v>
      </c>
      <c r="C28" s="4" t="s">
        <v>16</v>
      </c>
      <c r="D28" s="1">
        <f>SUM(D6:D26)</f>
        <v>6.2249999999999988</v>
      </c>
      <c r="E28" s="1">
        <f>SUM(E6:E26)</f>
        <v>39.962857142857146</v>
      </c>
    </row>
    <row r="29" spans="1:5">
      <c r="A29" s="1" t="s">
        <v>2</v>
      </c>
      <c r="B29" s="8">
        <f>STDEV(B6:B26)</f>
        <v>1.413556810723521</v>
      </c>
      <c r="C29" s="8"/>
    </row>
    <row r="30" spans="1:5">
      <c r="A30" s="1" t="s">
        <v>17</v>
      </c>
      <c r="B30" s="1">
        <v>0.05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Haodong Zhao</dc:creator>
  <cp:lastModifiedBy>Haodong Zhao</cp:lastModifiedBy>
  <dcterms:created xsi:type="dcterms:W3CDTF">2019-01-31T19:49:15Z</dcterms:created>
  <dcterms:modified xsi:type="dcterms:W3CDTF">2019-02-10T16:13:52Z</dcterms:modified>
</cp:coreProperties>
</file>