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chensong/Desktop/Assumption_Feb/assumption_revise/"/>
    </mc:Choice>
  </mc:AlternateContent>
  <xr:revisionPtr revIDLastSave="0" documentId="13_ncr:1_{4A39B010-6FEB-0549-BD6D-3D5A648582FF}" xr6:coauthVersionLast="47" xr6:coauthVersionMax="47" xr10:uidLastSave="{00000000-0000-0000-0000-000000000000}"/>
  <bookViews>
    <workbookView xWindow="0" yWindow="760" windowWidth="34560" windowHeight="19940" xr2:uid="{00000000-000D-0000-FFFF-FFFF00000000}"/>
  </bookViews>
  <sheets>
    <sheet name="Study 1 exp and obs" sheetId="4" r:id="rId1"/>
    <sheet name="Study 1 exp and obs (reminder)" sheetId="7" r:id="rId2"/>
    <sheet name="Study 2 exp and obs" sheetId="5" r:id="rId3"/>
    <sheet name="Study 2 exp and obs (reminder)" sheetId="8" r:id="rId4"/>
    <sheet name="MTurk exp and obs" sheetId="6" r:id="rId5"/>
  </sheets>
  <definedNames>
    <definedName name="_xlchart.v2.0" hidden="1">'Study 1 exp and obs'!$I$22</definedName>
    <definedName name="_xlchart.v2.1" hidden="1">'Study 1 exp and obs'!$I$23:$I$27</definedName>
    <definedName name="_xlchart.v2.2" hidden="1">'Study 1 exp and obs'!$K$22</definedName>
    <definedName name="_xlchart.v2.3" hidden="1">'Study 1 exp and obs'!$K$23:$K$27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4" l="1"/>
  <c r="J25" i="4"/>
  <c r="J26" i="4"/>
  <c r="J27" i="4"/>
  <c r="J23" i="4"/>
  <c r="I24" i="4"/>
  <c r="I25" i="4"/>
  <c r="I26" i="4"/>
  <c r="I27" i="4"/>
  <c r="I23" i="4"/>
  <c r="H30" i="4"/>
  <c r="D10" i="6"/>
  <c r="E5" i="6" s="1"/>
  <c r="S41" i="4"/>
  <c r="S42" i="4"/>
  <c r="S43" i="4"/>
  <c r="S40" i="4"/>
  <c r="O45" i="4"/>
  <c r="O41" i="4"/>
  <c r="O42" i="4"/>
  <c r="O43" i="4"/>
  <c r="O40" i="4"/>
  <c r="R45" i="4"/>
  <c r="Q45" i="4"/>
  <c r="N45" i="4"/>
  <c r="M45" i="4"/>
  <c r="S45" i="4"/>
  <c r="W44" i="5"/>
  <c r="W40" i="5"/>
  <c r="W41" i="5"/>
  <c r="W42" i="5"/>
  <c r="W39" i="5"/>
  <c r="V44" i="5"/>
  <c r="U44" i="5"/>
  <c r="S44" i="5"/>
  <c r="S42" i="5"/>
  <c r="S40" i="5"/>
  <c r="S41" i="5"/>
  <c r="S39" i="5"/>
  <c r="Q44" i="5"/>
  <c r="U52" i="6"/>
  <c r="V50" i="6" s="1"/>
  <c r="Q52" i="6"/>
  <c r="R48" i="6" s="1"/>
  <c r="T52" i="6"/>
  <c r="P52" i="6"/>
  <c r="V8" i="5"/>
  <c r="V5" i="5"/>
  <c r="V8" i="4"/>
  <c r="V5" i="4"/>
  <c r="T30" i="8"/>
  <c r="U29" i="8"/>
  <c r="Q29" i="8"/>
  <c r="U28" i="8"/>
  <c r="Q28" i="8"/>
  <c r="U27" i="8"/>
  <c r="Q27" i="8"/>
  <c r="U26" i="8"/>
  <c r="Q26" i="8"/>
  <c r="U25" i="8"/>
  <c r="Q25" i="8"/>
  <c r="U24" i="8"/>
  <c r="Q24" i="8"/>
  <c r="U23" i="8"/>
  <c r="Q23" i="8"/>
  <c r="U22" i="8"/>
  <c r="Q22" i="8"/>
  <c r="U21" i="8"/>
  <c r="U30" i="8" s="1"/>
  <c r="Q21" i="8"/>
  <c r="T9" i="8"/>
  <c r="U8" i="8"/>
  <c r="Q8" i="8"/>
  <c r="U7" i="8"/>
  <c r="Q7" i="8"/>
  <c r="U6" i="8"/>
  <c r="Q6" i="8"/>
  <c r="U5" i="8"/>
  <c r="Q5" i="8"/>
  <c r="U4" i="8"/>
  <c r="U9" i="8" s="1"/>
  <c r="Q4" i="8"/>
  <c r="T30" i="7"/>
  <c r="U29" i="7"/>
  <c r="Q29" i="7"/>
  <c r="U28" i="7"/>
  <c r="Q28" i="7"/>
  <c r="U27" i="7"/>
  <c r="Q27" i="7"/>
  <c r="U26" i="7"/>
  <c r="Q26" i="7"/>
  <c r="U25" i="7"/>
  <c r="Q25" i="7"/>
  <c r="U24" i="7"/>
  <c r="Q24" i="7"/>
  <c r="U23" i="7"/>
  <c r="Q23" i="7"/>
  <c r="U22" i="7"/>
  <c r="Q22" i="7"/>
  <c r="U21" i="7"/>
  <c r="U30" i="7" s="1"/>
  <c r="Q21" i="7"/>
  <c r="T9" i="7"/>
  <c r="U8" i="7"/>
  <c r="Q8" i="7"/>
  <c r="U7" i="7"/>
  <c r="Q7" i="7"/>
  <c r="U6" i="7"/>
  <c r="Q6" i="7"/>
  <c r="U5" i="7"/>
  <c r="Q5" i="7"/>
  <c r="U4" i="7"/>
  <c r="U9" i="7" s="1"/>
  <c r="Q4" i="7"/>
  <c r="U36" i="6"/>
  <c r="V33" i="6" s="1"/>
  <c r="R35" i="6"/>
  <c r="R34" i="6"/>
  <c r="R33" i="6"/>
  <c r="R32" i="6"/>
  <c r="R31" i="6"/>
  <c r="R30" i="6"/>
  <c r="R29" i="6"/>
  <c r="R28" i="6"/>
  <c r="R27" i="6"/>
  <c r="U9" i="6"/>
  <c r="V4" i="6" s="1"/>
  <c r="V12" i="6" s="1"/>
  <c r="R8" i="6"/>
  <c r="R7" i="6"/>
  <c r="R6" i="6"/>
  <c r="R5" i="6"/>
  <c r="R4" i="6"/>
  <c r="T9" i="4"/>
  <c r="T9" i="5"/>
  <c r="T30" i="5"/>
  <c r="U29" i="5"/>
  <c r="Q29" i="5"/>
  <c r="U28" i="5"/>
  <c r="Q28" i="5"/>
  <c r="U27" i="5"/>
  <c r="Q27" i="5"/>
  <c r="U26" i="5"/>
  <c r="Q26" i="5"/>
  <c r="U25" i="5"/>
  <c r="Q25" i="5"/>
  <c r="U24" i="5"/>
  <c r="Q24" i="5"/>
  <c r="U23" i="5"/>
  <c r="Q23" i="5"/>
  <c r="U22" i="5"/>
  <c r="Q22" i="5"/>
  <c r="U21" i="5"/>
  <c r="U30" i="5" s="1"/>
  <c r="Q21" i="5"/>
  <c r="U8" i="5"/>
  <c r="Q8" i="5"/>
  <c r="U7" i="5"/>
  <c r="Q7" i="5"/>
  <c r="U6" i="5"/>
  <c r="Q6" i="5"/>
  <c r="U5" i="5"/>
  <c r="Q5" i="5"/>
  <c r="U4" i="5"/>
  <c r="U9" i="5" s="1"/>
  <c r="Q4" i="5"/>
  <c r="R30" i="4"/>
  <c r="U30" i="4"/>
  <c r="U29" i="4"/>
  <c r="U28" i="4"/>
  <c r="U27" i="4"/>
  <c r="U26" i="4"/>
  <c r="U25" i="4"/>
  <c r="U24" i="4"/>
  <c r="U23" i="4"/>
  <c r="U22" i="4"/>
  <c r="U21" i="4"/>
  <c r="T30" i="4"/>
  <c r="R29" i="4"/>
  <c r="R28" i="4"/>
  <c r="R27" i="4"/>
  <c r="R26" i="4"/>
  <c r="R25" i="4"/>
  <c r="R24" i="4"/>
  <c r="R23" i="4"/>
  <c r="R22" i="4"/>
  <c r="R21" i="4"/>
  <c r="Q30" i="4"/>
  <c r="Q29" i="4"/>
  <c r="Q28" i="4"/>
  <c r="Q27" i="4"/>
  <c r="Q26" i="4"/>
  <c r="Q25" i="4"/>
  <c r="Q24" i="4"/>
  <c r="Q23" i="4"/>
  <c r="Q22" i="4"/>
  <c r="Q21" i="4"/>
  <c r="U8" i="4"/>
  <c r="U7" i="4"/>
  <c r="U6" i="4"/>
  <c r="U5" i="4"/>
  <c r="U4" i="4"/>
  <c r="U9" i="4" s="1"/>
  <c r="Q8" i="4"/>
  <c r="Q7" i="4"/>
  <c r="Q6" i="4"/>
  <c r="Q5" i="4"/>
  <c r="Q4" i="4"/>
  <c r="E4" i="6" l="1"/>
  <c r="E8" i="6"/>
  <c r="E7" i="6"/>
  <c r="E6" i="6"/>
  <c r="V7" i="6"/>
  <c r="V49" i="6"/>
  <c r="V34" i="6"/>
  <c r="V48" i="6"/>
  <c r="R47" i="6"/>
  <c r="V35" i="6"/>
  <c r="R50" i="6"/>
  <c r="R49" i="6"/>
  <c r="V8" i="6"/>
  <c r="V5" i="6"/>
  <c r="V29" i="6"/>
  <c r="V6" i="6"/>
  <c r="V30" i="6"/>
  <c r="V47" i="6"/>
  <c r="R44" i="5"/>
  <c r="V31" i="6"/>
  <c r="V27" i="6"/>
  <c r="V32" i="6"/>
  <c r="V28" i="6"/>
  <c r="Q9" i="8"/>
  <c r="R4" i="8"/>
  <c r="R5" i="8"/>
  <c r="R6" i="8"/>
  <c r="R7" i="8"/>
  <c r="R8" i="8"/>
  <c r="Q30" i="8"/>
  <c r="R21" i="8"/>
  <c r="R22" i="8"/>
  <c r="R23" i="8"/>
  <c r="R24" i="8"/>
  <c r="R25" i="8"/>
  <c r="R26" i="8"/>
  <c r="R27" i="8"/>
  <c r="R28" i="8"/>
  <c r="R29" i="8"/>
  <c r="Q9" i="7"/>
  <c r="R4" i="7"/>
  <c r="R5" i="7"/>
  <c r="R6" i="7"/>
  <c r="R7" i="7"/>
  <c r="R8" i="7"/>
  <c r="Q30" i="7"/>
  <c r="R21" i="7"/>
  <c r="R22" i="7"/>
  <c r="R23" i="7"/>
  <c r="R24" i="7"/>
  <c r="R25" i="7"/>
  <c r="R26" i="7"/>
  <c r="R27" i="7"/>
  <c r="R28" i="7"/>
  <c r="R29" i="7"/>
  <c r="R9" i="6"/>
  <c r="S5" i="6" s="1"/>
  <c r="R36" i="6"/>
  <c r="S32" i="6" s="1"/>
  <c r="Q9" i="4"/>
  <c r="Q9" i="5"/>
  <c r="R4" i="5"/>
  <c r="R5" i="5"/>
  <c r="R6" i="5"/>
  <c r="R7" i="5"/>
  <c r="R8" i="5"/>
  <c r="Q30" i="5"/>
  <c r="R21" i="5"/>
  <c r="R22" i="5"/>
  <c r="R23" i="5"/>
  <c r="R24" i="5"/>
  <c r="R25" i="5"/>
  <c r="R26" i="5"/>
  <c r="R27" i="5"/>
  <c r="R28" i="5"/>
  <c r="R29" i="5"/>
  <c r="W5" i="6" l="1"/>
  <c r="V13" i="6"/>
  <c r="V14" i="6"/>
  <c r="S31" i="6"/>
  <c r="S30" i="6"/>
  <c r="S29" i="6"/>
  <c r="S28" i="6"/>
  <c r="S27" i="6"/>
  <c r="V52" i="6"/>
  <c r="V9" i="6"/>
  <c r="S4" i="6"/>
  <c r="R52" i="6"/>
  <c r="W8" i="6"/>
  <c r="S35" i="6"/>
  <c r="S8" i="6"/>
  <c r="V36" i="6"/>
  <c r="S34" i="6"/>
  <c r="S7" i="6"/>
  <c r="S14" i="6" s="1"/>
  <c r="S33" i="6"/>
  <c r="S6" i="6"/>
  <c r="S13" i="6" s="1"/>
  <c r="S16" i="6" s="1"/>
  <c r="R30" i="8"/>
  <c r="R9" i="8"/>
  <c r="R30" i="7"/>
  <c r="R9" i="7"/>
  <c r="R7" i="4"/>
  <c r="R6" i="4"/>
  <c r="R5" i="4"/>
  <c r="R4" i="4"/>
  <c r="R8" i="4"/>
  <c r="R30" i="5"/>
  <c r="R9" i="5"/>
  <c r="V16" i="6" l="1"/>
  <c r="S36" i="6"/>
  <c r="S9" i="6"/>
  <c r="R9" i="4"/>
</calcChain>
</file>

<file path=xl/sharedStrings.xml><?xml version="1.0" encoding="utf-8"?>
<sst xmlns="http://schemas.openxmlformats.org/spreadsheetml/2006/main" count="123" uniqueCount="32">
  <si>
    <t>Abs diff</t>
  </si>
  <si>
    <t>Expected Distribution</t>
  </si>
  <si>
    <t xml:space="preserve">%
</t>
  </si>
  <si>
    <t>Observed Distribution</t>
  </si>
  <si>
    <t>Chi-square value:</t>
  </si>
  <si>
    <t>P-Value</t>
  </si>
  <si>
    <t xml:space="preserve">chi-square test for two multinomial distribution: </t>
  </si>
  <si>
    <t>Multinomial test:</t>
  </si>
  <si>
    <t>e</t>
  </si>
  <si>
    <t>Actual - assumption</t>
  </si>
  <si>
    <t>4.184*10^(-5)</t>
  </si>
  <si>
    <t>0 and yes</t>
  </si>
  <si>
    <t>Actual</t>
  </si>
  <si>
    <t>Assumed</t>
  </si>
  <si>
    <t xml:space="preserve">Player </t>
  </si>
  <si>
    <t>3.702*10^(-6)</t>
  </si>
  <si>
    <t xml:space="preserve">0.0034	</t>
  </si>
  <si>
    <t>Adjusted</t>
  </si>
  <si>
    <t>Adjusted Excluding 0s:</t>
  </si>
  <si>
    <t>%</t>
  </si>
  <si>
    <t>Sum</t>
  </si>
  <si>
    <t>Adjusted %</t>
  </si>
  <si>
    <t>no difference, exactly same</t>
  </si>
  <si>
    <t>small diff</t>
  </si>
  <si>
    <t>large diff</t>
  </si>
  <si>
    <t>no difference</t>
  </si>
  <si>
    <t>small difference</t>
  </si>
  <si>
    <t>large differnce</t>
  </si>
  <si>
    <t>sum</t>
  </si>
  <si>
    <t>count</t>
  </si>
  <si>
    <t>total</t>
  </si>
  <si>
    <t>imputed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</si>
</sst>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Monac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readingOrder="1"/>
    </xf>
    <xf numFmtId="0" fontId="0" fillId="0" borderId="0" xfId="0" applyAlignment="1">
      <alignment wrapText="1"/>
    </xf>
    <xf numFmtId="0" fontId="3" fillId="0" borderId="1" xfId="0" applyFont="1" applyBorder="1" applyAlignment="1">
      <alignment readingOrder="1"/>
    </xf>
    <xf numFmtId="0" fontId="4" fillId="2" borderId="0" xfId="0" applyFont="1" applyFill="1"/>
    <xf numFmtId="11" fontId="4" fillId="2" borderId="0" xfId="0" applyNumberFormat="1" applyFont="1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Study</a:t>
            </a:r>
            <a:r>
              <a:rPr lang="en-US" baseline="0"/>
              <a:t> Group 1 Response</a:t>
            </a:r>
          </a:p>
        </c:rich>
      </c:tx>
      <c:layout>
        <c:manualLayout>
          <c:xMode val="edge"/>
          <c:yMode val="edge"/>
          <c:x val="0.306715223097112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Expected Distribution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'MTurk exp and obs'!$T$4:$T$8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'Study 1 exp and obs'!$R$4:$R$8</c:f>
              <c:numCache>
                <c:formatCode>General</c:formatCode>
                <c:ptCount val="5"/>
                <c:pt idx="0">
                  <c:v>0.2</c:v>
                </c:pt>
                <c:pt idx="1">
                  <c:v>0.35438596491228069</c:v>
                </c:pt>
                <c:pt idx="2">
                  <c:v>0.2614035087719298</c:v>
                </c:pt>
                <c:pt idx="3">
                  <c:v>0.13859649122807016</c:v>
                </c:pt>
                <c:pt idx="4">
                  <c:v>4.5614035087719301E-2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7-1444-A85A-B7DDCAFEFF83}"/>
            </c:ext>
          </c:extLst>
        </c:ser>
        <c:ser>
          <c:idx val="0"/>
          <c:order val="1"/>
          <c:tx>
            <c:v>Observed Distribution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'MTurk exp and obs'!$T$4:$T$8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'Study 1 exp and obs'!$U$4:$U$8</c:f>
              <c:numCache>
                <c:formatCode>General</c:formatCode>
                <c:ptCount val="5"/>
                <c:pt idx="0">
                  <c:v>0.15384615384615385</c:v>
                </c:pt>
                <c:pt idx="1">
                  <c:v>0.24615384615384617</c:v>
                </c:pt>
                <c:pt idx="2">
                  <c:v>0.35384615384615387</c:v>
                </c:pt>
                <c:pt idx="3">
                  <c:v>0.15384615384615385</c:v>
                </c:pt>
                <c:pt idx="4">
                  <c:v>9.2307692307692313E-2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77-1444-A85A-B7DDCAFEF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287376"/>
        <c:axId val="364840352"/>
      </c:barChart>
      <c:catAx>
        <c:axId val="3642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40352"/>
        <c:crosses val="autoZero"/>
        <c:auto val="1"/>
        <c:lblAlgn val="ctr"/>
        <c:lblOffset val="100"/>
        <c:noMultiLvlLbl val="0"/>
      </c:catAx>
      <c:valAx>
        <c:axId val="364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Study 1 Assumed and Actual Rating Difference</a:t>
            </a:r>
            <a:r>
              <a:rPr lang="zh-CN" sz="1800" b="0" i="0" baseline="0">
                <a:effectLst/>
              </a:rPr>
              <a:t>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5343296640158785"/>
          <c:y val="4.171313106587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Expected Distribution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'Study 1 exp and obs'!$L$40:$L$43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'Study 1 exp and obs'!$O$40:$O$43</c:f>
              <c:numCache>
                <c:formatCode>0.00</c:formatCode>
                <c:ptCount val="4"/>
                <c:pt idx="0">
                  <c:v>0.44298245614035092</c:v>
                </c:pt>
                <c:pt idx="1">
                  <c:v>0.3267543859649123</c:v>
                </c:pt>
                <c:pt idx="2">
                  <c:v>0.17324561403508773</c:v>
                </c:pt>
                <c:pt idx="3">
                  <c:v>5.7017543859649134E-2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5642-A7C6-F97EEAB7CD2D}"/>
            </c:ext>
          </c:extLst>
        </c:ser>
        <c:ser>
          <c:idx val="0"/>
          <c:order val="1"/>
          <c:tx>
            <c:v>Observed Distribution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'Study 1 exp and obs'!$L$40:$L$43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'Study 1 exp and obs'!$S$40:$S$43</c:f>
              <c:numCache>
                <c:formatCode>0.00</c:formatCode>
                <c:ptCount val="4"/>
                <c:pt idx="0">
                  <c:v>0.29090909090909089</c:v>
                </c:pt>
                <c:pt idx="1">
                  <c:v>0.41818181818181815</c:v>
                </c:pt>
                <c:pt idx="2">
                  <c:v>0.1818181818181818</c:v>
                </c:pt>
                <c:pt idx="3">
                  <c:v>0.10909090909090909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5642-A7C6-F97EEAB7CD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287376"/>
        <c:axId val="364840352"/>
      </c:barChart>
      <c:catAx>
        <c:axId val="3642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40352"/>
        <c:crosses val="autoZero"/>
        <c:auto val="1"/>
        <c:lblAlgn val="ctr"/>
        <c:lblOffset val="100"/>
        <c:noMultiLvlLbl val="0"/>
      </c:catAx>
      <c:valAx>
        <c:axId val="364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Chart of Imputed and Actual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 1 exp and obs'!$I$22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'Study 1 exp and obs'!$I$23:$I$27</c:f>
              <c:numCache>
                <c:formatCode>0.00%</c:formatCode>
                <c:ptCount val="5"/>
                <c:pt idx="0">
                  <c:v>7.0175438596491224E-2</c:v>
                </c:pt>
                <c:pt idx="1">
                  <c:v>0.19298245614035087</c:v>
                </c:pt>
                <c:pt idx="2">
                  <c:v>0.30701754385964913</c:v>
                </c:pt>
                <c:pt idx="3">
                  <c:v>0.27192982456140352</c:v>
                </c:pt>
                <c:pt idx="4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7-B143-90A5-A79BF474A5DA}"/>
            </c:ext>
          </c:extLst>
        </c:ser>
        <c:ser>
          <c:idx val="1"/>
          <c:order val="1"/>
          <c:tx>
            <c:strRef>
              <c:f>'Study 1 exp and obs'!$K$22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'Study 1 exp and obs'!$K$23:$K$27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7-B143-90A5-A79BF474A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40543"/>
        <c:axId val="707042191"/>
      </c:barChart>
      <c:catAx>
        <c:axId val="70704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42191"/>
        <c:crosses val="autoZero"/>
        <c:auto val="1"/>
        <c:lblAlgn val="ctr"/>
        <c:lblOffset val="100"/>
        <c:noMultiLvlLbl val="0"/>
      </c:catAx>
      <c:valAx>
        <c:axId val="7070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4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Study 2 Assumed and Actual Rating Difference</a:t>
            </a:r>
            <a:r>
              <a:rPr lang="zh-CN" sz="1800" b="0" i="0" baseline="0">
                <a:effectLst/>
              </a:rPr>
              <a:t>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3342711561126228"/>
          <c:y val="2.3748927057646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Expected Distribution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'MTurk exp and obs'!$T$4:$T$8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'Study 2 exp and obs'!$R$4:$R$8</c:f>
              <c:numCache>
                <c:formatCode>General</c:formatCode>
                <c:ptCount val="5"/>
                <c:pt idx="0">
                  <c:v>0.19999999999999996</c:v>
                </c:pt>
                <c:pt idx="1">
                  <c:v>0.347008547008547</c:v>
                </c:pt>
                <c:pt idx="2">
                  <c:v>0.24957264957264957</c:v>
                </c:pt>
                <c:pt idx="3">
                  <c:v>0.15042735042735042</c:v>
                </c:pt>
                <c:pt idx="4">
                  <c:v>5.2991452991452984E-2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7-1246-80E1-2EEF787776E1}"/>
            </c:ext>
          </c:extLst>
        </c:ser>
        <c:ser>
          <c:idx val="0"/>
          <c:order val="1"/>
          <c:tx>
            <c:v>Observed Distribution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'MTurk exp and obs'!$T$4:$T$8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'Study 2 exp and obs'!$U$4:$U$8</c:f>
              <c:numCache>
                <c:formatCode>General</c:formatCode>
                <c:ptCount val="5"/>
                <c:pt idx="0">
                  <c:v>0.32876712328767121</c:v>
                </c:pt>
                <c:pt idx="1">
                  <c:v>0.30136986301369861</c:v>
                </c:pt>
                <c:pt idx="2">
                  <c:v>0.26027397260273971</c:v>
                </c:pt>
                <c:pt idx="3">
                  <c:v>0.1095890410958904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7-1246-80E1-2EEF78777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287376"/>
        <c:axId val="364840352"/>
      </c:barChart>
      <c:catAx>
        <c:axId val="3642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40352"/>
        <c:crosses val="autoZero"/>
        <c:auto val="1"/>
        <c:lblAlgn val="ctr"/>
        <c:lblOffset val="100"/>
        <c:noMultiLvlLbl val="0"/>
      </c:catAx>
      <c:valAx>
        <c:axId val="364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Study 2 Assumed and Actual Rating Difference</a:t>
            </a:r>
            <a:r>
              <a:rPr lang="zh-CN" sz="1800" b="0" i="0" baseline="0">
                <a:effectLst/>
              </a:rPr>
              <a:t> 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15343296640158785"/>
          <c:y val="3.8114973322635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Expected Distribution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'Study 2 exp and obs'!$P$39:$P$42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'Study 2 exp and obs'!$S$39:$S$42</c:f>
              <c:numCache>
                <c:formatCode>0.00</c:formatCode>
                <c:ptCount val="4"/>
                <c:pt idx="0">
                  <c:v>0.43376068376068372</c:v>
                </c:pt>
                <c:pt idx="1">
                  <c:v>0.31196581196581197</c:v>
                </c:pt>
                <c:pt idx="2">
                  <c:v>0.188034188034188</c:v>
                </c:pt>
                <c:pt idx="3">
                  <c:v>6.6239316239316226E-2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3-9B4B-B774-0C8870CEDCE6}"/>
            </c:ext>
          </c:extLst>
        </c:ser>
        <c:ser>
          <c:idx val="0"/>
          <c:order val="1"/>
          <c:tx>
            <c:v>Observed Distribution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'Study 2 exp and obs'!$P$39:$P$42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'Study 2 exp and obs'!$W$39:$W$42</c:f>
              <c:numCache>
                <c:formatCode>0.00</c:formatCode>
                <c:ptCount val="4"/>
                <c:pt idx="0">
                  <c:v>0.44897959183673464</c:v>
                </c:pt>
                <c:pt idx="1">
                  <c:v>0.38775510204081631</c:v>
                </c:pt>
                <c:pt idx="2">
                  <c:v>0.16326530612244897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13-9B4B-B774-0C8870CEDC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287376"/>
        <c:axId val="364840352"/>
      </c:barChart>
      <c:catAx>
        <c:axId val="3642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40352"/>
        <c:crosses val="autoZero"/>
        <c:auto val="1"/>
        <c:lblAlgn val="ctr"/>
        <c:lblOffset val="100"/>
        <c:noMultiLvlLbl val="0"/>
      </c:catAx>
      <c:valAx>
        <c:axId val="364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MTurk</a:t>
            </a:r>
            <a:r>
              <a:rPr lang="en-US" baseline="0"/>
              <a:t> Group Response</a:t>
            </a:r>
          </a:p>
        </c:rich>
      </c:tx>
      <c:layout>
        <c:manualLayout>
          <c:xMode val="edge"/>
          <c:yMode val="edge"/>
          <c:x val="0.3067152230971128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Expected Distribution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'MTurk exp and obs'!$T$4:$T$8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'MTurk exp and obs'!$S$4:$S$8</c:f>
              <c:numCache>
                <c:formatCode>General</c:formatCode>
                <c:ptCount val="5"/>
                <c:pt idx="0">
                  <c:v>0.19999999999999998</c:v>
                </c:pt>
                <c:pt idx="1">
                  <c:v>0.3233830845771144</c:v>
                </c:pt>
                <c:pt idx="2">
                  <c:v>0.24179104477611937</c:v>
                </c:pt>
                <c:pt idx="3">
                  <c:v>0.15820895522388059</c:v>
                </c:pt>
                <c:pt idx="4">
                  <c:v>7.6616915422885568E-2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E-FD4D-B5C3-E9DE9EDFB152}"/>
            </c:ext>
          </c:extLst>
        </c:ser>
        <c:ser>
          <c:idx val="0"/>
          <c:order val="1"/>
          <c:tx>
            <c:v>Observed Distribution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'MTurk exp and obs'!$T$4:$T$8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'MTurk exp and obs'!$V$4:$V$8</c:f>
              <c:numCache>
                <c:formatCode>General</c:formatCode>
                <c:ptCount val="5"/>
                <c:pt idx="0">
                  <c:v>0.34134615384615385</c:v>
                </c:pt>
                <c:pt idx="1">
                  <c:v>0.32692307692307693</c:v>
                </c:pt>
                <c:pt idx="2">
                  <c:v>0.1875</c:v>
                </c:pt>
                <c:pt idx="3">
                  <c:v>9.6153846153846159E-2</c:v>
                </c:pt>
                <c:pt idx="4">
                  <c:v>4.807692307692308E-2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E-FD4D-B5C3-E9DE9EDFB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287376"/>
        <c:axId val="364840352"/>
      </c:barChart>
      <c:catAx>
        <c:axId val="3642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40352"/>
        <c:crosses val="autoZero"/>
        <c:auto val="1"/>
        <c:lblAlgn val="ctr"/>
        <c:lblOffset val="100"/>
        <c:noMultiLvlLbl val="0"/>
      </c:catAx>
      <c:valAx>
        <c:axId val="364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MTurk</a:t>
            </a:r>
            <a:r>
              <a:rPr lang="en-US" baseline="0"/>
              <a:t> Group Assumed and Actual Rating Difference</a:t>
            </a:r>
            <a:r>
              <a:rPr lang="zh-CN" altLang="en-US" baseline="0"/>
              <a:t> </a:t>
            </a:r>
            <a:endParaRPr lang="en-US" baseline="0"/>
          </a:p>
        </c:rich>
      </c:tx>
      <c:layout>
        <c:manualLayout>
          <c:xMode val="edge"/>
          <c:yMode val="edge"/>
          <c:x val="0.18659890642093294"/>
          <c:y val="3.9605744975526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Expected Distribution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'MTurk exp and obs'!$S$47:$S$50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'MTurk exp and obs'!$R$47:$R$50</c:f>
              <c:numCache>
                <c:formatCode>0.00</c:formatCode>
                <c:ptCount val="4"/>
                <c:pt idx="0">
                  <c:v>0.40422885572139311</c:v>
                </c:pt>
                <c:pt idx="1">
                  <c:v>0.30223880597014929</c:v>
                </c:pt>
                <c:pt idx="2">
                  <c:v>0.19776119402985079</c:v>
                </c:pt>
                <c:pt idx="3">
                  <c:v>9.5771144278606987E-2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D-8949-B3B9-0AB38A797CBB}"/>
            </c:ext>
          </c:extLst>
        </c:ser>
        <c:ser>
          <c:idx val="0"/>
          <c:order val="1"/>
          <c:tx>
            <c:v>Observed Distribution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'MTurk exp and obs'!$S$47:$S$50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'MTurk exp and obs'!$V$47:$V$50</c:f>
              <c:numCache>
                <c:formatCode>0.00</c:formatCode>
                <c:ptCount val="4"/>
                <c:pt idx="0">
                  <c:v>0.49635036496350365</c:v>
                </c:pt>
                <c:pt idx="1">
                  <c:v>0.28467153284671531</c:v>
                </c:pt>
                <c:pt idx="2">
                  <c:v>0.14598540145985403</c:v>
                </c:pt>
                <c:pt idx="3">
                  <c:v>7.2992700729927015E-2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D-8949-B3B9-0AB38A797C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287376"/>
        <c:axId val="364840352"/>
      </c:barChart>
      <c:catAx>
        <c:axId val="36428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40352"/>
        <c:crosses val="autoZero"/>
        <c:auto val="1"/>
        <c:lblAlgn val="ctr"/>
        <c:lblOffset val="100"/>
        <c:noMultiLvlLbl val="0"/>
      </c:catAx>
      <c:valAx>
        <c:axId val="3648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1104675</xdr:colOff>
      <xdr:row>10</xdr:row>
      <xdr:rowOff>165325</xdr:rowOff>
    </xdr:from>
    <xdr:to>
      <xdr:col>27</xdr:col>
      <xdr:colOff>240473</xdr:colOff>
      <xdr:row>27</xdr:row>
      <xdr:rowOff>180354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596AE-349B-6741-A4E6-1B5DE8D9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458401</xdr:colOff>
      <xdr:row>47</xdr:row>
      <xdr:rowOff>7514</xdr:rowOff>
    </xdr:from>
    <xdr:to>
      <xdr:col>20</xdr:col>
      <xdr:colOff>497899</xdr:colOff>
      <xdr:row>65</xdr:row>
      <xdr:rowOff>155442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CEE46-D5A3-774C-9D3A-CBD12E625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24798</xdr:colOff>
      <xdr:row>28</xdr:row>
      <xdr:rowOff>172689</xdr:rowOff>
    </xdr:from>
    <xdr:to>
      <xdr:col>9</xdr:col>
      <xdr:colOff>538810</xdr:colOff>
      <xdr:row>43</xdr:row>
      <xdr:rowOff>97842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8D106-C91C-CE3C-C515-F6795AD03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697605</xdr:colOff>
      <xdr:row>13</xdr:row>
      <xdr:rowOff>35774</xdr:rowOff>
    </xdr:from>
    <xdr:to>
      <xdr:col>30</xdr:col>
      <xdr:colOff>563522</xdr:colOff>
      <xdr:row>30</xdr:row>
      <xdr:rowOff>107142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E3198-89E3-1045-9FFA-FA2894E25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673755</xdr:colOff>
      <xdr:row>45</xdr:row>
      <xdr:rowOff>190797</xdr:rowOff>
    </xdr:from>
    <xdr:to>
      <xdr:col>23</xdr:col>
      <xdr:colOff>1070329</xdr:colOff>
      <xdr:row>64</xdr:row>
      <xdr:rowOff>95216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7B759-E079-A545-A88A-F23D7CEB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21429</xdr:colOff>
      <xdr:row>16</xdr:row>
      <xdr:rowOff>5540</xdr:rowOff>
    </xdr:from>
    <xdr:to>
      <xdr:col>30</xdr:col>
      <xdr:colOff>433265</xdr:colOff>
      <xdr:row>29</xdr:row>
      <xdr:rowOff>36271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3BE25F-2787-28EC-377F-F3B3EBEE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310285</xdr:colOff>
      <xdr:row>52</xdr:row>
      <xdr:rowOff>115455</xdr:rowOff>
    </xdr:from>
    <xdr:to>
      <xdr:col>23</xdr:col>
      <xdr:colOff>396875</xdr:colOff>
      <xdr:row>71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42CA1-3D2A-D14B-8224-6FBC55C8D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872C-409A-41CA-B280-ABE3F4A089A1}">
  <dimension ref="A1:Y114"/>
  <sheetViews>
    <sheetView tabSelected="1" topLeftCell="A21" zoomScale="169" workbookViewId="0">
      <selection activeCell="E46" sqref="E46"/>
    </sheetView>
  </sheetViews>
  <sheetFormatPr baseColWidth="10" defaultColWidth="8.83203125" defaultRowHeight="15" x14ac:dyDescent="0.2"/>
  <cols>
    <col min="10" max="10" width="16" bestFit="1" customWidth="1"/>
    <col min="23" max="23" width="44.6640625" bestFit="1" customWidth="1"/>
    <col min="24" max="24" width="16.5" bestFit="1" customWidth="1"/>
    <col min="25" max="25" width="8.1640625" bestFit="1" customWidth="1"/>
  </cols>
  <sheetData>
    <row r="1" spans="1:25" x14ac:dyDescent="0.2">
      <c r="A1" s="3">
        <v>1</v>
      </c>
    </row>
    <row r="2" spans="1:25" x14ac:dyDescent="0.2">
      <c r="A2" s="3">
        <v>1</v>
      </c>
      <c r="I2" t="s">
        <v>0</v>
      </c>
    </row>
    <row r="3" spans="1:25" ht="32" x14ac:dyDescent="0.2">
      <c r="A3" s="5">
        <v>1</v>
      </c>
      <c r="H3">
        <v>0</v>
      </c>
      <c r="I3">
        <v>1</v>
      </c>
      <c r="J3">
        <v>2</v>
      </c>
      <c r="K3">
        <v>3</v>
      </c>
      <c r="L3">
        <v>4</v>
      </c>
      <c r="P3" t="s">
        <v>1</v>
      </c>
      <c r="R3" s="7" t="s">
        <v>2</v>
      </c>
      <c r="S3" t="s">
        <v>3</v>
      </c>
      <c r="X3" t="s">
        <v>4</v>
      </c>
      <c r="Y3" t="s">
        <v>5</v>
      </c>
    </row>
    <row r="4" spans="1:25" x14ac:dyDescent="0.2">
      <c r="A4" s="3">
        <v>1</v>
      </c>
      <c r="C4">
        <v>1</v>
      </c>
      <c r="D4">
        <v>8</v>
      </c>
      <c r="G4">
        <v>1</v>
      </c>
      <c r="H4">
        <v>0.2</v>
      </c>
      <c r="I4">
        <v>0.2</v>
      </c>
      <c r="J4">
        <v>0.2</v>
      </c>
      <c r="K4">
        <v>0.2</v>
      </c>
      <c r="L4">
        <v>0.2</v>
      </c>
      <c r="P4">
        <v>0</v>
      </c>
      <c r="Q4">
        <f>H4*D4+H5*D5+H6*D6+H7*D7+H8*D8</f>
        <v>22.8</v>
      </c>
      <c r="R4">
        <f>Q4/Q9</f>
        <v>0.2</v>
      </c>
      <c r="S4">
        <v>0</v>
      </c>
      <c r="T4" s="6">
        <v>10</v>
      </c>
      <c r="U4">
        <f>T4/T9</f>
        <v>0.15384615384615385</v>
      </c>
      <c r="W4" t="s">
        <v>6</v>
      </c>
      <c r="X4" s="9">
        <v>8.1818000000000008</v>
      </c>
      <c r="Y4" s="9">
        <v>8.5139999999999993E-2</v>
      </c>
    </row>
    <row r="5" spans="1:25" x14ac:dyDescent="0.2">
      <c r="A5" s="3">
        <v>1</v>
      </c>
      <c r="C5">
        <v>2</v>
      </c>
      <c r="D5">
        <v>22</v>
      </c>
      <c r="G5">
        <v>2</v>
      </c>
      <c r="H5">
        <v>0.2</v>
      </c>
      <c r="I5">
        <v>0.4</v>
      </c>
      <c r="J5">
        <v>0.2</v>
      </c>
      <c r="K5">
        <v>0.2</v>
      </c>
      <c r="L5">
        <v>0</v>
      </c>
      <c r="P5">
        <v>1</v>
      </c>
      <c r="Q5">
        <f>I4*D4+I5*D5+I6*D6+I7*D7+I8*D8</f>
        <v>40.4</v>
      </c>
      <c r="R5">
        <f>Q5/Q9</f>
        <v>0.35438596491228069</v>
      </c>
      <c r="S5">
        <v>1</v>
      </c>
      <c r="T5" s="6">
        <v>16</v>
      </c>
      <c r="U5">
        <f>T5/T9</f>
        <v>0.24615384615384617</v>
      </c>
      <c r="V5">
        <f>SUM(U4:U5)</f>
        <v>0.4</v>
      </c>
    </row>
    <row r="6" spans="1:25" x14ac:dyDescent="0.2">
      <c r="A6" s="3">
        <v>1</v>
      </c>
      <c r="C6">
        <v>3</v>
      </c>
      <c r="D6">
        <v>35</v>
      </c>
      <c r="G6">
        <v>3</v>
      </c>
      <c r="H6">
        <v>0.2</v>
      </c>
      <c r="I6">
        <v>0.4</v>
      </c>
      <c r="J6">
        <v>0.4</v>
      </c>
      <c r="K6">
        <v>0</v>
      </c>
      <c r="L6">
        <v>0</v>
      </c>
      <c r="P6">
        <v>2</v>
      </c>
      <c r="Q6">
        <f>J4*D4+J5*D5+J6*D6+J7*D7+J8*D8</f>
        <v>29.8</v>
      </c>
      <c r="R6">
        <f>Q6/Q9</f>
        <v>0.2614035087719298</v>
      </c>
      <c r="S6">
        <v>2</v>
      </c>
      <c r="T6" s="6">
        <v>23</v>
      </c>
      <c r="U6">
        <f>T6/T9</f>
        <v>0.35384615384615387</v>
      </c>
      <c r="Y6" t="s">
        <v>5</v>
      </c>
    </row>
    <row r="7" spans="1:25" x14ac:dyDescent="0.2">
      <c r="A7" s="3">
        <v>1</v>
      </c>
      <c r="C7">
        <v>4</v>
      </c>
      <c r="D7">
        <v>31</v>
      </c>
      <c r="G7">
        <v>4</v>
      </c>
      <c r="H7">
        <v>0.2</v>
      </c>
      <c r="I7">
        <v>0.4</v>
      </c>
      <c r="J7">
        <v>0.2</v>
      </c>
      <c r="K7">
        <v>0.2</v>
      </c>
      <c r="L7">
        <v>0</v>
      </c>
      <c r="P7">
        <v>3</v>
      </c>
      <c r="Q7">
        <f>K4*D4+K5*D5+K6*D6+K7*D7+K8*D8</f>
        <v>15.799999999999999</v>
      </c>
      <c r="R7">
        <f>Q7/Q9</f>
        <v>0.13859649122807016</v>
      </c>
      <c r="S7">
        <v>3</v>
      </c>
      <c r="T7" s="6">
        <v>10</v>
      </c>
      <c r="U7">
        <f>T7/T9</f>
        <v>0.15384615384615385</v>
      </c>
      <c r="W7" t="s">
        <v>7</v>
      </c>
      <c r="Y7" s="9">
        <v>7.8100000000000003E-2</v>
      </c>
    </row>
    <row r="8" spans="1:25" x14ac:dyDescent="0.2">
      <c r="A8" s="3">
        <v>1</v>
      </c>
      <c r="C8">
        <v>5</v>
      </c>
      <c r="D8">
        <v>18</v>
      </c>
      <c r="G8">
        <v>5</v>
      </c>
      <c r="H8">
        <v>0.2</v>
      </c>
      <c r="I8">
        <v>0.2</v>
      </c>
      <c r="J8">
        <v>0.2</v>
      </c>
      <c r="K8">
        <v>0.2</v>
      </c>
      <c r="L8">
        <v>0.2</v>
      </c>
      <c r="P8">
        <v>4</v>
      </c>
      <c r="Q8">
        <f>L4*D4+L5*D5+L6*D6+L7*D7+L8*D8</f>
        <v>5.2</v>
      </c>
      <c r="R8">
        <f>Q8/Q9</f>
        <v>4.5614035087719301E-2</v>
      </c>
      <c r="S8">
        <v>4</v>
      </c>
      <c r="T8" s="6">
        <v>6</v>
      </c>
      <c r="U8">
        <f>T8/T9</f>
        <v>9.2307692307692313E-2</v>
      </c>
      <c r="V8">
        <f>SUM(U6:U8)</f>
        <v>0.6</v>
      </c>
    </row>
    <row r="9" spans="1:25" x14ac:dyDescent="0.2">
      <c r="A9" s="3">
        <v>2</v>
      </c>
      <c r="Q9">
        <f>SUM(Q4:Q8)</f>
        <v>114</v>
      </c>
      <c r="R9">
        <f>SUM(R4:R8)</f>
        <v>0.99999999999999989</v>
      </c>
      <c r="T9">
        <f>SUM(T4:T8)</f>
        <v>65</v>
      </c>
      <c r="U9">
        <f>SUM(U4:U8)</f>
        <v>1</v>
      </c>
    </row>
    <row r="10" spans="1:25" x14ac:dyDescent="0.2">
      <c r="A10" s="3">
        <v>2</v>
      </c>
    </row>
    <row r="11" spans="1:25" x14ac:dyDescent="0.2">
      <c r="A11" s="3">
        <v>2</v>
      </c>
    </row>
    <row r="12" spans="1:25" x14ac:dyDescent="0.2">
      <c r="A12" s="3">
        <v>2</v>
      </c>
      <c r="E12" t="s">
        <v>8</v>
      </c>
      <c r="J12" t="s">
        <v>9</v>
      </c>
    </row>
    <row r="13" spans="1:25" x14ac:dyDescent="0.2">
      <c r="A13" s="3">
        <v>2</v>
      </c>
      <c r="H13">
        <v>-4</v>
      </c>
      <c r="I13">
        <v>-3</v>
      </c>
      <c r="J13">
        <v>-2</v>
      </c>
      <c r="K13">
        <v>-1</v>
      </c>
      <c r="L13">
        <v>0</v>
      </c>
      <c r="M13">
        <v>1</v>
      </c>
      <c r="N13">
        <v>2</v>
      </c>
      <c r="O13">
        <v>3</v>
      </c>
      <c r="P13">
        <v>4</v>
      </c>
    </row>
    <row r="14" spans="1:25" x14ac:dyDescent="0.2">
      <c r="A14" s="3">
        <v>2</v>
      </c>
      <c r="G14">
        <v>1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</v>
      </c>
      <c r="N14">
        <v>0</v>
      </c>
      <c r="O14">
        <v>0</v>
      </c>
      <c r="P14">
        <v>0</v>
      </c>
    </row>
    <row r="15" spans="1:25" x14ac:dyDescent="0.2">
      <c r="A15" s="4">
        <v>2</v>
      </c>
      <c r="G15">
        <v>2</v>
      </c>
      <c r="H15">
        <v>0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</v>
      </c>
      <c r="O15">
        <v>0</v>
      </c>
      <c r="P15">
        <v>0</v>
      </c>
    </row>
    <row r="16" spans="1:25" x14ac:dyDescent="0.2">
      <c r="A16" s="3">
        <v>2</v>
      </c>
      <c r="G16">
        <v>3</v>
      </c>
      <c r="H16">
        <v>0</v>
      </c>
      <c r="I16">
        <v>0</v>
      </c>
      <c r="J16">
        <v>0.2</v>
      </c>
      <c r="K16">
        <v>0.2</v>
      </c>
      <c r="L16">
        <v>0.2</v>
      </c>
      <c r="M16">
        <v>0.2</v>
      </c>
      <c r="N16">
        <v>0.2</v>
      </c>
      <c r="O16">
        <v>0</v>
      </c>
      <c r="P16">
        <v>0</v>
      </c>
    </row>
    <row r="17" spans="1:21" x14ac:dyDescent="0.2">
      <c r="A17" s="3">
        <v>2</v>
      </c>
      <c r="G17">
        <v>4</v>
      </c>
      <c r="H17">
        <v>0</v>
      </c>
      <c r="I17">
        <v>0</v>
      </c>
      <c r="J17">
        <v>0</v>
      </c>
      <c r="K17">
        <v>0.2</v>
      </c>
      <c r="L17">
        <v>0.2</v>
      </c>
      <c r="M17">
        <v>0.2</v>
      </c>
      <c r="N17">
        <v>0.2</v>
      </c>
      <c r="O17">
        <v>0.2</v>
      </c>
      <c r="P17">
        <v>0</v>
      </c>
    </row>
    <row r="18" spans="1:21" x14ac:dyDescent="0.2">
      <c r="A18" s="3">
        <v>2</v>
      </c>
      <c r="G18">
        <v>5</v>
      </c>
      <c r="H18">
        <v>0</v>
      </c>
      <c r="I18">
        <v>0</v>
      </c>
      <c r="J18">
        <v>0</v>
      </c>
      <c r="K18">
        <v>0</v>
      </c>
      <c r="L18">
        <v>0.2</v>
      </c>
      <c r="M18">
        <v>0.2</v>
      </c>
      <c r="N18">
        <v>0.2</v>
      </c>
      <c r="O18">
        <v>0.2</v>
      </c>
      <c r="P18">
        <v>0.2</v>
      </c>
    </row>
    <row r="19" spans="1:21" x14ac:dyDescent="0.2">
      <c r="A19" s="3">
        <v>2</v>
      </c>
    </row>
    <row r="20" spans="1:21" ht="32" x14ac:dyDescent="0.2">
      <c r="A20" s="3">
        <v>2</v>
      </c>
      <c r="P20" t="s">
        <v>1</v>
      </c>
      <c r="R20" s="7" t="s">
        <v>2</v>
      </c>
      <c r="S20" t="s">
        <v>3</v>
      </c>
    </row>
    <row r="21" spans="1:21" x14ac:dyDescent="0.2">
      <c r="A21" s="3">
        <v>2</v>
      </c>
      <c r="P21">
        <v>-4</v>
      </c>
      <c r="Q21">
        <f>H14*D4+H15*D5+H16*D6+H17*D7+H18*D8</f>
        <v>1.6</v>
      </c>
      <c r="R21">
        <f>Q21/Q30</f>
        <v>1.4035087719298248E-2</v>
      </c>
      <c r="S21">
        <v>-4</v>
      </c>
      <c r="T21" s="6">
        <v>1</v>
      </c>
      <c r="U21">
        <f>T21/T30</f>
        <v>1.5384615384615385E-2</v>
      </c>
    </row>
    <row r="22" spans="1:21" x14ac:dyDescent="0.2">
      <c r="A22" s="3">
        <v>2</v>
      </c>
      <c r="H22" t="s">
        <v>29</v>
      </c>
      <c r="I22" t="s">
        <v>19</v>
      </c>
      <c r="J22" t="s">
        <v>31</v>
      </c>
      <c r="K22" t="s">
        <v>19</v>
      </c>
      <c r="P22">
        <v>-3</v>
      </c>
      <c r="Q22">
        <f>I14*D4+I15*D5+I16*D6+I17*D7+I18*D8</f>
        <v>6</v>
      </c>
      <c r="R22">
        <f>Q22/Q30</f>
        <v>5.2631578947368425E-2</v>
      </c>
      <c r="S22">
        <v>-3</v>
      </c>
      <c r="T22" s="6">
        <v>3</v>
      </c>
      <c r="U22">
        <f>T22/T30</f>
        <v>4.6153846153846156E-2</v>
      </c>
    </row>
    <row r="23" spans="1:21" x14ac:dyDescent="0.2">
      <c r="A23" s="3">
        <v>2</v>
      </c>
      <c r="G23">
        <v>1</v>
      </c>
      <c r="H23">
        <v>8</v>
      </c>
      <c r="I23" s="14">
        <f>H23/$H$30</f>
        <v>7.0175438596491224E-2</v>
      </c>
      <c r="J23">
        <f>K23*$H$30</f>
        <v>22.8</v>
      </c>
      <c r="K23" s="15">
        <v>0.2</v>
      </c>
      <c r="P23">
        <v>-2</v>
      </c>
      <c r="Q23">
        <f>J14*D4+J15*D5+J16*D6+J17*D7+J18*D8</f>
        <v>13</v>
      </c>
      <c r="R23">
        <f>Q23/Q30</f>
        <v>0.11403508771929825</v>
      </c>
      <c r="S23">
        <v>-2</v>
      </c>
      <c r="T23" s="6">
        <v>8</v>
      </c>
      <c r="U23">
        <f>T23/T30</f>
        <v>0.12307692307692308</v>
      </c>
    </row>
    <row r="24" spans="1:21" x14ac:dyDescent="0.2">
      <c r="A24" s="3">
        <v>2</v>
      </c>
      <c r="G24">
        <v>2</v>
      </c>
      <c r="H24">
        <v>22</v>
      </c>
      <c r="I24" s="14">
        <f t="shared" ref="I24:I27" si="0">H24/$H$30</f>
        <v>0.19298245614035087</v>
      </c>
      <c r="J24">
        <f t="shared" ref="J24:J27" si="1">K24*$H$30</f>
        <v>22.8</v>
      </c>
      <c r="K24" s="15">
        <v>0.2</v>
      </c>
      <c r="P24">
        <v>-1</v>
      </c>
      <c r="Q24">
        <f>K14*D4+K15*D5+K16*D6+K17*D7+K18*D8</f>
        <v>19.2</v>
      </c>
      <c r="R24">
        <f>Q24/Q30</f>
        <v>0.16842105263157897</v>
      </c>
      <c r="S24">
        <v>-1</v>
      </c>
      <c r="T24" s="6">
        <v>7</v>
      </c>
      <c r="U24">
        <f>T24/T30</f>
        <v>0.1076923076923077</v>
      </c>
    </row>
    <row r="25" spans="1:21" x14ac:dyDescent="0.2">
      <c r="A25" s="3">
        <v>2</v>
      </c>
      <c r="G25">
        <v>3</v>
      </c>
      <c r="H25">
        <v>35</v>
      </c>
      <c r="I25" s="14">
        <f t="shared" si="0"/>
        <v>0.30701754385964913</v>
      </c>
      <c r="J25">
        <f t="shared" si="1"/>
        <v>22.8</v>
      </c>
      <c r="K25" s="15">
        <v>0.2</v>
      </c>
      <c r="P25">
        <v>0</v>
      </c>
      <c r="Q25">
        <f>L14*D4+L15*D5+L16*D6+L17*D7+L18*D8</f>
        <v>22.8</v>
      </c>
      <c r="R25">
        <f>Q25/Q30</f>
        <v>0.20000000000000004</v>
      </c>
      <c r="S25">
        <v>0</v>
      </c>
      <c r="T25" s="6">
        <v>10</v>
      </c>
      <c r="U25">
        <f>T25/T30</f>
        <v>0.15384615384615385</v>
      </c>
    </row>
    <row r="26" spans="1:21" x14ac:dyDescent="0.2">
      <c r="A26" s="3">
        <v>2</v>
      </c>
      <c r="G26">
        <v>4</v>
      </c>
      <c r="H26">
        <v>31</v>
      </c>
      <c r="I26" s="14">
        <f t="shared" si="0"/>
        <v>0.27192982456140352</v>
      </c>
      <c r="J26">
        <f t="shared" si="1"/>
        <v>22.8</v>
      </c>
      <c r="K26" s="15">
        <v>0.2</v>
      </c>
      <c r="P26">
        <v>1</v>
      </c>
      <c r="Q26">
        <f>M14*D4+M15*D5+M16*D6+M17*D7+M18*D8</f>
        <v>21.200000000000003</v>
      </c>
      <c r="R26">
        <f>Q26/Q30</f>
        <v>0.18596491228070181</v>
      </c>
      <c r="S26">
        <v>1</v>
      </c>
      <c r="T26" s="6">
        <v>9</v>
      </c>
      <c r="U26">
        <f>T26/T30</f>
        <v>0.13846153846153847</v>
      </c>
    </row>
    <row r="27" spans="1:21" x14ac:dyDescent="0.2">
      <c r="A27" s="3">
        <v>2</v>
      </c>
      <c r="G27">
        <v>5</v>
      </c>
      <c r="H27">
        <v>18</v>
      </c>
      <c r="I27" s="14">
        <f t="shared" si="0"/>
        <v>0.15789473684210525</v>
      </c>
      <c r="J27">
        <f t="shared" si="1"/>
        <v>22.8</v>
      </c>
      <c r="K27" s="15">
        <v>0.2</v>
      </c>
      <c r="P27">
        <v>2</v>
      </c>
      <c r="Q27">
        <f>N14*D4+N15*D5+N16*D6+N17*D7+N18*D8</f>
        <v>16.8</v>
      </c>
      <c r="R27">
        <f>Q27/Q30</f>
        <v>0.14736842105263159</v>
      </c>
      <c r="S27">
        <v>2</v>
      </c>
      <c r="T27" s="6">
        <v>15</v>
      </c>
      <c r="U27">
        <f>T27/T30</f>
        <v>0.23076923076923078</v>
      </c>
    </row>
    <row r="28" spans="1:21" x14ac:dyDescent="0.2">
      <c r="A28" s="3">
        <v>2</v>
      </c>
      <c r="P28">
        <v>3</v>
      </c>
      <c r="Q28">
        <f>O14*D4+O15*D5+O16*D6+O17*D7+O18*D8</f>
        <v>9.8000000000000007</v>
      </c>
      <c r="R28">
        <f>Q28/Q30</f>
        <v>8.5964912280701772E-2</v>
      </c>
      <c r="S28">
        <v>3</v>
      </c>
      <c r="T28" s="6">
        <v>7</v>
      </c>
      <c r="U28">
        <f>T28/T30</f>
        <v>0.1076923076923077</v>
      </c>
    </row>
    <row r="29" spans="1:21" x14ac:dyDescent="0.2">
      <c r="A29" s="3">
        <v>2</v>
      </c>
      <c r="P29">
        <v>4</v>
      </c>
      <c r="Q29">
        <f>P14*D4+P15*D5+P16*D6+P17*D7+P18*D8</f>
        <v>3.6</v>
      </c>
      <c r="R29">
        <f>Q29/Q30</f>
        <v>3.1578947368421061E-2</v>
      </c>
      <c r="S29">
        <v>4</v>
      </c>
      <c r="T29" s="6">
        <v>5</v>
      </c>
      <c r="U29">
        <f>T29/T30</f>
        <v>7.6923076923076927E-2</v>
      </c>
    </row>
    <row r="30" spans="1:21" x14ac:dyDescent="0.2">
      <c r="A30" s="3">
        <v>2</v>
      </c>
      <c r="G30" t="s">
        <v>30</v>
      </c>
      <c r="H30">
        <f>SUM(H23:H27)</f>
        <v>114</v>
      </c>
      <c r="Q30">
        <f>SUM(Q21:Q29)</f>
        <v>113.99999999999999</v>
      </c>
      <c r="R30">
        <f>SUM(R21:R29)</f>
        <v>1.0000000000000002</v>
      </c>
      <c r="T30">
        <f>SUM(T21:T29)</f>
        <v>65</v>
      </c>
      <c r="U30">
        <f>SUM(U21:U29)</f>
        <v>1</v>
      </c>
    </row>
    <row r="31" spans="1:21" x14ac:dyDescent="0.2">
      <c r="A31" s="3">
        <v>3</v>
      </c>
    </row>
    <row r="32" spans="1:21" x14ac:dyDescent="0.2">
      <c r="A32" s="3">
        <v>3</v>
      </c>
    </row>
    <row r="33" spans="1:19" x14ac:dyDescent="0.2">
      <c r="A33" s="3">
        <v>3</v>
      </c>
    </row>
    <row r="34" spans="1:19" x14ac:dyDescent="0.2">
      <c r="A34" s="3">
        <v>3</v>
      </c>
    </row>
    <row r="35" spans="1:19" x14ac:dyDescent="0.2">
      <c r="A35" s="3">
        <v>3</v>
      </c>
    </row>
    <row r="36" spans="1:19" x14ac:dyDescent="0.2">
      <c r="A36" s="3">
        <v>3</v>
      </c>
      <c r="L36" t="s">
        <v>18</v>
      </c>
    </row>
    <row r="37" spans="1:19" x14ac:dyDescent="0.2">
      <c r="A37" s="3">
        <v>3</v>
      </c>
    </row>
    <row r="38" spans="1:19" x14ac:dyDescent="0.2">
      <c r="A38" s="3">
        <v>3</v>
      </c>
    </row>
    <row r="39" spans="1:19" x14ac:dyDescent="0.2">
      <c r="A39" s="3">
        <v>3</v>
      </c>
      <c r="L39" t="s">
        <v>1</v>
      </c>
      <c r="N39" t="s">
        <v>2</v>
      </c>
      <c r="O39" t="s">
        <v>21</v>
      </c>
      <c r="P39" t="s">
        <v>3</v>
      </c>
      <c r="R39" t="s">
        <v>19</v>
      </c>
      <c r="S39" t="s">
        <v>21</v>
      </c>
    </row>
    <row r="40" spans="1:19" x14ac:dyDescent="0.2">
      <c r="A40" s="3">
        <v>3</v>
      </c>
      <c r="L40">
        <v>1</v>
      </c>
      <c r="M40">
        <v>40.4</v>
      </c>
      <c r="N40">
        <v>0.35438596491228069</v>
      </c>
      <c r="O40" s="12">
        <f>N40/$N$45</f>
        <v>0.44298245614035092</v>
      </c>
      <c r="P40">
        <v>1</v>
      </c>
      <c r="Q40" s="12">
        <v>16</v>
      </c>
      <c r="R40">
        <v>0.24615384615384617</v>
      </c>
      <c r="S40" s="12">
        <f>R40/$R$45</f>
        <v>0.29090909090909089</v>
      </c>
    </row>
    <row r="41" spans="1:19" x14ac:dyDescent="0.2">
      <c r="A41" s="3">
        <v>3</v>
      </c>
      <c r="L41">
        <v>2</v>
      </c>
      <c r="M41">
        <v>29.8</v>
      </c>
      <c r="N41">
        <v>0.2614035087719298</v>
      </c>
      <c r="O41" s="12">
        <f>N41/$N$45</f>
        <v>0.3267543859649123</v>
      </c>
      <c r="P41">
        <v>2</v>
      </c>
      <c r="Q41" s="12">
        <v>23</v>
      </c>
      <c r="R41">
        <v>0.35384615384615387</v>
      </c>
      <c r="S41" s="12">
        <f>R41/$R$45</f>
        <v>0.41818181818181815</v>
      </c>
    </row>
    <row r="42" spans="1:19" x14ac:dyDescent="0.2">
      <c r="A42" s="3">
        <v>3</v>
      </c>
      <c r="L42">
        <v>3</v>
      </c>
      <c r="M42">
        <v>15.799999999999999</v>
      </c>
      <c r="N42">
        <v>0.13859649122807016</v>
      </c>
      <c r="O42" s="12">
        <f>N42/$N$45</f>
        <v>0.17324561403508773</v>
      </c>
      <c r="P42">
        <v>3</v>
      </c>
      <c r="Q42" s="12">
        <v>10</v>
      </c>
      <c r="R42">
        <v>0.15384615384615385</v>
      </c>
      <c r="S42" s="12">
        <f>R42/$R$45</f>
        <v>0.1818181818181818</v>
      </c>
    </row>
    <row r="43" spans="1:19" x14ac:dyDescent="0.2">
      <c r="A43" s="3">
        <v>3</v>
      </c>
      <c r="L43">
        <v>4</v>
      </c>
      <c r="M43">
        <v>5.2</v>
      </c>
      <c r="N43">
        <v>4.5614035087719301E-2</v>
      </c>
      <c r="O43" s="12">
        <f>N43/$N$45</f>
        <v>5.7017543859649134E-2</v>
      </c>
      <c r="P43">
        <v>4</v>
      </c>
      <c r="Q43" s="12">
        <v>6</v>
      </c>
      <c r="R43">
        <v>9.2307692307692313E-2</v>
      </c>
      <c r="S43" s="12">
        <f>R43/$R$45</f>
        <v>0.10909090909090909</v>
      </c>
    </row>
    <row r="44" spans="1:19" x14ac:dyDescent="0.2">
      <c r="A44" s="3">
        <v>3</v>
      </c>
    </row>
    <row r="45" spans="1:19" x14ac:dyDescent="0.2">
      <c r="A45" s="3">
        <v>3</v>
      </c>
      <c r="L45" s="11" t="s">
        <v>20</v>
      </c>
      <c r="M45" s="11">
        <f>SUM(M40:M43)</f>
        <v>91.2</v>
      </c>
      <c r="N45" s="11">
        <f>SUM(N40:N43)</f>
        <v>0.79999999999999993</v>
      </c>
      <c r="O45" s="11">
        <f>SUM(O40:O43)</f>
        <v>1.0000000000000002</v>
      </c>
      <c r="P45" s="11"/>
      <c r="Q45" s="13">
        <f>SUM(Q40:Q43)</f>
        <v>55</v>
      </c>
      <c r="R45" s="11">
        <f>SUM(R40:R43)</f>
        <v>0.84615384615384626</v>
      </c>
      <c r="S45" s="11">
        <f>SUM(S40:S43)</f>
        <v>0.99999999999999989</v>
      </c>
    </row>
    <row r="46" spans="1:19" x14ac:dyDescent="0.2">
      <c r="A46" s="3">
        <v>3</v>
      </c>
    </row>
    <row r="47" spans="1:19" x14ac:dyDescent="0.2">
      <c r="A47" s="3">
        <v>3</v>
      </c>
    </row>
    <row r="48" spans="1:19" x14ac:dyDescent="0.2">
      <c r="A48" s="3">
        <v>3</v>
      </c>
    </row>
    <row r="49" spans="1:1" x14ac:dyDescent="0.2">
      <c r="A49" s="3">
        <v>3</v>
      </c>
    </row>
    <row r="50" spans="1:1" x14ac:dyDescent="0.2">
      <c r="A50" s="3">
        <v>3</v>
      </c>
    </row>
    <row r="51" spans="1:1" x14ac:dyDescent="0.2">
      <c r="A51" s="3">
        <v>3</v>
      </c>
    </row>
    <row r="52" spans="1:1" x14ac:dyDescent="0.2">
      <c r="A52" s="5">
        <v>3</v>
      </c>
    </row>
    <row r="53" spans="1:1" x14ac:dyDescent="0.2">
      <c r="A53" s="3">
        <v>3</v>
      </c>
    </row>
    <row r="54" spans="1:1" x14ac:dyDescent="0.2">
      <c r="A54" s="3">
        <v>3</v>
      </c>
    </row>
    <row r="55" spans="1:1" x14ac:dyDescent="0.2">
      <c r="A55" s="3">
        <v>3</v>
      </c>
    </row>
    <row r="56" spans="1:1" x14ac:dyDescent="0.2">
      <c r="A56" s="3">
        <v>3</v>
      </c>
    </row>
    <row r="57" spans="1:1" x14ac:dyDescent="0.2">
      <c r="A57" s="3">
        <v>3</v>
      </c>
    </row>
    <row r="58" spans="1:1" x14ac:dyDescent="0.2">
      <c r="A58" s="3">
        <v>3</v>
      </c>
    </row>
    <row r="59" spans="1:1" x14ac:dyDescent="0.2">
      <c r="A59" s="3">
        <v>3</v>
      </c>
    </row>
    <row r="60" spans="1:1" x14ac:dyDescent="0.2">
      <c r="A60" s="3">
        <v>3</v>
      </c>
    </row>
    <row r="61" spans="1:1" x14ac:dyDescent="0.2">
      <c r="A61" s="3">
        <v>3</v>
      </c>
    </row>
    <row r="62" spans="1:1" x14ac:dyDescent="0.2">
      <c r="A62" s="3">
        <v>3</v>
      </c>
    </row>
    <row r="63" spans="1:1" x14ac:dyDescent="0.2">
      <c r="A63" s="3">
        <v>3</v>
      </c>
    </row>
    <row r="64" spans="1:1" x14ac:dyDescent="0.2">
      <c r="A64" s="3">
        <v>3</v>
      </c>
    </row>
    <row r="65" spans="1:1" x14ac:dyDescent="0.2">
      <c r="A65" s="3">
        <v>3</v>
      </c>
    </row>
    <row r="66" spans="1:1" x14ac:dyDescent="0.2">
      <c r="A66" s="3">
        <v>4</v>
      </c>
    </row>
    <row r="67" spans="1:1" x14ac:dyDescent="0.2">
      <c r="A67" s="3">
        <v>4</v>
      </c>
    </row>
    <row r="68" spans="1:1" x14ac:dyDescent="0.2">
      <c r="A68" s="3">
        <v>4</v>
      </c>
    </row>
    <row r="69" spans="1:1" x14ac:dyDescent="0.2">
      <c r="A69" s="4">
        <v>4</v>
      </c>
    </row>
    <row r="70" spans="1:1" x14ac:dyDescent="0.2">
      <c r="A70" s="3">
        <v>4</v>
      </c>
    </row>
    <row r="71" spans="1:1" x14ac:dyDescent="0.2">
      <c r="A71" s="3">
        <v>4</v>
      </c>
    </row>
    <row r="72" spans="1:1" x14ac:dyDescent="0.2">
      <c r="A72" s="3">
        <v>4</v>
      </c>
    </row>
    <row r="73" spans="1:1" x14ac:dyDescent="0.2">
      <c r="A73" s="3">
        <v>4</v>
      </c>
    </row>
    <row r="74" spans="1:1" x14ac:dyDescent="0.2">
      <c r="A74" s="3">
        <v>4</v>
      </c>
    </row>
    <row r="75" spans="1:1" x14ac:dyDescent="0.2">
      <c r="A75" s="3">
        <v>4</v>
      </c>
    </row>
    <row r="76" spans="1:1" x14ac:dyDescent="0.2">
      <c r="A76" s="3">
        <v>4</v>
      </c>
    </row>
    <row r="77" spans="1:1" x14ac:dyDescent="0.2">
      <c r="A77" s="3">
        <v>4</v>
      </c>
    </row>
    <row r="78" spans="1:1" x14ac:dyDescent="0.2">
      <c r="A78" s="5">
        <v>4</v>
      </c>
    </row>
    <row r="79" spans="1:1" x14ac:dyDescent="0.2">
      <c r="A79" s="3">
        <v>4</v>
      </c>
    </row>
    <row r="80" spans="1:1" x14ac:dyDescent="0.2">
      <c r="A80" s="3">
        <v>4</v>
      </c>
    </row>
    <row r="81" spans="1:1" x14ac:dyDescent="0.2">
      <c r="A81" s="3">
        <v>4</v>
      </c>
    </row>
    <row r="82" spans="1:1" x14ac:dyDescent="0.2">
      <c r="A82" s="3">
        <v>4</v>
      </c>
    </row>
    <row r="83" spans="1:1" x14ac:dyDescent="0.2">
      <c r="A83" s="3">
        <v>4</v>
      </c>
    </row>
    <row r="84" spans="1:1" x14ac:dyDescent="0.2">
      <c r="A84" s="3">
        <v>4</v>
      </c>
    </row>
    <row r="85" spans="1:1" x14ac:dyDescent="0.2">
      <c r="A85" s="3">
        <v>4</v>
      </c>
    </row>
    <row r="86" spans="1:1" x14ac:dyDescent="0.2">
      <c r="A86" s="3">
        <v>4</v>
      </c>
    </row>
    <row r="87" spans="1:1" x14ac:dyDescent="0.2">
      <c r="A87" s="3">
        <v>4</v>
      </c>
    </row>
    <row r="88" spans="1:1" x14ac:dyDescent="0.2">
      <c r="A88" s="3">
        <v>4</v>
      </c>
    </row>
    <row r="89" spans="1:1" x14ac:dyDescent="0.2">
      <c r="A89" s="3">
        <v>4</v>
      </c>
    </row>
    <row r="90" spans="1:1" x14ac:dyDescent="0.2">
      <c r="A90" s="3">
        <v>4</v>
      </c>
    </row>
    <row r="91" spans="1:1" x14ac:dyDescent="0.2">
      <c r="A91" s="3">
        <v>4</v>
      </c>
    </row>
    <row r="92" spans="1:1" x14ac:dyDescent="0.2">
      <c r="A92" s="3">
        <v>4</v>
      </c>
    </row>
    <row r="93" spans="1:1" x14ac:dyDescent="0.2">
      <c r="A93" s="3">
        <v>4</v>
      </c>
    </row>
    <row r="94" spans="1:1" x14ac:dyDescent="0.2">
      <c r="A94" s="3">
        <v>4</v>
      </c>
    </row>
    <row r="95" spans="1:1" x14ac:dyDescent="0.2">
      <c r="A95" s="3">
        <v>4</v>
      </c>
    </row>
    <row r="96" spans="1:1" x14ac:dyDescent="0.2">
      <c r="A96" s="3">
        <v>4</v>
      </c>
    </row>
    <row r="97" spans="1:1" x14ac:dyDescent="0.2">
      <c r="A97" s="3">
        <v>5</v>
      </c>
    </row>
    <row r="98" spans="1:1" x14ac:dyDescent="0.2">
      <c r="A98" s="3">
        <v>5</v>
      </c>
    </row>
    <row r="99" spans="1:1" x14ac:dyDescent="0.2">
      <c r="A99" s="3">
        <v>5</v>
      </c>
    </row>
    <row r="100" spans="1:1" x14ac:dyDescent="0.2">
      <c r="A100" s="3">
        <v>5</v>
      </c>
    </row>
    <row r="101" spans="1:1" x14ac:dyDescent="0.2">
      <c r="A101" s="3">
        <v>5</v>
      </c>
    </row>
    <row r="102" spans="1:1" x14ac:dyDescent="0.2">
      <c r="A102" s="3">
        <v>5</v>
      </c>
    </row>
    <row r="103" spans="1:1" x14ac:dyDescent="0.2">
      <c r="A103" s="3">
        <v>5</v>
      </c>
    </row>
    <row r="104" spans="1:1" x14ac:dyDescent="0.2">
      <c r="A104" s="3">
        <v>5</v>
      </c>
    </row>
    <row r="105" spans="1:1" x14ac:dyDescent="0.2">
      <c r="A105" s="3">
        <v>5</v>
      </c>
    </row>
    <row r="106" spans="1:1" x14ac:dyDescent="0.2">
      <c r="A106" s="3">
        <v>5</v>
      </c>
    </row>
    <row r="107" spans="1:1" x14ac:dyDescent="0.2">
      <c r="A107" s="3">
        <v>5</v>
      </c>
    </row>
    <row r="108" spans="1:1" x14ac:dyDescent="0.2">
      <c r="A108" s="3">
        <v>5</v>
      </c>
    </row>
    <row r="109" spans="1:1" x14ac:dyDescent="0.2">
      <c r="A109" s="3">
        <v>5</v>
      </c>
    </row>
    <row r="110" spans="1:1" x14ac:dyDescent="0.2">
      <c r="A110" s="3">
        <v>5</v>
      </c>
    </row>
    <row r="111" spans="1:1" x14ac:dyDescent="0.2">
      <c r="A111" s="3">
        <v>5</v>
      </c>
    </row>
    <row r="112" spans="1:1" x14ac:dyDescent="0.2">
      <c r="A112" s="3">
        <v>5</v>
      </c>
    </row>
    <row r="113" spans="1:1" x14ac:dyDescent="0.2">
      <c r="A113" s="3">
        <v>5</v>
      </c>
    </row>
    <row r="114" spans="1:1" x14ac:dyDescent="0.2">
      <c r="A114" s="3">
        <v>5</v>
      </c>
    </row>
  </sheetData>
  <sortState xmlns:xlrd2="http://schemas.microsoft.com/office/spreadsheetml/2017/richdata2" ref="A1:A114">
    <sortCondition ref="A1:A1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B964-4905-4A6B-9EC0-D4430DB58C9A}">
  <dimension ref="A1:Y114"/>
  <sheetViews>
    <sheetView workbookViewId="0">
      <selection activeCell="W4" sqref="W4:Y8"/>
    </sheetView>
  </sheetViews>
  <sheetFormatPr baseColWidth="10" defaultColWidth="8.83203125" defaultRowHeight="15" x14ac:dyDescent="0.2"/>
  <cols>
    <col min="23" max="23" width="44.6640625" bestFit="1" customWidth="1"/>
    <col min="24" max="24" width="16.5" bestFit="1" customWidth="1"/>
    <col min="25" max="25" width="11.5" bestFit="1" customWidth="1"/>
  </cols>
  <sheetData>
    <row r="1" spans="1:25" x14ac:dyDescent="0.2">
      <c r="A1">
        <v>2</v>
      </c>
    </row>
    <row r="2" spans="1:25" x14ac:dyDescent="0.2">
      <c r="A2">
        <v>2</v>
      </c>
      <c r="I2" t="s">
        <v>0</v>
      </c>
    </row>
    <row r="3" spans="1:25" ht="32" x14ac:dyDescent="0.2">
      <c r="A3">
        <v>2</v>
      </c>
      <c r="H3">
        <v>0</v>
      </c>
      <c r="I3">
        <v>1</v>
      </c>
      <c r="J3">
        <v>2</v>
      </c>
      <c r="K3">
        <v>3</v>
      </c>
      <c r="L3">
        <v>4</v>
      </c>
      <c r="P3" t="s">
        <v>1</v>
      </c>
      <c r="R3" s="7" t="s">
        <v>2</v>
      </c>
      <c r="S3" t="s">
        <v>3</v>
      </c>
    </row>
    <row r="4" spans="1:25" x14ac:dyDescent="0.2">
      <c r="A4">
        <v>2</v>
      </c>
      <c r="C4">
        <v>1</v>
      </c>
      <c r="D4">
        <v>0</v>
      </c>
      <c r="G4">
        <v>1</v>
      </c>
      <c r="H4">
        <v>0.2</v>
      </c>
      <c r="I4">
        <v>0.2</v>
      </c>
      <c r="J4">
        <v>0.2</v>
      </c>
      <c r="K4">
        <v>0.2</v>
      </c>
      <c r="L4">
        <v>0.2</v>
      </c>
      <c r="P4">
        <v>0</v>
      </c>
      <c r="Q4">
        <f>H4*D4+H5*D5+H6*D6+H7*D7+H8*D8</f>
        <v>4.4000000000000004</v>
      </c>
      <c r="R4">
        <f>Q4/Q9</f>
        <v>0.2</v>
      </c>
      <c r="S4">
        <v>0</v>
      </c>
      <c r="T4" s="6">
        <v>10</v>
      </c>
      <c r="U4">
        <f>T4/T9</f>
        <v>0.15384615384615385</v>
      </c>
      <c r="X4" t="s">
        <v>4</v>
      </c>
      <c r="Y4" t="s">
        <v>5</v>
      </c>
    </row>
    <row r="5" spans="1:25" x14ac:dyDescent="0.2">
      <c r="A5">
        <v>3</v>
      </c>
      <c r="C5">
        <v>2</v>
      </c>
      <c r="D5">
        <v>4</v>
      </c>
      <c r="G5">
        <v>2</v>
      </c>
      <c r="H5">
        <v>0.2</v>
      </c>
      <c r="I5">
        <v>0.4</v>
      </c>
      <c r="J5">
        <v>0.2</v>
      </c>
      <c r="K5">
        <v>0.2</v>
      </c>
      <c r="L5">
        <v>0</v>
      </c>
      <c r="P5">
        <v>1</v>
      </c>
      <c r="Q5">
        <f>I4*D4+I5*D5+I6*D6+I7*D7+I8*D8</f>
        <v>8.4</v>
      </c>
      <c r="R5">
        <f>Q5/Q9</f>
        <v>0.38181818181818183</v>
      </c>
      <c r="S5">
        <v>1</v>
      </c>
      <c r="T5" s="6">
        <v>16</v>
      </c>
      <c r="U5">
        <f>T5/T9</f>
        <v>0.24615384615384617</v>
      </c>
      <c r="W5" t="s">
        <v>6</v>
      </c>
      <c r="X5" s="9">
        <v>25.398</v>
      </c>
      <c r="Y5" s="9" t="s">
        <v>10</v>
      </c>
    </row>
    <row r="6" spans="1:25" x14ac:dyDescent="0.2">
      <c r="A6">
        <v>3</v>
      </c>
      <c r="C6">
        <v>3</v>
      </c>
      <c r="D6">
        <v>8</v>
      </c>
      <c r="G6">
        <v>3</v>
      </c>
      <c r="H6">
        <v>0.2</v>
      </c>
      <c r="I6">
        <v>0.4</v>
      </c>
      <c r="J6">
        <v>0.4</v>
      </c>
      <c r="K6">
        <v>0</v>
      </c>
      <c r="L6">
        <v>0</v>
      </c>
      <c r="P6">
        <v>2</v>
      </c>
      <c r="Q6">
        <f>J4*D4+J5*D5+J6*D6+J7*D7+J8*D8</f>
        <v>6</v>
      </c>
      <c r="R6">
        <f>Q6/Q9</f>
        <v>0.27272727272727271</v>
      </c>
      <c r="S6">
        <v>2</v>
      </c>
      <c r="T6" s="6">
        <v>23</v>
      </c>
      <c r="U6">
        <f>T6/T9</f>
        <v>0.35384615384615387</v>
      </c>
    </row>
    <row r="7" spans="1:25" x14ac:dyDescent="0.2">
      <c r="A7">
        <v>3</v>
      </c>
      <c r="C7">
        <v>4</v>
      </c>
      <c r="D7">
        <v>8</v>
      </c>
      <c r="G7">
        <v>4</v>
      </c>
      <c r="H7">
        <v>0.2</v>
      </c>
      <c r="I7">
        <v>0.4</v>
      </c>
      <c r="J7">
        <v>0.2</v>
      </c>
      <c r="K7">
        <v>0.2</v>
      </c>
      <c r="L7">
        <v>0</v>
      </c>
      <c r="P7">
        <v>3</v>
      </c>
      <c r="Q7">
        <f>K4*D4+K5*D5+K6*D6+K7*D7+K8*D8</f>
        <v>2.8000000000000003</v>
      </c>
      <c r="R7">
        <f>Q7/Q9</f>
        <v>0.12727272727272729</v>
      </c>
      <c r="S7">
        <v>3</v>
      </c>
      <c r="T7" s="6">
        <v>10</v>
      </c>
      <c r="U7">
        <f>T7/T9</f>
        <v>0.15384615384615385</v>
      </c>
      <c r="Y7" t="s">
        <v>5</v>
      </c>
    </row>
    <row r="8" spans="1:25" x14ac:dyDescent="0.2">
      <c r="A8">
        <v>3</v>
      </c>
      <c r="C8">
        <v>5</v>
      </c>
      <c r="D8">
        <v>2</v>
      </c>
      <c r="G8">
        <v>5</v>
      </c>
      <c r="H8">
        <v>0.2</v>
      </c>
      <c r="I8">
        <v>0.2</v>
      </c>
      <c r="J8">
        <v>0.2</v>
      </c>
      <c r="K8">
        <v>0.2</v>
      </c>
      <c r="L8">
        <v>0.2</v>
      </c>
      <c r="P8">
        <v>4</v>
      </c>
      <c r="Q8">
        <f>L4*D4+L5*D5+L6*D6+L7*D7+L8*D8</f>
        <v>0.4</v>
      </c>
      <c r="R8">
        <f>Q8/Q9</f>
        <v>1.8181818181818184E-2</v>
      </c>
      <c r="S8">
        <v>4</v>
      </c>
      <c r="T8" s="6">
        <v>6</v>
      </c>
      <c r="U8">
        <f>T8/T9</f>
        <v>9.2307692307692313E-2</v>
      </c>
      <c r="W8" t="s">
        <v>7</v>
      </c>
      <c r="Y8" s="9">
        <v>1.2999999999999999E-2</v>
      </c>
    </row>
    <row r="9" spans="1:25" x14ac:dyDescent="0.2">
      <c r="A9">
        <v>3</v>
      </c>
      <c r="Q9">
        <f>SUM(Q4:Q8)</f>
        <v>22</v>
      </c>
      <c r="R9">
        <f>SUM(R4:R8)</f>
        <v>1</v>
      </c>
      <c r="T9">
        <f>SUM(T4:T8)</f>
        <v>65</v>
      </c>
      <c r="U9">
        <f>SUM(U4:U8)</f>
        <v>1</v>
      </c>
    </row>
    <row r="10" spans="1:25" x14ac:dyDescent="0.2">
      <c r="A10">
        <v>3</v>
      </c>
    </row>
    <row r="11" spans="1:25" x14ac:dyDescent="0.2">
      <c r="A11">
        <v>3</v>
      </c>
    </row>
    <row r="12" spans="1:25" x14ac:dyDescent="0.2">
      <c r="A12">
        <v>3</v>
      </c>
      <c r="E12" t="s">
        <v>8</v>
      </c>
      <c r="J12" t="s">
        <v>9</v>
      </c>
    </row>
    <row r="13" spans="1:25" x14ac:dyDescent="0.2">
      <c r="A13">
        <v>4</v>
      </c>
      <c r="H13">
        <v>-4</v>
      </c>
      <c r="I13">
        <v>-3</v>
      </c>
      <c r="J13">
        <v>-2</v>
      </c>
      <c r="K13">
        <v>-1</v>
      </c>
      <c r="L13">
        <v>0</v>
      </c>
      <c r="M13">
        <v>1</v>
      </c>
      <c r="N13">
        <v>2</v>
      </c>
      <c r="O13">
        <v>3</v>
      </c>
      <c r="P13">
        <v>4</v>
      </c>
    </row>
    <row r="14" spans="1:25" x14ac:dyDescent="0.2">
      <c r="A14" s="1">
        <v>4</v>
      </c>
      <c r="G14">
        <v>1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</v>
      </c>
      <c r="N14">
        <v>0</v>
      </c>
      <c r="O14">
        <v>0</v>
      </c>
      <c r="P14">
        <v>0</v>
      </c>
    </row>
    <row r="15" spans="1:25" x14ac:dyDescent="0.2">
      <c r="A15">
        <v>4</v>
      </c>
      <c r="G15">
        <v>2</v>
      </c>
      <c r="H15">
        <v>0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</v>
      </c>
      <c r="O15">
        <v>0</v>
      </c>
      <c r="P15">
        <v>0</v>
      </c>
    </row>
    <row r="16" spans="1:25" x14ac:dyDescent="0.2">
      <c r="A16">
        <v>4</v>
      </c>
      <c r="G16">
        <v>3</v>
      </c>
      <c r="H16">
        <v>0</v>
      </c>
      <c r="I16">
        <v>0</v>
      </c>
      <c r="J16">
        <v>0.2</v>
      </c>
      <c r="K16">
        <v>0.2</v>
      </c>
      <c r="L16">
        <v>0.2</v>
      </c>
      <c r="M16">
        <v>0.2</v>
      </c>
      <c r="N16">
        <v>0.2</v>
      </c>
      <c r="O16">
        <v>0</v>
      </c>
      <c r="P16">
        <v>0</v>
      </c>
    </row>
    <row r="17" spans="1:21" x14ac:dyDescent="0.2">
      <c r="A17">
        <v>4</v>
      </c>
      <c r="G17">
        <v>4</v>
      </c>
      <c r="H17">
        <v>0</v>
      </c>
      <c r="I17">
        <v>0</v>
      </c>
      <c r="J17">
        <v>0</v>
      </c>
      <c r="K17">
        <v>0.2</v>
      </c>
      <c r="L17">
        <v>0.2</v>
      </c>
      <c r="M17">
        <v>0.2</v>
      </c>
      <c r="N17">
        <v>0.2</v>
      </c>
      <c r="O17">
        <v>0.2</v>
      </c>
      <c r="P17">
        <v>0</v>
      </c>
    </row>
    <row r="18" spans="1:21" x14ac:dyDescent="0.2">
      <c r="A18">
        <v>4</v>
      </c>
      <c r="G18">
        <v>5</v>
      </c>
      <c r="H18">
        <v>0</v>
      </c>
      <c r="I18">
        <v>0</v>
      </c>
      <c r="J18">
        <v>0</v>
      </c>
      <c r="K18">
        <v>0</v>
      </c>
      <c r="L18">
        <v>0.2</v>
      </c>
      <c r="M18">
        <v>0.2</v>
      </c>
      <c r="N18">
        <v>0.2</v>
      </c>
      <c r="O18">
        <v>0.2</v>
      </c>
      <c r="P18">
        <v>0.2</v>
      </c>
    </row>
    <row r="19" spans="1:21" x14ac:dyDescent="0.2">
      <c r="A19">
        <v>4</v>
      </c>
    </row>
    <row r="20" spans="1:21" ht="32" x14ac:dyDescent="0.2">
      <c r="A20">
        <v>4</v>
      </c>
      <c r="P20" t="s">
        <v>1</v>
      </c>
      <c r="R20" s="7" t="s">
        <v>2</v>
      </c>
      <c r="S20" t="s">
        <v>3</v>
      </c>
    </row>
    <row r="21" spans="1:21" x14ac:dyDescent="0.2">
      <c r="A21">
        <v>5</v>
      </c>
      <c r="P21">
        <v>-4</v>
      </c>
      <c r="Q21">
        <f>H14*D4+H15*D5+H16*D6+H17*D7+H18*D8</f>
        <v>0</v>
      </c>
      <c r="R21">
        <f>Q21/Q30</f>
        <v>0</v>
      </c>
      <c r="S21">
        <v>-4</v>
      </c>
      <c r="T21" s="6">
        <v>1</v>
      </c>
      <c r="U21">
        <f>T21/T30</f>
        <v>1.5384615384615385E-2</v>
      </c>
    </row>
    <row r="22" spans="1:21" x14ac:dyDescent="0.2">
      <c r="A22">
        <v>5</v>
      </c>
      <c r="P22">
        <v>-3</v>
      </c>
      <c r="Q22">
        <f>I14*D4+I15*D5+I16*D6+I17*D7+I18*D8</f>
        <v>0.8</v>
      </c>
      <c r="R22">
        <f>Q22/Q30</f>
        <v>3.6363636363636369E-2</v>
      </c>
      <c r="S22">
        <v>-3</v>
      </c>
      <c r="T22" s="6">
        <v>3</v>
      </c>
      <c r="U22">
        <f>T22/T30</f>
        <v>4.6153846153846156E-2</v>
      </c>
    </row>
    <row r="23" spans="1:21" x14ac:dyDescent="0.2">
      <c r="A23" s="3"/>
      <c r="P23">
        <v>-2</v>
      </c>
      <c r="Q23">
        <f>J14*D4+J15*D5+J16*D6+J17*D7+J18*D8</f>
        <v>2.4000000000000004</v>
      </c>
      <c r="R23">
        <f>Q23/Q30</f>
        <v>0.10909090909090911</v>
      </c>
      <c r="S23">
        <v>-2</v>
      </c>
      <c r="T23" s="6">
        <v>8</v>
      </c>
      <c r="U23">
        <f>T23/T30</f>
        <v>0.12307692307692308</v>
      </c>
    </row>
    <row r="24" spans="1:21" x14ac:dyDescent="0.2">
      <c r="A24" s="3"/>
      <c r="P24">
        <v>-1</v>
      </c>
      <c r="Q24">
        <f>K14*D4+K15*D5+K16*D6+K17*D7+K18*D8</f>
        <v>4</v>
      </c>
      <c r="R24">
        <f>Q24/Q30</f>
        <v>0.18181818181818182</v>
      </c>
      <c r="S24">
        <v>-1</v>
      </c>
      <c r="T24" s="6">
        <v>7</v>
      </c>
      <c r="U24">
        <f>T24/T30</f>
        <v>0.1076923076923077</v>
      </c>
    </row>
    <row r="25" spans="1:21" x14ac:dyDescent="0.2">
      <c r="A25" s="3"/>
      <c r="P25">
        <v>0</v>
      </c>
      <c r="Q25">
        <f>L14*D4+L15*D5+L16*D6+L17*D7+L18*D8</f>
        <v>4.4000000000000004</v>
      </c>
      <c r="R25">
        <f>Q25/Q30</f>
        <v>0.2</v>
      </c>
      <c r="S25">
        <v>0</v>
      </c>
      <c r="T25" s="6">
        <v>10</v>
      </c>
      <c r="U25">
        <f>T25/T30</f>
        <v>0.15384615384615385</v>
      </c>
    </row>
    <row r="26" spans="1:21" x14ac:dyDescent="0.2">
      <c r="A26" s="3"/>
      <c r="P26">
        <v>1</v>
      </c>
      <c r="Q26">
        <f>M14*D4+M15*D5+M16*D6+M17*D7+M18*D8</f>
        <v>4.4000000000000004</v>
      </c>
      <c r="R26">
        <f>Q26/Q30</f>
        <v>0.2</v>
      </c>
      <c r="S26">
        <v>1</v>
      </c>
      <c r="T26" s="6">
        <v>9</v>
      </c>
      <c r="U26">
        <f>T26/T30</f>
        <v>0.13846153846153847</v>
      </c>
    </row>
    <row r="27" spans="1:21" x14ac:dyDescent="0.2">
      <c r="A27" s="3"/>
      <c r="P27">
        <v>2</v>
      </c>
      <c r="Q27">
        <f>N14*D4+N15*D5+N16*D6+N17*D7+N18*D8</f>
        <v>3.6</v>
      </c>
      <c r="R27">
        <f>Q27/Q30</f>
        <v>0.16363636363636364</v>
      </c>
      <c r="S27">
        <v>2</v>
      </c>
      <c r="T27" s="6">
        <v>15</v>
      </c>
      <c r="U27">
        <f>T27/T30</f>
        <v>0.23076923076923078</v>
      </c>
    </row>
    <row r="28" spans="1:21" x14ac:dyDescent="0.2">
      <c r="A28" s="3"/>
      <c r="P28">
        <v>3</v>
      </c>
      <c r="Q28">
        <f>O14*D4+O15*D5+O16*D6+O17*D7+O18*D8</f>
        <v>2</v>
      </c>
      <c r="R28">
        <f>Q28/Q30</f>
        <v>9.0909090909090912E-2</v>
      </c>
      <c r="S28">
        <v>3</v>
      </c>
      <c r="T28" s="6">
        <v>7</v>
      </c>
      <c r="U28">
        <f>T28/T30</f>
        <v>0.1076923076923077</v>
      </c>
    </row>
    <row r="29" spans="1:21" x14ac:dyDescent="0.2">
      <c r="A29" s="3"/>
      <c r="P29">
        <v>4</v>
      </c>
      <c r="Q29">
        <f>P14*D4+P15*D5+P16*D6+P17*D7+P18*D8</f>
        <v>0.4</v>
      </c>
      <c r="R29">
        <f>Q29/Q30</f>
        <v>1.8181818181818184E-2</v>
      </c>
      <c r="S29">
        <v>4</v>
      </c>
      <c r="T29" s="6">
        <v>5</v>
      </c>
      <c r="U29">
        <f>T29/T30</f>
        <v>7.6923076923076927E-2</v>
      </c>
    </row>
    <row r="30" spans="1:21" x14ac:dyDescent="0.2">
      <c r="A30" s="3"/>
      <c r="Q30">
        <f>SUM(Q21:Q29)</f>
        <v>22</v>
      </c>
      <c r="R30">
        <f>SUM(R21:R29)</f>
        <v>1</v>
      </c>
      <c r="T30">
        <f>SUM(T21:T29)</f>
        <v>65</v>
      </c>
      <c r="U30">
        <f>SUM(U21:U29)</f>
        <v>1</v>
      </c>
    </row>
    <row r="31" spans="1:21" x14ac:dyDescent="0.2">
      <c r="A31" s="3"/>
    </row>
    <row r="32" spans="1:2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5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4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5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</sheetData>
  <sortState xmlns:xlrd2="http://schemas.microsoft.com/office/spreadsheetml/2017/richdata2" ref="A1:A22">
    <sortCondition ref="A1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00E0E-A2B6-4F54-8EDB-430CA701AF28}">
  <dimension ref="A1:Y117"/>
  <sheetViews>
    <sheetView topLeftCell="D1" zoomScale="170" workbookViewId="0">
      <selection activeCell="O7" sqref="O7:U8"/>
    </sheetView>
  </sheetViews>
  <sheetFormatPr baseColWidth="10" defaultColWidth="8.83203125" defaultRowHeight="15" x14ac:dyDescent="0.2"/>
  <cols>
    <col min="23" max="23" width="13.33203125" customWidth="1"/>
    <col min="24" max="24" width="16.5" bestFit="1" customWidth="1"/>
    <col min="25" max="25" width="8.1640625" bestFit="1" customWidth="1"/>
  </cols>
  <sheetData>
    <row r="1" spans="1:25" x14ac:dyDescent="0.2">
      <c r="A1" s="3">
        <v>1</v>
      </c>
    </row>
    <row r="2" spans="1:25" x14ac:dyDescent="0.2">
      <c r="A2" s="3">
        <v>1</v>
      </c>
      <c r="I2" t="s">
        <v>0</v>
      </c>
    </row>
    <row r="3" spans="1:25" ht="32" x14ac:dyDescent="0.2">
      <c r="A3" s="3">
        <v>1</v>
      </c>
      <c r="H3">
        <v>0</v>
      </c>
      <c r="I3">
        <v>1</v>
      </c>
      <c r="J3">
        <v>2</v>
      </c>
      <c r="K3">
        <v>3</v>
      </c>
      <c r="L3">
        <v>4</v>
      </c>
      <c r="P3" t="s">
        <v>1</v>
      </c>
      <c r="R3" s="7" t="s">
        <v>2</v>
      </c>
      <c r="S3" t="s">
        <v>3</v>
      </c>
    </row>
    <row r="4" spans="1:25" x14ac:dyDescent="0.2">
      <c r="A4" s="3">
        <v>1</v>
      </c>
      <c r="C4">
        <v>1</v>
      </c>
      <c r="D4">
        <v>4</v>
      </c>
      <c r="G4">
        <v>1</v>
      </c>
      <c r="H4">
        <v>0.2</v>
      </c>
      <c r="I4">
        <v>0.2</v>
      </c>
      <c r="J4">
        <v>0.2</v>
      </c>
      <c r="K4">
        <v>0.2</v>
      </c>
      <c r="L4">
        <v>0.2</v>
      </c>
      <c r="O4" t="s">
        <v>22</v>
      </c>
      <c r="P4">
        <v>0</v>
      </c>
      <c r="Q4">
        <f>H4*D4+H5*D5+H6*D6+H7*D7+H8*D8</f>
        <v>23.4</v>
      </c>
      <c r="R4">
        <f>Q4/Q9</f>
        <v>0.19999999999999996</v>
      </c>
      <c r="S4" t="s">
        <v>11</v>
      </c>
      <c r="T4" s="6">
        <v>24</v>
      </c>
      <c r="U4">
        <f>T4/T9</f>
        <v>0.32876712328767121</v>
      </c>
      <c r="X4" t="s">
        <v>4</v>
      </c>
      <c r="Y4" t="s">
        <v>5</v>
      </c>
    </row>
    <row r="5" spans="1:25" x14ac:dyDescent="0.2">
      <c r="A5" s="3">
        <v>2</v>
      </c>
      <c r="C5">
        <v>2</v>
      </c>
      <c r="D5">
        <v>18</v>
      </c>
      <c r="G5">
        <v>2</v>
      </c>
      <c r="H5">
        <v>0.2</v>
      </c>
      <c r="I5">
        <v>0.4</v>
      </c>
      <c r="J5">
        <v>0.2</v>
      </c>
      <c r="K5">
        <v>0.2</v>
      </c>
      <c r="L5">
        <v>0</v>
      </c>
      <c r="O5" t="s">
        <v>23</v>
      </c>
      <c r="P5">
        <v>1</v>
      </c>
      <c r="Q5">
        <f>I4*D4+I5*D5+I6*D6+I7*D7+I8*D8</f>
        <v>40.6</v>
      </c>
      <c r="R5">
        <f>Q5/Q9</f>
        <v>0.347008547008547</v>
      </c>
      <c r="S5">
        <v>1</v>
      </c>
      <c r="T5" s="6">
        <v>22</v>
      </c>
      <c r="U5">
        <f>T5/T9</f>
        <v>0.30136986301369861</v>
      </c>
      <c r="V5">
        <f>SUM(U4:U5)</f>
        <v>0.63013698630136983</v>
      </c>
      <c r="W5" t="s">
        <v>6</v>
      </c>
      <c r="X5" s="9">
        <v>11.201000000000001</v>
      </c>
      <c r="Y5" s="9">
        <v>2.4389999999999998E-2</v>
      </c>
    </row>
    <row r="6" spans="1:25" x14ac:dyDescent="0.2">
      <c r="A6" s="3">
        <v>2</v>
      </c>
      <c r="C6">
        <v>3</v>
      </c>
      <c r="D6">
        <v>29</v>
      </c>
      <c r="G6">
        <v>3</v>
      </c>
      <c r="H6">
        <v>0.2</v>
      </c>
      <c r="I6">
        <v>0.4</v>
      </c>
      <c r="J6">
        <v>0.4</v>
      </c>
      <c r="K6">
        <v>0</v>
      </c>
      <c r="L6">
        <v>0</v>
      </c>
      <c r="O6" t="s">
        <v>23</v>
      </c>
      <c r="P6">
        <v>2</v>
      </c>
      <c r="Q6">
        <f>J4*D4+J5*D5+J6*D6+J7*D7+J8*D8</f>
        <v>29.200000000000003</v>
      </c>
      <c r="R6">
        <f>Q6/Q9</f>
        <v>0.24957264957264957</v>
      </c>
      <c r="S6">
        <v>2</v>
      </c>
      <c r="T6" s="6">
        <v>19</v>
      </c>
      <c r="U6">
        <f>T6/T9</f>
        <v>0.26027397260273971</v>
      </c>
    </row>
    <row r="7" spans="1:25" x14ac:dyDescent="0.2">
      <c r="A7" s="3">
        <v>2</v>
      </c>
      <c r="C7">
        <v>4</v>
      </c>
      <c r="D7">
        <v>39</v>
      </c>
      <c r="G7">
        <v>4</v>
      </c>
      <c r="H7">
        <v>0.2</v>
      </c>
      <c r="I7">
        <v>0.4</v>
      </c>
      <c r="J7">
        <v>0.2</v>
      </c>
      <c r="K7">
        <v>0.2</v>
      </c>
      <c r="L7">
        <v>0</v>
      </c>
      <c r="O7" t="s">
        <v>24</v>
      </c>
      <c r="P7">
        <v>3</v>
      </c>
      <c r="Q7">
        <f>K4*D4+K5*D5+K6*D6+K7*D7+K8*D8</f>
        <v>17.600000000000001</v>
      </c>
      <c r="R7">
        <f>Q7/Q9</f>
        <v>0.15042735042735042</v>
      </c>
      <c r="S7">
        <v>3</v>
      </c>
      <c r="T7" s="6">
        <v>8</v>
      </c>
      <c r="U7">
        <f>T7/T9</f>
        <v>0.1095890410958904</v>
      </c>
      <c r="Y7" s="9" t="s">
        <v>5</v>
      </c>
    </row>
    <row r="8" spans="1:25" x14ac:dyDescent="0.2">
      <c r="A8" s="3">
        <v>2</v>
      </c>
      <c r="C8">
        <v>5</v>
      </c>
      <c r="D8">
        <v>27</v>
      </c>
      <c r="G8">
        <v>5</v>
      </c>
      <c r="H8">
        <v>0.2</v>
      </c>
      <c r="I8">
        <v>0.2</v>
      </c>
      <c r="J8">
        <v>0.2</v>
      </c>
      <c r="K8">
        <v>0.2</v>
      </c>
      <c r="L8">
        <v>0.2</v>
      </c>
      <c r="O8" t="s">
        <v>24</v>
      </c>
      <c r="P8">
        <v>4</v>
      </c>
      <c r="Q8">
        <f>L4*D4+L5*D5+L6*D6+L7*D7+L8*D8</f>
        <v>6.2</v>
      </c>
      <c r="R8">
        <f>Q8/Q9</f>
        <v>5.2991452991452984E-2</v>
      </c>
      <c r="S8">
        <v>4</v>
      </c>
      <c r="T8" s="6">
        <v>0</v>
      </c>
      <c r="U8">
        <f>T8/T9</f>
        <v>0</v>
      </c>
      <c r="V8">
        <f>SUM(U6:U8)</f>
        <v>0.36986301369863012</v>
      </c>
      <c r="W8" t="s">
        <v>7</v>
      </c>
      <c r="Y8" s="9">
        <v>2.23E-2</v>
      </c>
    </row>
    <row r="9" spans="1:25" x14ac:dyDescent="0.2">
      <c r="A9" s="3">
        <v>2</v>
      </c>
      <c r="Q9">
        <f>SUM(Q4:Q8)</f>
        <v>117.00000000000001</v>
      </c>
      <c r="R9">
        <f>SUM(R4:R8)</f>
        <v>1</v>
      </c>
      <c r="T9">
        <f>SUM(T4:T8)</f>
        <v>73</v>
      </c>
      <c r="U9">
        <f>SUM(U4:U8)</f>
        <v>1</v>
      </c>
    </row>
    <row r="10" spans="1:25" x14ac:dyDescent="0.2">
      <c r="A10" s="3">
        <v>2</v>
      </c>
    </row>
    <row r="11" spans="1:25" x14ac:dyDescent="0.2">
      <c r="A11" s="3">
        <v>2</v>
      </c>
    </row>
    <row r="12" spans="1:25" x14ac:dyDescent="0.2">
      <c r="A12" s="3">
        <v>2</v>
      </c>
      <c r="D12" t="s">
        <v>12</v>
      </c>
      <c r="E12" t="s">
        <v>13</v>
      </c>
      <c r="J12" t="s">
        <v>9</v>
      </c>
    </row>
    <row r="13" spans="1:25" x14ac:dyDescent="0.2">
      <c r="A13" s="3">
        <v>2</v>
      </c>
      <c r="C13" t="s">
        <v>14</v>
      </c>
      <c r="H13">
        <v>-4</v>
      </c>
      <c r="I13">
        <v>-3</v>
      </c>
      <c r="J13">
        <v>-2</v>
      </c>
      <c r="K13">
        <v>-1</v>
      </c>
      <c r="L13">
        <v>0</v>
      </c>
      <c r="M13">
        <v>1</v>
      </c>
      <c r="N13">
        <v>2</v>
      </c>
      <c r="O13">
        <v>3</v>
      </c>
      <c r="P13">
        <v>4</v>
      </c>
    </row>
    <row r="14" spans="1:25" x14ac:dyDescent="0.2">
      <c r="A14" s="3">
        <v>2</v>
      </c>
      <c r="C14">
        <v>1</v>
      </c>
      <c r="D14">
        <v>3</v>
      </c>
      <c r="E14">
        <v>2</v>
      </c>
      <c r="G14">
        <v>1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</v>
      </c>
      <c r="N14">
        <v>0</v>
      </c>
      <c r="O14">
        <v>0</v>
      </c>
      <c r="P14">
        <v>0</v>
      </c>
    </row>
    <row r="15" spans="1:25" x14ac:dyDescent="0.2">
      <c r="A15" s="3">
        <v>2</v>
      </c>
      <c r="C15">
        <v>2</v>
      </c>
      <c r="D15">
        <v>4</v>
      </c>
      <c r="E15">
        <v>3</v>
      </c>
      <c r="G15">
        <v>2</v>
      </c>
      <c r="H15">
        <v>0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</v>
      </c>
      <c r="O15">
        <v>0</v>
      </c>
      <c r="P15">
        <v>0</v>
      </c>
    </row>
    <row r="16" spans="1:25" x14ac:dyDescent="0.2">
      <c r="A16" s="3">
        <v>2</v>
      </c>
      <c r="C16">
        <v>3</v>
      </c>
      <c r="D16">
        <v>4</v>
      </c>
      <c r="E16">
        <v>4</v>
      </c>
      <c r="G16">
        <v>3</v>
      </c>
      <c r="H16">
        <v>0</v>
      </c>
      <c r="I16">
        <v>0</v>
      </c>
      <c r="J16">
        <v>0.2</v>
      </c>
      <c r="K16">
        <v>0.2</v>
      </c>
      <c r="L16">
        <v>0.2</v>
      </c>
      <c r="M16">
        <v>0.2</v>
      </c>
      <c r="N16">
        <v>0.2</v>
      </c>
      <c r="O16">
        <v>0</v>
      </c>
      <c r="P16">
        <v>0</v>
      </c>
    </row>
    <row r="17" spans="1:21" x14ac:dyDescent="0.2">
      <c r="A17" s="3">
        <v>2</v>
      </c>
      <c r="C17">
        <v>4</v>
      </c>
      <c r="D17">
        <v>5</v>
      </c>
      <c r="E17">
        <v>1</v>
      </c>
      <c r="G17">
        <v>4</v>
      </c>
      <c r="H17">
        <v>0</v>
      </c>
      <c r="I17">
        <v>0</v>
      </c>
      <c r="J17">
        <v>0</v>
      </c>
      <c r="K17">
        <v>0.2</v>
      </c>
      <c r="L17">
        <v>0.2</v>
      </c>
      <c r="M17">
        <v>0.2</v>
      </c>
      <c r="N17">
        <v>0.2</v>
      </c>
      <c r="O17">
        <v>0.2</v>
      </c>
      <c r="P17">
        <v>0</v>
      </c>
    </row>
    <row r="18" spans="1:21" x14ac:dyDescent="0.2">
      <c r="A18" s="3">
        <v>2</v>
      </c>
      <c r="C18">
        <v>5</v>
      </c>
      <c r="D18">
        <v>2</v>
      </c>
      <c r="E18">
        <v>5</v>
      </c>
      <c r="G18">
        <v>5</v>
      </c>
      <c r="H18">
        <v>0</v>
      </c>
      <c r="I18">
        <v>0</v>
      </c>
      <c r="J18">
        <v>0</v>
      </c>
      <c r="K18">
        <v>0</v>
      </c>
      <c r="L18">
        <v>0.2</v>
      </c>
      <c r="M18">
        <v>0.2</v>
      </c>
      <c r="N18">
        <v>0.2</v>
      </c>
      <c r="O18">
        <v>0.2</v>
      </c>
      <c r="P18">
        <v>0.2</v>
      </c>
    </row>
    <row r="19" spans="1:21" x14ac:dyDescent="0.2">
      <c r="A19" s="3">
        <v>2</v>
      </c>
      <c r="C19">
        <v>6</v>
      </c>
      <c r="E19">
        <v>1</v>
      </c>
    </row>
    <row r="20" spans="1:21" ht="32" x14ac:dyDescent="0.2">
      <c r="A20" s="3">
        <v>2</v>
      </c>
      <c r="P20" t="s">
        <v>1</v>
      </c>
      <c r="R20" s="7" t="s">
        <v>2</v>
      </c>
      <c r="S20" t="s">
        <v>3</v>
      </c>
    </row>
    <row r="21" spans="1:21" x14ac:dyDescent="0.2">
      <c r="A21" s="3">
        <v>2</v>
      </c>
      <c r="P21">
        <v>-4</v>
      </c>
      <c r="Q21">
        <f>H14*D4+H15*D5+H16*D6+H17*D7+H18*D8</f>
        <v>0.8</v>
      </c>
      <c r="R21">
        <f>Q21/Q30</f>
        <v>6.8376068376068367E-3</v>
      </c>
      <c r="S21">
        <v>-4</v>
      </c>
      <c r="T21" s="6">
        <v>0</v>
      </c>
      <c r="U21">
        <f>T21/T30</f>
        <v>0</v>
      </c>
    </row>
    <row r="22" spans="1:21" x14ac:dyDescent="0.2">
      <c r="A22" s="3">
        <v>2</v>
      </c>
      <c r="P22">
        <v>-3</v>
      </c>
      <c r="Q22">
        <f>I14*D4+I15*D5+I16*D6+I17*D7+I18*D8</f>
        <v>4.4000000000000004</v>
      </c>
      <c r="R22">
        <f>Q22/Q30</f>
        <v>3.7606837606837605E-2</v>
      </c>
      <c r="S22">
        <v>-3</v>
      </c>
      <c r="T22" s="6">
        <v>2</v>
      </c>
      <c r="U22">
        <f>T22/T30</f>
        <v>2.7397260273972601E-2</v>
      </c>
    </row>
    <row r="23" spans="1:21" x14ac:dyDescent="0.2">
      <c r="A23" s="3">
        <v>3</v>
      </c>
      <c r="P23">
        <v>-2</v>
      </c>
      <c r="Q23">
        <f>J14*D4+J15*D5+J16*D6+J17*D7+J18*D8</f>
        <v>10.200000000000001</v>
      </c>
      <c r="R23">
        <f>Q23/Q30</f>
        <v>8.7179487179487175E-2</v>
      </c>
      <c r="S23">
        <v>-2</v>
      </c>
      <c r="T23" s="6">
        <v>9</v>
      </c>
      <c r="U23">
        <f>T23/T30</f>
        <v>0.12328767123287671</v>
      </c>
    </row>
    <row r="24" spans="1:21" x14ac:dyDescent="0.2">
      <c r="A24" s="3">
        <v>3</v>
      </c>
      <c r="P24">
        <v>-1</v>
      </c>
      <c r="Q24">
        <f>K14*D4+K15*D5+K16*D6+K17*D7+K18*D8</f>
        <v>18</v>
      </c>
      <c r="R24">
        <f>Q24/Q30</f>
        <v>0.15384615384615383</v>
      </c>
      <c r="S24">
        <v>-1</v>
      </c>
      <c r="T24" s="6">
        <v>13</v>
      </c>
      <c r="U24">
        <f>T24/T30</f>
        <v>0.17808219178082191</v>
      </c>
    </row>
    <row r="25" spans="1:21" x14ac:dyDescent="0.2">
      <c r="A25" s="3">
        <v>3</v>
      </c>
      <c r="P25">
        <v>0</v>
      </c>
      <c r="Q25">
        <f>L14*D4+L15*D5+L16*D6+L17*D7+L18*D8</f>
        <v>23.4</v>
      </c>
      <c r="R25">
        <f>Q25/Q30</f>
        <v>0.19999999999999996</v>
      </c>
      <c r="S25">
        <v>0</v>
      </c>
      <c r="T25" s="6">
        <v>24</v>
      </c>
      <c r="U25">
        <f>T25/T30</f>
        <v>0.32876712328767121</v>
      </c>
    </row>
    <row r="26" spans="1:21" x14ac:dyDescent="0.2">
      <c r="A26" s="3">
        <v>3</v>
      </c>
      <c r="P26">
        <v>1</v>
      </c>
      <c r="Q26">
        <f>M14*D4+M15*D5+M16*D6+M17*D7+M18*D8</f>
        <v>22.6</v>
      </c>
      <c r="R26">
        <f>Q26/Q30</f>
        <v>0.19316239316239314</v>
      </c>
      <c r="S26">
        <v>1</v>
      </c>
      <c r="T26" s="6">
        <v>9</v>
      </c>
      <c r="U26">
        <f>T26/T30</f>
        <v>0.12328767123287671</v>
      </c>
    </row>
    <row r="27" spans="1:21" x14ac:dyDescent="0.2">
      <c r="A27" s="3">
        <v>3</v>
      </c>
      <c r="P27">
        <v>2</v>
      </c>
      <c r="Q27">
        <f>N14*D4+N15*D5+N16*D6+N17*D7+N18*D8</f>
        <v>19</v>
      </c>
      <c r="R27">
        <f>Q27/Q30</f>
        <v>0.16239316239316237</v>
      </c>
      <c r="S27">
        <v>2</v>
      </c>
      <c r="T27" s="6">
        <v>10</v>
      </c>
      <c r="U27">
        <f>T27/T30</f>
        <v>0.13698630136986301</v>
      </c>
    </row>
    <row r="28" spans="1:21" x14ac:dyDescent="0.2">
      <c r="A28" s="3">
        <v>3</v>
      </c>
      <c r="P28">
        <v>3</v>
      </c>
      <c r="Q28">
        <f>O14*D4+O15*D5+O16*D6+O17*D7+O18*D8</f>
        <v>13.200000000000001</v>
      </c>
      <c r="R28">
        <f>Q28/Q30</f>
        <v>0.11282051282051282</v>
      </c>
      <c r="S28">
        <v>3</v>
      </c>
      <c r="T28" s="6">
        <v>6</v>
      </c>
      <c r="U28">
        <f>T28/T30</f>
        <v>8.2191780821917804E-2</v>
      </c>
    </row>
    <row r="29" spans="1:21" x14ac:dyDescent="0.2">
      <c r="A29" s="3">
        <v>3</v>
      </c>
      <c r="P29">
        <v>4</v>
      </c>
      <c r="Q29">
        <f>P14*D4+P15*D5+P16*D6+P17*D7+P18*D8</f>
        <v>5.4</v>
      </c>
      <c r="R29">
        <f>Q29/Q30</f>
        <v>4.6153846153846149E-2</v>
      </c>
      <c r="S29">
        <v>4</v>
      </c>
      <c r="T29" s="6">
        <v>0</v>
      </c>
      <c r="U29">
        <f>T29/T30</f>
        <v>0</v>
      </c>
    </row>
    <row r="30" spans="1:21" x14ac:dyDescent="0.2">
      <c r="A30" s="3">
        <v>3</v>
      </c>
      <c r="Q30">
        <f>SUM(Q21:Q29)</f>
        <v>117.00000000000001</v>
      </c>
      <c r="R30">
        <f>SUM(R21:R29)</f>
        <v>0.99999999999999989</v>
      </c>
      <c r="T30">
        <f>SUM(T21:T29)</f>
        <v>73</v>
      </c>
      <c r="U30">
        <f>SUM(U21:U29)</f>
        <v>1</v>
      </c>
    </row>
    <row r="31" spans="1:21" x14ac:dyDescent="0.2">
      <c r="A31" s="3">
        <v>3</v>
      </c>
    </row>
    <row r="32" spans="1:21" x14ac:dyDescent="0.2">
      <c r="A32" s="3">
        <v>3</v>
      </c>
    </row>
    <row r="33" spans="1:23" x14ac:dyDescent="0.2">
      <c r="A33" s="3">
        <v>3</v>
      </c>
    </row>
    <row r="34" spans="1:23" x14ac:dyDescent="0.2">
      <c r="A34" s="3">
        <v>3</v>
      </c>
    </row>
    <row r="35" spans="1:23" x14ac:dyDescent="0.2">
      <c r="A35" s="3">
        <v>3</v>
      </c>
      <c r="P35" t="s">
        <v>18</v>
      </c>
    </row>
    <row r="36" spans="1:23" x14ac:dyDescent="0.2">
      <c r="A36" s="3">
        <v>3</v>
      </c>
    </row>
    <row r="37" spans="1:23" x14ac:dyDescent="0.2">
      <c r="A37" s="3">
        <v>3</v>
      </c>
    </row>
    <row r="38" spans="1:23" x14ac:dyDescent="0.2">
      <c r="A38" s="3">
        <v>3</v>
      </c>
      <c r="P38" t="s">
        <v>1</v>
      </c>
      <c r="R38" t="s">
        <v>2</v>
      </c>
      <c r="S38" t="s">
        <v>21</v>
      </c>
      <c r="T38" t="s">
        <v>3</v>
      </c>
      <c r="V38" t="s">
        <v>19</v>
      </c>
      <c r="W38" t="s">
        <v>21</v>
      </c>
    </row>
    <row r="39" spans="1:23" x14ac:dyDescent="0.2">
      <c r="A39" s="3">
        <v>3</v>
      </c>
      <c r="P39">
        <v>1</v>
      </c>
      <c r="Q39">
        <v>40.6</v>
      </c>
      <c r="R39">
        <v>0.347008547008547</v>
      </c>
      <c r="S39" s="12">
        <f>R39/$R$44</f>
        <v>0.43376068376068372</v>
      </c>
      <c r="T39" s="12">
        <v>1</v>
      </c>
      <c r="U39">
        <v>22</v>
      </c>
      <c r="V39">
        <v>0.30136986301369861</v>
      </c>
      <c r="W39" s="12">
        <f>V39/$V$44</f>
        <v>0.44897959183673464</v>
      </c>
    </row>
    <row r="40" spans="1:23" x14ac:dyDescent="0.2">
      <c r="A40" s="3">
        <v>3</v>
      </c>
      <c r="P40">
        <v>2</v>
      </c>
      <c r="Q40">
        <v>29.200000000000003</v>
      </c>
      <c r="R40">
        <v>0.24957264957264957</v>
      </c>
      <c r="S40" s="12">
        <f>R40/$R$44</f>
        <v>0.31196581196581197</v>
      </c>
      <c r="T40" s="12">
        <v>2</v>
      </c>
      <c r="U40">
        <v>19</v>
      </c>
      <c r="V40">
        <v>0.26027397260273971</v>
      </c>
      <c r="W40" s="12">
        <f>V40/$V$44</f>
        <v>0.38775510204081631</v>
      </c>
    </row>
    <row r="41" spans="1:23" x14ac:dyDescent="0.2">
      <c r="A41" s="3">
        <v>3</v>
      </c>
      <c r="P41">
        <v>3</v>
      </c>
      <c r="Q41">
        <v>17.600000000000001</v>
      </c>
      <c r="R41">
        <v>0.15042735042735042</v>
      </c>
      <c r="S41" s="12">
        <f>R41/$R$44</f>
        <v>0.188034188034188</v>
      </c>
      <c r="T41" s="12">
        <v>3</v>
      </c>
      <c r="U41">
        <v>8</v>
      </c>
      <c r="V41">
        <v>0.1095890410958904</v>
      </c>
      <c r="W41" s="12">
        <f>V41/$V$44</f>
        <v>0.16326530612244897</v>
      </c>
    </row>
    <row r="42" spans="1:23" x14ac:dyDescent="0.2">
      <c r="A42" s="3">
        <v>3</v>
      </c>
      <c r="P42">
        <v>4</v>
      </c>
      <c r="Q42">
        <v>6.2</v>
      </c>
      <c r="R42">
        <v>5.2991452991452984E-2</v>
      </c>
      <c r="S42" s="12">
        <f>R42/$R$44</f>
        <v>6.6239316239316226E-2</v>
      </c>
      <c r="T42" s="12">
        <v>4</v>
      </c>
      <c r="U42">
        <v>0</v>
      </c>
      <c r="V42">
        <v>0</v>
      </c>
      <c r="W42" s="12">
        <f>V42/$V$44</f>
        <v>0</v>
      </c>
    </row>
    <row r="43" spans="1:23" x14ac:dyDescent="0.2">
      <c r="A43" s="3">
        <v>3</v>
      </c>
    </row>
    <row r="44" spans="1:23" x14ac:dyDescent="0.2">
      <c r="A44" s="3">
        <v>3</v>
      </c>
      <c r="P44" s="11" t="s">
        <v>20</v>
      </c>
      <c r="Q44" s="11">
        <f>SUM(Q39:Q42)</f>
        <v>93.600000000000009</v>
      </c>
      <c r="R44" s="11">
        <f>SUM(R39:R42)</f>
        <v>0.8</v>
      </c>
      <c r="S44" s="11">
        <f>SUM(S39:S42)</f>
        <v>1</v>
      </c>
      <c r="T44" s="11"/>
      <c r="U44" s="11">
        <f>SUM(U39:U42)</f>
        <v>49</v>
      </c>
      <c r="V44" s="11">
        <f>SUM(V39:V42)</f>
        <v>0.67123287671232879</v>
      </c>
      <c r="W44" s="11">
        <f>SUM(W39:W42)</f>
        <v>0.99999999999999989</v>
      </c>
    </row>
    <row r="45" spans="1:23" x14ac:dyDescent="0.2">
      <c r="A45" s="3">
        <v>3</v>
      </c>
    </row>
    <row r="46" spans="1:23" x14ac:dyDescent="0.2">
      <c r="A46" s="3">
        <v>3</v>
      </c>
    </row>
    <row r="47" spans="1:23" x14ac:dyDescent="0.2">
      <c r="A47" s="3">
        <v>3</v>
      </c>
    </row>
    <row r="48" spans="1:23" x14ac:dyDescent="0.2">
      <c r="A48" s="3">
        <v>3</v>
      </c>
    </row>
    <row r="49" spans="1:1" x14ac:dyDescent="0.2">
      <c r="A49" s="3">
        <v>3</v>
      </c>
    </row>
    <row r="50" spans="1:1" x14ac:dyDescent="0.2">
      <c r="A50" s="3">
        <v>3</v>
      </c>
    </row>
    <row r="51" spans="1:1" x14ac:dyDescent="0.2">
      <c r="A51" s="3">
        <v>3</v>
      </c>
    </row>
    <row r="52" spans="1:1" x14ac:dyDescent="0.2">
      <c r="A52" s="3">
        <v>4</v>
      </c>
    </row>
    <row r="53" spans="1:1" x14ac:dyDescent="0.2">
      <c r="A53" s="3">
        <v>4</v>
      </c>
    </row>
    <row r="54" spans="1:1" x14ac:dyDescent="0.2">
      <c r="A54" s="3">
        <v>4</v>
      </c>
    </row>
    <row r="55" spans="1:1" x14ac:dyDescent="0.2">
      <c r="A55" s="3">
        <v>4</v>
      </c>
    </row>
    <row r="56" spans="1:1" x14ac:dyDescent="0.2">
      <c r="A56" s="3">
        <v>4</v>
      </c>
    </row>
    <row r="57" spans="1:1" x14ac:dyDescent="0.2">
      <c r="A57" s="3">
        <v>4</v>
      </c>
    </row>
    <row r="58" spans="1:1" x14ac:dyDescent="0.2">
      <c r="A58" s="3">
        <v>4</v>
      </c>
    </row>
    <row r="59" spans="1:1" x14ac:dyDescent="0.2">
      <c r="A59" s="3">
        <v>4</v>
      </c>
    </row>
    <row r="60" spans="1:1" x14ac:dyDescent="0.2">
      <c r="A60" s="3">
        <v>4</v>
      </c>
    </row>
    <row r="61" spans="1:1" x14ac:dyDescent="0.2">
      <c r="A61" s="3">
        <v>4</v>
      </c>
    </row>
    <row r="62" spans="1:1" x14ac:dyDescent="0.2">
      <c r="A62" s="3">
        <v>4</v>
      </c>
    </row>
    <row r="63" spans="1:1" x14ac:dyDescent="0.2">
      <c r="A63" s="3">
        <v>4</v>
      </c>
    </row>
    <row r="64" spans="1:1" x14ac:dyDescent="0.2">
      <c r="A64" s="3">
        <v>4</v>
      </c>
    </row>
    <row r="65" spans="1:1" x14ac:dyDescent="0.2">
      <c r="A65" s="3">
        <v>4</v>
      </c>
    </row>
    <row r="66" spans="1:1" x14ac:dyDescent="0.2">
      <c r="A66" s="3">
        <v>4</v>
      </c>
    </row>
    <row r="67" spans="1:1" x14ac:dyDescent="0.2">
      <c r="A67" s="3">
        <v>4</v>
      </c>
    </row>
    <row r="68" spans="1:1" x14ac:dyDescent="0.2">
      <c r="A68" s="3">
        <v>4</v>
      </c>
    </row>
    <row r="69" spans="1:1" x14ac:dyDescent="0.2">
      <c r="A69" s="3">
        <v>4</v>
      </c>
    </row>
    <row r="70" spans="1:1" x14ac:dyDescent="0.2">
      <c r="A70" s="3">
        <v>4</v>
      </c>
    </row>
    <row r="71" spans="1:1" x14ac:dyDescent="0.2">
      <c r="A71" s="3">
        <v>4</v>
      </c>
    </row>
    <row r="72" spans="1:1" x14ac:dyDescent="0.2">
      <c r="A72" s="3">
        <v>4</v>
      </c>
    </row>
    <row r="73" spans="1:1" x14ac:dyDescent="0.2">
      <c r="A73" s="3">
        <v>4</v>
      </c>
    </row>
    <row r="74" spans="1:1" x14ac:dyDescent="0.2">
      <c r="A74" s="3">
        <v>4</v>
      </c>
    </row>
    <row r="75" spans="1:1" x14ac:dyDescent="0.2">
      <c r="A75" s="3">
        <v>4</v>
      </c>
    </row>
    <row r="76" spans="1:1" x14ac:dyDescent="0.2">
      <c r="A76" s="3">
        <v>4</v>
      </c>
    </row>
    <row r="77" spans="1:1" x14ac:dyDescent="0.2">
      <c r="A77" s="3">
        <v>4</v>
      </c>
    </row>
    <row r="78" spans="1:1" x14ac:dyDescent="0.2">
      <c r="A78" s="3">
        <v>4</v>
      </c>
    </row>
    <row r="79" spans="1:1" x14ac:dyDescent="0.2">
      <c r="A79" s="3">
        <v>4</v>
      </c>
    </row>
    <row r="80" spans="1:1" x14ac:dyDescent="0.2">
      <c r="A80" s="3">
        <v>4</v>
      </c>
    </row>
    <row r="81" spans="1:1" x14ac:dyDescent="0.2">
      <c r="A81" s="3">
        <v>4</v>
      </c>
    </row>
    <row r="82" spans="1:1" x14ac:dyDescent="0.2">
      <c r="A82" s="3">
        <v>4</v>
      </c>
    </row>
    <row r="83" spans="1:1" x14ac:dyDescent="0.2">
      <c r="A83" s="3">
        <v>4</v>
      </c>
    </row>
    <row r="84" spans="1:1" x14ac:dyDescent="0.2">
      <c r="A84" s="3">
        <v>4</v>
      </c>
    </row>
    <row r="85" spans="1:1" x14ac:dyDescent="0.2">
      <c r="A85" s="3">
        <v>4</v>
      </c>
    </row>
    <row r="86" spans="1:1" x14ac:dyDescent="0.2">
      <c r="A86" s="3">
        <v>4</v>
      </c>
    </row>
    <row r="87" spans="1:1" x14ac:dyDescent="0.2">
      <c r="A87" s="3">
        <v>4</v>
      </c>
    </row>
    <row r="88" spans="1:1" x14ac:dyDescent="0.2">
      <c r="A88" s="3">
        <v>4</v>
      </c>
    </row>
    <row r="89" spans="1:1" x14ac:dyDescent="0.2">
      <c r="A89" s="3">
        <v>4</v>
      </c>
    </row>
    <row r="90" spans="1:1" x14ac:dyDescent="0.2">
      <c r="A90" s="3">
        <v>4</v>
      </c>
    </row>
    <row r="91" spans="1:1" x14ac:dyDescent="0.2">
      <c r="A91" s="3">
        <v>5</v>
      </c>
    </row>
    <row r="92" spans="1:1" x14ac:dyDescent="0.2">
      <c r="A92" s="3">
        <v>5</v>
      </c>
    </row>
    <row r="93" spans="1:1" x14ac:dyDescent="0.2">
      <c r="A93" s="3">
        <v>5</v>
      </c>
    </row>
    <row r="94" spans="1:1" x14ac:dyDescent="0.2">
      <c r="A94" s="3">
        <v>5</v>
      </c>
    </row>
    <row r="95" spans="1:1" x14ac:dyDescent="0.2">
      <c r="A95" s="3">
        <v>5</v>
      </c>
    </row>
    <row r="96" spans="1:1" x14ac:dyDescent="0.2">
      <c r="A96" s="3">
        <v>5</v>
      </c>
    </row>
    <row r="97" spans="1:1" x14ac:dyDescent="0.2">
      <c r="A97" s="3">
        <v>5</v>
      </c>
    </row>
    <row r="98" spans="1:1" x14ac:dyDescent="0.2">
      <c r="A98" s="3">
        <v>5</v>
      </c>
    </row>
    <row r="99" spans="1:1" x14ac:dyDescent="0.2">
      <c r="A99" s="3">
        <v>5</v>
      </c>
    </row>
    <row r="100" spans="1:1" x14ac:dyDescent="0.2">
      <c r="A100" s="3">
        <v>5</v>
      </c>
    </row>
    <row r="101" spans="1:1" x14ac:dyDescent="0.2">
      <c r="A101" s="3">
        <v>5</v>
      </c>
    </row>
    <row r="102" spans="1:1" x14ac:dyDescent="0.2">
      <c r="A102" s="3">
        <v>5</v>
      </c>
    </row>
    <row r="103" spans="1:1" x14ac:dyDescent="0.2">
      <c r="A103" s="3">
        <v>5</v>
      </c>
    </row>
    <row r="104" spans="1:1" x14ac:dyDescent="0.2">
      <c r="A104" s="3">
        <v>5</v>
      </c>
    </row>
    <row r="105" spans="1:1" x14ac:dyDescent="0.2">
      <c r="A105" s="3">
        <v>5</v>
      </c>
    </row>
    <row r="106" spans="1:1" x14ac:dyDescent="0.2">
      <c r="A106" s="3">
        <v>5</v>
      </c>
    </row>
    <row r="107" spans="1:1" x14ac:dyDescent="0.2">
      <c r="A107" s="3">
        <v>5</v>
      </c>
    </row>
    <row r="108" spans="1:1" x14ac:dyDescent="0.2">
      <c r="A108" s="3">
        <v>5</v>
      </c>
    </row>
    <row r="109" spans="1:1" x14ac:dyDescent="0.2">
      <c r="A109" s="3">
        <v>5</v>
      </c>
    </row>
    <row r="110" spans="1:1" x14ac:dyDescent="0.2">
      <c r="A110" s="3">
        <v>5</v>
      </c>
    </row>
    <row r="111" spans="1:1" x14ac:dyDescent="0.2">
      <c r="A111" s="3">
        <v>5</v>
      </c>
    </row>
    <row r="112" spans="1:1" x14ac:dyDescent="0.2">
      <c r="A112" s="3">
        <v>5</v>
      </c>
    </row>
    <row r="113" spans="1:1" x14ac:dyDescent="0.2">
      <c r="A113" s="3">
        <v>5</v>
      </c>
    </row>
    <row r="114" spans="1:1" x14ac:dyDescent="0.2">
      <c r="A114" s="3">
        <v>5</v>
      </c>
    </row>
    <row r="115" spans="1:1" x14ac:dyDescent="0.2">
      <c r="A115" s="3">
        <v>5</v>
      </c>
    </row>
    <row r="116" spans="1:1" x14ac:dyDescent="0.2">
      <c r="A116" s="3">
        <v>5</v>
      </c>
    </row>
    <row r="117" spans="1:1" x14ac:dyDescent="0.2">
      <c r="A117" s="3">
        <v>5</v>
      </c>
    </row>
  </sheetData>
  <sortState xmlns:xlrd2="http://schemas.microsoft.com/office/spreadsheetml/2017/richdata2" ref="A1:A117">
    <sortCondition ref="A1:A11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045E3-2849-421D-B331-BE1D44C5ED22}">
  <dimension ref="A1:Y30"/>
  <sheetViews>
    <sheetView workbookViewId="0">
      <selection activeCell="Y10" sqref="Y10"/>
    </sheetView>
  </sheetViews>
  <sheetFormatPr baseColWidth="10" defaultColWidth="8.83203125" defaultRowHeight="15" x14ac:dyDescent="0.2"/>
  <cols>
    <col min="23" max="23" width="44.6640625" bestFit="1" customWidth="1"/>
    <col min="24" max="24" width="16.5" bestFit="1" customWidth="1"/>
    <col min="25" max="25" width="11.5" bestFit="1" customWidth="1"/>
  </cols>
  <sheetData>
    <row r="1" spans="1:25" x14ac:dyDescent="0.2">
      <c r="A1">
        <v>1</v>
      </c>
    </row>
    <row r="2" spans="1:25" x14ac:dyDescent="0.2">
      <c r="A2">
        <v>1</v>
      </c>
      <c r="I2" t="s">
        <v>0</v>
      </c>
    </row>
    <row r="3" spans="1:25" ht="32" x14ac:dyDescent="0.2">
      <c r="A3">
        <v>2</v>
      </c>
      <c r="H3">
        <v>0</v>
      </c>
      <c r="I3">
        <v>1</v>
      </c>
      <c r="J3">
        <v>2</v>
      </c>
      <c r="K3">
        <v>3</v>
      </c>
      <c r="L3">
        <v>4</v>
      </c>
      <c r="P3" t="s">
        <v>1</v>
      </c>
      <c r="R3" s="7" t="s">
        <v>2</v>
      </c>
      <c r="S3" t="s">
        <v>3</v>
      </c>
    </row>
    <row r="4" spans="1:25" x14ac:dyDescent="0.2">
      <c r="A4">
        <v>2</v>
      </c>
      <c r="C4">
        <v>1</v>
      </c>
      <c r="D4">
        <v>2</v>
      </c>
      <c r="G4">
        <v>1</v>
      </c>
      <c r="H4">
        <v>0.2</v>
      </c>
      <c r="I4">
        <v>0.2</v>
      </c>
      <c r="J4">
        <v>0.2</v>
      </c>
      <c r="K4">
        <v>0.2</v>
      </c>
      <c r="L4">
        <v>0.2</v>
      </c>
      <c r="P4">
        <v>0</v>
      </c>
      <c r="Q4">
        <f>H4*D4+H5*D5+H6*D6+H7*D7+H8*D8</f>
        <v>4</v>
      </c>
      <c r="R4">
        <f>Q4/Q9</f>
        <v>0.2</v>
      </c>
      <c r="S4">
        <v>0</v>
      </c>
      <c r="T4" s="6">
        <v>10</v>
      </c>
      <c r="U4">
        <f>T4/T9</f>
        <v>0.15384615384615385</v>
      </c>
      <c r="X4" t="s">
        <v>4</v>
      </c>
      <c r="Y4" t="s">
        <v>5</v>
      </c>
    </row>
    <row r="5" spans="1:25" x14ac:dyDescent="0.2">
      <c r="A5">
        <v>2</v>
      </c>
      <c r="C5">
        <v>2</v>
      </c>
      <c r="D5">
        <v>4</v>
      </c>
      <c r="G5">
        <v>2</v>
      </c>
      <c r="H5">
        <v>0.2</v>
      </c>
      <c r="I5">
        <v>0.4</v>
      </c>
      <c r="J5">
        <v>0.2</v>
      </c>
      <c r="K5">
        <v>0.2</v>
      </c>
      <c r="L5">
        <v>0</v>
      </c>
      <c r="P5">
        <v>1</v>
      </c>
      <c r="Q5">
        <f>I4*D4+I5*D5+I6*D6+I7*D7+I8*D8</f>
        <v>6.6</v>
      </c>
      <c r="R5">
        <f>Q5/Q9</f>
        <v>0.32999999999999996</v>
      </c>
      <c r="S5">
        <v>1</v>
      </c>
      <c r="T5" s="6">
        <v>16</v>
      </c>
      <c r="U5">
        <f>T5/T9</f>
        <v>0.24615384615384617</v>
      </c>
      <c r="W5" t="s">
        <v>6</v>
      </c>
      <c r="X5" s="9">
        <v>12.169</v>
      </c>
      <c r="Y5" s="9">
        <v>1.6140000000000002E-2</v>
      </c>
    </row>
    <row r="6" spans="1:25" x14ac:dyDescent="0.2">
      <c r="A6">
        <v>2</v>
      </c>
      <c r="C6">
        <v>3</v>
      </c>
      <c r="D6">
        <v>5</v>
      </c>
      <c r="G6">
        <v>3</v>
      </c>
      <c r="H6">
        <v>0.2</v>
      </c>
      <c r="I6">
        <v>0.4</v>
      </c>
      <c r="J6">
        <v>0.4</v>
      </c>
      <c r="K6">
        <v>0</v>
      </c>
      <c r="L6">
        <v>0</v>
      </c>
      <c r="P6">
        <v>2</v>
      </c>
      <c r="Q6">
        <f>J4*D4+J5*D5+J6*D6+J7*D7+J8*D8</f>
        <v>5</v>
      </c>
      <c r="R6">
        <f>Q6/Q9</f>
        <v>0.25</v>
      </c>
      <c r="S6">
        <v>2</v>
      </c>
      <c r="T6" s="6">
        <v>23</v>
      </c>
      <c r="U6">
        <f>T6/T9</f>
        <v>0.35384615384615387</v>
      </c>
    </row>
    <row r="7" spans="1:25" x14ac:dyDescent="0.2">
      <c r="A7">
        <v>3</v>
      </c>
      <c r="C7">
        <v>4</v>
      </c>
      <c r="D7">
        <v>4</v>
      </c>
      <c r="G7">
        <v>4</v>
      </c>
      <c r="H7">
        <v>0.2</v>
      </c>
      <c r="I7">
        <v>0.4</v>
      </c>
      <c r="J7">
        <v>0.2</v>
      </c>
      <c r="K7">
        <v>0.2</v>
      </c>
      <c r="L7">
        <v>0</v>
      </c>
      <c r="P7">
        <v>3</v>
      </c>
      <c r="Q7">
        <f>K4*D4+K5*D5+K6*D6+K7*D7+K8*D8</f>
        <v>3</v>
      </c>
      <c r="R7">
        <f>Q7/Q9</f>
        <v>0.15</v>
      </c>
      <c r="S7">
        <v>3</v>
      </c>
      <c r="T7" s="6">
        <v>10</v>
      </c>
      <c r="U7">
        <f>T7/T9</f>
        <v>0.15384615384615385</v>
      </c>
      <c r="Y7" t="s">
        <v>5</v>
      </c>
    </row>
    <row r="8" spans="1:25" x14ac:dyDescent="0.2">
      <c r="A8">
        <v>3</v>
      </c>
      <c r="C8">
        <v>5</v>
      </c>
      <c r="D8">
        <v>5</v>
      </c>
      <c r="G8">
        <v>5</v>
      </c>
      <c r="H8">
        <v>0.2</v>
      </c>
      <c r="I8">
        <v>0.2</v>
      </c>
      <c r="J8">
        <v>0.2</v>
      </c>
      <c r="K8">
        <v>0.2</v>
      </c>
      <c r="L8">
        <v>0.2</v>
      </c>
      <c r="P8">
        <v>4</v>
      </c>
      <c r="Q8">
        <f>L4*D4+L5*D5+L6*D6+L7*D7+L8*D8</f>
        <v>1.4</v>
      </c>
      <c r="R8">
        <f>Q8/Q9</f>
        <v>6.9999999999999993E-2</v>
      </c>
      <c r="S8">
        <v>4</v>
      </c>
      <c r="T8" s="6">
        <v>6</v>
      </c>
      <c r="U8">
        <f>T8/T9</f>
        <v>9.2307692307692313E-2</v>
      </c>
      <c r="W8" t="s">
        <v>7</v>
      </c>
      <c r="Y8" s="9">
        <v>9.7000000000000003E-3</v>
      </c>
    </row>
    <row r="9" spans="1:25" x14ac:dyDescent="0.2">
      <c r="A9">
        <v>3</v>
      </c>
      <c r="Q9">
        <f>SUM(Q4:Q8)</f>
        <v>20</v>
      </c>
      <c r="R9">
        <f>SUM(R4:R8)</f>
        <v>1</v>
      </c>
      <c r="T9">
        <f>SUM(T4:T8)</f>
        <v>65</v>
      </c>
      <c r="U9">
        <f>SUM(U4:U8)</f>
        <v>1</v>
      </c>
    </row>
    <row r="10" spans="1:25" x14ac:dyDescent="0.2">
      <c r="A10">
        <v>3</v>
      </c>
    </row>
    <row r="11" spans="1:25" x14ac:dyDescent="0.2">
      <c r="A11">
        <v>3</v>
      </c>
    </row>
    <row r="12" spans="1:25" x14ac:dyDescent="0.2">
      <c r="A12">
        <v>4</v>
      </c>
      <c r="J12" t="s">
        <v>9</v>
      </c>
    </row>
    <row r="13" spans="1:25" x14ac:dyDescent="0.2">
      <c r="A13">
        <v>4</v>
      </c>
      <c r="H13">
        <v>-4</v>
      </c>
      <c r="I13">
        <v>-3</v>
      </c>
      <c r="J13">
        <v>-2</v>
      </c>
      <c r="K13">
        <v>-1</v>
      </c>
      <c r="L13">
        <v>0</v>
      </c>
      <c r="M13">
        <v>1</v>
      </c>
      <c r="N13">
        <v>2</v>
      </c>
      <c r="O13">
        <v>3</v>
      </c>
      <c r="P13">
        <v>4</v>
      </c>
    </row>
    <row r="14" spans="1:25" x14ac:dyDescent="0.2">
      <c r="A14">
        <v>4</v>
      </c>
      <c r="G14">
        <v>1</v>
      </c>
      <c r="H14">
        <v>0.2</v>
      </c>
      <c r="I14">
        <v>0.2</v>
      </c>
      <c r="J14">
        <v>0.2</v>
      </c>
      <c r="K14">
        <v>0.2</v>
      </c>
      <c r="L14">
        <v>0.2</v>
      </c>
      <c r="M14">
        <v>0</v>
      </c>
      <c r="N14">
        <v>0</v>
      </c>
      <c r="O14">
        <v>0</v>
      </c>
      <c r="P14">
        <v>0</v>
      </c>
    </row>
    <row r="15" spans="1:25" x14ac:dyDescent="0.2">
      <c r="A15">
        <v>4</v>
      </c>
      <c r="G15">
        <v>2</v>
      </c>
      <c r="H15">
        <v>0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</v>
      </c>
      <c r="O15">
        <v>0</v>
      </c>
      <c r="P15">
        <v>0</v>
      </c>
    </row>
    <row r="16" spans="1:25" x14ac:dyDescent="0.2">
      <c r="A16">
        <v>5</v>
      </c>
      <c r="G16">
        <v>3</v>
      </c>
      <c r="H16">
        <v>0</v>
      </c>
      <c r="I16">
        <v>0</v>
      </c>
      <c r="J16">
        <v>0.2</v>
      </c>
      <c r="K16">
        <v>0.2</v>
      </c>
      <c r="L16">
        <v>0.2</v>
      </c>
      <c r="M16">
        <v>0.2</v>
      </c>
      <c r="N16">
        <v>0.2</v>
      </c>
      <c r="O16">
        <v>0</v>
      </c>
      <c r="P16">
        <v>0</v>
      </c>
    </row>
    <row r="17" spans="1:21" x14ac:dyDescent="0.2">
      <c r="A17">
        <v>5</v>
      </c>
      <c r="G17">
        <v>4</v>
      </c>
      <c r="H17">
        <v>0</v>
      </c>
      <c r="I17">
        <v>0</v>
      </c>
      <c r="J17">
        <v>0</v>
      </c>
      <c r="K17">
        <v>0.2</v>
      </c>
      <c r="L17">
        <v>0.2</v>
      </c>
      <c r="M17">
        <v>0.2</v>
      </c>
      <c r="N17">
        <v>0.2</v>
      </c>
      <c r="O17">
        <v>0.2</v>
      </c>
      <c r="P17">
        <v>0</v>
      </c>
    </row>
    <row r="18" spans="1:21" x14ac:dyDescent="0.2">
      <c r="A18">
        <v>5</v>
      </c>
      <c r="G18">
        <v>5</v>
      </c>
      <c r="H18">
        <v>0</v>
      </c>
      <c r="I18">
        <v>0</v>
      </c>
      <c r="J18">
        <v>0</v>
      </c>
      <c r="K18">
        <v>0</v>
      </c>
      <c r="L18">
        <v>0.2</v>
      </c>
      <c r="M18">
        <v>0.2</v>
      </c>
      <c r="N18">
        <v>0.2</v>
      </c>
      <c r="O18">
        <v>0.2</v>
      </c>
      <c r="P18">
        <v>0.2</v>
      </c>
    </row>
    <row r="19" spans="1:21" x14ac:dyDescent="0.2">
      <c r="A19">
        <v>5</v>
      </c>
    </row>
    <row r="20" spans="1:21" ht="32" x14ac:dyDescent="0.2">
      <c r="A20">
        <v>5</v>
      </c>
      <c r="P20" t="s">
        <v>1</v>
      </c>
      <c r="R20" s="7" t="s">
        <v>2</v>
      </c>
      <c r="S20" t="s">
        <v>3</v>
      </c>
    </row>
    <row r="21" spans="1:21" x14ac:dyDescent="0.2">
      <c r="P21">
        <v>-4</v>
      </c>
      <c r="Q21">
        <f>H14*D4+H15*D5+H16*D6+H17*D7+H18*D8</f>
        <v>0.4</v>
      </c>
      <c r="R21">
        <f>Q21/Q30</f>
        <v>0.02</v>
      </c>
      <c r="S21">
        <v>-4</v>
      </c>
      <c r="T21" s="6">
        <v>1</v>
      </c>
      <c r="U21">
        <f>T21/T30</f>
        <v>1.5384615384615385E-2</v>
      </c>
    </row>
    <row r="22" spans="1:21" x14ac:dyDescent="0.2">
      <c r="P22">
        <v>-3</v>
      </c>
      <c r="Q22">
        <f>I14*D4+I15*D5+I16*D6+I17*D7+I18*D8</f>
        <v>1.2000000000000002</v>
      </c>
      <c r="R22">
        <f>Q22/Q30</f>
        <v>6.0000000000000012E-2</v>
      </c>
      <c r="S22">
        <v>-3</v>
      </c>
      <c r="T22" s="6">
        <v>3</v>
      </c>
      <c r="U22">
        <f>T22/T30</f>
        <v>4.6153846153846156E-2</v>
      </c>
    </row>
    <row r="23" spans="1:21" x14ac:dyDescent="0.2">
      <c r="P23">
        <v>-2</v>
      </c>
      <c r="Q23">
        <f>J14*D4+J15*D5+J16*D6+J17*D7+J18*D8</f>
        <v>2.2000000000000002</v>
      </c>
      <c r="R23">
        <f>Q23/Q30</f>
        <v>0.11000000000000001</v>
      </c>
      <c r="S23">
        <v>-2</v>
      </c>
      <c r="T23" s="6">
        <v>8</v>
      </c>
      <c r="U23">
        <f>T23/T30</f>
        <v>0.12307692307692308</v>
      </c>
    </row>
    <row r="24" spans="1:21" x14ac:dyDescent="0.2">
      <c r="P24">
        <v>-1</v>
      </c>
      <c r="Q24">
        <f>K14*D4+K15*D5+K16*D6+K17*D7+K18*D8</f>
        <v>3</v>
      </c>
      <c r="R24">
        <f>Q24/Q30</f>
        <v>0.15</v>
      </c>
      <c r="S24">
        <v>-1</v>
      </c>
      <c r="T24" s="6">
        <v>7</v>
      </c>
      <c r="U24">
        <f>T24/T30</f>
        <v>0.1076923076923077</v>
      </c>
    </row>
    <row r="25" spans="1:21" x14ac:dyDescent="0.2">
      <c r="P25">
        <v>0</v>
      </c>
      <c r="Q25">
        <f>L14*D4+L15*D5+L16*D6+L17*D7+L18*D8</f>
        <v>4</v>
      </c>
      <c r="R25">
        <f>Q25/Q30</f>
        <v>0.2</v>
      </c>
      <c r="S25">
        <v>0</v>
      </c>
      <c r="T25" s="6">
        <v>10</v>
      </c>
      <c r="U25">
        <f>T25/T30</f>
        <v>0.15384615384615385</v>
      </c>
    </row>
    <row r="26" spans="1:21" x14ac:dyDescent="0.2">
      <c r="P26">
        <v>1</v>
      </c>
      <c r="Q26">
        <f>M14*D4+M15*D5+M16*D6+M17*D7+M18*D8</f>
        <v>3.6</v>
      </c>
      <c r="R26">
        <f>Q26/Q30</f>
        <v>0.18</v>
      </c>
      <c r="S26">
        <v>1</v>
      </c>
      <c r="T26" s="6">
        <v>9</v>
      </c>
      <c r="U26">
        <f>T26/T30</f>
        <v>0.13846153846153847</v>
      </c>
    </row>
    <row r="27" spans="1:21" x14ac:dyDescent="0.2">
      <c r="P27">
        <v>2</v>
      </c>
      <c r="Q27">
        <f>N14*D4+N15*D5+N16*D6+N17*D7+N18*D8</f>
        <v>2.8</v>
      </c>
      <c r="R27">
        <f>Q27/Q30</f>
        <v>0.13999999999999999</v>
      </c>
      <c r="S27">
        <v>2</v>
      </c>
      <c r="T27" s="6">
        <v>15</v>
      </c>
      <c r="U27">
        <f>T27/T30</f>
        <v>0.23076923076923078</v>
      </c>
    </row>
    <row r="28" spans="1:21" x14ac:dyDescent="0.2">
      <c r="P28">
        <v>3</v>
      </c>
      <c r="Q28">
        <f>O14*D4+O15*D5+O16*D6+O17*D7+O18*D8</f>
        <v>1.8</v>
      </c>
      <c r="R28">
        <f>Q28/Q30</f>
        <v>0.09</v>
      </c>
      <c r="S28">
        <v>3</v>
      </c>
      <c r="T28" s="6">
        <v>7</v>
      </c>
      <c r="U28">
        <f>T28/T30</f>
        <v>0.1076923076923077</v>
      </c>
    </row>
    <row r="29" spans="1:21" x14ac:dyDescent="0.2">
      <c r="P29">
        <v>4</v>
      </c>
      <c r="Q29">
        <f>P14*D4+P15*D5+P16*D6+P17*D7+P18*D8</f>
        <v>1</v>
      </c>
      <c r="R29">
        <f>Q29/Q30</f>
        <v>0.05</v>
      </c>
      <c r="S29">
        <v>4</v>
      </c>
      <c r="T29" s="6">
        <v>5</v>
      </c>
      <c r="U29">
        <f>T29/T30</f>
        <v>7.6923076923076927E-2</v>
      </c>
    </row>
    <row r="30" spans="1:21" x14ac:dyDescent="0.2">
      <c r="Q30">
        <f>SUM(Q21:Q29)</f>
        <v>20</v>
      </c>
      <c r="R30">
        <f>SUM(R21:R29)</f>
        <v>1</v>
      </c>
      <c r="T30">
        <f>SUM(T21:T29)</f>
        <v>65</v>
      </c>
      <c r="U30">
        <f>SUM(U21:U29)</f>
        <v>1</v>
      </c>
    </row>
  </sheetData>
  <sortState xmlns:xlrd2="http://schemas.microsoft.com/office/spreadsheetml/2017/richdata2" ref="A1:A20">
    <sortCondition ref="A1: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EA1D-69AE-4A84-9710-BB1D16D11612}">
  <dimension ref="A1:AA206"/>
  <sheetViews>
    <sheetView zoomScale="200" workbookViewId="0">
      <selection activeCell="C3" sqref="C3:E8"/>
    </sheetView>
  </sheetViews>
  <sheetFormatPr baseColWidth="10" defaultColWidth="8.83203125" defaultRowHeight="15" x14ac:dyDescent="0.2"/>
  <cols>
    <col min="16" max="16" width="13" bestFit="1" customWidth="1"/>
    <col min="25" max="25" width="44.6640625" bestFit="1" customWidth="1"/>
    <col min="26" max="26" width="16.5" bestFit="1" customWidth="1"/>
    <col min="27" max="27" width="11.5" bestFit="1" customWidth="1"/>
  </cols>
  <sheetData>
    <row r="1" spans="1:27" x14ac:dyDescent="0.2">
      <c r="A1" s="2">
        <v>1</v>
      </c>
    </row>
    <row r="2" spans="1:27" x14ac:dyDescent="0.2">
      <c r="A2" s="2">
        <v>1</v>
      </c>
      <c r="J2" t="s">
        <v>0</v>
      </c>
    </row>
    <row r="3" spans="1:27" ht="32" x14ac:dyDescent="0.2">
      <c r="A3" s="2">
        <v>1</v>
      </c>
      <c r="D3" t="s">
        <v>29</v>
      </c>
      <c r="E3" t="s">
        <v>19</v>
      </c>
      <c r="I3">
        <v>0</v>
      </c>
      <c r="J3">
        <v>1</v>
      </c>
      <c r="K3">
        <v>2</v>
      </c>
      <c r="L3">
        <v>3</v>
      </c>
      <c r="M3">
        <v>4</v>
      </c>
      <c r="Q3" t="s">
        <v>1</v>
      </c>
      <c r="S3" s="7" t="s">
        <v>2</v>
      </c>
      <c r="T3" t="s">
        <v>3</v>
      </c>
    </row>
    <row r="4" spans="1:27" x14ac:dyDescent="0.2">
      <c r="A4" s="2">
        <v>1</v>
      </c>
      <c r="C4">
        <v>1</v>
      </c>
      <c r="D4">
        <v>12</v>
      </c>
      <c r="E4" s="14">
        <f>D4/$D$10</f>
        <v>5.9701492537313432E-2</v>
      </c>
      <c r="F4" s="14"/>
      <c r="H4">
        <v>1</v>
      </c>
      <c r="I4">
        <v>0.2</v>
      </c>
      <c r="J4">
        <v>0.2</v>
      </c>
      <c r="K4">
        <v>0.2</v>
      </c>
      <c r="L4">
        <v>0.2</v>
      </c>
      <c r="M4">
        <v>0.2</v>
      </c>
      <c r="P4" t="s">
        <v>25</v>
      </c>
      <c r="Q4">
        <v>0</v>
      </c>
      <c r="R4">
        <f>I4*D4+I5*D5+I6*D6+I7*D7+I8*D8</f>
        <v>40.200000000000003</v>
      </c>
      <c r="S4">
        <f>R4/R9</f>
        <v>0.19999999999999998</v>
      </c>
      <c r="T4">
        <v>0</v>
      </c>
      <c r="U4" s="6">
        <v>71</v>
      </c>
      <c r="V4">
        <f>U4/U9</f>
        <v>0.34134615384615385</v>
      </c>
      <c r="Z4" t="s">
        <v>4</v>
      </c>
      <c r="AA4" t="s">
        <v>5</v>
      </c>
    </row>
    <row r="5" spans="1:27" x14ac:dyDescent="0.2">
      <c r="A5" s="2">
        <v>1</v>
      </c>
      <c r="C5">
        <v>2</v>
      </c>
      <c r="D5">
        <v>19</v>
      </c>
      <c r="E5" s="14">
        <f t="shared" ref="E5:E8" si="0">D5/$D$10</f>
        <v>9.4527363184079602E-2</v>
      </c>
      <c r="F5" s="14"/>
      <c r="H5">
        <v>2</v>
      </c>
      <c r="I5">
        <v>0.2</v>
      </c>
      <c r="J5">
        <v>0.4</v>
      </c>
      <c r="K5">
        <v>0.2</v>
      </c>
      <c r="L5">
        <v>0.2</v>
      </c>
      <c r="M5">
        <v>0</v>
      </c>
      <c r="P5" t="s">
        <v>23</v>
      </c>
      <c r="Q5">
        <v>1</v>
      </c>
      <c r="R5">
        <f>J4*D4+J5*D5+J6*D6+J7*D7+J8*D8</f>
        <v>65</v>
      </c>
      <c r="S5">
        <f>R5/R9</f>
        <v>0.3233830845771144</v>
      </c>
      <c r="T5">
        <v>1</v>
      </c>
      <c r="U5" s="6">
        <v>68</v>
      </c>
      <c r="V5">
        <f>U5/U9</f>
        <v>0.32692307692307693</v>
      </c>
      <c r="W5">
        <f>SUM(V4:V5)</f>
        <v>0.66826923076923084</v>
      </c>
      <c r="Y5" t="s">
        <v>6</v>
      </c>
      <c r="Z5" s="9">
        <v>30.596</v>
      </c>
      <c r="AA5" s="10" t="s">
        <v>15</v>
      </c>
    </row>
    <row r="6" spans="1:27" x14ac:dyDescent="0.2">
      <c r="A6" s="2">
        <v>1</v>
      </c>
      <c r="C6">
        <v>3</v>
      </c>
      <c r="D6">
        <v>42</v>
      </c>
      <c r="E6" s="14">
        <f t="shared" si="0"/>
        <v>0.20895522388059701</v>
      </c>
      <c r="F6" s="14"/>
      <c r="H6">
        <v>3</v>
      </c>
      <c r="I6">
        <v>0.2</v>
      </c>
      <c r="J6">
        <v>0.4</v>
      </c>
      <c r="K6">
        <v>0.4</v>
      </c>
      <c r="L6">
        <v>0</v>
      </c>
      <c r="M6">
        <v>0</v>
      </c>
      <c r="P6" t="s">
        <v>23</v>
      </c>
      <c r="Q6">
        <v>2</v>
      </c>
      <c r="R6">
        <f>K4*D4+K5*D5+K6*D6+K7*D7+K8*D8</f>
        <v>48.6</v>
      </c>
      <c r="S6">
        <f>R6/R9</f>
        <v>0.24179104477611937</v>
      </c>
      <c r="T6">
        <v>2</v>
      </c>
      <c r="U6" s="6">
        <v>39</v>
      </c>
      <c r="V6">
        <f>U6/U9</f>
        <v>0.1875</v>
      </c>
    </row>
    <row r="7" spans="1:27" x14ac:dyDescent="0.2">
      <c r="A7" s="2">
        <v>1</v>
      </c>
      <c r="C7">
        <v>4</v>
      </c>
      <c r="D7">
        <v>63</v>
      </c>
      <c r="E7" s="14">
        <f t="shared" si="0"/>
        <v>0.31343283582089554</v>
      </c>
      <c r="F7" s="14"/>
      <c r="H7">
        <v>4</v>
      </c>
      <c r="I7">
        <v>0.2</v>
      </c>
      <c r="J7">
        <v>0.4</v>
      </c>
      <c r="K7">
        <v>0.2</v>
      </c>
      <c r="L7">
        <v>0.2</v>
      </c>
      <c r="M7">
        <v>0</v>
      </c>
      <c r="P7" t="s">
        <v>24</v>
      </c>
      <c r="Q7">
        <v>3</v>
      </c>
      <c r="R7">
        <f>L4*D4+L5*D5+L6*D6+L7*D7+L8*D8</f>
        <v>31.800000000000004</v>
      </c>
      <c r="S7">
        <f>R7/R9</f>
        <v>0.15820895522388059</v>
      </c>
      <c r="T7">
        <v>3</v>
      </c>
      <c r="U7" s="6">
        <v>20</v>
      </c>
      <c r="V7">
        <f>U7/U9</f>
        <v>9.6153846153846159E-2</v>
      </c>
      <c r="AA7" s="9" t="s">
        <v>5</v>
      </c>
    </row>
    <row r="8" spans="1:27" x14ac:dyDescent="0.2">
      <c r="A8" s="2">
        <v>1</v>
      </c>
      <c r="C8">
        <v>5</v>
      </c>
      <c r="D8">
        <v>65</v>
      </c>
      <c r="E8" s="14">
        <f t="shared" si="0"/>
        <v>0.32338308457711445</v>
      </c>
      <c r="F8" s="14"/>
      <c r="H8">
        <v>5</v>
      </c>
      <c r="I8">
        <v>0.2</v>
      </c>
      <c r="J8">
        <v>0.2</v>
      </c>
      <c r="K8">
        <v>0.2</v>
      </c>
      <c r="L8">
        <v>0.2</v>
      </c>
      <c r="M8">
        <v>0.2</v>
      </c>
      <c r="P8" t="s">
        <v>24</v>
      </c>
      <c r="Q8">
        <v>4</v>
      </c>
      <c r="R8">
        <f>M4*D4+M5*D5+M6*D6+M7*D7+M8*D8</f>
        <v>15.4</v>
      </c>
      <c r="S8">
        <f>R8/R9</f>
        <v>7.6616915422885568E-2</v>
      </c>
      <c r="T8">
        <v>4</v>
      </c>
      <c r="U8" s="6">
        <v>10</v>
      </c>
      <c r="V8">
        <f>U8/U9</f>
        <v>4.807692307692308E-2</v>
      </c>
      <c r="W8">
        <f>SUM(V6:V8)</f>
        <v>0.33173076923076922</v>
      </c>
      <c r="Y8" t="s">
        <v>7</v>
      </c>
      <c r="AA8" s="9" t="s">
        <v>16</v>
      </c>
    </row>
    <row r="9" spans="1:27" x14ac:dyDescent="0.2">
      <c r="A9" s="2">
        <v>1</v>
      </c>
      <c r="R9">
        <f>SUM(R4:R8)</f>
        <v>201.00000000000003</v>
      </c>
      <c r="S9">
        <f>SUM(S4:S8)</f>
        <v>0.99999999999999978</v>
      </c>
      <c r="U9">
        <f>SUM(U4:U8)</f>
        <v>208</v>
      </c>
      <c r="V9">
        <f>SUM(V4:V8)</f>
        <v>1</v>
      </c>
    </row>
    <row r="10" spans="1:27" x14ac:dyDescent="0.2">
      <c r="A10" s="2"/>
      <c r="C10" t="s">
        <v>28</v>
      </c>
      <c r="D10">
        <f>SUM(D4:D8)</f>
        <v>201</v>
      </c>
    </row>
    <row r="11" spans="1:27" x14ac:dyDescent="0.2">
      <c r="A11" s="2"/>
      <c r="Q11" t="s">
        <v>1</v>
      </c>
      <c r="S11" t="s">
        <v>2</v>
      </c>
      <c r="T11" t="s">
        <v>3</v>
      </c>
      <c r="V11" t="s">
        <v>19</v>
      </c>
    </row>
    <row r="12" spans="1:27" x14ac:dyDescent="0.2">
      <c r="A12" s="2"/>
      <c r="P12" t="s">
        <v>25</v>
      </c>
      <c r="Q12">
        <v>0</v>
      </c>
      <c r="R12">
        <v>40.200000000000003</v>
      </c>
      <c r="S12" s="11">
        <v>0.19999999999999998</v>
      </c>
      <c r="T12">
        <v>0</v>
      </c>
      <c r="U12">
        <v>71</v>
      </c>
      <c r="V12" s="11">
        <f>V4</f>
        <v>0.34134615384615385</v>
      </c>
    </row>
    <row r="13" spans="1:27" x14ac:dyDescent="0.2">
      <c r="A13" s="2"/>
      <c r="P13" t="s">
        <v>26</v>
      </c>
      <c r="Q13">
        <v>1</v>
      </c>
      <c r="R13">
        <v>65</v>
      </c>
      <c r="S13" s="11">
        <f>S5+S6</f>
        <v>0.56517412935323375</v>
      </c>
      <c r="T13">
        <v>1</v>
      </c>
      <c r="U13">
        <v>68</v>
      </c>
      <c r="V13" s="11">
        <f>V5+V6</f>
        <v>0.51442307692307687</v>
      </c>
    </row>
    <row r="14" spans="1:27" x14ac:dyDescent="0.2">
      <c r="A14" s="2"/>
      <c r="P14" t="s">
        <v>27</v>
      </c>
      <c r="Q14">
        <v>2</v>
      </c>
      <c r="R14">
        <v>48.6</v>
      </c>
      <c r="S14" s="11">
        <f>S7+S8</f>
        <v>0.23482587064676616</v>
      </c>
      <c r="T14">
        <v>2</v>
      </c>
      <c r="U14">
        <v>39</v>
      </c>
      <c r="V14" s="11">
        <f>V8+V7</f>
        <v>0.14423076923076925</v>
      </c>
    </row>
    <row r="15" spans="1:27" x14ac:dyDescent="0.2">
      <c r="A15" s="2"/>
    </row>
    <row r="16" spans="1:27" x14ac:dyDescent="0.2">
      <c r="A16" s="2">
        <v>1</v>
      </c>
      <c r="S16">
        <f>SUM(S12:S14)</f>
        <v>0.99999999999999989</v>
      </c>
      <c r="V16">
        <f>SUM(V12:V14)</f>
        <v>1</v>
      </c>
    </row>
    <row r="17" spans="1:22" x14ac:dyDescent="0.2">
      <c r="A17" s="2">
        <v>1</v>
      </c>
    </row>
    <row r="18" spans="1:22" x14ac:dyDescent="0.2">
      <c r="A18" s="2">
        <v>1</v>
      </c>
      <c r="K18" t="s">
        <v>9</v>
      </c>
    </row>
    <row r="19" spans="1:22" x14ac:dyDescent="0.2">
      <c r="A19" s="2">
        <v>2</v>
      </c>
      <c r="I19">
        <v>-4</v>
      </c>
      <c r="J19">
        <v>-3</v>
      </c>
      <c r="K19">
        <v>-2</v>
      </c>
      <c r="L19">
        <v>-1</v>
      </c>
      <c r="M19">
        <v>0</v>
      </c>
      <c r="N19">
        <v>1</v>
      </c>
      <c r="O19">
        <v>2</v>
      </c>
      <c r="P19">
        <v>3</v>
      </c>
      <c r="Q19">
        <v>4</v>
      </c>
    </row>
    <row r="20" spans="1:22" x14ac:dyDescent="0.2">
      <c r="A20" s="2">
        <v>2</v>
      </c>
      <c r="H20">
        <v>1</v>
      </c>
      <c r="I20">
        <v>0.2</v>
      </c>
      <c r="J20">
        <v>0.2</v>
      </c>
      <c r="K20">
        <v>0.2</v>
      </c>
      <c r="L20">
        <v>0.2</v>
      </c>
      <c r="M20">
        <v>0.2</v>
      </c>
      <c r="N20">
        <v>0</v>
      </c>
      <c r="O20">
        <v>0</v>
      </c>
      <c r="P20">
        <v>0</v>
      </c>
      <c r="Q20">
        <v>0</v>
      </c>
    </row>
    <row r="21" spans="1:22" x14ac:dyDescent="0.2">
      <c r="A21" s="2">
        <v>2</v>
      </c>
      <c r="H21">
        <v>2</v>
      </c>
      <c r="I21">
        <v>0</v>
      </c>
      <c r="J21">
        <v>0.2</v>
      </c>
      <c r="K21">
        <v>0.2</v>
      </c>
      <c r="L21">
        <v>0.2</v>
      </c>
      <c r="M21">
        <v>0.2</v>
      </c>
      <c r="N21">
        <v>0.2</v>
      </c>
      <c r="O21">
        <v>0</v>
      </c>
      <c r="P21">
        <v>0</v>
      </c>
      <c r="Q21">
        <v>0</v>
      </c>
    </row>
    <row r="22" spans="1:22" x14ac:dyDescent="0.2">
      <c r="A22" s="2">
        <v>2</v>
      </c>
      <c r="H22">
        <v>3</v>
      </c>
      <c r="I22">
        <v>0</v>
      </c>
      <c r="J22">
        <v>0</v>
      </c>
      <c r="K22">
        <v>0.2</v>
      </c>
      <c r="L22">
        <v>0.2</v>
      </c>
      <c r="M22">
        <v>0.2</v>
      </c>
      <c r="N22">
        <v>0.2</v>
      </c>
      <c r="O22">
        <v>0.2</v>
      </c>
      <c r="P22">
        <v>0</v>
      </c>
      <c r="Q22">
        <v>0</v>
      </c>
    </row>
    <row r="23" spans="1:22" x14ac:dyDescent="0.2">
      <c r="A23" s="2">
        <v>2</v>
      </c>
      <c r="H23">
        <v>4</v>
      </c>
      <c r="I23">
        <v>0</v>
      </c>
      <c r="J23">
        <v>0</v>
      </c>
      <c r="K23">
        <v>0</v>
      </c>
      <c r="L23">
        <v>0.2</v>
      </c>
      <c r="M23">
        <v>0.2</v>
      </c>
      <c r="N23">
        <v>0.2</v>
      </c>
      <c r="O23">
        <v>0.2</v>
      </c>
      <c r="P23">
        <v>0.2</v>
      </c>
      <c r="Q23">
        <v>0</v>
      </c>
    </row>
    <row r="24" spans="1:22" x14ac:dyDescent="0.2">
      <c r="A24" s="2">
        <v>2</v>
      </c>
      <c r="H24">
        <v>5</v>
      </c>
      <c r="I24">
        <v>0</v>
      </c>
      <c r="J24">
        <v>0</v>
      </c>
      <c r="K24">
        <v>0</v>
      </c>
      <c r="L24">
        <v>0</v>
      </c>
      <c r="M24">
        <v>0.2</v>
      </c>
      <c r="N24">
        <v>0.2</v>
      </c>
      <c r="O24">
        <v>0.2</v>
      </c>
      <c r="P24">
        <v>0.2</v>
      </c>
      <c r="Q24">
        <v>0.2</v>
      </c>
    </row>
    <row r="25" spans="1:22" x14ac:dyDescent="0.2">
      <c r="A25" s="2">
        <v>2</v>
      </c>
    </row>
    <row r="26" spans="1:22" ht="32" x14ac:dyDescent="0.2">
      <c r="A26" s="2">
        <v>2</v>
      </c>
      <c r="Q26" t="s">
        <v>1</v>
      </c>
      <c r="S26" s="7" t="s">
        <v>2</v>
      </c>
      <c r="T26" t="s">
        <v>3</v>
      </c>
    </row>
    <row r="27" spans="1:22" ht="16" x14ac:dyDescent="0.2">
      <c r="A27" s="2">
        <v>2</v>
      </c>
      <c r="Q27">
        <v>-4</v>
      </c>
      <c r="R27">
        <f>I20*D4+I21*D5+I22*D6+I23*D7+I24*D8</f>
        <v>2.4000000000000004</v>
      </c>
      <c r="S27">
        <f>R27/R36</f>
        <v>1.1940298507462688E-2</v>
      </c>
      <c r="T27">
        <v>-4</v>
      </c>
      <c r="U27" s="8">
        <v>3</v>
      </c>
      <c r="V27">
        <f>U27/U36</f>
        <v>1.4423076923076924E-2</v>
      </c>
    </row>
    <row r="28" spans="1:22" ht="16" x14ac:dyDescent="0.2">
      <c r="A28" s="2">
        <v>2</v>
      </c>
      <c r="Q28">
        <v>-3</v>
      </c>
      <c r="R28">
        <f>J20*D4+J21*D5+J22*D6+J23*D7+J24*D8</f>
        <v>6.2000000000000011</v>
      </c>
      <c r="S28">
        <f>R28/R36</f>
        <v>3.0845771144278611E-2</v>
      </c>
      <c r="T28">
        <v>-3</v>
      </c>
      <c r="U28" s="8">
        <v>6</v>
      </c>
      <c r="V28">
        <f>U28/U36</f>
        <v>2.8846153846153848E-2</v>
      </c>
    </row>
    <row r="29" spans="1:22" ht="16" x14ac:dyDescent="0.2">
      <c r="A29" s="2">
        <v>2</v>
      </c>
      <c r="Q29">
        <v>-2</v>
      </c>
      <c r="R29">
        <f>K20*D4+K21*D5+K22*D6+K23*D7+K24*D8</f>
        <v>14.600000000000001</v>
      </c>
      <c r="S29">
        <f>R29/R36</f>
        <v>7.2636815920398015E-2</v>
      </c>
      <c r="T29">
        <v>-2</v>
      </c>
      <c r="U29" s="8">
        <v>14</v>
      </c>
      <c r="V29">
        <f>U29/U36</f>
        <v>6.7307692307692304E-2</v>
      </c>
    </row>
    <row r="30" spans="1:22" ht="16" x14ac:dyDescent="0.2">
      <c r="A30" s="2">
        <v>2</v>
      </c>
      <c r="Q30">
        <v>-1</v>
      </c>
      <c r="R30">
        <f>L20*D4+L21*D5+L22*D6+L23*D7+L24*D8</f>
        <v>27.200000000000003</v>
      </c>
      <c r="S30">
        <f>R30/R36</f>
        <v>0.13532338308457714</v>
      </c>
      <c r="T30">
        <v>-1</v>
      </c>
      <c r="U30" s="8">
        <v>23</v>
      </c>
      <c r="V30">
        <f>U30/U36</f>
        <v>0.11057692307692307</v>
      </c>
    </row>
    <row r="31" spans="1:22" ht="16" x14ac:dyDescent="0.2">
      <c r="A31" s="2">
        <v>2</v>
      </c>
      <c r="Q31">
        <v>0</v>
      </c>
      <c r="R31">
        <f>M20*D4+M21*D5+M22*D6+M23*D7+M24*D8</f>
        <v>40.200000000000003</v>
      </c>
      <c r="S31">
        <f>R31/R36</f>
        <v>0.2</v>
      </c>
      <c r="T31">
        <v>0</v>
      </c>
      <c r="U31" s="8">
        <v>71</v>
      </c>
      <c r="V31">
        <f>U31/U36</f>
        <v>0.34134615384615385</v>
      </c>
    </row>
    <row r="32" spans="1:22" ht="16" x14ac:dyDescent="0.2">
      <c r="A32" s="2">
        <v>2</v>
      </c>
      <c r="Q32">
        <v>1</v>
      </c>
      <c r="R32">
        <f>N20*D4+N21*D5+N22*D6+N23*D7+N24*D8</f>
        <v>37.800000000000004</v>
      </c>
      <c r="S32">
        <f>R32/R36</f>
        <v>0.18805970149253734</v>
      </c>
      <c r="T32">
        <v>1</v>
      </c>
      <c r="U32" s="8">
        <v>45</v>
      </c>
      <c r="V32">
        <f>U32/U36</f>
        <v>0.21634615384615385</v>
      </c>
    </row>
    <row r="33" spans="1:22" ht="16" x14ac:dyDescent="0.2">
      <c r="A33" s="2">
        <v>2</v>
      </c>
      <c r="Q33">
        <v>2</v>
      </c>
      <c r="R33">
        <f>O20*D4+O21*D5+O22*D6+O23*D7+O24*D8</f>
        <v>34</v>
      </c>
      <c r="S33">
        <f>R33/R36</f>
        <v>0.1691542288557214</v>
      </c>
      <c r="T33">
        <v>2</v>
      </c>
      <c r="U33" s="8">
        <v>25</v>
      </c>
      <c r="V33">
        <f>U33/U36</f>
        <v>0.1201923076923077</v>
      </c>
    </row>
    <row r="34" spans="1:22" ht="16" x14ac:dyDescent="0.2">
      <c r="A34" s="2">
        <v>2</v>
      </c>
      <c r="Q34">
        <v>3</v>
      </c>
      <c r="R34">
        <f>P20*D4+P21*D5+P22*D6+P23*D7+P24*D8</f>
        <v>25.6</v>
      </c>
      <c r="S34">
        <f>R34/R36</f>
        <v>0.12736318407960201</v>
      </c>
      <c r="T34">
        <v>3</v>
      </c>
      <c r="U34" s="8">
        <v>14</v>
      </c>
      <c r="V34">
        <f>U34/U36</f>
        <v>6.7307692307692304E-2</v>
      </c>
    </row>
    <row r="35" spans="1:22" ht="16" x14ac:dyDescent="0.2">
      <c r="A35" s="2">
        <v>2</v>
      </c>
      <c r="Q35">
        <v>4</v>
      </c>
      <c r="R35">
        <f>Q20*D4+Q21*D5+Q22*D6+Q23*D7+Q24*D8</f>
        <v>13</v>
      </c>
      <c r="S35">
        <f>R35/R36</f>
        <v>6.4676616915422883E-2</v>
      </c>
      <c r="T35">
        <v>4</v>
      </c>
      <c r="U35" s="8">
        <v>7</v>
      </c>
      <c r="V35">
        <f>U35/U36</f>
        <v>3.3653846153846152E-2</v>
      </c>
    </row>
    <row r="36" spans="1:22" x14ac:dyDescent="0.2">
      <c r="A36" s="2">
        <v>2</v>
      </c>
      <c r="R36">
        <f>SUM(R27:R35)</f>
        <v>201</v>
      </c>
      <c r="S36">
        <f>SUM(S27:S35)</f>
        <v>1</v>
      </c>
      <c r="U36">
        <f>SUM(U27:U35)</f>
        <v>208</v>
      </c>
      <c r="V36">
        <f>SUM(V27:V35)</f>
        <v>1</v>
      </c>
    </row>
    <row r="37" spans="1:22" x14ac:dyDescent="0.2">
      <c r="A37" s="2">
        <v>2</v>
      </c>
    </row>
    <row r="38" spans="1:22" x14ac:dyDescent="0.2">
      <c r="A38" s="2">
        <v>3</v>
      </c>
    </row>
    <row r="39" spans="1:22" x14ac:dyDescent="0.2">
      <c r="A39" s="2">
        <v>3</v>
      </c>
    </row>
    <row r="40" spans="1:22" x14ac:dyDescent="0.2">
      <c r="A40" s="2">
        <v>3</v>
      </c>
    </row>
    <row r="41" spans="1:22" x14ac:dyDescent="0.2">
      <c r="A41" s="2">
        <v>3</v>
      </c>
    </row>
    <row r="42" spans="1:22" x14ac:dyDescent="0.2">
      <c r="A42" s="2">
        <v>3</v>
      </c>
    </row>
    <row r="43" spans="1:22" x14ac:dyDescent="0.2">
      <c r="A43" s="2">
        <v>3</v>
      </c>
      <c r="O43" t="s">
        <v>18</v>
      </c>
    </row>
    <row r="44" spans="1:22" x14ac:dyDescent="0.2">
      <c r="A44" s="2">
        <v>3</v>
      </c>
    </row>
    <row r="45" spans="1:22" x14ac:dyDescent="0.2">
      <c r="A45" s="2">
        <v>3</v>
      </c>
    </row>
    <row r="46" spans="1:22" x14ac:dyDescent="0.2">
      <c r="A46" s="2">
        <v>3</v>
      </c>
      <c r="O46" t="s">
        <v>1</v>
      </c>
      <c r="Q46" t="s">
        <v>2</v>
      </c>
      <c r="R46" t="s">
        <v>17</v>
      </c>
      <c r="S46" t="s">
        <v>3</v>
      </c>
      <c r="U46" t="s">
        <v>19</v>
      </c>
      <c r="V46" t="s">
        <v>17</v>
      </c>
    </row>
    <row r="47" spans="1:22" x14ac:dyDescent="0.2">
      <c r="A47" s="2">
        <v>3</v>
      </c>
      <c r="O47">
        <v>1</v>
      </c>
      <c r="P47">
        <v>65</v>
      </c>
      <c r="Q47">
        <v>0.3233830845771144</v>
      </c>
      <c r="R47" s="12">
        <f>Q47/$Q$52</f>
        <v>0.40422885572139311</v>
      </c>
      <c r="S47">
        <v>1</v>
      </c>
      <c r="T47">
        <v>68</v>
      </c>
      <c r="U47">
        <v>0.32692307692307693</v>
      </c>
      <c r="V47" s="12">
        <f>U47/$U$52</f>
        <v>0.49635036496350365</v>
      </c>
    </row>
    <row r="48" spans="1:22" x14ac:dyDescent="0.2">
      <c r="A48" s="2">
        <v>3</v>
      </c>
      <c r="O48">
        <v>2</v>
      </c>
      <c r="P48">
        <v>48.6</v>
      </c>
      <c r="Q48">
        <v>0.24179104477611937</v>
      </c>
      <c r="R48" s="12">
        <f>Q48/$Q$52</f>
        <v>0.30223880597014929</v>
      </c>
      <c r="S48">
        <v>2</v>
      </c>
      <c r="T48">
        <v>39</v>
      </c>
      <c r="U48">
        <v>0.1875</v>
      </c>
      <c r="V48" s="12">
        <f>U48/$U$52</f>
        <v>0.28467153284671531</v>
      </c>
    </row>
    <row r="49" spans="1:22" x14ac:dyDescent="0.2">
      <c r="A49" s="2">
        <v>3</v>
      </c>
      <c r="O49">
        <v>3</v>
      </c>
      <c r="P49">
        <v>31.800000000000004</v>
      </c>
      <c r="Q49">
        <v>0.15820895522388059</v>
      </c>
      <c r="R49" s="12">
        <f>Q49/$Q$52</f>
        <v>0.19776119402985079</v>
      </c>
      <c r="S49">
        <v>3</v>
      </c>
      <c r="T49">
        <v>20</v>
      </c>
      <c r="U49">
        <v>9.6153846153846159E-2</v>
      </c>
      <c r="V49" s="12">
        <f>U49/$U$52</f>
        <v>0.14598540145985403</v>
      </c>
    </row>
    <row r="50" spans="1:22" x14ac:dyDescent="0.2">
      <c r="A50" s="2">
        <v>3</v>
      </c>
      <c r="O50">
        <v>4</v>
      </c>
      <c r="P50">
        <v>15.4</v>
      </c>
      <c r="Q50">
        <v>7.6616915422885568E-2</v>
      </c>
      <c r="R50" s="12">
        <f>Q50/$Q$52</f>
        <v>9.5771144278606987E-2</v>
      </c>
      <c r="S50">
        <v>4</v>
      </c>
      <c r="T50">
        <v>10</v>
      </c>
      <c r="U50">
        <v>4.807692307692308E-2</v>
      </c>
      <c r="V50" s="12">
        <f>U50/$U$52</f>
        <v>7.2992700729927015E-2</v>
      </c>
    </row>
    <row r="51" spans="1:22" x14ac:dyDescent="0.2">
      <c r="A51" s="2">
        <v>3</v>
      </c>
    </row>
    <row r="52" spans="1:22" x14ac:dyDescent="0.2">
      <c r="A52" s="2">
        <v>3</v>
      </c>
      <c r="O52" s="11" t="s">
        <v>20</v>
      </c>
      <c r="P52" s="11">
        <f>SUM(P47:P50)</f>
        <v>160.80000000000001</v>
      </c>
      <c r="Q52" s="11">
        <f>SUM(Q47:Q50)</f>
        <v>0.79999999999999982</v>
      </c>
      <c r="R52" s="11">
        <f>SUM(R47:R50)</f>
        <v>1.0000000000000002</v>
      </c>
      <c r="S52" s="11"/>
      <c r="T52" s="11">
        <f>SUM(T47:T50)</f>
        <v>137</v>
      </c>
      <c r="U52" s="11">
        <f>SUM(U47:U50)</f>
        <v>0.65865384615384615</v>
      </c>
      <c r="V52" s="11">
        <f>SUM(V47:V50)</f>
        <v>1</v>
      </c>
    </row>
    <row r="53" spans="1:22" x14ac:dyDescent="0.2">
      <c r="A53" s="2">
        <v>3</v>
      </c>
    </row>
    <row r="54" spans="1:22" x14ac:dyDescent="0.2">
      <c r="A54" s="2">
        <v>3</v>
      </c>
    </row>
    <row r="55" spans="1:22" x14ac:dyDescent="0.2">
      <c r="A55" s="2">
        <v>3</v>
      </c>
    </row>
    <row r="56" spans="1:22" x14ac:dyDescent="0.2">
      <c r="A56" s="2">
        <v>3</v>
      </c>
    </row>
    <row r="57" spans="1:22" x14ac:dyDescent="0.2">
      <c r="A57" s="2">
        <v>3</v>
      </c>
    </row>
    <row r="58" spans="1:22" x14ac:dyDescent="0.2">
      <c r="A58" s="2">
        <v>3</v>
      </c>
    </row>
    <row r="59" spans="1:22" x14ac:dyDescent="0.2">
      <c r="A59" s="2">
        <v>3</v>
      </c>
    </row>
    <row r="60" spans="1:22" x14ac:dyDescent="0.2">
      <c r="A60" s="2">
        <v>3</v>
      </c>
    </row>
    <row r="61" spans="1:22" x14ac:dyDescent="0.2">
      <c r="A61" s="2">
        <v>3</v>
      </c>
    </row>
    <row r="62" spans="1:22" x14ac:dyDescent="0.2">
      <c r="A62" s="2">
        <v>3</v>
      </c>
    </row>
    <row r="63" spans="1:22" x14ac:dyDescent="0.2">
      <c r="A63" s="2">
        <v>3</v>
      </c>
    </row>
    <row r="64" spans="1:22" x14ac:dyDescent="0.2">
      <c r="A64" s="2">
        <v>3</v>
      </c>
    </row>
    <row r="65" spans="1:1" x14ac:dyDescent="0.2">
      <c r="A65" s="2">
        <v>3</v>
      </c>
    </row>
    <row r="66" spans="1:1" x14ac:dyDescent="0.2">
      <c r="A66" s="2">
        <v>3</v>
      </c>
    </row>
    <row r="67" spans="1:1" x14ac:dyDescent="0.2">
      <c r="A67" s="2">
        <v>3</v>
      </c>
    </row>
    <row r="68" spans="1:1" x14ac:dyDescent="0.2">
      <c r="A68" s="2">
        <v>3</v>
      </c>
    </row>
    <row r="69" spans="1:1" x14ac:dyDescent="0.2">
      <c r="A69" s="2">
        <v>3</v>
      </c>
    </row>
    <row r="70" spans="1:1" x14ac:dyDescent="0.2">
      <c r="A70" s="2">
        <v>3</v>
      </c>
    </row>
    <row r="71" spans="1:1" x14ac:dyDescent="0.2">
      <c r="A71" s="2">
        <v>3</v>
      </c>
    </row>
    <row r="72" spans="1:1" x14ac:dyDescent="0.2">
      <c r="A72" s="2">
        <v>3</v>
      </c>
    </row>
    <row r="73" spans="1:1" x14ac:dyDescent="0.2">
      <c r="A73" s="2">
        <v>3</v>
      </c>
    </row>
    <row r="74" spans="1:1" x14ac:dyDescent="0.2">
      <c r="A74" s="2">
        <v>3</v>
      </c>
    </row>
    <row r="75" spans="1:1" x14ac:dyDescent="0.2">
      <c r="A75" s="2">
        <v>3</v>
      </c>
    </row>
    <row r="76" spans="1:1" x14ac:dyDescent="0.2">
      <c r="A76" s="2">
        <v>3</v>
      </c>
    </row>
    <row r="77" spans="1:1" x14ac:dyDescent="0.2">
      <c r="A77" s="2">
        <v>3</v>
      </c>
    </row>
    <row r="78" spans="1:1" x14ac:dyDescent="0.2">
      <c r="A78" s="2">
        <v>3</v>
      </c>
    </row>
    <row r="79" spans="1:1" x14ac:dyDescent="0.2">
      <c r="A79" s="2">
        <v>4</v>
      </c>
    </row>
    <row r="80" spans="1:1" x14ac:dyDescent="0.2">
      <c r="A80" s="2">
        <v>4</v>
      </c>
    </row>
    <row r="81" spans="1:1" x14ac:dyDescent="0.2">
      <c r="A81" s="2">
        <v>4</v>
      </c>
    </row>
    <row r="82" spans="1:1" x14ac:dyDescent="0.2">
      <c r="A82" s="2">
        <v>4</v>
      </c>
    </row>
    <row r="83" spans="1:1" x14ac:dyDescent="0.2">
      <c r="A83" s="2">
        <v>4</v>
      </c>
    </row>
    <row r="84" spans="1:1" x14ac:dyDescent="0.2">
      <c r="A84" s="2">
        <v>4</v>
      </c>
    </row>
    <row r="85" spans="1:1" x14ac:dyDescent="0.2">
      <c r="A85" s="2">
        <v>4</v>
      </c>
    </row>
    <row r="86" spans="1:1" x14ac:dyDescent="0.2">
      <c r="A86" s="2">
        <v>4</v>
      </c>
    </row>
    <row r="87" spans="1:1" x14ac:dyDescent="0.2">
      <c r="A87" s="2">
        <v>4</v>
      </c>
    </row>
    <row r="88" spans="1:1" x14ac:dyDescent="0.2">
      <c r="A88" s="2">
        <v>4</v>
      </c>
    </row>
    <row r="89" spans="1:1" x14ac:dyDescent="0.2">
      <c r="A89" s="2">
        <v>4</v>
      </c>
    </row>
    <row r="90" spans="1:1" x14ac:dyDescent="0.2">
      <c r="A90" s="2">
        <v>4</v>
      </c>
    </row>
    <row r="91" spans="1:1" x14ac:dyDescent="0.2">
      <c r="A91" s="2">
        <v>4</v>
      </c>
    </row>
    <row r="92" spans="1:1" x14ac:dyDescent="0.2">
      <c r="A92" s="2">
        <v>4</v>
      </c>
    </row>
    <row r="93" spans="1:1" x14ac:dyDescent="0.2">
      <c r="A93" s="2">
        <v>4</v>
      </c>
    </row>
    <row r="94" spans="1:1" x14ac:dyDescent="0.2">
      <c r="A94" s="2">
        <v>4</v>
      </c>
    </row>
    <row r="95" spans="1:1" x14ac:dyDescent="0.2">
      <c r="A95" s="2">
        <v>4</v>
      </c>
    </row>
    <row r="96" spans="1:1" x14ac:dyDescent="0.2">
      <c r="A96" s="2">
        <v>4</v>
      </c>
    </row>
    <row r="97" spans="1:1" x14ac:dyDescent="0.2">
      <c r="A97" s="2">
        <v>4</v>
      </c>
    </row>
    <row r="98" spans="1:1" x14ac:dyDescent="0.2">
      <c r="A98" s="2">
        <v>4</v>
      </c>
    </row>
    <row r="99" spans="1:1" x14ac:dyDescent="0.2">
      <c r="A99" s="2">
        <v>4</v>
      </c>
    </row>
    <row r="100" spans="1:1" x14ac:dyDescent="0.2">
      <c r="A100" s="2">
        <v>4</v>
      </c>
    </row>
    <row r="101" spans="1:1" x14ac:dyDescent="0.2">
      <c r="A101" s="2">
        <v>4</v>
      </c>
    </row>
    <row r="102" spans="1:1" x14ac:dyDescent="0.2">
      <c r="A102" s="2">
        <v>4</v>
      </c>
    </row>
    <row r="103" spans="1:1" x14ac:dyDescent="0.2">
      <c r="A103" s="2">
        <v>4</v>
      </c>
    </row>
    <row r="104" spans="1:1" x14ac:dyDescent="0.2">
      <c r="A104" s="2">
        <v>4</v>
      </c>
    </row>
    <row r="105" spans="1:1" x14ac:dyDescent="0.2">
      <c r="A105" s="2">
        <v>4</v>
      </c>
    </row>
    <row r="106" spans="1:1" x14ac:dyDescent="0.2">
      <c r="A106" s="2">
        <v>4</v>
      </c>
    </row>
    <row r="107" spans="1:1" x14ac:dyDescent="0.2">
      <c r="A107" s="2">
        <v>4</v>
      </c>
    </row>
    <row r="108" spans="1:1" x14ac:dyDescent="0.2">
      <c r="A108" s="2">
        <v>4</v>
      </c>
    </row>
    <row r="109" spans="1:1" x14ac:dyDescent="0.2">
      <c r="A109" s="2">
        <v>4</v>
      </c>
    </row>
    <row r="110" spans="1:1" x14ac:dyDescent="0.2">
      <c r="A110" s="2">
        <v>4</v>
      </c>
    </row>
    <row r="111" spans="1:1" x14ac:dyDescent="0.2">
      <c r="A111" s="2">
        <v>4</v>
      </c>
    </row>
    <row r="112" spans="1:1" x14ac:dyDescent="0.2">
      <c r="A112" s="2">
        <v>4</v>
      </c>
    </row>
    <row r="113" spans="1:1" x14ac:dyDescent="0.2">
      <c r="A113" s="2">
        <v>4</v>
      </c>
    </row>
    <row r="114" spans="1:1" x14ac:dyDescent="0.2">
      <c r="A114" s="2">
        <v>4</v>
      </c>
    </row>
    <row r="115" spans="1:1" x14ac:dyDescent="0.2">
      <c r="A115" s="2">
        <v>4</v>
      </c>
    </row>
    <row r="116" spans="1:1" x14ac:dyDescent="0.2">
      <c r="A116" s="2">
        <v>4</v>
      </c>
    </row>
    <row r="117" spans="1:1" x14ac:dyDescent="0.2">
      <c r="A117" s="2">
        <v>4</v>
      </c>
    </row>
    <row r="118" spans="1:1" x14ac:dyDescent="0.2">
      <c r="A118" s="2">
        <v>4</v>
      </c>
    </row>
    <row r="119" spans="1:1" x14ac:dyDescent="0.2">
      <c r="A119" s="2">
        <v>4</v>
      </c>
    </row>
    <row r="120" spans="1:1" x14ac:dyDescent="0.2">
      <c r="A120" s="2">
        <v>4</v>
      </c>
    </row>
    <row r="121" spans="1:1" x14ac:dyDescent="0.2">
      <c r="A121" s="2">
        <v>4</v>
      </c>
    </row>
    <row r="122" spans="1:1" x14ac:dyDescent="0.2">
      <c r="A122" s="2">
        <v>4</v>
      </c>
    </row>
    <row r="123" spans="1:1" x14ac:dyDescent="0.2">
      <c r="A123" s="2">
        <v>4</v>
      </c>
    </row>
    <row r="124" spans="1:1" x14ac:dyDescent="0.2">
      <c r="A124" s="2">
        <v>4</v>
      </c>
    </row>
    <row r="125" spans="1:1" x14ac:dyDescent="0.2">
      <c r="A125" s="2">
        <v>4</v>
      </c>
    </row>
    <row r="126" spans="1:1" x14ac:dyDescent="0.2">
      <c r="A126" s="2">
        <v>4</v>
      </c>
    </row>
    <row r="127" spans="1:1" x14ac:dyDescent="0.2">
      <c r="A127" s="2">
        <v>4</v>
      </c>
    </row>
    <row r="128" spans="1:1" x14ac:dyDescent="0.2">
      <c r="A128" s="2">
        <v>4</v>
      </c>
    </row>
    <row r="129" spans="1:1" x14ac:dyDescent="0.2">
      <c r="A129" s="2">
        <v>4</v>
      </c>
    </row>
    <row r="130" spans="1:1" x14ac:dyDescent="0.2">
      <c r="A130" s="2">
        <v>4</v>
      </c>
    </row>
    <row r="131" spans="1:1" x14ac:dyDescent="0.2">
      <c r="A131" s="2">
        <v>4</v>
      </c>
    </row>
    <row r="132" spans="1:1" x14ac:dyDescent="0.2">
      <c r="A132" s="2">
        <v>4</v>
      </c>
    </row>
    <row r="133" spans="1:1" x14ac:dyDescent="0.2">
      <c r="A133" s="2">
        <v>4</v>
      </c>
    </row>
    <row r="134" spans="1:1" x14ac:dyDescent="0.2">
      <c r="A134" s="2">
        <v>4</v>
      </c>
    </row>
    <row r="135" spans="1:1" x14ac:dyDescent="0.2">
      <c r="A135" s="2">
        <v>4</v>
      </c>
    </row>
    <row r="136" spans="1:1" x14ac:dyDescent="0.2">
      <c r="A136" s="2">
        <v>4</v>
      </c>
    </row>
    <row r="137" spans="1:1" x14ac:dyDescent="0.2">
      <c r="A137" s="2">
        <v>4</v>
      </c>
    </row>
    <row r="138" spans="1:1" x14ac:dyDescent="0.2">
      <c r="A138" s="2">
        <v>4</v>
      </c>
    </row>
    <row r="139" spans="1:1" x14ac:dyDescent="0.2">
      <c r="A139" s="2">
        <v>4</v>
      </c>
    </row>
    <row r="140" spans="1:1" x14ac:dyDescent="0.2">
      <c r="A140" s="2">
        <v>4</v>
      </c>
    </row>
    <row r="141" spans="1:1" x14ac:dyDescent="0.2">
      <c r="A141" s="2">
        <v>4</v>
      </c>
    </row>
    <row r="142" spans="1:1" x14ac:dyDescent="0.2">
      <c r="A142" s="2">
        <v>5</v>
      </c>
    </row>
    <row r="143" spans="1:1" x14ac:dyDescent="0.2">
      <c r="A143" s="2">
        <v>5</v>
      </c>
    </row>
    <row r="144" spans="1:1" x14ac:dyDescent="0.2">
      <c r="A144" s="2">
        <v>5</v>
      </c>
    </row>
    <row r="145" spans="1:1" x14ac:dyDescent="0.2">
      <c r="A145" s="2">
        <v>5</v>
      </c>
    </row>
    <row r="146" spans="1:1" x14ac:dyDescent="0.2">
      <c r="A146" s="2">
        <v>5</v>
      </c>
    </row>
    <row r="147" spans="1:1" x14ac:dyDescent="0.2">
      <c r="A147" s="2">
        <v>5</v>
      </c>
    </row>
    <row r="148" spans="1:1" x14ac:dyDescent="0.2">
      <c r="A148" s="2">
        <v>5</v>
      </c>
    </row>
    <row r="149" spans="1:1" x14ac:dyDescent="0.2">
      <c r="A149" s="2">
        <v>5</v>
      </c>
    </row>
    <row r="150" spans="1:1" x14ac:dyDescent="0.2">
      <c r="A150" s="2">
        <v>5</v>
      </c>
    </row>
    <row r="151" spans="1:1" x14ac:dyDescent="0.2">
      <c r="A151" s="2">
        <v>5</v>
      </c>
    </row>
    <row r="152" spans="1:1" x14ac:dyDescent="0.2">
      <c r="A152" s="2">
        <v>5</v>
      </c>
    </row>
    <row r="153" spans="1:1" x14ac:dyDescent="0.2">
      <c r="A153" s="2">
        <v>5</v>
      </c>
    </row>
    <row r="154" spans="1:1" x14ac:dyDescent="0.2">
      <c r="A154" s="2">
        <v>5</v>
      </c>
    </row>
    <row r="155" spans="1:1" x14ac:dyDescent="0.2">
      <c r="A155" s="2">
        <v>5</v>
      </c>
    </row>
    <row r="156" spans="1:1" x14ac:dyDescent="0.2">
      <c r="A156" s="2">
        <v>5</v>
      </c>
    </row>
    <row r="157" spans="1:1" x14ac:dyDescent="0.2">
      <c r="A157" s="2">
        <v>5</v>
      </c>
    </row>
    <row r="158" spans="1:1" x14ac:dyDescent="0.2">
      <c r="A158" s="2">
        <v>5</v>
      </c>
    </row>
    <row r="159" spans="1:1" x14ac:dyDescent="0.2">
      <c r="A159" s="2">
        <v>5</v>
      </c>
    </row>
    <row r="160" spans="1:1" x14ac:dyDescent="0.2">
      <c r="A160" s="2">
        <v>5</v>
      </c>
    </row>
    <row r="161" spans="1:1" x14ac:dyDescent="0.2">
      <c r="A161" s="2">
        <v>5</v>
      </c>
    </row>
    <row r="162" spans="1:1" x14ac:dyDescent="0.2">
      <c r="A162" s="2">
        <v>5</v>
      </c>
    </row>
    <row r="163" spans="1:1" x14ac:dyDescent="0.2">
      <c r="A163" s="2">
        <v>5</v>
      </c>
    </row>
    <row r="164" spans="1:1" x14ac:dyDescent="0.2">
      <c r="A164" s="2">
        <v>5</v>
      </c>
    </row>
    <row r="165" spans="1:1" x14ac:dyDescent="0.2">
      <c r="A165" s="2">
        <v>5</v>
      </c>
    </row>
    <row r="166" spans="1:1" x14ac:dyDescent="0.2">
      <c r="A166" s="2">
        <v>5</v>
      </c>
    </row>
    <row r="167" spans="1:1" x14ac:dyDescent="0.2">
      <c r="A167" s="2">
        <v>5</v>
      </c>
    </row>
    <row r="168" spans="1:1" x14ac:dyDescent="0.2">
      <c r="A168" s="2">
        <v>5</v>
      </c>
    </row>
    <row r="169" spans="1:1" x14ac:dyDescent="0.2">
      <c r="A169" s="2">
        <v>5</v>
      </c>
    </row>
    <row r="170" spans="1:1" x14ac:dyDescent="0.2">
      <c r="A170" s="2">
        <v>5</v>
      </c>
    </row>
    <row r="171" spans="1:1" x14ac:dyDescent="0.2">
      <c r="A171" s="2">
        <v>5</v>
      </c>
    </row>
    <row r="172" spans="1:1" x14ac:dyDescent="0.2">
      <c r="A172" s="2">
        <v>5</v>
      </c>
    </row>
    <row r="173" spans="1:1" x14ac:dyDescent="0.2">
      <c r="A173" s="2">
        <v>5</v>
      </c>
    </row>
    <row r="174" spans="1:1" x14ac:dyDescent="0.2">
      <c r="A174" s="2">
        <v>5</v>
      </c>
    </row>
    <row r="175" spans="1:1" x14ac:dyDescent="0.2">
      <c r="A175" s="2">
        <v>5</v>
      </c>
    </row>
    <row r="176" spans="1:1" x14ac:dyDescent="0.2">
      <c r="A176" s="2">
        <v>5</v>
      </c>
    </row>
    <row r="177" spans="1:1" x14ac:dyDescent="0.2">
      <c r="A177" s="2">
        <v>5</v>
      </c>
    </row>
    <row r="178" spans="1:1" x14ac:dyDescent="0.2">
      <c r="A178" s="2">
        <v>5</v>
      </c>
    </row>
    <row r="179" spans="1:1" x14ac:dyDescent="0.2">
      <c r="A179" s="2">
        <v>5</v>
      </c>
    </row>
    <row r="180" spans="1:1" x14ac:dyDescent="0.2">
      <c r="A180" s="2">
        <v>5</v>
      </c>
    </row>
    <row r="181" spans="1:1" x14ac:dyDescent="0.2">
      <c r="A181" s="2">
        <v>5</v>
      </c>
    </row>
    <row r="182" spans="1:1" x14ac:dyDescent="0.2">
      <c r="A182" s="2">
        <v>5</v>
      </c>
    </row>
    <row r="183" spans="1:1" x14ac:dyDescent="0.2">
      <c r="A183" s="2">
        <v>5</v>
      </c>
    </row>
    <row r="184" spans="1:1" x14ac:dyDescent="0.2">
      <c r="A184" s="2">
        <v>5</v>
      </c>
    </row>
    <row r="185" spans="1:1" x14ac:dyDescent="0.2">
      <c r="A185" s="2">
        <v>5</v>
      </c>
    </row>
    <row r="186" spans="1:1" x14ac:dyDescent="0.2">
      <c r="A186" s="2">
        <v>5</v>
      </c>
    </row>
    <row r="187" spans="1:1" x14ac:dyDescent="0.2">
      <c r="A187" s="2">
        <v>5</v>
      </c>
    </row>
    <row r="188" spans="1:1" x14ac:dyDescent="0.2">
      <c r="A188" s="2">
        <v>5</v>
      </c>
    </row>
    <row r="189" spans="1:1" x14ac:dyDescent="0.2">
      <c r="A189" s="2">
        <v>5</v>
      </c>
    </row>
    <row r="190" spans="1:1" x14ac:dyDescent="0.2">
      <c r="A190" s="2">
        <v>5</v>
      </c>
    </row>
    <row r="191" spans="1:1" x14ac:dyDescent="0.2">
      <c r="A191" s="2">
        <v>5</v>
      </c>
    </row>
    <row r="192" spans="1:1" x14ac:dyDescent="0.2">
      <c r="A192" s="2">
        <v>5</v>
      </c>
    </row>
    <row r="193" spans="1:1" x14ac:dyDescent="0.2">
      <c r="A193" s="2">
        <v>5</v>
      </c>
    </row>
    <row r="194" spans="1:1" x14ac:dyDescent="0.2">
      <c r="A194" s="2">
        <v>5</v>
      </c>
    </row>
    <row r="195" spans="1:1" x14ac:dyDescent="0.2">
      <c r="A195" s="2">
        <v>5</v>
      </c>
    </row>
    <row r="196" spans="1:1" x14ac:dyDescent="0.2">
      <c r="A196" s="2">
        <v>5</v>
      </c>
    </row>
    <row r="197" spans="1:1" x14ac:dyDescent="0.2">
      <c r="A197" s="2">
        <v>5</v>
      </c>
    </row>
    <row r="198" spans="1:1" x14ac:dyDescent="0.2">
      <c r="A198" s="2">
        <v>5</v>
      </c>
    </row>
    <row r="199" spans="1:1" x14ac:dyDescent="0.2">
      <c r="A199" s="2">
        <v>5</v>
      </c>
    </row>
    <row r="200" spans="1:1" x14ac:dyDescent="0.2">
      <c r="A200" s="2">
        <v>5</v>
      </c>
    </row>
    <row r="201" spans="1:1" x14ac:dyDescent="0.2">
      <c r="A201" s="2">
        <v>5</v>
      </c>
    </row>
    <row r="202" spans="1:1" x14ac:dyDescent="0.2">
      <c r="A202" s="2">
        <v>5</v>
      </c>
    </row>
    <row r="203" spans="1:1" x14ac:dyDescent="0.2">
      <c r="A203" s="2">
        <v>5</v>
      </c>
    </row>
    <row r="204" spans="1:1" x14ac:dyDescent="0.2">
      <c r="A204" s="2">
        <v>5</v>
      </c>
    </row>
    <row r="205" spans="1:1" x14ac:dyDescent="0.2">
      <c r="A205" s="2">
        <v>5</v>
      </c>
    </row>
    <row r="206" spans="1:1" x14ac:dyDescent="0.2">
      <c r="A206" s="2">
        <v>5</v>
      </c>
    </row>
  </sheetData>
  <sortState xmlns:xlrd2="http://schemas.microsoft.com/office/spreadsheetml/2017/richdata2" ref="A1:A206">
    <sortCondition ref="A1:A20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 1 exp and obs</vt:lpstr>
      <vt:lpstr>Study 1 exp and obs (reminder)</vt:lpstr>
      <vt:lpstr>Study 2 exp and obs</vt:lpstr>
      <vt:lpstr>Study 2 exp and obs (reminder)</vt:lpstr>
      <vt:lpstr>MTurk exp and obs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 Song</cp:lastModifiedBy>
  <cp:revision/>
  <dcterms:created xsi:type="dcterms:W3CDTF">2022-07-05T22:59:03Z</dcterms:created>
  <dcterms:modified xsi:type="dcterms:W3CDTF">2023-02-06T04:58:25Z</dcterms:modified>
  <cp:category/>
  <cp:contentStatus/>
</cp:coreProperties>
</file>