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Willi\Documents\NYU\2020 Spring\NLU\Project\Projects\WSC\wsc-trick\analysis\wsc_val_predictions\right_wrong_comp\"/>
    </mc:Choice>
  </mc:AlternateContent>
  <xr:revisionPtr revIDLastSave="0" documentId="13_ncr:1_{D2C4F982-BA1B-43D1-88DF-270AC8F9F988}" xr6:coauthVersionLast="45" xr6:coauthVersionMax="45" xr10:uidLastSave="{00000000-0000-0000-0000-000000000000}"/>
  <bookViews>
    <workbookView xWindow="-98" yWindow="-98" windowWidth="19396" windowHeight="10546" activeTab="3" xr2:uid="{00000000-000D-0000-FFFF-FFFF00000000}"/>
  </bookViews>
  <sheets>
    <sheet name="val_gold" sheetId="1" r:id="rId1"/>
    <sheet name="MC-MLM vs P-SPAN" sheetId="10" r:id="rId2"/>
    <sheet name="P-SENT vs P-SPAN" sheetId="11" r:id="rId3"/>
    <sheet name="MC-SENT-PLOSS vs P-SENT" sheetId="2" r:id="rId4"/>
    <sheet name="MC-SENT-PAIR vs MC-SENT-PLOSS" sheetId="12" r:id="rId5"/>
    <sheet name="MC-SENT vs MC-SENT-PAIR" sheetId="14" r:id="rId6"/>
    <sheet name="MC-MLM vs MC-SENT" sheetId="1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3" i="15" l="1"/>
  <c r="P11" i="15"/>
  <c r="P12" i="15" s="1"/>
  <c r="R12" i="15" s="1"/>
  <c r="S12" i="15" s="1"/>
  <c r="P10" i="15"/>
  <c r="Q8" i="15"/>
  <c r="P8" i="15"/>
  <c r="Q7" i="15"/>
  <c r="P7" i="15"/>
  <c r="P5" i="15"/>
  <c r="P3" i="15"/>
  <c r="P2" i="15"/>
  <c r="P13" i="14"/>
  <c r="P11" i="14"/>
  <c r="P12" i="14" s="1"/>
  <c r="R12" i="14" s="1"/>
  <c r="S12" i="14" s="1"/>
  <c r="P10" i="14"/>
  <c r="Q8" i="14"/>
  <c r="P8" i="14"/>
  <c r="Q7" i="14"/>
  <c r="P7" i="14"/>
  <c r="P5" i="14"/>
  <c r="P3" i="14"/>
  <c r="P4" i="14" s="1"/>
  <c r="R4" i="14" s="1"/>
  <c r="S4" i="14" s="1"/>
  <c r="P2" i="14"/>
  <c r="P13" i="12"/>
  <c r="P11" i="12"/>
  <c r="P12" i="12" s="1"/>
  <c r="R12" i="12" s="1"/>
  <c r="S12" i="12" s="1"/>
  <c r="P10" i="12"/>
  <c r="Q8" i="12"/>
  <c r="P8" i="12"/>
  <c r="Q7" i="12"/>
  <c r="P7" i="12"/>
  <c r="P5" i="12"/>
  <c r="P3" i="12"/>
  <c r="P2" i="12"/>
  <c r="P13" i="2"/>
  <c r="P11" i="2"/>
  <c r="P12" i="2" s="1"/>
  <c r="R12" i="2" s="1"/>
  <c r="S12" i="2" s="1"/>
  <c r="P10" i="2"/>
  <c r="Q8" i="2"/>
  <c r="P8" i="2"/>
  <c r="Q7" i="2"/>
  <c r="P7" i="2"/>
  <c r="P5" i="2"/>
  <c r="P3" i="2"/>
  <c r="P2" i="2"/>
  <c r="P13" i="11"/>
  <c r="P11" i="11"/>
  <c r="P10" i="11"/>
  <c r="Q8" i="11"/>
  <c r="P8" i="11"/>
  <c r="Q7" i="11"/>
  <c r="P7" i="11"/>
  <c r="P5" i="11"/>
  <c r="P3" i="11"/>
  <c r="P4" i="11" s="1"/>
  <c r="R4" i="11" s="1"/>
  <c r="S4" i="11" s="1"/>
  <c r="P2" i="11"/>
  <c r="R12" i="10"/>
  <c r="S12" i="10" s="1"/>
  <c r="P13" i="10"/>
  <c r="P11" i="10"/>
  <c r="P10" i="10"/>
  <c r="N12" i="1"/>
  <c r="N11" i="1"/>
  <c r="N10" i="1"/>
  <c r="N105" i="15"/>
  <c r="N104" i="15"/>
  <c r="N103" i="15"/>
  <c r="N102" i="15"/>
  <c r="N101" i="15"/>
  <c r="N100" i="15"/>
  <c r="N99" i="15"/>
  <c r="N98" i="15"/>
  <c r="N97" i="15"/>
  <c r="N96" i="15"/>
  <c r="N95" i="15"/>
  <c r="N94" i="15"/>
  <c r="N93" i="15"/>
  <c r="N92" i="15"/>
  <c r="N91" i="15"/>
  <c r="N90" i="15"/>
  <c r="N89" i="15"/>
  <c r="N88" i="15"/>
  <c r="N87" i="15"/>
  <c r="N86" i="15"/>
  <c r="N85" i="15"/>
  <c r="N84" i="15"/>
  <c r="N83" i="15"/>
  <c r="N82" i="15"/>
  <c r="N81" i="15"/>
  <c r="N80" i="15"/>
  <c r="N79" i="15"/>
  <c r="N78" i="15"/>
  <c r="N77" i="15"/>
  <c r="N76" i="15"/>
  <c r="N75" i="15"/>
  <c r="N74" i="15"/>
  <c r="N73" i="15"/>
  <c r="N72" i="15"/>
  <c r="N71" i="15"/>
  <c r="N70" i="15"/>
  <c r="N69" i="15"/>
  <c r="N68" i="15"/>
  <c r="N67" i="15"/>
  <c r="N66" i="15"/>
  <c r="N65" i="15"/>
  <c r="N64" i="15"/>
  <c r="N63" i="15"/>
  <c r="N62" i="15"/>
  <c r="N61" i="15"/>
  <c r="N60" i="15"/>
  <c r="N59" i="15"/>
  <c r="N58" i="15"/>
  <c r="N57" i="15"/>
  <c r="N56" i="15"/>
  <c r="N55" i="15"/>
  <c r="N54" i="15"/>
  <c r="N53" i="15"/>
  <c r="N52" i="15"/>
  <c r="N51" i="15"/>
  <c r="N50" i="15"/>
  <c r="N49" i="15"/>
  <c r="N48" i="15"/>
  <c r="N47" i="15"/>
  <c r="N46" i="15"/>
  <c r="N45" i="15"/>
  <c r="N44" i="15"/>
  <c r="N43" i="15"/>
  <c r="N42" i="15"/>
  <c r="N41" i="15"/>
  <c r="N40" i="15"/>
  <c r="N39" i="15"/>
  <c r="N38" i="15"/>
  <c r="N37" i="15"/>
  <c r="N36" i="15"/>
  <c r="N35" i="15"/>
  <c r="N34" i="15"/>
  <c r="N33" i="15"/>
  <c r="N32" i="15"/>
  <c r="N31" i="15"/>
  <c r="N30" i="15"/>
  <c r="N29" i="15"/>
  <c r="N28" i="15"/>
  <c r="N27" i="15"/>
  <c r="N26" i="15"/>
  <c r="N25" i="15"/>
  <c r="N24" i="15"/>
  <c r="N23" i="15"/>
  <c r="N22" i="15"/>
  <c r="N21" i="15"/>
  <c r="N20" i="15"/>
  <c r="N19" i="15"/>
  <c r="N18" i="15"/>
  <c r="N17" i="15"/>
  <c r="N16" i="15"/>
  <c r="N15" i="15"/>
  <c r="N14" i="15"/>
  <c r="N13" i="15"/>
  <c r="N12" i="15"/>
  <c r="N11" i="15"/>
  <c r="N10" i="15"/>
  <c r="N9" i="15"/>
  <c r="N8" i="15"/>
  <c r="N7" i="15"/>
  <c r="N6" i="15"/>
  <c r="N5" i="15"/>
  <c r="N4" i="15"/>
  <c r="N3" i="15"/>
  <c r="N2" i="15"/>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N2" i="14"/>
  <c r="N105" i="12"/>
  <c r="N104" i="12"/>
  <c r="N103" i="12"/>
  <c r="N102" i="12"/>
  <c r="N101" i="12"/>
  <c r="N100" i="12"/>
  <c r="N99" i="12"/>
  <c r="N98" i="12"/>
  <c r="N97" i="12"/>
  <c r="N96" i="12"/>
  <c r="N95" i="12"/>
  <c r="N94" i="12"/>
  <c r="N93" i="12"/>
  <c r="N92" i="12"/>
  <c r="N91" i="12"/>
  <c r="N90" i="12"/>
  <c r="N89" i="12"/>
  <c r="N88" i="12"/>
  <c r="N87" i="12"/>
  <c r="N86" i="12"/>
  <c r="N85" i="12"/>
  <c r="N84" i="12"/>
  <c r="N83" i="12"/>
  <c r="N82" i="12"/>
  <c r="N81" i="12"/>
  <c r="N80" i="12"/>
  <c r="N79" i="12"/>
  <c r="N78" i="12"/>
  <c r="N77" i="12"/>
  <c r="N76" i="12"/>
  <c r="N75" i="12"/>
  <c r="N74" i="12"/>
  <c r="N73" i="12"/>
  <c r="N72" i="12"/>
  <c r="N71" i="12"/>
  <c r="N70" i="12"/>
  <c r="N69" i="12"/>
  <c r="N68" i="12"/>
  <c r="N67" i="12"/>
  <c r="N66" i="12"/>
  <c r="N65" i="12"/>
  <c r="N64" i="12"/>
  <c r="N63" i="12"/>
  <c r="N62" i="12"/>
  <c r="N61" i="12"/>
  <c r="N60" i="12"/>
  <c r="N59" i="12"/>
  <c r="N58" i="12"/>
  <c r="N57" i="12"/>
  <c r="N56" i="12"/>
  <c r="N55" i="12"/>
  <c r="N54" i="12"/>
  <c r="N53" i="12"/>
  <c r="N52" i="12"/>
  <c r="N51" i="12"/>
  <c r="N50" i="12"/>
  <c r="N49" i="12"/>
  <c r="N48" i="12"/>
  <c r="N47" i="12"/>
  <c r="N46" i="12"/>
  <c r="N45" i="12"/>
  <c r="N44" i="12"/>
  <c r="N43" i="12"/>
  <c r="N42" i="12"/>
  <c r="N41" i="12"/>
  <c r="N40" i="12"/>
  <c r="N39" i="12"/>
  <c r="N38" i="12"/>
  <c r="N37" i="12"/>
  <c r="N36" i="12"/>
  <c r="N35" i="12"/>
  <c r="N34" i="12"/>
  <c r="N33" i="12"/>
  <c r="N32" i="12"/>
  <c r="N31" i="12"/>
  <c r="N30" i="12"/>
  <c r="N29" i="12"/>
  <c r="N28" i="12"/>
  <c r="N27" i="12"/>
  <c r="N26" i="12"/>
  <c r="N25" i="12"/>
  <c r="N24" i="12"/>
  <c r="N23" i="12"/>
  <c r="N22" i="12"/>
  <c r="N21" i="12"/>
  <c r="N20" i="12"/>
  <c r="N19" i="12"/>
  <c r="N18" i="12"/>
  <c r="N17" i="12"/>
  <c r="N16" i="12"/>
  <c r="N15" i="12"/>
  <c r="N14" i="12"/>
  <c r="N13" i="12"/>
  <c r="N12" i="12"/>
  <c r="N11" i="12"/>
  <c r="N10" i="12"/>
  <c r="N9" i="12"/>
  <c r="N8" i="12"/>
  <c r="N7" i="12"/>
  <c r="N6" i="12"/>
  <c r="N5" i="12"/>
  <c r="N4" i="12"/>
  <c r="N3" i="12"/>
  <c r="N2" i="12"/>
  <c r="S4" i="10"/>
  <c r="R4" i="10"/>
  <c r="N105" i="11"/>
  <c r="N104" i="11"/>
  <c r="N103" i="11"/>
  <c r="N102" i="11"/>
  <c r="N101" i="11"/>
  <c r="N100"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6" i="11"/>
  <c r="N5" i="11"/>
  <c r="N4" i="11"/>
  <c r="N3" i="11"/>
  <c r="N2" i="11"/>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N105" i="10"/>
  <c r="N104" i="10"/>
  <c r="N103" i="10"/>
  <c r="N102" i="10"/>
  <c r="N101" i="10"/>
  <c r="N100" i="10"/>
  <c r="N99" i="10"/>
  <c r="N98" i="10"/>
  <c r="N97" i="10"/>
  <c r="N96" i="10"/>
  <c r="N95" i="10"/>
  <c r="N94" i="10"/>
  <c r="N93" i="10"/>
  <c r="N92" i="10"/>
  <c r="N91" i="10"/>
  <c r="N90" i="10"/>
  <c r="N89" i="10"/>
  <c r="N88" i="10"/>
  <c r="N87" i="10"/>
  <c r="N86" i="10"/>
  <c r="N85" i="10"/>
  <c r="N84" i="10"/>
  <c r="N83" i="10"/>
  <c r="N82" i="10"/>
  <c r="N81" i="10"/>
  <c r="N80" i="10"/>
  <c r="N79" i="10"/>
  <c r="N78" i="10"/>
  <c r="N77" i="10"/>
  <c r="N76" i="10"/>
  <c r="N75" i="10"/>
  <c r="N74" i="10"/>
  <c r="N73" i="10"/>
  <c r="N72" i="10"/>
  <c r="N71" i="10"/>
  <c r="N70" i="10"/>
  <c r="N69" i="10"/>
  <c r="N68" i="10"/>
  <c r="N67" i="10"/>
  <c r="N66" i="10"/>
  <c r="N65" i="10"/>
  <c r="N64" i="10"/>
  <c r="N63" i="10"/>
  <c r="N62" i="10"/>
  <c r="N61" i="10"/>
  <c r="N60" i="10"/>
  <c r="N59" i="10"/>
  <c r="N58" i="10"/>
  <c r="N57" i="10"/>
  <c r="N56" i="10"/>
  <c r="N55" i="10"/>
  <c r="N54" i="10"/>
  <c r="N53" i="10"/>
  <c r="N52" i="10"/>
  <c r="N51" i="10"/>
  <c r="N50" i="10"/>
  <c r="N49" i="10"/>
  <c r="N48" i="10"/>
  <c r="N47" i="10"/>
  <c r="N46" i="10"/>
  <c r="N45" i="10"/>
  <c r="N44" i="10"/>
  <c r="N43" i="10"/>
  <c r="N42" i="10"/>
  <c r="N41" i="10"/>
  <c r="N40" i="10"/>
  <c r="N39" i="10"/>
  <c r="N38" i="10"/>
  <c r="N37" i="10"/>
  <c r="N36" i="10"/>
  <c r="N35" i="10"/>
  <c r="N34" i="10"/>
  <c r="N33" i="10"/>
  <c r="N32" i="10"/>
  <c r="N31" i="10"/>
  <c r="N30" i="10"/>
  <c r="N29" i="10"/>
  <c r="N28" i="10"/>
  <c r="N27" i="10"/>
  <c r="N26" i="10"/>
  <c r="N25" i="10"/>
  <c r="N24" i="10"/>
  <c r="N23" i="10"/>
  <c r="N22" i="10"/>
  <c r="N21" i="10"/>
  <c r="N20" i="10"/>
  <c r="N19" i="10"/>
  <c r="N18" i="10"/>
  <c r="N17" i="10"/>
  <c r="N16" i="10"/>
  <c r="N15" i="10"/>
  <c r="N14" i="10"/>
  <c r="N13" i="10"/>
  <c r="N12" i="10"/>
  <c r="N11" i="10"/>
  <c r="N10" i="10"/>
  <c r="N9" i="10"/>
  <c r="Q8" i="10"/>
  <c r="P8" i="10"/>
  <c r="N8" i="10"/>
  <c r="Q7" i="10"/>
  <c r="P7" i="10"/>
  <c r="N7" i="10"/>
  <c r="N6" i="10"/>
  <c r="P5" i="10"/>
  <c r="N5" i="10"/>
  <c r="N4" i="10"/>
  <c r="P3" i="10"/>
  <c r="P4" i="10" s="1"/>
  <c r="N3" i="10"/>
  <c r="P2" i="10"/>
  <c r="N2" i="10"/>
  <c r="N7" i="1"/>
  <c r="N6" i="1"/>
  <c r="P4" i="15" l="1"/>
  <c r="R4" i="15" s="1"/>
  <c r="S4" i="15" s="1"/>
  <c r="P4" i="12"/>
  <c r="R4" i="12" s="1"/>
  <c r="S4" i="12" s="1"/>
  <c r="P4" i="2"/>
  <c r="R4" i="2" s="1"/>
  <c r="S4" i="2" s="1"/>
  <c r="P12" i="11"/>
  <c r="R12" i="11" s="1"/>
  <c r="S12" i="11" s="1"/>
  <c r="P12" i="10"/>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N3" i="1" l="1"/>
  <c r="N2" i="1"/>
  <c r="N4" i="1" l="1"/>
</calcChain>
</file>

<file path=xl/sharedStrings.xml><?xml version="1.0" encoding="utf-8"?>
<sst xmlns="http://schemas.openxmlformats.org/spreadsheetml/2006/main" count="1612" uniqueCount="140">
  <si>
    <t>text</t>
  </si>
  <si>
    <t>span2_index</t>
  </si>
  <si>
    <t>span1_index</t>
  </si>
  <si>
    <t>span1_text</t>
  </si>
  <si>
    <t>span2_text</t>
  </si>
  <si>
    <t>idx</t>
  </si>
  <si>
    <t>label</t>
  </si>
  <si>
    <t>Bernard , who had not told the government official that he was less than 21 when he filed for a homestead claim, did not consider that he had done anything dishonest. Still, anyone who knew that he was 19 years old could take his claim away from him .</t>
  </si>
  <si>
    <t>anyone</t>
  </si>
  <si>
    <t>him</t>
  </si>
  <si>
    <t>Mr. Moncrieff visited Chester 's luxurious New York apartment, thinking that it belonged to his son Edward . The result was that Mr. Moncrieff has decided to cancel Edward 's allowance on the ground that he no longer requires his financial support.</t>
  </si>
  <si>
    <t>Mr. Moncrieff</t>
  </si>
  <si>
    <t>his</t>
  </si>
  <si>
    <t>I tried to paint a picture of an orchard, with lemons in the lemon trees , but they came out looking more like light bulbs.</t>
  </si>
  <si>
    <t>lemon trees</t>
  </si>
  <si>
    <t>they</t>
  </si>
  <si>
    <t>Always before, Larry had helped Dad with his work. But he could not help him now, for Dad said that his boss at the railroad company would not want anyone but him to work in the office.</t>
  </si>
  <si>
    <t>Larry</t>
  </si>
  <si>
    <t>Since Chester was dependent on Uncle Vernon , he couldn't very well marry without his approval</t>
  </si>
  <si>
    <t>Chester</t>
  </si>
  <si>
    <t>The large ball crashed right through the table because it was made of styrofoam.</t>
  </si>
  <si>
    <t>The table</t>
  </si>
  <si>
    <t>it</t>
  </si>
  <si>
    <t>The path to the lake was blocked, so we couldn't use it .</t>
  </si>
  <si>
    <t>The path</t>
  </si>
  <si>
    <t>While Nancy and Ellen counted the silverware, Mrs. Smith hastened upstairs. In a few minutes she returned and one look at her stricken face told the girls that the precious map was gone.</t>
  </si>
  <si>
    <t>Ellen</t>
  </si>
  <si>
    <t>her</t>
  </si>
  <si>
    <t>Meanwhile, in the forest, the elephants are calling and hunting high and low for Arthur and Celeste , and their mothers are very worried. Fortunately, in flying over the town, an old marabou bird has seen them and come back quickly to tell the news.</t>
  </si>
  <si>
    <t>their mothers</t>
  </si>
  <si>
    <t>them</t>
  </si>
  <si>
    <t>The customer walked into the bank and stabbed one of the tellers. He was immediately taken to the hospital.</t>
  </si>
  <si>
    <t>The customer</t>
  </si>
  <si>
    <t>He</t>
  </si>
  <si>
    <t>Jane gave Joan candy because she was hungry.</t>
  </si>
  <si>
    <t>Jane</t>
  </si>
  <si>
    <t>she</t>
  </si>
  <si>
    <t>lemons</t>
  </si>
  <si>
    <t>Alice was dusting the living room and trying to find the button that Mama had hidden. No time today to look at old pictures in her favorite photo album. Today she had to hunt for a button, so she put the album on a chair without even opening it.</t>
  </si>
  <si>
    <t>Mama</t>
  </si>
  <si>
    <t>Larry , a timid teen-ager, lives with his widowed mother in a Brooklyn housing project. Larry Larry's father , a gang leader, was shot to death; his father's disciple, Antonio , takes Larry under his wing, and quickly molds him into a drug runner.</t>
  </si>
  <si>
    <t>Antonio</t>
  </si>
  <si>
    <t>Alice was dusting the living room and trying to find the button that Mama had hidden. No time today to look at old pictures in her favorite photo album . Today she had to hunt for a button , so she put the album on a chair without even opening it .</t>
  </si>
  <si>
    <t>chair</t>
  </si>
  <si>
    <t>living room</t>
  </si>
  <si>
    <t>Edward</t>
  </si>
  <si>
    <t>he</t>
  </si>
  <si>
    <t>Fred watched TV while George went out to buy groceries. After an hour he got back.</t>
  </si>
  <si>
    <t>Fred</t>
  </si>
  <si>
    <t>Arthur and Celeste</t>
  </si>
  <si>
    <t>Jane gave Joan candy because she wasn't hungry.</t>
  </si>
  <si>
    <t>Joan</t>
  </si>
  <si>
    <t>Dad</t>
  </si>
  <si>
    <t>The large ball crashed right through the table because it was made of steel.</t>
  </si>
  <si>
    <t>Larry's father</t>
  </si>
  <si>
    <t>Well satisfied with his purchases and feeling very elegant indeed, Babar goes to the photographer to have his picture taken.</t>
  </si>
  <si>
    <t>the photographer</t>
  </si>
  <si>
    <t>The lake</t>
  </si>
  <si>
    <t>Everyone really loved the oatmeal cookies ; only a few people liked the chocolate chip cookies . Next time, we should make more of them .</t>
  </si>
  <si>
    <t>The oatmeal cookies</t>
  </si>
  <si>
    <t>The stable was very roomy, with four good stalls; a large swinging window opened into the yard , which made it pleasant and airy.</t>
  </si>
  <si>
    <t>stable</t>
  </si>
  <si>
    <t>Papa looked down at the children 's faces , so puzzled and sad now. It was bad enough that they had to be denied so many things because he couldn't afford them.</t>
  </si>
  <si>
    <t>faces</t>
  </si>
  <si>
    <t>Joe Joe's uncle can still beat him at tennis, even though he is 30 years older.</t>
  </si>
  <si>
    <t>Joe</t>
  </si>
  <si>
    <t>Every day after dinner Mr. Schmidt took a long nap. Mark would let him sleep for an hour, then wake him up, scold him, and get him to work. He needed to get him to finish his work, because his work was beautiful</t>
  </si>
  <si>
    <t>Mark</t>
  </si>
  <si>
    <t>Papa looked down at the children 's faces , so puzzled and sad now. It was bad enough that they had to be denied so many things because he couldn't afford them .</t>
  </si>
  <si>
    <t>things</t>
  </si>
  <si>
    <t>Sam and Amy are passionately in love, but Amy's parents are unhappy about it, because they are snobs.</t>
  </si>
  <si>
    <t>Amy's parents</t>
  </si>
  <si>
    <t>Men had the right to keep their sons working for them until they were 21 years of age.</t>
  </si>
  <si>
    <t>Men</t>
  </si>
  <si>
    <t>The path to the lake was blocked, so we couldn't reach it .</t>
  </si>
  <si>
    <t>Fred watched TV while George went out to buy groceries. After an hour he got up.</t>
  </si>
  <si>
    <t>When they had eventually calmed down a bit , and had gotten home, Mr. Farley put the magic pebble in an iron safe . Some day they might want to use it , but really for now, what more could they wish for?</t>
  </si>
  <si>
    <t>safe</t>
  </si>
  <si>
    <t>the elephants</t>
  </si>
  <si>
    <t>their</t>
  </si>
  <si>
    <t>Uncle Vernon</t>
  </si>
  <si>
    <t>Bernard , who had not told the government official that he was less than 21 when he filed for a homestead claim, did not consider that he had done anything dishonest. Still, anyone who knew that he was 19 years old could take his claim away from him.</t>
  </si>
  <si>
    <t>Bernard</t>
  </si>
  <si>
    <t>children</t>
  </si>
  <si>
    <t>Bill passed the half-empty plate to John because he was full.</t>
  </si>
  <si>
    <t>John</t>
  </si>
  <si>
    <t>Patting her back, the woman smiled at the girl .</t>
  </si>
  <si>
    <t>The woman</t>
  </si>
  <si>
    <t>George</t>
  </si>
  <si>
    <t>One day Dick was teasing the colts, and did not know that the master was in the next field; but he was there, watching what was going on; over the hedge he jumped in a snap, and catching Dick by the arm, he hit him so hard that he roared with the pain and surprise.</t>
  </si>
  <si>
    <t>Dick</t>
  </si>
  <si>
    <t>button</t>
  </si>
  <si>
    <t>Sam and Amy are passionately in love, but Amy's parents are unhappy about it, because they are fifteen.</t>
  </si>
  <si>
    <t>The storekeepers stayed in town to run their stores and lived in the rooms behind them .</t>
  </si>
  <si>
    <t>stores</t>
  </si>
  <si>
    <t>the government official</t>
  </si>
  <si>
    <t>The large ball</t>
  </si>
  <si>
    <t>Sam and Amy</t>
  </si>
  <si>
    <t>Then Dad figured out how much the man owed the store; to that he added the man 's board-bill at the cook-shanty. He subtracted that amount from the man 's wages, and made out his check</t>
  </si>
  <si>
    <t>the man</t>
  </si>
  <si>
    <t>Joe's uncle</t>
  </si>
  <si>
    <t>the master</t>
  </si>
  <si>
    <t>yard</t>
  </si>
  <si>
    <t>Joe Joe's uncle can still beat him at tennis, even though he is 30 years younger.</t>
  </si>
  <si>
    <t>window</t>
  </si>
  <si>
    <t>Everyone really loved the oatmeal cookies ; only a few people liked the chocolate chip cookies . Next time, we should make fewer of them .</t>
  </si>
  <si>
    <t>Nancy</t>
  </si>
  <si>
    <t>Mr. Taylor was a man of uncertain temper and his general tendency was to think that David was a poor chump and that whatever step he took in any direction on his own account was just another proof of his innate idiocy,</t>
  </si>
  <si>
    <t>Mr. Taylor</t>
  </si>
  <si>
    <t>rooms</t>
  </si>
  <si>
    <t>The chocolate chip cookies</t>
  </si>
  <si>
    <t>album</t>
  </si>
  <si>
    <t>Mr. Schmidt</t>
  </si>
  <si>
    <t>The customer walked into the bank and stabbed one of the tellers. He was immediately taken to the police station.</t>
  </si>
  <si>
    <t>storekeepers</t>
  </si>
  <si>
    <t>Bill passed the half-empty plate to John because he was hungry.</t>
  </si>
  <si>
    <t>Bill</t>
  </si>
  <si>
    <t>s</t>
  </si>
  <si>
    <t>p</t>
  </si>
  <si>
    <t>Singular/Plural Pronoun</t>
  </si>
  <si>
    <t>right</t>
  </si>
  <si>
    <t>wrong</t>
  </si>
  <si>
    <t>MC-SENT-PLOSS</t>
  </si>
  <si>
    <t>P-SENT</t>
  </si>
  <si>
    <t>% Plural</t>
  </si>
  <si>
    <t>MC-SENT-PAIR</t>
  </si>
  <si>
    <t>Unique Pronouns</t>
  </si>
  <si>
    <t>Labels</t>
  </si>
  <si>
    <t>MC-MLM</t>
  </si>
  <si>
    <t>P-SPAN</t>
  </si>
  <si>
    <t>Avg Pron Tokens</t>
  </si>
  <si>
    <t>Avg Noun Tokens</t>
  </si>
  <si>
    <t>span1_token_len</t>
  </si>
  <si>
    <t>span2_token_len</t>
  </si>
  <si>
    <t>Differences in %</t>
  </si>
  <si>
    <t># Different Examples</t>
  </si>
  <si>
    <t>MC-SENT</t>
  </si>
  <si>
    <t>% FALSE</t>
  </si>
  <si>
    <t>Total % FALSE</t>
  </si>
  <si>
    <t>Total % Plural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</si>
</sst>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topLeftCell="C2" workbookViewId="0">
      <selection activeCell="M10" sqref="M10:N12"/>
    </sheetView>
  </sheetViews>
  <sheetFormatPr defaultRowHeight="14.25" x14ac:dyDescent="0.45"/>
  <cols>
    <col min="1" max="1" width="3.73046875" bestFit="1" customWidth="1"/>
    <col min="2" max="2" width="213.9296875" bestFit="1" customWidth="1"/>
    <col min="3" max="4" width="10.59765625" bestFit="1" customWidth="1"/>
    <col min="5" max="5" width="21.86328125" bestFit="1" customWidth="1"/>
    <col min="6" max="6" width="9.46484375" bestFit="1" customWidth="1"/>
    <col min="7" max="8" width="9.46484375" customWidth="1"/>
    <col min="9" max="9" width="3.73046875" bestFit="1" customWidth="1"/>
    <col min="10" max="10" width="5.33203125" bestFit="1" customWidth="1"/>
    <col min="12" max="12" width="19.59765625" bestFit="1" customWidth="1"/>
    <col min="13" max="13" width="14.3984375" bestFit="1" customWidth="1"/>
    <col min="16" max="16" width="14.33203125" bestFit="1" customWidth="1"/>
    <col min="17" max="17" width="5.59765625" bestFit="1" customWidth="1"/>
  </cols>
  <sheetData>
    <row r="1" spans="1:17" x14ac:dyDescent="0.45">
      <c r="B1" t="s">
        <v>0</v>
      </c>
      <c r="C1" t="s">
        <v>1</v>
      </c>
      <c r="D1" t="s">
        <v>2</v>
      </c>
      <c r="E1" t="s">
        <v>3</v>
      </c>
      <c r="F1" t="s">
        <v>4</v>
      </c>
      <c r="G1" t="s">
        <v>132</v>
      </c>
      <c r="H1" t="s">
        <v>133</v>
      </c>
      <c r="I1" t="s">
        <v>5</v>
      </c>
      <c r="J1" t="s">
        <v>6</v>
      </c>
      <c r="L1" t="s">
        <v>119</v>
      </c>
      <c r="P1" t="s">
        <v>126</v>
      </c>
      <c r="Q1" t="s">
        <v>127</v>
      </c>
    </row>
    <row r="2" spans="1:17" x14ac:dyDescent="0.45">
      <c r="A2">
        <v>0</v>
      </c>
      <c r="B2" t="s">
        <v>7</v>
      </c>
      <c r="C2">
        <v>47</v>
      </c>
      <c r="D2">
        <v>32</v>
      </c>
      <c r="E2" t="s">
        <v>8</v>
      </c>
      <c r="F2" t="s">
        <v>9</v>
      </c>
      <c r="G2">
        <v>2</v>
      </c>
      <c r="H2">
        <v>1</v>
      </c>
      <c r="I2">
        <v>0</v>
      </c>
      <c r="J2" t="b">
        <v>0</v>
      </c>
      <c r="L2" t="str">
        <f>INDEX(val_gold!$Q$2:$Q$10,MATCH($F2,val_gold!$P$2:$P$10,0))</f>
        <v>s</v>
      </c>
      <c r="M2" t="s">
        <v>117</v>
      </c>
      <c r="N2">
        <f>COUNTIFS($L$2:$L$105,$M2)</f>
        <v>78</v>
      </c>
      <c r="P2" t="s">
        <v>9</v>
      </c>
      <c r="Q2" t="s">
        <v>117</v>
      </c>
    </row>
    <row r="3" spans="1:17" x14ac:dyDescent="0.45">
      <c r="A3">
        <v>1</v>
      </c>
      <c r="B3" t="s">
        <v>10</v>
      </c>
      <c r="C3">
        <v>39</v>
      </c>
      <c r="D3">
        <v>0</v>
      </c>
      <c r="E3" t="s">
        <v>11</v>
      </c>
      <c r="F3" t="s">
        <v>12</v>
      </c>
      <c r="G3">
        <v>6</v>
      </c>
      <c r="H3">
        <v>1</v>
      </c>
      <c r="I3">
        <v>1</v>
      </c>
      <c r="J3" t="b">
        <v>1</v>
      </c>
      <c r="L3" t="str">
        <f>INDEX(val_gold!$Q$2:$Q$10,MATCH($F3,val_gold!$P$2:$P$10,0))</f>
        <v>s</v>
      </c>
      <c r="M3" t="s">
        <v>118</v>
      </c>
      <c r="N3">
        <f>COUNTIFS($L$2:$L$105,$M3)</f>
        <v>26</v>
      </c>
      <c r="P3" t="s">
        <v>12</v>
      </c>
      <c r="Q3" t="s">
        <v>117</v>
      </c>
    </row>
    <row r="4" spans="1:17" x14ac:dyDescent="0.45">
      <c r="A4">
        <v>2</v>
      </c>
      <c r="B4" t="s">
        <v>13</v>
      </c>
      <c r="C4">
        <v>17</v>
      </c>
      <c r="D4">
        <v>13</v>
      </c>
      <c r="E4" t="s">
        <v>14</v>
      </c>
      <c r="F4" t="s">
        <v>15</v>
      </c>
      <c r="G4">
        <v>3</v>
      </c>
      <c r="H4">
        <v>1</v>
      </c>
      <c r="I4">
        <v>2</v>
      </c>
      <c r="J4" t="b">
        <v>0</v>
      </c>
      <c r="L4" t="str">
        <f>INDEX(val_gold!$Q$2:$Q$10,MATCH($F4,val_gold!$P$2:$P$10,0))</f>
        <v>p</v>
      </c>
      <c r="M4" t="s">
        <v>124</v>
      </c>
      <c r="N4">
        <f>N3/SUM(N2:N3)</f>
        <v>0.25</v>
      </c>
      <c r="P4" t="s">
        <v>15</v>
      </c>
      <c r="Q4" t="s">
        <v>118</v>
      </c>
    </row>
    <row r="5" spans="1:17" x14ac:dyDescent="0.45">
      <c r="A5">
        <v>3</v>
      </c>
      <c r="B5" t="s">
        <v>16</v>
      </c>
      <c r="C5">
        <v>20</v>
      </c>
      <c r="D5">
        <v>2</v>
      </c>
      <c r="E5" t="s">
        <v>17</v>
      </c>
      <c r="F5" t="s">
        <v>12</v>
      </c>
      <c r="G5">
        <v>1</v>
      </c>
      <c r="H5">
        <v>1</v>
      </c>
      <c r="I5">
        <v>3</v>
      </c>
      <c r="J5" t="b">
        <v>0</v>
      </c>
      <c r="L5" t="str">
        <f>INDEX(val_gold!$Q$2:$Q$10,MATCH($F5,val_gold!$P$2:$P$10,0))</f>
        <v>s</v>
      </c>
      <c r="P5" t="s">
        <v>22</v>
      </c>
      <c r="Q5" t="s">
        <v>117</v>
      </c>
    </row>
    <row r="6" spans="1:17" x14ac:dyDescent="0.45">
      <c r="A6">
        <v>4</v>
      </c>
      <c r="B6" t="s">
        <v>18</v>
      </c>
      <c r="C6">
        <v>14</v>
      </c>
      <c r="D6">
        <v>1</v>
      </c>
      <c r="E6" t="s">
        <v>19</v>
      </c>
      <c r="F6" t="s">
        <v>12</v>
      </c>
      <c r="G6">
        <v>2</v>
      </c>
      <c r="H6">
        <v>1</v>
      </c>
      <c r="I6">
        <v>4</v>
      </c>
      <c r="J6" t="b">
        <v>0</v>
      </c>
      <c r="L6" t="str">
        <f>INDEX(val_gold!$Q$2:$Q$10,MATCH($F6,val_gold!$P$2:$P$10,0))</f>
        <v>s</v>
      </c>
      <c r="M6" t="s">
        <v>131</v>
      </c>
      <c r="N6">
        <f>AVERAGE($G2:$G105)</f>
        <v>1.9807692307692308</v>
      </c>
      <c r="P6" t="s">
        <v>27</v>
      </c>
      <c r="Q6" t="s">
        <v>117</v>
      </c>
    </row>
    <row r="7" spans="1:17" x14ac:dyDescent="0.45">
      <c r="A7">
        <v>5</v>
      </c>
      <c r="B7" t="s">
        <v>20</v>
      </c>
      <c r="C7">
        <v>9</v>
      </c>
      <c r="D7">
        <v>6</v>
      </c>
      <c r="E7" t="s">
        <v>21</v>
      </c>
      <c r="F7" t="s">
        <v>22</v>
      </c>
      <c r="G7">
        <v>2</v>
      </c>
      <c r="H7">
        <v>1</v>
      </c>
      <c r="I7">
        <v>5</v>
      </c>
      <c r="J7" t="b">
        <v>1</v>
      </c>
      <c r="L7" t="str">
        <f>INDEX(val_gold!$Q$2:$Q$10,MATCH($F7,val_gold!$P$2:$P$10,0))</f>
        <v>s</v>
      </c>
      <c r="M7" t="s">
        <v>130</v>
      </c>
      <c r="N7">
        <f>AVERAGE($H3:$H106)</f>
        <v>1</v>
      </c>
      <c r="P7" t="s">
        <v>30</v>
      </c>
      <c r="Q7" t="s">
        <v>118</v>
      </c>
    </row>
    <row r="8" spans="1:17" x14ac:dyDescent="0.45">
      <c r="A8">
        <v>6</v>
      </c>
      <c r="B8" t="s">
        <v>23</v>
      </c>
      <c r="C8">
        <v>11</v>
      </c>
      <c r="D8">
        <v>0</v>
      </c>
      <c r="E8" t="s">
        <v>24</v>
      </c>
      <c r="F8" t="s">
        <v>22</v>
      </c>
      <c r="G8">
        <v>2</v>
      </c>
      <c r="H8">
        <v>1</v>
      </c>
      <c r="I8">
        <v>6</v>
      </c>
      <c r="J8" t="b">
        <v>1</v>
      </c>
      <c r="L8" t="str">
        <f>INDEX(val_gold!$Q$2:$Q$10,MATCH($F8,val_gold!$P$2:$P$10,0))</f>
        <v>s</v>
      </c>
      <c r="P8" t="s">
        <v>33</v>
      </c>
      <c r="Q8" t="s">
        <v>117</v>
      </c>
    </row>
    <row r="9" spans="1:17" x14ac:dyDescent="0.45">
      <c r="A9">
        <v>7</v>
      </c>
      <c r="B9" t="s">
        <v>25</v>
      </c>
      <c r="C9">
        <v>21</v>
      </c>
      <c r="D9">
        <v>3</v>
      </c>
      <c r="E9" t="s">
        <v>26</v>
      </c>
      <c r="F9" t="s">
        <v>27</v>
      </c>
      <c r="G9">
        <v>2</v>
      </c>
      <c r="H9">
        <v>1</v>
      </c>
      <c r="I9">
        <v>7</v>
      </c>
      <c r="J9" t="b">
        <v>0</v>
      </c>
      <c r="L9" t="str">
        <f>INDEX(val_gold!$Q$2:$Q$10,MATCH($F9,val_gold!$P$2:$P$10,0))</f>
        <v>s</v>
      </c>
      <c r="P9" t="s">
        <v>36</v>
      </c>
      <c r="Q9" t="s">
        <v>117</v>
      </c>
    </row>
    <row r="10" spans="1:17" x14ac:dyDescent="0.45">
      <c r="A10">
        <v>8</v>
      </c>
      <c r="B10" t="s">
        <v>28</v>
      </c>
      <c r="C10">
        <v>36</v>
      </c>
      <c r="D10">
        <v>19</v>
      </c>
      <c r="E10" t="s">
        <v>29</v>
      </c>
      <c r="F10" t="s">
        <v>30</v>
      </c>
      <c r="G10">
        <v>2</v>
      </c>
      <c r="H10">
        <v>1</v>
      </c>
      <c r="I10">
        <v>8</v>
      </c>
      <c r="J10" t="b">
        <v>0</v>
      </c>
      <c r="L10" t="str">
        <f>INDEX(val_gold!$Q$2:$Q$10,MATCH($F10,val_gold!$P$2:$P$10,0))</f>
        <v>p</v>
      </c>
      <c r="M10" t="b">
        <v>1</v>
      </c>
      <c r="N10">
        <f>COUNTIFS($J$2:$J$105,$M10)</f>
        <v>38</v>
      </c>
      <c r="P10" t="s">
        <v>79</v>
      </c>
      <c r="Q10" t="s">
        <v>118</v>
      </c>
    </row>
    <row r="11" spans="1:17" x14ac:dyDescent="0.45">
      <c r="A11">
        <v>9</v>
      </c>
      <c r="B11" t="s">
        <v>31</v>
      </c>
      <c r="C11">
        <v>12</v>
      </c>
      <c r="D11">
        <v>0</v>
      </c>
      <c r="E11" t="s">
        <v>32</v>
      </c>
      <c r="F11" t="s">
        <v>33</v>
      </c>
      <c r="G11">
        <v>2</v>
      </c>
      <c r="H11">
        <v>1</v>
      </c>
      <c r="I11">
        <v>9</v>
      </c>
      <c r="J11" t="b">
        <v>0</v>
      </c>
      <c r="L11" t="str">
        <f>INDEX(val_gold!$Q$2:$Q$10,MATCH($F11,val_gold!$P$2:$P$10,0))</f>
        <v>s</v>
      </c>
      <c r="M11" t="b">
        <v>0</v>
      </c>
      <c r="N11">
        <f>COUNTIFS($J$2:$J$105,$M11)</f>
        <v>66</v>
      </c>
    </row>
    <row r="12" spans="1:17" x14ac:dyDescent="0.45">
      <c r="A12">
        <v>10</v>
      </c>
      <c r="B12" t="s">
        <v>34</v>
      </c>
      <c r="C12">
        <v>5</v>
      </c>
      <c r="D12">
        <v>0</v>
      </c>
      <c r="E12" t="s">
        <v>35</v>
      </c>
      <c r="F12" t="s">
        <v>36</v>
      </c>
      <c r="G12">
        <v>1</v>
      </c>
      <c r="H12">
        <v>1</v>
      </c>
      <c r="I12">
        <v>10</v>
      </c>
      <c r="J12" t="b">
        <v>0</v>
      </c>
      <c r="L12" t="str">
        <f>INDEX(val_gold!$Q$2:$Q$10,MATCH($F12,val_gold!$P$2:$P$10,0))</f>
        <v>s</v>
      </c>
      <c r="M12" t="s">
        <v>137</v>
      </c>
      <c r="N12">
        <f>N11/SUM(N10:N11)</f>
        <v>0.63461538461538458</v>
      </c>
    </row>
    <row r="13" spans="1:17" x14ac:dyDescent="0.45">
      <c r="A13">
        <v>11</v>
      </c>
      <c r="B13" t="s">
        <v>13</v>
      </c>
      <c r="C13">
        <v>17</v>
      </c>
      <c r="D13">
        <v>10</v>
      </c>
      <c r="E13" t="s">
        <v>37</v>
      </c>
      <c r="F13" t="s">
        <v>15</v>
      </c>
      <c r="G13">
        <v>2</v>
      </c>
      <c r="H13">
        <v>1</v>
      </c>
      <c r="I13">
        <v>11</v>
      </c>
      <c r="J13" t="b">
        <v>1</v>
      </c>
      <c r="L13" t="str">
        <f>INDEX(val_gold!$Q$2:$Q$10,MATCH($F13,val_gold!$P$2:$P$10,0))</f>
        <v>p</v>
      </c>
    </row>
    <row r="14" spans="1:17" x14ac:dyDescent="0.45">
      <c r="A14">
        <v>12</v>
      </c>
      <c r="B14" t="s">
        <v>38</v>
      </c>
      <c r="C14">
        <v>25</v>
      </c>
      <c r="D14">
        <v>13</v>
      </c>
      <c r="E14" t="s">
        <v>39</v>
      </c>
      <c r="F14" t="s">
        <v>27</v>
      </c>
      <c r="G14">
        <v>2</v>
      </c>
      <c r="H14">
        <v>1</v>
      </c>
      <c r="I14">
        <v>12</v>
      </c>
      <c r="J14" t="b">
        <v>0</v>
      </c>
      <c r="L14" t="str">
        <f>INDEX(val_gold!$Q$2:$Q$10,MATCH($F14,val_gold!$P$2:$P$10,0))</f>
        <v>s</v>
      </c>
    </row>
    <row r="15" spans="1:17" x14ac:dyDescent="0.45">
      <c r="A15">
        <v>13</v>
      </c>
      <c r="B15" t="s">
        <v>40</v>
      </c>
      <c r="C15">
        <v>34</v>
      </c>
      <c r="D15">
        <v>29</v>
      </c>
      <c r="E15" t="s">
        <v>41</v>
      </c>
      <c r="F15" t="s">
        <v>12</v>
      </c>
      <c r="G15">
        <v>3</v>
      </c>
      <c r="H15">
        <v>1</v>
      </c>
      <c r="I15">
        <v>13</v>
      </c>
      <c r="J15" t="b">
        <v>1</v>
      </c>
      <c r="L15" t="str">
        <f>INDEX(val_gold!$Q$2:$Q$10,MATCH($F15,val_gold!$P$2:$P$10,0))</f>
        <v>s</v>
      </c>
    </row>
    <row r="16" spans="1:17" x14ac:dyDescent="0.45">
      <c r="A16">
        <v>14</v>
      </c>
      <c r="B16" t="s">
        <v>42</v>
      </c>
      <c r="C16">
        <v>50</v>
      </c>
      <c r="D16">
        <v>46</v>
      </c>
      <c r="E16" t="s">
        <v>43</v>
      </c>
      <c r="F16" t="s">
        <v>22</v>
      </c>
      <c r="G16">
        <v>1</v>
      </c>
      <c r="H16">
        <v>1</v>
      </c>
      <c r="I16">
        <v>14</v>
      </c>
      <c r="J16" t="b">
        <v>0</v>
      </c>
      <c r="L16" t="str">
        <f>INDEX(val_gold!$Q$2:$Q$10,MATCH($F16,val_gold!$P$2:$P$10,0))</f>
        <v>s</v>
      </c>
    </row>
    <row r="17" spans="1:12" x14ac:dyDescent="0.45">
      <c r="A17">
        <v>15</v>
      </c>
      <c r="B17" t="s">
        <v>40</v>
      </c>
      <c r="C17">
        <v>34</v>
      </c>
      <c r="D17">
        <v>0</v>
      </c>
      <c r="E17" t="s">
        <v>17</v>
      </c>
      <c r="F17" t="s">
        <v>12</v>
      </c>
      <c r="G17">
        <v>1</v>
      </c>
      <c r="H17">
        <v>1</v>
      </c>
      <c r="I17">
        <v>15</v>
      </c>
      <c r="J17" t="b">
        <v>0</v>
      </c>
      <c r="L17" t="str">
        <f>INDEX(val_gold!$Q$2:$Q$10,MATCH($F17,val_gold!$P$2:$P$10,0))</f>
        <v>s</v>
      </c>
    </row>
    <row r="18" spans="1:12" x14ac:dyDescent="0.45">
      <c r="A18">
        <v>16</v>
      </c>
      <c r="B18" t="s">
        <v>42</v>
      </c>
      <c r="C18">
        <v>50</v>
      </c>
      <c r="D18">
        <v>4</v>
      </c>
      <c r="E18" t="s">
        <v>44</v>
      </c>
      <c r="F18" t="s">
        <v>22</v>
      </c>
      <c r="G18">
        <v>2</v>
      </c>
      <c r="H18">
        <v>1</v>
      </c>
      <c r="I18">
        <v>16</v>
      </c>
      <c r="J18" t="b">
        <v>0</v>
      </c>
      <c r="L18" t="str">
        <f>INDEX(val_gold!$Q$2:$Q$10,MATCH($F18,val_gold!$P$2:$P$10,0))</f>
        <v>s</v>
      </c>
    </row>
    <row r="19" spans="1:12" x14ac:dyDescent="0.45">
      <c r="A19">
        <v>17</v>
      </c>
      <c r="B19" t="s">
        <v>10</v>
      </c>
      <c r="C19">
        <v>35</v>
      </c>
      <c r="D19">
        <v>16</v>
      </c>
      <c r="E19" t="s">
        <v>45</v>
      </c>
      <c r="F19" t="s">
        <v>46</v>
      </c>
      <c r="G19">
        <v>1</v>
      </c>
      <c r="H19">
        <v>1</v>
      </c>
      <c r="I19">
        <v>17</v>
      </c>
      <c r="J19" t="b">
        <v>1</v>
      </c>
      <c r="L19" t="str">
        <f>INDEX(val_gold!$Q$2:$Q$10,MATCH($F19,val_gold!$P$2:$P$10,0))</f>
        <v>s</v>
      </c>
    </row>
    <row r="20" spans="1:12" x14ac:dyDescent="0.45">
      <c r="A20">
        <v>18</v>
      </c>
      <c r="B20" t="s">
        <v>47</v>
      </c>
      <c r="C20">
        <v>13</v>
      </c>
      <c r="D20">
        <v>0</v>
      </c>
      <c r="E20" t="s">
        <v>48</v>
      </c>
      <c r="F20" t="s">
        <v>46</v>
      </c>
      <c r="G20">
        <v>1</v>
      </c>
      <c r="H20">
        <v>1</v>
      </c>
      <c r="I20">
        <v>18</v>
      </c>
      <c r="J20" t="b">
        <v>0</v>
      </c>
      <c r="L20" t="str">
        <f>INDEX(val_gold!$Q$2:$Q$10,MATCH($F20,val_gold!$P$2:$P$10,0))</f>
        <v>s</v>
      </c>
    </row>
    <row r="21" spans="1:12" x14ac:dyDescent="0.45">
      <c r="A21">
        <v>19</v>
      </c>
      <c r="B21" t="s">
        <v>28</v>
      </c>
      <c r="C21">
        <v>36</v>
      </c>
      <c r="D21">
        <v>14</v>
      </c>
      <c r="E21" t="s">
        <v>49</v>
      </c>
      <c r="F21" t="s">
        <v>30</v>
      </c>
      <c r="G21">
        <v>4</v>
      </c>
      <c r="H21">
        <v>1</v>
      </c>
      <c r="I21">
        <v>19</v>
      </c>
      <c r="J21" t="b">
        <v>1</v>
      </c>
      <c r="L21" t="str">
        <f>INDEX(val_gold!$Q$2:$Q$10,MATCH($F21,val_gold!$P$2:$P$10,0))</f>
        <v>p</v>
      </c>
    </row>
    <row r="22" spans="1:12" x14ac:dyDescent="0.45">
      <c r="A22">
        <v>20</v>
      </c>
      <c r="B22" t="s">
        <v>18</v>
      </c>
      <c r="C22">
        <v>8</v>
      </c>
      <c r="D22">
        <v>1</v>
      </c>
      <c r="E22" t="s">
        <v>19</v>
      </c>
      <c r="F22" t="s">
        <v>46</v>
      </c>
      <c r="G22">
        <v>2</v>
      </c>
      <c r="H22">
        <v>1</v>
      </c>
      <c r="I22">
        <v>20</v>
      </c>
      <c r="J22" t="b">
        <v>1</v>
      </c>
      <c r="L22" t="str">
        <f>INDEX(val_gold!$Q$2:$Q$10,MATCH($F22,val_gold!$P$2:$P$10,0))</f>
        <v>s</v>
      </c>
    </row>
    <row r="23" spans="1:12" x14ac:dyDescent="0.45">
      <c r="A23">
        <v>21</v>
      </c>
      <c r="B23" t="s">
        <v>50</v>
      </c>
      <c r="C23">
        <v>5</v>
      </c>
      <c r="D23">
        <v>2</v>
      </c>
      <c r="E23" t="s">
        <v>51</v>
      </c>
      <c r="F23" t="s">
        <v>36</v>
      </c>
      <c r="G23">
        <v>2</v>
      </c>
      <c r="H23">
        <v>1</v>
      </c>
      <c r="I23">
        <v>21</v>
      </c>
      <c r="J23" t="b">
        <v>0</v>
      </c>
      <c r="L23" t="str">
        <f>INDEX(val_gold!$Q$2:$Q$10,MATCH($F23,val_gold!$P$2:$P$10,0))</f>
        <v>s</v>
      </c>
    </row>
    <row r="24" spans="1:12" x14ac:dyDescent="0.45">
      <c r="A24">
        <v>22</v>
      </c>
      <c r="B24" t="s">
        <v>16</v>
      </c>
      <c r="C24">
        <v>10</v>
      </c>
      <c r="D24">
        <v>5</v>
      </c>
      <c r="E24" t="s">
        <v>52</v>
      </c>
      <c r="F24" t="s">
        <v>46</v>
      </c>
      <c r="G24">
        <v>1</v>
      </c>
      <c r="H24">
        <v>1</v>
      </c>
      <c r="I24">
        <v>22</v>
      </c>
      <c r="J24" t="b">
        <v>0</v>
      </c>
      <c r="L24" t="str">
        <f>INDEX(val_gold!$Q$2:$Q$10,MATCH($F24,val_gold!$P$2:$P$10,0))</f>
        <v>s</v>
      </c>
    </row>
    <row r="25" spans="1:12" x14ac:dyDescent="0.45">
      <c r="A25">
        <v>23</v>
      </c>
      <c r="B25" t="s">
        <v>53</v>
      </c>
      <c r="C25">
        <v>9</v>
      </c>
      <c r="D25">
        <v>6</v>
      </c>
      <c r="E25" t="s">
        <v>21</v>
      </c>
      <c r="F25" t="s">
        <v>22</v>
      </c>
      <c r="G25">
        <v>2</v>
      </c>
      <c r="H25">
        <v>1</v>
      </c>
      <c r="I25">
        <v>23</v>
      </c>
      <c r="J25" t="b">
        <v>0</v>
      </c>
      <c r="L25" t="str">
        <f>INDEX(val_gold!$Q$2:$Q$10,MATCH($F25,val_gold!$P$2:$P$10,0))</f>
        <v>s</v>
      </c>
    </row>
    <row r="26" spans="1:12" x14ac:dyDescent="0.45">
      <c r="A26">
        <v>24</v>
      </c>
      <c r="B26" t="s">
        <v>40</v>
      </c>
      <c r="C26">
        <v>34</v>
      </c>
      <c r="D26">
        <v>16</v>
      </c>
      <c r="E26" t="s">
        <v>54</v>
      </c>
      <c r="F26" t="s">
        <v>12</v>
      </c>
      <c r="G26">
        <v>3</v>
      </c>
      <c r="H26">
        <v>1</v>
      </c>
      <c r="I26">
        <v>24</v>
      </c>
      <c r="J26" t="b">
        <v>0</v>
      </c>
      <c r="L26" t="str">
        <f>INDEX(val_gold!$Q$2:$Q$10,MATCH($F26,val_gold!$P$2:$P$10,0))</f>
        <v>s</v>
      </c>
    </row>
    <row r="27" spans="1:12" x14ac:dyDescent="0.45">
      <c r="A27">
        <v>25</v>
      </c>
      <c r="B27" t="s">
        <v>55</v>
      </c>
      <c r="C27">
        <v>3</v>
      </c>
      <c r="D27">
        <v>13</v>
      </c>
      <c r="E27" t="s">
        <v>56</v>
      </c>
      <c r="F27" t="s">
        <v>12</v>
      </c>
      <c r="G27">
        <v>2</v>
      </c>
      <c r="H27">
        <v>1</v>
      </c>
      <c r="I27">
        <v>25</v>
      </c>
      <c r="J27" t="b">
        <v>0</v>
      </c>
      <c r="L27" t="str">
        <f>INDEX(val_gold!$Q$2:$Q$10,MATCH($F27,val_gold!$P$2:$P$10,0))</f>
        <v>s</v>
      </c>
    </row>
    <row r="28" spans="1:12" x14ac:dyDescent="0.45">
      <c r="A28">
        <v>26</v>
      </c>
      <c r="B28" t="s">
        <v>16</v>
      </c>
      <c r="C28">
        <v>14</v>
      </c>
      <c r="D28">
        <v>5</v>
      </c>
      <c r="E28" t="s">
        <v>52</v>
      </c>
      <c r="F28" t="s">
        <v>9</v>
      </c>
      <c r="G28">
        <v>1</v>
      </c>
      <c r="H28">
        <v>1</v>
      </c>
      <c r="I28">
        <v>26</v>
      </c>
      <c r="J28" t="b">
        <v>1</v>
      </c>
      <c r="L28" t="str">
        <f>INDEX(val_gold!$Q$2:$Q$10,MATCH($F28,val_gold!$P$2:$P$10,0))</f>
        <v>s</v>
      </c>
    </row>
    <row r="29" spans="1:12" x14ac:dyDescent="0.45">
      <c r="A29">
        <v>27</v>
      </c>
      <c r="B29" t="s">
        <v>10</v>
      </c>
      <c r="C29">
        <v>39</v>
      </c>
      <c r="D29">
        <v>16</v>
      </c>
      <c r="E29" t="s">
        <v>45</v>
      </c>
      <c r="F29" t="s">
        <v>12</v>
      </c>
      <c r="G29">
        <v>1</v>
      </c>
      <c r="H29">
        <v>1</v>
      </c>
      <c r="I29">
        <v>27</v>
      </c>
      <c r="J29" t="b">
        <v>0</v>
      </c>
      <c r="L29" t="str">
        <f>INDEX(val_gold!$Q$2:$Q$10,MATCH($F29,val_gold!$P$2:$P$10,0))</f>
        <v>s</v>
      </c>
    </row>
    <row r="30" spans="1:12" x14ac:dyDescent="0.45">
      <c r="A30">
        <v>28</v>
      </c>
      <c r="B30" t="s">
        <v>23</v>
      </c>
      <c r="C30">
        <v>11</v>
      </c>
      <c r="D30">
        <v>3</v>
      </c>
      <c r="E30" t="s">
        <v>57</v>
      </c>
      <c r="F30" t="s">
        <v>22</v>
      </c>
      <c r="G30">
        <v>2</v>
      </c>
      <c r="H30">
        <v>1</v>
      </c>
      <c r="I30">
        <v>28</v>
      </c>
      <c r="J30" t="b">
        <v>0</v>
      </c>
      <c r="L30" t="str">
        <f>INDEX(val_gold!$Q$2:$Q$10,MATCH($F30,val_gold!$P$2:$P$10,0))</f>
        <v>s</v>
      </c>
    </row>
    <row r="31" spans="1:12" x14ac:dyDescent="0.45">
      <c r="A31">
        <v>29</v>
      </c>
      <c r="B31" t="s">
        <v>58</v>
      </c>
      <c r="C31">
        <v>24</v>
      </c>
      <c r="D31">
        <v>3</v>
      </c>
      <c r="E31" t="s">
        <v>59</v>
      </c>
      <c r="F31" t="s">
        <v>30</v>
      </c>
      <c r="G31">
        <v>4</v>
      </c>
      <c r="H31">
        <v>1</v>
      </c>
      <c r="I31">
        <v>29</v>
      </c>
      <c r="J31" t="b">
        <v>1</v>
      </c>
      <c r="L31" t="str">
        <f>INDEX(val_gold!$Q$2:$Q$10,MATCH($F31,val_gold!$P$2:$P$10,0))</f>
        <v>p</v>
      </c>
    </row>
    <row r="32" spans="1:12" x14ac:dyDescent="0.45">
      <c r="A32">
        <v>30</v>
      </c>
      <c r="B32" t="s">
        <v>60</v>
      </c>
      <c r="C32">
        <v>20</v>
      </c>
      <c r="D32">
        <v>1</v>
      </c>
      <c r="E32" t="s">
        <v>61</v>
      </c>
      <c r="F32" t="s">
        <v>22</v>
      </c>
      <c r="G32">
        <v>1</v>
      </c>
      <c r="H32">
        <v>1</v>
      </c>
      <c r="I32">
        <v>30</v>
      </c>
      <c r="J32" t="b">
        <v>1</v>
      </c>
      <c r="L32" t="str">
        <f>INDEX(val_gold!$Q$2:$Q$10,MATCH($F32,val_gold!$P$2:$P$10,0))</f>
        <v>s</v>
      </c>
    </row>
    <row r="33" spans="1:12" x14ac:dyDescent="0.45">
      <c r="A33">
        <v>31</v>
      </c>
      <c r="B33" t="s">
        <v>62</v>
      </c>
      <c r="C33">
        <v>19</v>
      </c>
      <c r="D33">
        <v>7</v>
      </c>
      <c r="E33" t="s">
        <v>63</v>
      </c>
      <c r="F33" t="s">
        <v>15</v>
      </c>
      <c r="G33">
        <v>1</v>
      </c>
      <c r="H33">
        <v>1</v>
      </c>
      <c r="I33">
        <v>31</v>
      </c>
      <c r="J33" t="b">
        <v>0</v>
      </c>
      <c r="L33" t="str">
        <f>INDEX(val_gold!$Q$2:$Q$10,MATCH($F33,val_gold!$P$2:$P$10,0))</f>
        <v>p</v>
      </c>
    </row>
    <row r="34" spans="1:12" x14ac:dyDescent="0.45">
      <c r="A34">
        <v>32</v>
      </c>
      <c r="B34" t="s">
        <v>64</v>
      </c>
      <c r="C34">
        <v>11</v>
      </c>
      <c r="D34">
        <v>0</v>
      </c>
      <c r="E34" t="s">
        <v>65</v>
      </c>
      <c r="F34" t="s">
        <v>46</v>
      </c>
      <c r="G34">
        <v>1</v>
      </c>
      <c r="H34">
        <v>1</v>
      </c>
      <c r="I34">
        <v>32</v>
      </c>
      <c r="J34" t="b">
        <v>0</v>
      </c>
      <c r="L34" t="str">
        <f>INDEX(val_gold!$Q$2:$Q$10,MATCH($F34,val_gold!$P$2:$P$10,0))</f>
        <v>s</v>
      </c>
    </row>
    <row r="35" spans="1:12" x14ac:dyDescent="0.45">
      <c r="A35">
        <v>33</v>
      </c>
      <c r="B35" t="s">
        <v>66</v>
      </c>
      <c r="C35">
        <v>39</v>
      </c>
      <c r="D35">
        <v>10</v>
      </c>
      <c r="E35" t="s">
        <v>67</v>
      </c>
      <c r="F35" t="s">
        <v>12</v>
      </c>
      <c r="G35">
        <v>1</v>
      </c>
      <c r="H35">
        <v>1</v>
      </c>
      <c r="I35">
        <v>33</v>
      </c>
      <c r="J35" t="b">
        <v>0</v>
      </c>
      <c r="L35" t="str">
        <f>INDEX(val_gold!$Q$2:$Q$10,MATCH($F35,val_gold!$P$2:$P$10,0))</f>
        <v>s</v>
      </c>
    </row>
    <row r="36" spans="1:12" x14ac:dyDescent="0.45">
      <c r="A36">
        <v>34</v>
      </c>
      <c r="B36" t="s">
        <v>68</v>
      </c>
      <c r="C36">
        <v>31</v>
      </c>
      <c r="D36">
        <v>7</v>
      </c>
      <c r="E36" t="s">
        <v>63</v>
      </c>
      <c r="F36" t="s">
        <v>30</v>
      </c>
      <c r="G36">
        <v>1</v>
      </c>
      <c r="H36">
        <v>1</v>
      </c>
      <c r="I36">
        <v>34</v>
      </c>
      <c r="J36" t="b">
        <v>0</v>
      </c>
      <c r="L36" t="str">
        <f>INDEX(val_gold!$Q$2:$Q$10,MATCH($F36,val_gold!$P$2:$P$10,0))</f>
        <v>p</v>
      </c>
    </row>
    <row r="37" spans="1:12" x14ac:dyDescent="0.45">
      <c r="A37">
        <v>35</v>
      </c>
      <c r="B37" t="s">
        <v>10</v>
      </c>
      <c r="C37">
        <v>35</v>
      </c>
      <c r="D37">
        <v>3</v>
      </c>
      <c r="E37" t="s">
        <v>19</v>
      </c>
      <c r="F37" t="s">
        <v>46</v>
      </c>
      <c r="G37">
        <v>2</v>
      </c>
      <c r="H37">
        <v>1</v>
      </c>
      <c r="I37">
        <v>35</v>
      </c>
      <c r="J37" t="b">
        <v>0</v>
      </c>
      <c r="L37" t="str">
        <f>INDEX(val_gold!$Q$2:$Q$10,MATCH($F37,val_gold!$P$2:$P$10,0))</f>
        <v>s</v>
      </c>
    </row>
    <row r="38" spans="1:12" x14ac:dyDescent="0.45">
      <c r="A38">
        <v>36</v>
      </c>
      <c r="B38" t="s">
        <v>68</v>
      </c>
      <c r="C38">
        <v>31</v>
      </c>
      <c r="D38">
        <v>26</v>
      </c>
      <c r="E38" t="s">
        <v>69</v>
      </c>
      <c r="F38" t="s">
        <v>30</v>
      </c>
      <c r="G38">
        <v>1</v>
      </c>
      <c r="H38">
        <v>1</v>
      </c>
      <c r="I38">
        <v>36</v>
      </c>
      <c r="J38" t="b">
        <v>1</v>
      </c>
      <c r="L38" t="str">
        <f>INDEX(val_gold!$Q$2:$Q$10,MATCH($F38,val_gold!$P$2:$P$10,0))</f>
        <v>p</v>
      </c>
    </row>
    <row r="39" spans="1:12" x14ac:dyDescent="0.45">
      <c r="A39">
        <v>37</v>
      </c>
      <c r="B39" t="s">
        <v>70</v>
      </c>
      <c r="C39">
        <v>15</v>
      </c>
      <c r="D39">
        <v>8</v>
      </c>
      <c r="E39" t="s">
        <v>71</v>
      </c>
      <c r="F39" t="s">
        <v>15</v>
      </c>
      <c r="G39">
        <v>3</v>
      </c>
      <c r="H39">
        <v>1</v>
      </c>
      <c r="I39">
        <v>37</v>
      </c>
      <c r="J39" t="b">
        <v>1</v>
      </c>
      <c r="L39" t="str">
        <f>INDEX(val_gold!$Q$2:$Q$10,MATCH($F39,val_gold!$P$2:$P$10,0))</f>
        <v>p</v>
      </c>
    </row>
    <row r="40" spans="1:12" x14ac:dyDescent="0.45">
      <c r="A40">
        <v>38</v>
      </c>
      <c r="B40" t="s">
        <v>72</v>
      </c>
      <c r="C40">
        <v>12</v>
      </c>
      <c r="D40">
        <v>0</v>
      </c>
      <c r="E40" t="s">
        <v>73</v>
      </c>
      <c r="F40" t="s">
        <v>15</v>
      </c>
      <c r="G40">
        <v>1</v>
      </c>
      <c r="H40">
        <v>1</v>
      </c>
      <c r="I40">
        <v>38</v>
      </c>
      <c r="J40" t="b">
        <v>0</v>
      </c>
      <c r="L40" t="str">
        <f>INDEX(val_gold!$Q$2:$Q$10,MATCH($F40,val_gold!$P$2:$P$10,0))</f>
        <v>p</v>
      </c>
    </row>
    <row r="41" spans="1:12" x14ac:dyDescent="0.45">
      <c r="A41">
        <v>39</v>
      </c>
      <c r="B41" t="s">
        <v>74</v>
      </c>
      <c r="C41">
        <v>11</v>
      </c>
      <c r="D41">
        <v>0</v>
      </c>
      <c r="E41" t="s">
        <v>24</v>
      </c>
      <c r="F41" t="s">
        <v>22</v>
      </c>
      <c r="G41">
        <v>2</v>
      </c>
      <c r="H41">
        <v>1</v>
      </c>
      <c r="I41">
        <v>39</v>
      </c>
      <c r="J41" t="b">
        <v>0</v>
      </c>
      <c r="L41" t="str">
        <f>INDEX(val_gold!$Q$2:$Q$10,MATCH($F41,val_gold!$P$2:$P$10,0))</f>
        <v>s</v>
      </c>
    </row>
    <row r="42" spans="1:12" x14ac:dyDescent="0.45">
      <c r="A42">
        <v>40</v>
      </c>
      <c r="B42" t="s">
        <v>10</v>
      </c>
      <c r="C42">
        <v>35</v>
      </c>
      <c r="D42">
        <v>0</v>
      </c>
      <c r="E42" t="s">
        <v>11</v>
      </c>
      <c r="F42" t="s">
        <v>46</v>
      </c>
      <c r="G42">
        <v>6</v>
      </c>
      <c r="H42">
        <v>1</v>
      </c>
      <c r="I42">
        <v>40</v>
      </c>
      <c r="J42" t="b">
        <v>0</v>
      </c>
      <c r="L42" t="str">
        <f>INDEX(val_gold!$Q$2:$Q$10,MATCH($F42,val_gold!$P$2:$P$10,0))</f>
        <v>s</v>
      </c>
    </row>
    <row r="43" spans="1:12" x14ac:dyDescent="0.45">
      <c r="A43">
        <v>41</v>
      </c>
      <c r="B43" t="s">
        <v>75</v>
      </c>
      <c r="C43">
        <v>13</v>
      </c>
      <c r="D43">
        <v>0</v>
      </c>
      <c r="E43" t="s">
        <v>48</v>
      </c>
      <c r="F43" t="s">
        <v>46</v>
      </c>
      <c r="G43">
        <v>1</v>
      </c>
      <c r="H43">
        <v>1</v>
      </c>
      <c r="I43">
        <v>41</v>
      </c>
      <c r="J43" t="b">
        <v>1</v>
      </c>
      <c r="L43" t="str">
        <f>INDEX(val_gold!$Q$2:$Q$10,MATCH($F43,val_gold!$P$2:$P$10,0))</f>
        <v>s</v>
      </c>
    </row>
    <row r="44" spans="1:12" x14ac:dyDescent="0.45">
      <c r="A44">
        <v>42</v>
      </c>
      <c r="B44" t="s">
        <v>76</v>
      </c>
      <c r="C44">
        <v>30</v>
      </c>
      <c r="D44">
        <v>22</v>
      </c>
      <c r="E44" t="s">
        <v>77</v>
      </c>
      <c r="F44" t="s">
        <v>22</v>
      </c>
      <c r="G44">
        <v>1</v>
      </c>
      <c r="H44">
        <v>1</v>
      </c>
      <c r="I44">
        <v>42</v>
      </c>
      <c r="J44" t="b">
        <v>0</v>
      </c>
      <c r="L44" t="str">
        <f>INDEX(val_gold!$Q$2:$Q$10,MATCH($F44,val_gold!$P$2:$P$10,0))</f>
        <v>s</v>
      </c>
    </row>
    <row r="45" spans="1:12" x14ac:dyDescent="0.45">
      <c r="A45">
        <v>43</v>
      </c>
      <c r="B45" t="s">
        <v>16</v>
      </c>
      <c r="C45">
        <v>10</v>
      </c>
      <c r="D45">
        <v>2</v>
      </c>
      <c r="E45" t="s">
        <v>17</v>
      </c>
      <c r="F45" t="s">
        <v>46</v>
      </c>
      <c r="G45">
        <v>1</v>
      </c>
      <c r="H45">
        <v>1</v>
      </c>
      <c r="I45">
        <v>43</v>
      </c>
      <c r="J45" t="b">
        <v>1</v>
      </c>
      <c r="L45" t="str">
        <f>INDEX(val_gold!$Q$2:$Q$10,MATCH($F45,val_gold!$P$2:$P$10,0))</f>
        <v>s</v>
      </c>
    </row>
    <row r="46" spans="1:12" x14ac:dyDescent="0.45">
      <c r="A46">
        <v>44</v>
      </c>
      <c r="B46" t="s">
        <v>28</v>
      </c>
      <c r="C46">
        <v>19</v>
      </c>
      <c r="D46">
        <v>4</v>
      </c>
      <c r="E46" t="s">
        <v>78</v>
      </c>
      <c r="F46" t="s">
        <v>79</v>
      </c>
      <c r="G46">
        <v>2</v>
      </c>
      <c r="H46">
        <v>1</v>
      </c>
      <c r="I46">
        <v>44</v>
      </c>
      <c r="J46" t="b">
        <v>0</v>
      </c>
      <c r="L46" t="str">
        <f>INDEX(val_gold!$Q$2:$Q$10,MATCH($F46,val_gold!$P$2:$P$10,0))</f>
        <v>p</v>
      </c>
    </row>
    <row r="47" spans="1:12" x14ac:dyDescent="0.45">
      <c r="A47">
        <v>45</v>
      </c>
      <c r="B47" t="s">
        <v>13</v>
      </c>
      <c r="C47">
        <v>17</v>
      </c>
      <c r="D47">
        <v>10</v>
      </c>
      <c r="E47" t="s">
        <v>37</v>
      </c>
      <c r="F47" t="s">
        <v>15</v>
      </c>
      <c r="G47">
        <v>2</v>
      </c>
      <c r="H47">
        <v>1</v>
      </c>
      <c r="I47">
        <v>45</v>
      </c>
      <c r="J47" t="b">
        <v>1</v>
      </c>
      <c r="L47" t="str">
        <f>INDEX(val_gold!$Q$2:$Q$10,MATCH($F47,val_gold!$P$2:$P$10,0))</f>
        <v>p</v>
      </c>
    </row>
    <row r="48" spans="1:12" x14ac:dyDescent="0.45">
      <c r="A48">
        <v>46</v>
      </c>
      <c r="B48" t="s">
        <v>34</v>
      </c>
      <c r="C48">
        <v>5</v>
      </c>
      <c r="D48">
        <v>2</v>
      </c>
      <c r="E48" t="s">
        <v>51</v>
      </c>
      <c r="F48" t="s">
        <v>36</v>
      </c>
      <c r="G48">
        <v>2</v>
      </c>
      <c r="H48">
        <v>1</v>
      </c>
      <c r="I48">
        <v>46</v>
      </c>
      <c r="J48" t="b">
        <v>1</v>
      </c>
      <c r="L48" t="str">
        <f>INDEX(val_gold!$Q$2:$Q$10,MATCH($F48,val_gold!$P$2:$P$10,0))</f>
        <v>s</v>
      </c>
    </row>
    <row r="49" spans="1:12" x14ac:dyDescent="0.45">
      <c r="A49">
        <v>47</v>
      </c>
      <c r="B49" t="s">
        <v>18</v>
      </c>
      <c r="C49">
        <v>14</v>
      </c>
      <c r="D49">
        <v>5</v>
      </c>
      <c r="E49" t="s">
        <v>80</v>
      </c>
      <c r="F49" t="s">
        <v>12</v>
      </c>
      <c r="G49">
        <v>3</v>
      </c>
      <c r="H49">
        <v>1</v>
      </c>
      <c r="I49">
        <v>47</v>
      </c>
      <c r="J49" t="b">
        <v>1</v>
      </c>
      <c r="L49" t="str">
        <f>INDEX(val_gold!$Q$2:$Q$10,MATCH($F49,val_gold!$P$2:$P$10,0))</f>
        <v>s</v>
      </c>
    </row>
    <row r="50" spans="1:12" x14ac:dyDescent="0.45">
      <c r="A50">
        <v>48</v>
      </c>
      <c r="B50" t="s">
        <v>81</v>
      </c>
      <c r="C50">
        <v>26</v>
      </c>
      <c r="D50">
        <v>0</v>
      </c>
      <c r="E50" t="s">
        <v>82</v>
      </c>
      <c r="F50" t="s">
        <v>46</v>
      </c>
      <c r="G50">
        <v>2</v>
      </c>
      <c r="H50">
        <v>1</v>
      </c>
      <c r="I50">
        <v>48</v>
      </c>
      <c r="J50" t="b">
        <v>1</v>
      </c>
      <c r="L50" t="str">
        <f>INDEX(val_gold!$Q$2:$Q$10,MATCH($F50,val_gold!$P$2:$P$10,0))</f>
        <v>s</v>
      </c>
    </row>
    <row r="51" spans="1:12" x14ac:dyDescent="0.45">
      <c r="A51">
        <v>49</v>
      </c>
      <c r="B51" t="s">
        <v>68</v>
      </c>
      <c r="C51">
        <v>31</v>
      </c>
      <c r="D51">
        <v>5</v>
      </c>
      <c r="E51" t="s">
        <v>83</v>
      </c>
      <c r="F51" t="s">
        <v>30</v>
      </c>
      <c r="G51">
        <v>1</v>
      </c>
      <c r="H51">
        <v>1</v>
      </c>
      <c r="I51">
        <v>49</v>
      </c>
      <c r="J51" t="b">
        <v>0</v>
      </c>
      <c r="L51" t="str">
        <f>INDEX(val_gold!$Q$2:$Q$10,MATCH($F51,val_gold!$P$2:$P$10,0))</f>
        <v>p</v>
      </c>
    </row>
    <row r="52" spans="1:12" x14ac:dyDescent="0.45">
      <c r="A52">
        <v>50</v>
      </c>
      <c r="B52" t="s">
        <v>84</v>
      </c>
      <c r="C52">
        <v>8</v>
      </c>
      <c r="D52">
        <v>6</v>
      </c>
      <c r="E52" t="s">
        <v>85</v>
      </c>
      <c r="F52" t="s">
        <v>46</v>
      </c>
      <c r="G52">
        <v>1</v>
      </c>
      <c r="H52">
        <v>1</v>
      </c>
      <c r="I52">
        <v>50</v>
      </c>
      <c r="J52" t="b">
        <v>0</v>
      </c>
      <c r="L52" t="str">
        <f>INDEX(val_gold!$Q$2:$Q$10,MATCH($F52,val_gold!$P$2:$P$10,0))</f>
        <v>s</v>
      </c>
    </row>
    <row r="53" spans="1:12" x14ac:dyDescent="0.45">
      <c r="A53">
        <v>51</v>
      </c>
      <c r="B53" t="s">
        <v>86</v>
      </c>
      <c r="C53">
        <v>1</v>
      </c>
      <c r="D53">
        <v>3</v>
      </c>
      <c r="E53" t="s">
        <v>87</v>
      </c>
      <c r="F53" t="s">
        <v>27</v>
      </c>
      <c r="G53">
        <v>2</v>
      </c>
      <c r="H53">
        <v>1</v>
      </c>
      <c r="I53">
        <v>51</v>
      </c>
      <c r="J53" t="b">
        <v>0</v>
      </c>
      <c r="L53" t="str">
        <f>INDEX(val_gold!$Q$2:$Q$10,MATCH($F53,val_gold!$P$2:$P$10,0))</f>
        <v>s</v>
      </c>
    </row>
    <row r="54" spans="1:12" x14ac:dyDescent="0.45">
      <c r="A54">
        <v>52</v>
      </c>
      <c r="B54" t="s">
        <v>75</v>
      </c>
      <c r="C54">
        <v>13</v>
      </c>
      <c r="D54">
        <v>4</v>
      </c>
      <c r="E54" t="s">
        <v>88</v>
      </c>
      <c r="F54" t="s">
        <v>46</v>
      </c>
      <c r="G54">
        <v>1</v>
      </c>
      <c r="H54">
        <v>1</v>
      </c>
      <c r="I54">
        <v>52</v>
      </c>
      <c r="J54" t="b">
        <v>0</v>
      </c>
      <c r="L54" t="str">
        <f>INDEX(val_gold!$Q$2:$Q$10,MATCH($F54,val_gold!$P$2:$P$10,0))</f>
        <v>s</v>
      </c>
    </row>
    <row r="55" spans="1:12" x14ac:dyDescent="0.45">
      <c r="A55">
        <v>53</v>
      </c>
      <c r="B55" t="s">
        <v>89</v>
      </c>
      <c r="C55">
        <v>31</v>
      </c>
      <c r="D55">
        <v>2</v>
      </c>
      <c r="E55" t="s">
        <v>90</v>
      </c>
      <c r="F55" t="s">
        <v>46</v>
      </c>
      <c r="G55">
        <v>1</v>
      </c>
      <c r="H55">
        <v>1</v>
      </c>
      <c r="I55">
        <v>53</v>
      </c>
      <c r="J55" t="b">
        <v>0</v>
      </c>
      <c r="L55" t="str">
        <f>INDEX(val_gold!$Q$2:$Q$10,MATCH($F55,val_gold!$P$2:$P$10,0))</f>
        <v>s</v>
      </c>
    </row>
    <row r="56" spans="1:12" x14ac:dyDescent="0.45">
      <c r="A56">
        <v>54</v>
      </c>
      <c r="B56" t="s">
        <v>50</v>
      </c>
      <c r="C56">
        <v>5</v>
      </c>
      <c r="D56">
        <v>0</v>
      </c>
      <c r="E56" t="s">
        <v>35</v>
      </c>
      <c r="F56" t="s">
        <v>36</v>
      </c>
      <c r="G56">
        <v>1</v>
      </c>
      <c r="H56">
        <v>1</v>
      </c>
      <c r="I56">
        <v>54</v>
      </c>
      <c r="J56" t="b">
        <v>1</v>
      </c>
      <c r="L56" t="str">
        <f>INDEX(val_gold!$Q$2:$Q$10,MATCH($F56,val_gold!$P$2:$P$10,0))</f>
        <v>s</v>
      </c>
    </row>
    <row r="57" spans="1:12" x14ac:dyDescent="0.45">
      <c r="A57">
        <v>55</v>
      </c>
      <c r="B57" t="s">
        <v>42</v>
      </c>
      <c r="C57">
        <v>50</v>
      </c>
      <c r="D57">
        <v>11</v>
      </c>
      <c r="E57" t="s">
        <v>91</v>
      </c>
      <c r="F57" t="s">
        <v>22</v>
      </c>
      <c r="G57">
        <v>1</v>
      </c>
      <c r="H57">
        <v>1</v>
      </c>
      <c r="I57">
        <v>55</v>
      </c>
      <c r="J57" t="b">
        <v>0</v>
      </c>
      <c r="L57" t="str">
        <f>INDEX(val_gold!$Q$2:$Q$10,MATCH($F57,val_gold!$P$2:$P$10,0))</f>
        <v>s</v>
      </c>
    </row>
    <row r="58" spans="1:12" x14ac:dyDescent="0.45">
      <c r="A58">
        <v>56</v>
      </c>
      <c r="B58" t="s">
        <v>92</v>
      </c>
      <c r="C58">
        <v>15</v>
      </c>
      <c r="D58">
        <v>8</v>
      </c>
      <c r="E58" t="s">
        <v>71</v>
      </c>
      <c r="F58" t="s">
        <v>15</v>
      </c>
      <c r="G58">
        <v>3</v>
      </c>
      <c r="H58">
        <v>1</v>
      </c>
      <c r="I58">
        <v>56</v>
      </c>
      <c r="J58" t="b">
        <v>0</v>
      </c>
      <c r="L58" t="str">
        <f>INDEX(val_gold!$Q$2:$Q$10,MATCH($F58,val_gold!$P$2:$P$10,0))</f>
        <v>p</v>
      </c>
    </row>
    <row r="59" spans="1:12" x14ac:dyDescent="0.45">
      <c r="A59">
        <v>57</v>
      </c>
      <c r="B59" t="s">
        <v>93</v>
      </c>
      <c r="C59">
        <v>15</v>
      </c>
      <c r="D59">
        <v>8</v>
      </c>
      <c r="E59" t="s">
        <v>94</v>
      </c>
      <c r="F59" t="s">
        <v>30</v>
      </c>
      <c r="G59">
        <v>1</v>
      </c>
      <c r="H59">
        <v>1</v>
      </c>
      <c r="I59">
        <v>57</v>
      </c>
      <c r="J59" t="b">
        <v>1</v>
      </c>
      <c r="L59" t="str">
        <f>INDEX(val_gold!$Q$2:$Q$10,MATCH($F59,val_gold!$P$2:$P$10,0))</f>
        <v>p</v>
      </c>
    </row>
    <row r="60" spans="1:12" x14ac:dyDescent="0.45">
      <c r="A60">
        <v>58</v>
      </c>
      <c r="B60" t="s">
        <v>81</v>
      </c>
      <c r="C60">
        <v>10</v>
      </c>
      <c r="D60">
        <v>6</v>
      </c>
      <c r="E60" t="s">
        <v>95</v>
      </c>
      <c r="F60" t="s">
        <v>46</v>
      </c>
      <c r="G60">
        <v>3</v>
      </c>
      <c r="H60">
        <v>1</v>
      </c>
      <c r="I60">
        <v>58</v>
      </c>
      <c r="J60" t="b">
        <v>0</v>
      </c>
      <c r="L60" t="str">
        <f>INDEX(val_gold!$Q$2:$Q$10,MATCH($F60,val_gold!$P$2:$P$10,0))</f>
        <v>s</v>
      </c>
    </row>
    <row r="61" spans="1:12" x14ac:dyDescent="0.45">
      <c r="A61">
        <v>59</v>
      </c>
      <c r="B61" t="s">
        <v>20</v>
      </c>
      <c r="C61">
        <v>9</v>
      </c>
      <c r="D61">
        <v>0</v>
      </c>
      <c r="E61" t="s">
        <v>96</v>
      </c>
      <c r="F61" t="s">
        <v>22</v>
      </c>
      <c r="G61">
        <v>3</v>
      </c>
      <c r="H61">
        <v>1</v>
      </c>
      <c r="I61">
        <v>59</v>
      </c>
      <c r="J61" t="b">
        <v>0</v>
      </c>
      <c r="L61" t="str">
        <f>INDEX(val_gold!$Q$2:$Q$10,MATCH($F61,val_gold!$P$2:$P$10,0))</f>
        <v>s</v>
      </c>
    </row>
    <row r="62" spans="1:12" x14ac:dyDescent="0.45">
      <c r="A62">
        <v>60</v>
      </c>
      <c r="B62" t="s">
        <v>70</v>
      </c>
      <c r="C62">
        <v>15</v>
      </c>
      <c r="D62">
        <v>0</v>
      </c>
      <c r="E62" t="s">
        <v>97</v>
      </c>
      <c r="F62" t="s">
        <v>15</v>
      </c>
      <c r="G62">
        <v>3</v>
      </c>
      <c r="H62">
        <v>1</v>
      </c>
      <c r="I62">
        <v>60</v>
      </c>
      <c r="J62" t="b">
        <v>0</v>
      </c>
      <c r="L62" t="str">
        <f>INDEX(val_gold!$Q$2:$Q$10,MATCH($F62,val_gold!$P$2:$P$10,0))</f>
        <v>p</v>
      </c>
    </row>
    <row r="63" spans="1:12" x14ac:dyDescent="0.45">
      <c r="A63">
        <v>61</v>
      </c>
      <c r="B63" t="s">
        <v>98</v>
      </c>
      <c r="C63">
        <v>22</v>
      </c>
      <c r="D63">
        <v>6</v>
      </c>
      <c r="E63" t="s">
        <v>99</v>
      </c>
      <c r="F63" t="s">
        <v>33</v>
      </c>
      <c r="G63">
        <v>2</v>
      </c>
      <c r="H63">
        <v>1</v>
      </c>
      <c r="I63">
        <v>61</v>
      </c>
      <c r="J63" t="b">
        <v>0</v>
      </c>
      <c r="L63" t="str">
        <f>INDEX(val_gold!$Q$2:$Q$10,MATCH($F63,val_gold!$P$2:$P$10,0))</f>
        <v>s</v>
      </c>
    </row>
    <row r="64" spans="1:12" x14ac:dyDescent="0.45">
      <c r="A64">
        <v>62</v>
      </c>
      <c r="B64" t="s">
        <v>10</v>
      </c>
      <c r="C64">
        <v>39</v>
      </c>
      <c r="D64">
        <v>3</v>
      </c>
      <c r="E64" t="s">
        <v>19</v>
      </c>
      <c r="F64" t="s">
        <v>12</v>
      </c>
      <c r="G64">
        <v>2</v>
      </c>
      <c r="H64">
        <v>1</v>
      </c>
      <c r="I64">
        <v>62</v>
      </c>
      <c r="J64" t="b">
        <v>0</v>
      </c>
      <c r="L64" t="str">
        <f>INDEX(val_gold!$Q$2:$Q$10,MATCH($F64,val_gold!$P$2:$P$10,0))</f>
        <v>s</v>
      </c>
    </row>
    <row r="65" spans="1:12" x14ac:dyDescent="0.45">
      <c r="A65">
        <v>63</v>
      </c>
      <c r="B65" t="s">
        <v>64</v>
      </c>
      <c r="C65">
        <v>11</v>
      </c>
      <c r="D65">
        <v>1</v>
      </c>
      <c r="E65" t="s">
        <v>100</v>
      </c>
      <c r="F65" t="s">
        <v>46</v>
      </c>
      <c r="G65">
        <v>3</v>
      </c>
      <c r="H65">
        <v>1</v>
      </c>
      <c r="I65">
        <v>63</v>
      </c>
      <c r="J65" t="b">
        <v>1</v>
      </c>
      <c r="L65" t="str">
        <f>INDEX(val_gold!$Q$2:$Q$10,MATCH($F65,val_gold!$P$2:$P$10,0))</f>
        <v>s</v>
      </c>
    </row>
    <row r="66" spans="1:12" x14ac:dyDescent="0.45">
      <c r="A66">
        <v>64</v>
      </c>
      <c r="B66" t="s">
        <v>89</v>
      </c>
      <c r="C66">
        <v>31</v>
      </c>
      <c r="D66">
        <v>12</v>
      </c>
      <c r="E66" t="s">
        <v>101</v>
      </c>
      <c r="F66" t="s">
        <v>46</v>
      </c>
      <c r="G66">
        <v>2</v>
      </c>
      <c r="H66">
        <v>1</v>
      </c>
      <c r="I66">
        <v>64</v>
      </c>
      <c r="J66" t="b">
        <v>1</v>
      </c>
      <c r="L66" t="str">
        <f>INDEX(val_gold!$Q$2:$Q$10,MATCH($F66,val_gold!$P$2:$P$10,0))</f>
        <v>s</v>
      </c>
    </row>
    <row r="67" spans="1:12" x14ac:dyDescent="0.45">
      <c r="A67">
        <v>65</v>
      </c>
      <c r="B67" t="s">
        <v>28</v>
      </c>
      <c r="C67">
        <v>36</v>
      </c>
      <c r="D67">
        <v>4</v>
      </c>
      <c r="E67" t="s">
        <v>78</v>
      </c>
      <c r="F67" t="s">
        <v>30</v>
      </c>
      <c r="G67">
        <v>2</v>
      </c>
      <c r="H67">
        <v>1</v>
      </c>
      <c r="I67">
        <v>65</v>
      </c>
      <c r="J67" t="b">
        <v>0</v>
      </c>
      <c r="L67" t="str">
        <f>INDEX(val_gold!$Q$2:$Q$10,MATCH($F67,val_gold!$P$2:$P$10,0))</f>
        <v>p</v>
      </c>
    </row>
    <row r="68" spans="1:12" x14ac:dyDescent="0.45">
      <c r="A68">
        <v>66</v>
      </c>
      <c r="B68" t="s">
        <v>89</v>
      </c>
      <c r="C68">
        <v>48</v>
      </c>
      <c r="D68">
        <v>12</v>
      </c>
      <c r="E68" t="s">
        <v>101</v>
      </c>
      <c r="F68" t="s">
        <v>46</v>
      </c>
      <c r="G68">
        <v>2</v>
      </c>
      <c r="H68">
        <v>1</v>
      </c>
      <c r="I68">
        <v>66</v>
      </c>
      <c r="J68" t="b">
        <v>0</v>
      </c>
      <c r="L68" t="str">
        <f>INDEX(val_gold!$Q$2:$Q$10,MATCH($F68,val_gold!$P$2:$P$10,0))</f>
        <v>s</v>
      </c>
    </row>
    <row r="69" spans="1:12" x14ac:dyDescent="0.45">
      <c r="A69">
        <v>67</v>
      </c>
      <c r="B69" t="s">
        <v>81</v>
      </c>
      <c r="C69">
        <v>10</v>
      </c>
      <c r="D69">
        <v>0</v>
      </c>
      <c r="E69" t="s">
        <v>82</v>
      </c>
      <c r="F69" t="s">
        <v>46</v>
      </c>
      <c r="G69">
        <v>2</v>
      </c>
      <c r="H69">
        <v>1</v>
      </c>
      <c r="I69">
        <v>67</v>
      </c>
      <c r="J69" t="b">
        <v>1</v>
      </c>
      <c r="L69" t="str">
        <f>INDEX(val_gold!$Q$2:$Q$10,MATCH($F69,val_gold!$P$2:$P$10,0))</f>
        <v>s</v>
      </c>
    </row>
    <row r="70" spans="1:12" x14ac:dyDescent="0.45">
      <c r="A70">
        <v>68</v>
      </c>
      <c r="B70" t="s">
        <v>60</v>
      </c>
      <c r="C70">
        <v>20</v>
      </c>
      <c r="D70">
        <v>16</v>
      </c>
      <c r="E70" t="s">
        <v>102</v>
      </c>
      <c r="F70" t="s">
        <v>22</v>
      </c>
      <c r="G70">
        <v>1</v>
      </c>
      <c r="H70">
        <v>1</v>
      </c>
      <c r="I70">
        <v>68</v>
      </c>
      <c r="J70" t="b">
        <v>0</v>
      </c>
      <c r="L70" t="str">
        <f>INDEX(val_gold!$Q$2:$Q$10,MATCH($F70,val_gold!$P$2:$P$10,0))</f>
        <v>s</v>
      </c>
    </row>
    <row r="71" spans="1:12" x14ac:dyDescent="0.45">
      <c r="A71">
        <v>69</v>
      </c>
      <c r="B71" t="s">
        <v>16</v>
      </c>
      <c r="C71">
        <v>14</v>
      </c>
      <c r="D71">
        <v>2</v>
      </c>
      <c r="E71" t="s">
        <v>17</v>
      </c>
      <c r="F71" t="s">
        <v>9</v>
      </c>
      <c r="G71">
        <v>1</v>
      </c>
      <c r="H71">
        <v>1</v>
      </c>
      <c r="I71">
        <v>69</v>
      </c>
      <c r="J71" t="b">
        <v>0</v>
      </c>
      <c r="L71" t="str">
        <f>INDEX(val_gold!$Q$2:$Q$10,MATCH($F71,val_gold!$P$2:$P$10,0))</f>
        <v>s</v>
      </c>
    </row>
    <row r="72" spans="1:12" x14ac:dyDescent="0.45">
      <c r="A72">
        <v>70</v>
      </c>
      <c r="B72" t="s">
        <v>103</v>
      </c>
      <c r="C72">
        <v>11</v>
      </c>
      <c r="D72">
        <v>1</v>
      </c>
      <c r="E72" t="s">
        <v>100</v>
      </c>
      <c r="F72" t="s">
        <v>46</v>
      </c>
      <c r="G72">
        <v>3</v>
      </c>
      <c r="H72">
        <v>1</v>
      </c>
      <c r="I72">
        <v>70</v>
      </c>
      <c r="J72" t="b">
        <v>0</v>
      </c>
      <c r="L72" t="str">
        <f>INDEX(val_gold!$Q$2:$Q$10,MATCH($F72,val_gold!$P$2:$P$10,0))</f>
        <v>s</v>
      </c>
    </row>
    <row r="73" spans="1:12" x14ac:dyDescent="0.45">
      <c r="A73">
        <v>71</v>
      </c>
      <c r="B73" t="s">
        <v>60</v>
      </c>
      <c r="C73">
        <v>20</v>
      </c>
      <c r="D73">
        <v>12</v>
      </c>
      <c r="E73" t="s">
        <v>104</v>
      </c>
      <c r="F73" t="s">
        <v>22</v>
      </c>
      <c r="G73">
        <v>1</v>
      </c>
      <c r="H73">
        <v>1</v>
      </c>
      <c r="I73">
        <v>71</v>
      </c>
      <c r="J73" t="b">
        <v>0</v>
      </c>
      <c r="L73" t="str">
        <f>INDEX(val_gold!$Q$2:$Q$10,MATCH($F73,val_gold!$P$2:$P$10,0))</f>
        <v>s</v>
      </c>
    </row>
    <row r="74" spans="1:12" x14ac:dyDescent="0.45">
      <c r="A74">
        <v>72</v>
      </c>
      <c r="B74" t="s">
        <v>53</v>
      </c>
      <c r="C74">
        <v>9</v>
      </c>
      <c r="D74">
        <v>0</v>
      </c>
      <c r="E74" t="s">
        <v>96</v>
      </c>
      <c r="F74" t="s">
        <v>22</v>
      </c>
      <c r="G74">
        <v>3</v>
      </c>
      <c r="H74">
        <v>1</v>
      </c>
      <c r="I74">
        <v>72</v>
      </c>
      <c r="J74" t="b">
        <v>1</v>
      </c>
      <c r="L74" t="str">
        <f>INDEX(val_gold!$Q$2:$Q$10,MATCH($F74,val_gold!$P$2:$P$10,0))</f>
        <v>s</v>
      </c>
    </row>
    <row r="75" spans="1:12" x14ac:dyDescent="0.45">
      <c r="A75">
        <v>73</v>
      </c>
      <c r="B75" t="s">
        <v>89</v>
      </c>
      <c r="C75">
        <v>20</v>
      </c>
      <c r="D75">
        <v>12</v>
      </c>
      <c r="E75" t="s">
        <v>101</v>
      </c>
      <c r="F75" t="s">
        <v>46</v>
      </c>
      <c r="G75">
        <v>2</v>
      </c>
      <c r="H75">
        <v>1</v>
      </c>
      <c r="I75">
        <v>73</v>
      </c>
      <c r="J75" t="b">
        <v>1</v>
      </c>
      <c r="L75" t="str">
        <f>INDEX(val_gold!$Q$2:$Q$10,MATCH($F75,val_gold!$P$2:$P$10,0))</f>
        <v>s</v>
      </c>
    </row>
    <row r="76" spans="1:12" x14ac:dyDescent="0.45">
      <c r="A76">
        <v>74</v>
      </c>
      <c r="B76" t="s">
        <v>38</v>
      </c>
      <c r="C76">
        <v>30</v>
      </c>
      <c r="D76">
        <v>13</v>
      </c>
      <c r="E76" t="s">
        <v>39</v>
      </c>
      <c r="F76" t="s">
        <v>36</v>
      </c>
      <c r="G76">
        <v>2</v>
      </c>
      <c r="H76">
        <v>1</v>
      </c>
      <c r="I76">
        <v>74</v>
      </c>
      <c r="J76" t="b">
        <v>0</v>
      </c>
      <c r="L76" t="str">
        <f>INDEX(val_gold!$Q$2:$Q$10,MATCH($F76,val_gold!$P$2:$P$10,0))</f>
        <v>s</v>
      </c>
    </row>
    <row r="77" spans="1:12" x14ac:dyDescent="0.45">
      <c r="A77">
        <v>75</v>
      </c>
      <c r="B77" t="s">
        <v>89</v>
      </c>
      <c r="C77">
        <v>44</v>
      </c>
      <c r="D77">
        <v>2</v>
      </c>
      <c r="E77" t="s">
        <v>90</v>
      </c>
      <c r="F77" t="s">
        <v>9</v>
      </c>
      <c r="G77">
        <v>1</v>
      </c>
      <c r="H77">
        <v>1</v>
      </c>
      <c r="I77">
        <v>75</v>
      </c>
      <c r="J77" t="b">
        <v>1</v>
      </c>
      <c r="L77" t="str">
        <f>INDEX(val_gold!$Q$2:$Q$10,MATCH($F77,val_gold!$P$2:$P$10,0))</f>
        <v>s</v>
      </c>
    </row>
    <row r="78" spans="1:12" x14ac:dyDescent="0.45">
      <c r="A78">
        <v>76</v>
      </c>
      <c r="B78" t="s">
        <v>47</v>
      </c>
      <c r="C78">
        <v>13</v>
      </c>
      <c r="D78">
        <v>4</v>
      </c>
      <c r="E78" t="s">
        <v>88</v>
      </c>
      <c r="F78" t="s">
        <v>46</v>
      </c>
      <c r="G78">
        <v>1</v>
      </c>
      <c r="H78">
        <v>1</v>
      </c>
      <c r="I78">
        <v>76</v>
      </c>
      <c r="J78" t="b">
        <v>1</v>
      </c>
      <c r="L78" t="str">
        <f>INDEX(val_gold!$Q$2:$Q$10,MATCH($F78,val_gold!$P$2:$P$10,0))</f>
        <v>s</v>
      </c>
    </row>
    <row r="79" spans="1:12" x14ac:dyDescent="0.45">
      <c r="A79">
        <v>77</v>
      </c>
      <c r="B79" t="s">
        <v>62</v>
      </c>
      <c r="C79">
        <v>19</v>
      </c>
      <c r="D79">
        <v>5</v>
      </c>
      <c r="E79" t="s">
        <v>83</v>
      </c>
      <c r="F79" t="s">
        <v>15</v>
      </c>
      <c r="G79">
        <v>1</v>
      </c>
      <c r="H79">
        <v>1</v>
      </c>
      <c r="I79">
        <v>77</v>
      </c>
      <c r="J79" t="b">
        <v>1</v>
      </c>
      <c r="L79" t="str">
        <f>INDEX(val_gold!$Q$2:$Q$10,MATCH($F79,val_gold!$P$2:$P$10,0))</f>
        <v>p</v>
      </c>
    </row>
    <row r="80" spans="1:12" x14ac:dyDescent="0.45">
      <c r="A80">
        <v>78</v>
      </c>
      <c r="B80" t="s">
        <v>103</v>
      </c>
      <c r="C80">
        <v>11</v>
      </c>
      <c r="D80">
        <v>0</v>
      </c>
      <c r="E80" t="s">
        <v>65</v>
      </c>
      <c r="F80" t="s">
        <v>46</v>
      </c>
      <c r="G80">
        <v>1</v>
      </c>
      <c r="H80">
        <v>1</v>
      </c>
      <c r="I80">
        <v>78</v>
      </c>
      <c r="J80" t="b">
        <v>1</v>
      </c>
      <c r="L80" t="str">
        <f>INDEX(val_gold!$Q$2:$Q$10,MATCH($F80,val_gold!$P$2:$P$10,0))</f>
        <v>s</v>
      </c>
    </row>
    <row r="81" spans="1:12" x14ac:dyDescent="0.45">
      <c r="A81">
        <v>79</v>
      </c>
      <c r="B81" t="s">
        <v>89</v>
      </c>
      <c r="C81">
        <v>44</v>
      </c>
      <c r="D81">
        <v>12</v>
      </c>
      <c r="E81" t="s">
        <v>101</v>
      </c>
      <c r="F81" t="s">
        <v>9</v>
      </c>
      <c r="G81">
        <v>2</v>
      </c>
      <c r="H81">
        <v>1</v>
      </c>
      <c r="I81">
        <v>79</v>
      </c>
      <c r="J81" t="b">
        <v>0</v>
      </c>
      <c r="L81" t="str">
        <f>INDEX(val_gold!$Q$2:$Q$10,MATCH($F81,val_gold!$P$2:$P$10,0))</f>
        <v>s</v>
      </c>
    </row>
    <row r="82" spans="1:12" x14ac:dyDescent="0.45">
      <c r="A82">
        <v>80</v>
      </c>
      <c r="B82" t="s">
        <v>18</v>
      </c>
      <c r="C82">
        <v>8</v>
      </c>
      <c r="D82">
        <v>5</v>
      </c>
      <c r="E82" t="s">
        <v>80</v>
      </c>
      <c r="F82" t="s">
        <v>46</v>
      </c>
      <c r="G82">
        <v>3</v>
      </c>
      <c r="H82">
        <v>1</v>
      </c>
      <c r="I82">
        <v>80</v>
      </c>
      <c r="J82" t="b">
        <v>0</v>
      </c>
      <c r="L82" t="str">
        <f>INDEX(val_gold!$Q$2:$Q$10,MATCH($F82,val_gold!$P$2:$P$10,0))</f>
        <v>s</v>
      </c>
    </row>
    <row r="83" spans="1:12" x14ac:dyDescent="0.45">
      <c r="A83">
        <v>81</v>
      </c>
      <c r="B83" t="s">
        <v>105</v>
      </c>
      <c r="C83">
        <v>24</v>
      </c>
      <c r="D83">
        <v>3</v>
      </c>
      <c r="E83" t="s">
        <v>59</v>
      </c>
      <c r="F83" t="s">
        <v>30</v>
      </c>
      <c r="G83">
        <v>4</v>
      </c>
      <c r="H83">
        <v>1</v>
      </c>
      <c r="I83">
        <v>81</v>
      </c>
      <c r="J83" t="b">
        <v>0</v>
      </c>
      <c r="L83" t="str">
        <f>INDEX(val_gold!$Q$2:$Q$10,MATCH($F83,val_gold!$P$2:$P$10,0))</f>
        <v>p</v>
      </c>
    </row>
    <row r="84" spans="1:12" x14ac:dyDescent="0.45">
      <c r="A84">
        <v>82</v>
      </c>
      <c r="B84" t="s">
        <v>25</v>
      </c>
      <c r="C84">
        <v>21</v>
      </c>
      <c r="D84">
        <v>1</v>
      </c>
      <c r="E84" t="s">
        <v>106</v>
      </c>
      <c r="F84" t="s">
        <v>27</v>
      </c>
      <c r="G84">
        <v>2</v>
      </c>
      <c r="H84">
        <v>1</v>
      </c>
      <c r="I84">
        <v>82</v>
      </c>
      <c r="J84" t="b">
        <v>0</v>
      </c>
      <c r="L84" t="str">
        <f>INDEX(val_gold!$Q$2:$Q$10,MATCH($F84,val_gold!$P$2:$P$10,0))</f>
        <v>s</v>
      </c>
    </row>
    <row r="85" spans="1:12" x14ac:dyDescent="0.45">
      <c r="A85">
        <v>83</v>
      </c>
      <c r="B85" t="s">
        <v>107</v>
      </c>
      <c r="C85">
        <v>39</v>
      </c>
      <c r="D85">
        <v>0</v>
      </c>
      <c r="E85" t="s">
        <v>108</v>
      </c>
      <c r="F85" t="s">
        <v>12</v>
      </c>
      <c r="G85">
        <v>3</v>
      </c>
      <c r="H85">
        <v>1</v>
      </c>
      <c r="I85">
        <v>83</v>
      </c>
      <c r="J85" t="b">
        <v>0</v>
      </c>
      <c r="L85" t="str">
        <f>INDEX(val_gold!$Q$2:$Q$10,MATCH($F85,val_gold!$P$2:$P$10,0))</f>
        <v>s</v>
      </c>
    </row>
    <row r="86" spans="1:12" x14ac:dyDescent="0.45">
      <c r="A86">
        <v>84</v>
      </c>
      <c r="B86" t="s">
        <v>93</v>
      </c>
      <c r="C86">
        <v>15</v>
      </c>
      <c r="D86">
        <v>13</v>
      </c>
      <c r="E86" t="s">
        <v>109</v>
      </c>
      <c r="F86" t="s">
        <v>30</v>
      </c>
      <c r="G86">
        <v>1</v>
      </c>
      <c r="H86">
        <v>1</v>
      </c>
      <c r="I86">
        <v>84</v>
      </c>
      <c r="J86" t="b">
        <v>0</v>
      </c>
      <c r="L86" t="str">
        <f>INDEX(val_gold!$Q$2:$Q$10,MATCH($F86,val_gold!$P$2:$P$10,0))</f>
        <v>p</v>
      </c>
    </row>
    <row r="87" spans="1:12" x14ac:dyDescent="0.45">
      <c r="A87">
        <v>85</v>
      </c>
      <c r="B87" t="s">
        <v>81</v>
      </c>
      <c r="C87">
        <v>26</v>
      </c>
      <c r="D87">
        <v>6</v>
      </c>
      <c r="E87" t="s">
        <v>95</v>
      </c>
      <c r="F87" t="s">
        <v>46</v>
      </c>
      <c r="G87">
        <v>3</v>
      </c>
      <c r="H87">
        <v>1</v>
      </c>
      <c r="I87">
        <v>85</v>
      </c>
      <c r="J87" t="b">
        <v>0</v>
      </c>
      <c r="L87" t="str">
        <f>INDEX(val_gold!$Q$2:$Q$10,MATCH($F87,val_gold!$P$2:$P$10,0))</f>
        <v>s</v>
      </c>
    </row>
    <row r="88" spans="1:12" x14ac:dyDescent="0.45">
      <c r="A88">
        <v>86</v>
      </c>
      <c r="B88" t="s">
        <v>89</v>
      </c>
      <c r="C88">
        <v>20</v>
      </c>
      <c r="D88">
        <v>2</v>
      </c>
      <c r="E88" t="s">
        <v>90</v>
      </c>
      <c r="F88" t="s">
        <v>46</v>
      </c>
      <c r="G88">
        <v>1</v>
      </c>
      <c r="H88">
        <v>1</v>
      </c>
      <c r="I88">
        <v>86</v>
      </c>
      <c r="J88" t="b">
        <v>0</v>
      </c>
      <c r="L88" t="str">
        <f>INDEX(val_gold!$Q$2:$Q$10,MATCH($F88,val_gold!$P$2:$P$10,0))</f>
        <v>s</v>
      </c>
    </row>
    <row r="89" spans="1:12" x14ac:dyDescent="0.45">
      <c r="A89">
        <v>87</v>
      </c>
      <c r="B89" t="s">
        <v>74</v>
      </c>
      <c r="C89">
        <v>11</v>
      </c>
      <c r="D89">
        <v>3</v>
      </c>
      <c r="E89" t="s">
        <v>57</v>
      </c>
      <c r="F89" t="s">
        <v>22</v>
      </c>
      <c r="G89">
        <v>2</v>
      </c>
      <c r="H89">
        <v>1</v>
      </c>
      <c r="I89">
        <v>87</v>
      </c>
      <c r="J89" t="b">
        <v>1</v>
      </c>
      <c r="L89" t="str">
        <f>INDEX(val_gold!$Q$2:$Q$10,MATCH($F89,val_gold!$P$2:$P$10,0))</f>
        <v>s</v>
      </c>
    </row>
    <row r="90" spans="1:12" x14ac:dyDescent="0.45">
      <c r="A90">
        <v>88</v>
      </c>
      <c r="B90" t="s">
        <v>7</v>
      </c>
      <c r="C90">
        <v>47</v>
      </c>
      <c r="D90">
        <v>6</v>
      </c>
      <c r="E90" t="s">
        <v>95</v>
      </c>
      <c r="F90" t="s">
        <v>9</v>
      </c>
      <c r="G90">
        <v>3</v>
      </c>
      <c r="H90">
        <v>1</v>
      </c>
      <c r="I90">
        <v>88</v>
      </c>
      <c r="J90" t="b">
        <v>0</v>
      </c>
      <c r="L90" t="str">
        <f>INDEX(val_gold!$Q$2:$Q$10,MATCH($F90,val_gold!$P$2:$P$10,0))</f>
        <v>s</v>
      </c>
    </row>
    <row r="91" spans="1:12" x14ac:dyDescent="0.45">
      <c r="A91">
        <v>89</v>
      </c>
      <c r="B91" t="s">
        <v>58</v>
      </c>
      <c r="C91">
        <v>24</v>
      </c>
      <c r="D91">
        <v>12</v>
      </c>
      <c r="E91" t="s">
        <v>110</v>
      </c>
      <c r="F91" t="s">
        <v>30</v>
      </c>
      <c r="G91">
        <v>4</v>
      </c>
      <c r="H91">
        <v>1</v>
      </c>
      <c r="I91">
        <v>89</v>
      </c>
      <c r="J91" t="b">
        <v>0</v>
      </c>
      <c r="L91" t="str">
        <f>INDEX(val_gold!$Q$2:$Q$10,MATCH($F91,val_gold!$P$2:$P$10,0))</f>
        <v>p</v>
      </c>
    </row>
    <row r="92" spans="1:12" x14ac:dyDescent="0.45">
      <c r="A92">
        <v>90</v>
      </c>
      <c r="B92" t="s">
        <v>42</v>
      </c>
      <c r="C92">
        <v>50</v>
      </c>
      <c r="D92">
        <v>28</v>
      </c>
      <c r="E92" t="s">
        <v>111</v>
      </c>
      <c r="F92" t="s">
        <v>22</v>
      </c>
      <c r="G92">
        <v>1</v>
      </c>
      <c r="H92">
        <v>1</v>
      </c>
      <c r="I92">
        <v>90</v>
      </c>
      <c r="J92" t="b">
        <v>1</v>
      </c>
      <c r="L92" t="str">
        <f>INDEX(val_gold!$Q$2:$Q$10,MATCH($F92,val_gold!$P$2:$P$10,0))</f>
        <v>s</v>
      </c>
    </row>
    <row r="93" spans="1:12" x14ac:dyDescent="0.45">
      <c r="A93">
        <v>91</v>
      </c>
      <c r="B93" t="s">
        <v>55</v>
      </c>
      <c r="C93">
        <v>17</v>
      </c>
      <c r="D93">
        <v>13</v>
      </c>
      <c r="E93" t="s">
        <v>56</v>
      </c>
      <c r="F93" t="s">
        <v>12</v>
      </c>
      <c r="G93">
        <v>2</v>
      </c>
      <c r="H93">
        <v>1</v>
      </c>
      <c r="I93">
        <v>91</v>
      </c>
      <c r="J93" t="b">
        <v>0</v>
      </c>
      <c r="L93" t="str">
        <f>INDEX(val_gold!$Q$2:$Q$10,MATCH($F93,val_gold!$P$2:$P$10,0))</f>
        <v>s</v>
      </c>
    </row>
    <row r="94" spans="1:12" x14ac:dyDescent="0.45">
      <c r="A94">
        <v>92</v>
      </c>
      <c r="B94" t="s">
        <v>66</v>
      </c>
      <c r="C94">
        <v>29</v>
      </c>
      <c r="D94">
        <v>10</v>
      </c>
      <c r="E94" t="s">
        <v>67</v>
      </c>
      <c r="F94" t="s">
        <v>33</v>
      </c>
      <c r="G94">
        <v>1</v>
      </c>
      <c r="H94">
        <v>1</v>
      </c>
      <c r="I94">
        <v>92</v>
      </c>
      <c r="J94" t="b">
        <v>1</v>
      </c>
      <c r="L94" t="str">
        <f>INDEX(val_gold!$Q$2:$Q$10,MATCH($F94,val_gold!$P$2:$P$10,0))</f>
        <v>s</v>
      </c>
    </row>
    <row r="95" spans="1:12" x14ac:dyDescent="0.45">
      <c r="A95">
        <v>93</v>
      </c>
      <c r="B95" t="s">
        <v>89</v>
      </c>
      <c r="C95">
        <v>20</v>
      </c>
      <c r="D95">
        <v>2</v>
      </c>
      <c r="E95" t="s">
        <v>90</v>
      </c>
      <c r="F95" t="s">
        <v>46</v>
      </c>
      <c r="G95">
        <v>1</v>
      </c>
      <c r="H95">
        <v>1</v>
      </c>
      <c r="I95">
        <v>93</v>
      </c>
      <c r="J95" t="b">
        <v>0</v>
      </c>
      <c r="L95" t="str">
        <f>INDEX(val_gold!$Q$2:$Q$10,MATCH($F95,val_gold!$P$2:$P$10,0))</f>
        <v>s</v>
      </c>
    </row>
    <row r="96" spans="1:12" x14ac:dyDescent="0.45">
      <c r="A96">
        <v>94</v>
      </c>
      <c r="B96" t="s">
        <v>66</v>
      </c>
      <c r="C96">
        <v>29</v>
      </c>
      <c r="D96">
        <v>4</v>
      </c>
      <c r="E96" t="s">
        <v>112</v>
      </c>
      <c r="F96" t="s">
        <v>33</v>
      </c>
      <c r="G96">
        <v>3</v>
      </c>
      <c r="H96">
        <v>1</v>
      </c>
      <c r="I96">
        <v>94</v>
      </c>
      <c r="J96" t="b">
        <v>0</v>
      </c>
      <c r="L96" t="str">
        <f>INDEX(val_gold!$Q$2:$Q$10,MATCH($F96,val_gold!$P$2:$P$10,0))</f>
        <v>s</v>
      </c>
    </row>
    <row r="97" spans="1:12" x14ac:dyDescent="0.45">
      <c r="A97">
        <v>95</v>
      </c>
      <c r="B97" t="s">
        <v>28</v>
      </c>
      <c r="C97">
        <v>19</v>
      </c>
      <c r="D97">
        <v>19</v>
      </c>
      <c r="E97" t="s">
        <v>29</v>
      </c>
      <c r="F97" t="s">
        <v>79</v>
      </c>
      <c r="G97">
        <v>2</v>
      </c>
      <c r="H97">
        <v>1</v>
      </c>
      <c r="I97">
        <v>95</v>
      </c>
      <c r="J97" t="b">
        <v>0</v>
      </c>
      <c r="L97" t="str">
        <f>INDEX(val_gold!$Q$2:$Q$10,MATCH($F97,val_gold!$P$2:$P$10,0))</f>
        <v>p</v>
      </c>
    </row>
    <row r="98" spans="1:12" x14ac:dyDescent="0.45">
      <c r="A98">
        <v>96</v>
      </c>
      <c r="B98" t="s">
        <v>113</v>
      </c>
      <c r="C98">
        <v>12</v>
      </c>
      <c r="D98">
        <v>0</v>
      </c>
      <c r="E98" t="s">
        <v>32</v>
      </c>
      <c r="F98" t="s">
        <v>33</v>
      </c>
      <c r="G98">
        <v>2</v>
      </c>
      <c r="H98">
        <v>1</v>
      </c>
      <c r="I98">
        <v>96</v>
      </c>
      <c r="J98" t="b">
        <v>1</v>
      </c>
      <c r="L98" t="str">
        <f>INDEX(val_gold!$Q$2:$Q$10,MATCH($F98,val_gold!$P$2:$P$10,0))</f>
        <v>s</v>
      </c>
    </row>
    <row r="99" spans="1:12" x14ac:dyDescent="0.45">
      <c r="A99">
        <v>97</v>
      </c>
      <c r="B99" t="s">
        <v>13</v>
      </c>
      <c r="C99">
        <v>17</v>
      </c>
      <c r="D99">
        <v>13</v>
      </c>
      <c r="E99" t="s">
        <v>14</v>
      </c>
      <c r="F99" t="s">
        <v>15</v>
      </c>
      <c r="G99">
        <v>3</v>
      </c>
      <c r="H99">
        <v>1</v>
      </c>
      <c r="I99">
        <v>97</v>
      </c>
      <c r="J99" t="b">
        <v>0</v>
      </c>
      <c r="L99" t="str">
        <f>INDEX(val_gold!$Q$2:$Q$10,MATCH($F99,val_gold!$P$2:$P$10,0))</f>
        <v>p</v>
      </c>
    </row>
    <row r="100" spans="1:12" x14ac:dyDescent="0.45">
      <c r="A100">
        <v>98</v>
      </c>
      <c r="B100" t="s">
        <v>93</v>
      </c>
      <c r="C100">
        <v>15</v>
      </c>
      <c r="D100">
        <v>1</v>
      </c>
      <c r="E100" t="s">
        <v>114</v>
      </c>
      <c r="F100" t="s">
        <v>30</v>
      </c>
      <c r="G100">
        <v>2</v>
      </c>
      <c r="H100">
        <v>1</v>
      </c>
      <c r="I100">
        <v>98</v>
      </c>
      <c r="J100" t="b">
        <v>0</v>
      </c>
      <c r="L100" t="str">
        <f>INDEX(val_gold!$Q$2:$Q$10,MATCH($F100,val_gold!$P$2:$P$10,0))</f>
        <v>p</v>
      </c>
    </row>
    <row r="101" spans="1:12" x14ac:dyDescent="0.45">
      <c r="A101">
        <v>99</v>
      </c>
      <c r="B101" t="s">
        <v>66</v>
      </c>
      <c r="C101">
        <v>39</v>
      </c>
      <c r="D101">
        <v>4</v>
      </c>
      <c r="E101" t="s">
        <v>112</v>
      </c>
      <c r="F101" t="s">
        <v>12</v>
      </c>
      <c r="G101">
        <v>3</v>
      </c>
      <c r="H101">
        <v>1</v>
      </c>
      <c r="I101">
        <v>99</v>
      </c>
      <c r="J101" t="b">
        <v>1</v>
      </c>
      <c r="L101" t="str">
        <f>INDEX(val_gold!$Q$2:$Q$10,MATCH($F101,val_gold!$P$2:$P$10,0))</f>
        <v>s</v>
      </c>
    </row>
    <row r="102" spans="1:12" x14ac:dyDescent="0.45">
      <c r="A102">
        <v>100</v>
      </c>
      <c r="B102" t="s">
        <v>115</v>
      </c>
      <c r="C102">
        <v>8</v>
      </c>
      <c r="D102">
        <v>0</v>
      </c>
      <c r="E102" t="s">
        <v>116</v>
      </c>
      <c r="F102" t="s">
        <v>46</v>
      </c>
      <c r="G102">
        <v>1</v>
      </c>
      <c r="H102">
        <v>1</v>
      </c>
      <c r="I102">
        <v>100</v>
      </c>
      <c r="J102" t="b">
        <v>0</v>
      </c>
      <c r="L102" t="str">
        <f>INDEX(val_gold!$Q$2:$Q$10,MATCH($F102,val_gold!$P$2:$P$10,0))</f>
        <v>s</v>
      </c>
    </row>
    <row r="103" spans="1:12" x14ac:dyDescent="0.45">
      <c r="A103">
        <v>101</v>
      </c>
      <c r="B103" t="s">
        <v>28</v>
      </c>
      <c r="C103">
        <v>19</v>
      </c>
      <c r="D103">
        <v>14</v>
      </c>
      <c r="E103" t="s">
        <v>49</v>
      </c>
      <c r="F103" t="s">
        <v>79</v>
      </c>
      <c r="G103">
        <v>4</v>
      </c>
      <c r="H103">
        <v>1</v>
      </c>
      <c r="I103">
        <v>101</v>
      </c>
      <c r="J103" t="b">
        <v>1</v>
      </c>
      <c r="L103" t="str">
        <f>INDEX(val_gold!$Q$2:$Q$10,MATCH($F103,val_gold!$P$2:$P$10,0))</f>
        <v>p</v>
      </c>
    </row>
    <row r="104" spans="1:12" x14ac:dyDescent="0.45">
      <c r="A104">
        <v>102</v>
      </c>
      <c r="B104" t="s">
        <v>16</v>
      </c>
      <c r="C104">
        <v>20</v>
      </c>
      <c r="D104">
        <v>5</v>
      </c>
      <c r="E104" t="s">
        <v>52</v>
      </c>
      <c r="F104" t="s">
        <v>12</v>
      </c>
      <c r="G104">
        <v>1</v>
      </c>
      <c r="H104">
        <v>1</v>
      </c>
      <c r="I104">
        <v>102</v>
      </c>
      <c r="J104" t="b">
        <v>1</v>
      </c>
      <c r="L104" t="str">
        <f>INDEX(val_gold!$Q$2:$Q$10,MATCH($F104,val_gold!$P$2:$P$10,0))</f>
        <v>s</v>
      </c>
    </row>
    <row r="105" spans="1:12" x14ac:dyDescent="0.45">
      <c r="A105">
        <v>103</v>
      </c>
      <c r="B105" t="s">
        <v>92</v>
      </c>
      <c r="C105">
        <v>15</v>
      </c>
      <c r="D105">
        <v>0</v>
      </c>
      <c r="E105" t="s">
        <v>97</v>
      </c>
      <c r="F105" t="s">
        <v>15</v>
      </c>
      <c r="G105">
        <v>3</v>
      </c>
      <c r="H105">
        <v>1</v>
      </c>
      <c r="I105">
        <v>103</v>
      </c>
      <c r="J105" t="b">
        <v>1</v>
      </c>
      <c r="L105" t="str">
        <f>INDEX(val_gold!$Q$2:$Q$10,MATCH($F105,val_gold!$P$2:$P$10,0))</f>
        <v>p</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ADE83-F064-46E5-926F-B15703936A66}">
  <sheetPr>
    <tabColor rgb="FFFFFF00"/>
  </sheetPr>
  <dimension ref="A1:S105"/>
  <sheetViews>
    <sheetView workbookViewId="0">
      <selection activeCell="J9" sqref="J9"/>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1</v>
      </c>
      <c r="B2" t="s">
        <v>10</v>
      </c>
      <c r="C2">
        <v>39</v>
      </c>
      <c r="D2">
        <v>0</v>
      </c>
      <c r="E2" t="s">
        <v>11</v>
      </c>
      <c r="F2" t="s">
        <v>12</v>
      </c>
      <c r="G2">
        <v>6</v>
      </c>
      <c r="H2">
        <v>1</v>
      </c>
      <c r="I2">
        <v>1</v>
      </c>
      <c r="J2" t="b">
        <v>1</v>
      </c>
      <c r="K2" t="s">
        <v>128</v>
      </c>
      <c r="L2" t="s">
        <v>129</v>
      </c>
      <c r="N2" t="str">
        <f>INDEX(val_gold!$Q$2:$Q$10,MATCH($F2,val_gold!$P$2:$P$10,0))</f>
        <v>s</v>
      </c>
      <c r="O2" t="s">
        <v>117</v>
      </c>
      <c r="P2">
        <f>COUNTIFS($N$2:$N$105,$O2)</f>
        <v>27</v>
      </c>
    </row>
    <row r="3" spans="1:19" x14ac:dyDescent="0.45">
      <c r="A3">
        <v>2</v>
      </c>
      <c r="B3" t="s">
        <v>13</v>
      </c>
      <c r="C3">
        <v>17</v>
      </c>
      <c r="D3">
        <v>13</v>
      </c>
      <c r="E3" t="s">
        <v>14</v>
      </c>
      <c r="F3" t="s">
        <v>15</v>
      </c>
      <c r="G3">
        <v>3</v>
      </c>
      <c r="H3">
        <v>1</v>
      </c>
      <c r="I3">
        <v>2</v>
      </c>
      <c r="J3" t="b">
        <v>0</v>
      </c>
      <c r="K3" t="s">
        <v>128</v>
      </c>
      <c r="L3" t="s">
        <v>129</v>
      </c>
      <c r="N3" t="str">
        <f>INDEX(val_gold!$Q$2:$Q$10,MATCH($F3,val_gold!$P$2:$P$10,0))</f>
        <v>p</v>
      </c>
      <c r="O3" t="s">
        <v>118</v>
      </c>
      <c r="P3">
        <f>COUNTIFS($N$2:$N$105,$O3)</f>
        <v>13</v>
      </c>
      <c r="R3" t="s">
        <v>134</v>
      </c>
      <c r="S3" t="s">
        <v>135</v>
      </c>
    </row>
    <row r="4" spans="1:19" x14ac:dyDescent="0.45">
      <c r="A4">
        <v>3</v>
      </c>
      <c r="B4" t="s">
        <v>16</v>
      </c>
      <c r="C4">
        <v>20</v>
      </c>
      <c r="D4">
        <v>2</v>
      </c>
      <c r="E4" t="s">
        <v>17</v>
      </c>
      <c r="F4" t="s">
        <v>12</v>
      </c>
      <c r="G4">
        <v>1</v>
      </c>
      <c r="H4">
        <v>1</v>
      </c>
      <c r="I4">
        <v>3</v>
      </c>
      <c r="J4" t="b">
        <v>0</v>
      </c>
      <c r="K4" t="s">
        <v>128</v>
      </c>
      <c r="L4" t="s">
        <v>129</v>
      </c>
      <c r="N4" t="str">
        <f>INDEX(val_gold!$Q$2:$Q$10,MATCH($F4,val_gold!$P$2:$P$10,0))</f>
        <v>s</v>
      </c>
      <c r="O4" t="s">
        <v>124</v>
      </c>
      <c r="P4">
        <f>P3/SUM(P2:P3)</f>
        <v>0.32500000000000001</v>
      </c>
      <c r="R4">
        <f>P4-P5</f>
        <v>7.5000000000000011E-2</v>
      </c>
      <c r="S4">
        <f>R4*SUM(P2:P3)</f>
        <v>3.0000000000000004</v>
      </c>
    </row>
    <row r="5" spans="1:19" x14ac:dyDescent="0.45">
      <c r="A5">
        <v>4</v>
      </c>
      <c r="B5" t="s">
        <v>18</v>
      </c>
      <c r="C5">
        <v>14</v>
      </c>
      <c r="D5">
        <v>1</v>
      </c>
      <c r="E5" t="s">
        <v>19</v>
      </c>
      <c r="F5" t="s">
        <v>12</v>
      </c>
      <c r="G5">
        <v>2</v>
      </c>
      <c r="H5">
        <v>1</v>
      </c>
      <c r="I5">
        <v>4</v>
      </c>
      <c r="J5" t="b">
        <v>0</v>
      </c>
      <c r="K5" t="s">
        <v>128</v>
      </c>
      <c r="L5" t="s">
        <v>129</v>
      </c>
      <c r="N5" t="str">
        <f>INDEX(val_gold!$Q$2:$Q$10,MATCH($F5,val_gold!$P$2:$P$10,0))</f>
        <v>s</v>
      </c>
      <c r="O5" t="s">
        <v>139</v>
      </c>
      <c r="P5">
        <f>val_gold!N4</f>
        <v>0.25</v>
      </c>
    </row>
    <row r="6" spans="1:19" x14ac:dyDescent="0.45">
      <c r="A6">
        <v>8</v>
      </c>
      <c r="B6" t="s">
        <v>28</v>
      </c>
      <c r="C6">
        <v>36</v>
      </c>
      <c r="D6">
        <v>19</v>
      </c>
      <c r="E6" t="s">
        <v>29</v>
      </c>
      <c r="F6" t="s">
        <v>30</v>
      </c>
      <c r="G6">
        <v>2</v>
      </c>
      <c r="H6">
        <v>1</v>
      </c>
      <c r="I6">
        <v>8</v>
      </c>
      <c r="J6" t="b">
        <v>0</v>
      </c>
      <c r="K6" t="s">
        <v>128</v>
      </c>
      <c r="L6" t="s">
        <v>129</v>
      </c>
      <c r="N6" t="str">
        <f>INDEX(val_gold!$Q$2:$Q$10,MATCH($F6,val_gold!$P$2:$P$10,0))</f>
        <v>p</v>
      </c>
    </row>
    <row r="7" spans="1:19" x14ac:dyDescent="0.45">
      <c r="A7">
        <v>10</v>
      </c>
      <c r="B7" t="s">
        <v>34</v>
      </c>
      <c r="C7">
        <v>5</v>
      </c>
      <c r="D7">
        <v>0</v>
      </c>
      <c r="E7" t="s">
        <v>35</v>
      </c>
      <c r="F7" t="s">
        <v>36</v>
      </c>
      <c r="G7">
        <v>1</v>
      </c>
      <c r="H7">
        <v>1</v>
      </c>
      <c r="I7">
        <v>10</v>
      </c>
      <c r="J7" t="b">
        <v>0</v>
      </c>
      <c r="K7" t="s">
        <v>128</v>
      </c>
      <c r="L7" t="s">
        <v>129</v>
      </c>
      <c r="N7" t="str">
        <f>INDEX(val_gold!$Q$2:$Q$10,MATCH($F7,val_gold!$P$2:$P$10,0))</f>
        <v>s</v>
      </c>
      <c r="O7" t="s">
        <v>131</v>
      </c>
      <c r="P7">
        <f>AVERAGE($G3:$G106)</f>
        <v>1.8205128205128205</v>
      </c>
      <c r="Q7">
        <f>val_gold!N6</f>
        <v>1.9807692307692308</v>
      </c>
    </row>
    <row r="8" spans="1:19" x14ac:dyDescent="0.45">
      <c r="A8">
        <v>11</v>
      </c>
      <c r="B8" t="s">
        <v>13</v>
      </c>
      <c r="C8">
        <v>17</v>
      </c>
      <c r="D8">
        <v>10</v>
      </c>
      <c r="E8" t="s">
        <v>37</v>
      </c>
      <c r="F8" t="s">
        <v>15</v>
      </c>
      <c r="G8">
        <v>2</v>
      </c>
      <c r="H8">
        <v>1</v>
      </c>
      <c r="I8">
        <v>11</v>
      </c>
      <c r="J8" t="b">
        <v>1</v>
      </c>
      <c r="K8" t="s">
        <v>128</v>
      </c>
      <c r="L8" t="s">
        <v>129</v>
      </c>
      <c r="N8" t="str">
        <f>INDEX(val_gold!$Q$2:$Q$10,MATCH($F8,val_gold!$P$2:$P$10,0))</f>
        <v>p</v>
      </c>
      <c r="O8" t="s">
        <v>130</v>
      </c>
      <c r="P8">
        <f>AVERAGE($H4:$H107)</f>
        <v>1</v>
      </c>
      <c r="Q8">
        <f>val_gold!N7</f>
        <v>1</v>
      </c>
    </row>
    <row r="9" spans="1:19" x14ac:dyDescent="0.45">
      <c r="A9">
        <v>15</v>
      </c>
      <c r="B9" t="s">
        <v>40</v>
      </c>
      <c r="C9">
        <v>34</v>
      </c>
      <c r="D9">
        <v>0</v>
      </c>
      <c r="E9" t="s">
        <v>17</v>
      </c>
      <c r="F9" t="s">
        <v>12</v>
      </c>
      <c r="G9">
        <v>1</v>
      </c>
      <c r="H9">
        <v>1</v>
      </c>
      <c r="I9">
        <v>15</v>
      </c>
      <c r="J9" t="b">
        <v>0</v>
      </c>
      <c r="K9" t="s">
        <v>128</v>
      </c>
      <c r="L9" t="s">
        <v>129</v>
      </c>
      <c r="N9" t="str">
        <f>INDEX(val_gold!$Q$2:$Q$10,MATCH($F9,val_gold!$P$2:$P$10,0))</f>
        <v>s</v>
      </c>
    </row>
    <row r="10" spans="1:19" x14ac:dyDescent="0.45">
      <c r="A10">
        <v>17</v>
      </c>
      <c r="B10" t="s">
        <v>10</v>
      </c>
      <c r="C10">
        <v>35</v>
      </c>
      <c r="D10">
        <v>16</v>
      </c>
      <c r="E10" t="s">
        <v>45</v>
      </c>
      <c r="F10" t="s">
        <v>46</v>
      </c>
      <c r="G10">
        <v>1</v>
      </c>
      <c r="H10">
        <v>1</v>
      </c>
      <c r="I10">
        <v>17</v>
      </c>
      <c r="J10" t="b">
        <v>1</v>
      </c>
      <c r="K10" t="s">
        <v>128</v>
      </c>
      <c r="L10" t="s">
        <v>129</v>
      </c>
      <c r="N10" t="str">
        <f>INDEX(val_gold!$Q$2:$Q$10,MATCH($F10,val_gold!$P$2:$P$10,0))</f>
        <v>s</v>
      </c>
      <c r="O10" t="b">
        <v>1</v>
      </c>
      <c r="P10">
        <f>COUNTIFS($J$2:$J$105,$O10)</f>
        <v>14</v>
      </c>
    </row>
    <row r="11" spans="1:19" x14ac:dyDescent="0.45">
      <c r="A11">
        <v>26</v>
      </c>
      <c r="B11" t="s">
        <v>16</v>
      </c>
      <c r="C11">
        <v>14</v>
      </c>
      <c r="D11">
        <v>5</v>
      </c>
      <c r="E11" t="s">
        <v>52</v>
      </c>
      <c r="F11" t="s">
        <v>9</v>
      </c>
      <c r="G11">
        <v>1</v>
      </c>
      <c r="H11">
        <v>1</v>
      </c>
      <c r="I11">
        <v>26</v>
      </c>
      <c r="J11" t="b">
        <v>1</v>
      </c>
      <c r="K11" t="s">
        <v>128</v>
      </c>
      <c r="L11" t="s">
        <v>129</v>
      </c>
      <c r="N11" t="str">
        <f>INDEX(val_gold!$Q$2:$Q$10,MATCH($F11,val_gold!$P$2:$P$10,0))</f>
        <v>s</v>
      </c>
      <c r="O11" t="b">
        <v>0</v>
      </c>
      <c r="P11">
        <f>COUNTIFS($J$2:$J$105,$O11)</f>
        <v>26</v>
      </c>
      <c r="R11" t="s">
        <v>134</v>
      </c>
      <c r="S11" t="s">
        <v>135</v>
      </c>
    </row>
    <row r="12" spans="1:19" x14ac:dyDescent="0.45">
      <c r="A12">
        <v>27</v>
      </c>
      <c r="B12" t="s">
        <v>10</v>
      </c>
      <c r="C12">
        <v>39</v>
      </c>
      <c r="D12">
        <v>16</v>
      </c>
      <c r="E12" t="s">
        <v>45</v>
      </c>
      <c r="F12" t="s">
        <v>12</v>
      </c>
      <c r="G12">
        <v>1</v>
      </c>
      <c r="H12">
        <v>1</v>
      </c>
      <c r="I12">
        <v>27</v>
      </c>
      <c r="J12" t="b">
        <v>0</v>
      </c>
      <c r="K12" t="s">
        <v>128</v>
      </c>
      <c r="L12" t="s">
        <v>129</v>
      </c>
      <c r="N12" t="str">
        <f>INDEX(val_gold!$Q$2:$Q$10,MATCH($F12,val_gold!$P$2:$P$10,0))</f>
        <v>s</v>
      </c>
      <c r="O12" t="s">
        <v>137</v>
      </c>
      <c r="P12">
        <f>P11/SUM(P10:P11)</f>
        <v>0.65</v>
      </c>
      <c r="R12" s="1">
        <f>P12-P13</f>
        <v>1.5384615384615441E-2</v>
      </c>
      <c r="S12" s="2">
        <f>R12*SUM(P10:P11)</f>
        <v>0.61538461538461764</v>
      </c>
    </row>
    <row r="13" spans="1:19" x14ac:dyDescent="0.45">
      <c r="A13">
        <v>29</v>
      </c>
      <c r="B13" t="s">
        <v>58</v>
      </c>
      <c r="C13">
        <v>24</v>
      </c>
      <c r="D13">
        <v>3</v>
      </c>
      <c r="E13" t="s">
        <v>59</v>
      </c>
      <c r="F13" t="s">
        <v>30</v>
      </c>
      <c r="G13">
        <v>4</v>
      </c>
      <c r="H13">
        <v>1</v>
      </c>
      <c r="I13">
        <v>29</v>
      </c>
      <c r="J13" t="b">
        <v>1</v>
      </c>
      <c r="K13" t="s">
        <v>128</v>
      </c>
      <c r="L13" t="s">
        <v>129</v>
      </c>
      <c r="N13" t="str">
        <f>INDEX(val_gold!$Q$2:$Q$10,MATCH($F13,val_gold!$P$2:$P$10,0))</f>
        <v>p</v>
      </c>
      <c r="O13" t="s">
        <v>138</v>
      </c>
      <c r="P13" s="1">
        <f>val_gold!N12</f>
        <v>0.63461538461538458</v>
      </c>
    </row>
    <row r="14" spans="1:19" x14ac:dyDescent="0.45">
      <c r="A14">
        <v>34</v>
      </c>
      <c r="B14" t="s">
        <v>68</v>
      </c>
      <c r="C14">
        <v>31</v>
      </c>
      <c r="D14">
        <v>7</v>
      </c>
      <c r="E14" t="s">
        <v>63</v>
      </c>
      <c r="F14" t="s">
        <v>30</v>
      </c>
      <c r="G14">
        <v>1</v>
      </c>
      <c r="H14">
        <v>1</v>
      </c>
      <c r="I14">
        <v>34</v>
      </c>
      <c r="J14" t="b">
        <v>0</v>
      </c>
      <c r="K14" t="s">
        <v>128</v>
      </c>
      <c r="L14" t="s">
        <v>129</v>
      </c>
      <c r="N14" t="str">
        <f>INDEX(val_gold!$Q$2:$Q$10,MATCH($F14,val_gold!$P$2:$P$10,0))</f>
        <v>p</v>
      </c>
    </row>
    <row r="15" spans="1:19" x14ac:dyDescent="0.45">
      <c r="A15">
        <v>35</v>
      </c>
      <c r="B15" t="s">
        <v>10</v>
      </c>
      <c r="C15">
        <v>35</v>
      </c>
      <c r="D15">
        <v>3</v>
      </c>
      <c r="E15" t="s">
        <v>19</v>
      </c>
      <c r="F15" t="s">
        <v>46</v>
      </c>
      <c r="G15">
        <v>2</v>
      </c>
      <c r="H15">
        <v>1</v>
      </c>
      <c r="I15">
        <v>35</v>
      </c>
      <c r="J15" t="b">
        <v>0</v>
      </c>
      <c r="K15" t="s">
        <v>128</v>
      </c>
      <c r="L15" t="s">
        <v>129</v>
      </c>
      <c r="N15" t="str">
        <f>INDEX(val_gold!$Q$2:$Q$10,MATCH($F15,val_gold!$P$2:$P$10,0))</f>
        <v>s</v>
      </c>
    </row>
    <row r="16" spans="1:19" x14ac:dyDescent="0.45">
      <c r="A16">
        <v>42</v>
      </c>
      <c r="B16" t="s">
        <v>76</v>
      </c>
      <c r="C16">
        <v>30</v>
      </c>
      <c r="D16">
        <v>22</v>
      </c>
      <c r="E16" t="s">
        <v>77</v>
      </c>
      <c r="F16" t="s">
        <v>22</v>
      </c>
      <c r="G16">
        <v>1</v>
      </c>
      <c r="H16">
        <v>1</v>
      </c>
      <c r="I16">
        <v>42</v>
      </c>
      <c r="J16" t="b">
        <v>0</v>
      </c>
      <c r="K16" t="s">
        <v>128</v>
      </c>
      <c r="L16" t="s">
        <v>129</v>
      </c>
      <c r="N16" t="str">
        <f>INDEX(val_gold!$Q$2:$Q$10,MATCH($F16,val_gold!$P$2:$P$10,0))</f>
        <v>s</v>
      </c>
    </row>
    <row r="17" spans="1:14" x14ac:dyDescent="0.45">
      <c r="A17">
        <v>45</v>
      </c>
      <c r="B17" t="s">
        <v>13</v>
      </c>
      <c r="C17">
        <v>17</v>
      </c>
      <c r="D17">
        <v>10</v>
      </c>
      <c r="E17" t="s">
        <v>37</v>
      </c>
      <c r="F17" t="s">
        <v>15</v>
      </c>
      <c r="G17">
        <v>2</v>
      </c>
      <c r="H17">
        <v>1</v>
      </c>
      <c r="I17">
        <v>45</v>
      </c>
      <c r="J17" t="b">
        <v>1</v>
      </c>
      <c r="K17" t="s">
        <v>128</v>
      </c>
      <c r="L17" t="s">
        <v>129</v>
      </c>
      <c r="N17" t="str">
        <f>INDEX(val_gold!$Q$2:$Q$10,MATCH($F17,val_gold!$P$2:$P$10,0))</f>
        <v>p</v>
      </c>
    </row>
    <row r="18" spans="1:14" x14ac:dyDescent="0.45">
      <c r="A18">
        <v>46</v>
      </c>
      <c r="B18" t="s">
        <v>34</v>
      </c>
      <c r="C18">
        <v>5</v>
      </c>
      <c r="D18">
        <v>2</v>
      </c>
      <c r="E18" t="s">
        <v>51</v>
      </c>
      <c r="F18" t="s">
        <v>36</v>
      </c>
      <c r="G18">
        <v>2</v>
      </c>
      <c r="H18">
        <v>1</v>
      </c>
      <c r="I18">
        <v>46</v>
      </c>
      <c r="J18" t="b">
        <v>1</v>
      </c>
      <c r="K18" t="s">
        <v>128</v>
      </c>
      <c r="L18" t="s">
        <v>129</v>
      </c>
      <c r="N18" t="str">
        <f>INDEX(val_gold!$Q$2:$Q$10,MATCH($F18,val_gold!$P$2:$P$10,0))</f>
        <v>s</v>
      </c>
    </row>
    <row r="19" spans="1:14" x14ac:dyDescent="0.45">
      <c r="A19">
        <v>47</v>
      </c>
      <c r="B19" t="s">
        <v>18</v>
      </c>
      <c r="C19">
        <v>14</v>
      </c>
      <c r="D19">
        <v>5</v>
      </c>
      <c r="E19" t="s">
        <v>80</v>
      </c>
      <c r="F19" t="s">
        <v>12</v>
      </c>
      <c r="G19">
        <v>3</v>
      </c>
      <c r="H19">
        <v>1</v>
      </c>
      <c r="I19">
        <v>47</v>
      </c>
      <c r="J19" t="b">
        <v>1</v>
      </c>
      <c r="K19" t="s">
        <v>128</v>
      </c>
      <c r="L19" t="s">
        <v>129</v>
      </c>
      <c r="N19" t="str">
        <f>INDEX(val_gold!$Q$2:$Q$10,MATCH($F19,val_gold!$P$2:$P$10,0))</f>
        <v>s</v>
      </c>
    </row>
    <row r="20" spans="1:14" x14ac:dyDescent="0.45">
      <c r="A20">
        <v>49</v>
      </c>
      <c r="B20" t="s">
        <v>68</v>
      </c>
      <c r="C20">
        <v>31</v>
      </c>
      <c r="D20">
        <v>5</v>
      </c>
      <c r="E20" t="s">
        <v>83</v>
      </c>
      <c r="F20" t="s">
        <v>30</v>
      </c>
      <c r="G20">
        <v>1</v>
      </c>
      <c r="H20">
        <v>1</v>
      </c>
      <c r="I20">
        <v>49</v>
      </c>
      <c r="J20" t="b">
        <v>0</v>
      </c>
      <c r="K20" t="s">
        <v>128</v>
      </c>
      <c r="L20" t="s">
        <v>129</v>
      </c>
      <c r="N20" t="str">
        <f>INDEX(val_gold!$Q$2:$Q$10,MATCH($F20,val_gold!$P$2:$P$10,0))</f>
        <v>p</v>
      </c>
    </row>
    <row r="21" spans="1:14" x14ac:dyDescent="0.45">
      <c r="A21">
        <v>52</v>
      </c>
      <c r="B21" t="s">
        <v>75</v>
      </c>
      <c r="C21">
        <v>13</v>
      </c>
      <c r="D21">
        <v>4</v>
      </c>
      <c r="E21" t="s">
        <v>88</v>
      </c>
      <c r="F21" t="s">
        <v>46</v>
      </c>
      <c r="G21">
        <v>1</v>
      </c>
      <c r="H21">
        <v>1</v>
      </c>
      <c r="I21">
        <v>52</v>
      </c>
      <c r="J21" t="b">
        <v>0</v>
      </c>
      <c r="K21" t="s">
        <v>128</v>
      </c>
      <c r="L21" t="s">
        <v>129</v>
      </c>
      <c r="N21" t="str">
        <f>INDEX(val_gold!$Q$2:$Q$10,MATCH($F21,val_gold!$P$2:$P$10,0))</f>
        <v>s</v>
      </c>
    </row>
    <row r="22" spans="1:14" x14ac:dyDescent="0.45">
      <c r="A22">
        <v>55</v>
      </c>
      <c r="B22" t="s">
        <v>42</v>
      </c>
      <c r="C22">
        <v>50</v>
      </c>
      <c r="D22">
        <v>11</v>
      </c>
      <c r="E22" t="s">
        <v>91</v>
      </c>
      <c r="F22" t="s">
        <v>22</v>
      </c>
      <c r="G22">
        <v>1</v>
      </c>
      <c r="H22">
        <v>1</v>
      </c>
      <c r="I22">
        <v>55</v>
      </c>
      <c r="J22" t="b">
        <v>0</v>
      </c>
      <c r="K22" t="s">
        <v>128</v>
      </c>
      <c r="L22" t="s">
        <v>129</v>
      </c>
      <c r="N22" t="str">
        <f>INDEX(val_gold!$Q$2:$Q$10,MATCH($F22,val_gold!$P$2:$P$10,0))</f>
        <v>s</v>
      </c>
    </row>
    <row r="23" spans="1:14" x14ac:dyDescent="0.45">
      <c r="A23">
        <v>56</v>
      </c>
      <c r="B23" t="s">
        <v>92</v>
      </c>
      <c r="C23">
        <v>15</v>
      </c>
      <c r="D23">
        <v>8</v>
      </c>
      <c r="E23" t="s">
        <v>71</v>
      </c>
      <c r="F23" t="s">
        <v>15</v>
      </c>
      <c r="G23">
        <v>3</v>
      </c>
      <c r="H23">
        <v>1</v>
      </c>
      <c r="I23">
        <v>56</v>
      </c>
      <c r="J23" t="b">
        <v>0</v>
      </c>
      <c r="K23" t="s">
        <v>128</v>
      </c>
      <c r="L23" t="s">
        <v>129</v>
      </c>
      <c r="N23" t="str">
        <f>INDEX(val_gold!$Q$2:$Q$10,MATCH($F23,val_gold!$P$2:$P$10,0))</f>
        <v>p</v>
      </c>
    </row>
    <row r="24" spans="1:14" x14ac:dyDescent="0.45">
      <c r="A24">
        <v>61</v>
      </c>
      <c r="B24" t="s">
        <v>98</v>
      </c>
      <c r="C24">
        <v>22</v>
      </c>
      <c r="D24">
        <v>6</v>
      </c>
      <c r="E24" t="s">
        <v>99</v>
      </c>
      <c r="F24" t="s">
        <v>33</v>
      </c>
      <c r="G24">
        <v>2</v>
      </c>
      <c r="H24">
        <v>1</v>
      </c>
      <c r="I24">
        <v>61</v>
      </c>
      <c r="J24" t="b">
        <v>0</v>
      </c>
      <c r="K24" t="s">
        <v>128</v>
      </c>
      <c r="L24" t="s">
        <v>129</v>
      </c>
      <c r="N24" t="str">
        <f>INDEX(val_gold!$Q$2:$Q$10,MATCH($F24,val_gold!$P$2:$P$10,0))</f>
        <v>s</v>
      </c>
    </row>
    <row r="25" spans="1:14" x14ac:dyDescent="0.45">
      <c r="A25">
        <v>62</v>
      </c>
      <c r="B25" t="s">
        <v>10</v>
      </c>
      <c r="C25">
        <v>39</v>
      </c>
      <c r="D25">
        <v>3</v>
      </c>
      <c r="E25" t="s">
        <v>19</v>
      </c>
      <c r="F25" t="s">
        <v>12</v>
      </c>
      <c r="G25">
        <v>2</v>
      </c>
      <c r="H25">
        <v>1</v>
      </c>
      <c r="I25">
        <v>62</v>
      </c>
      <c r="J25" t="b">
        <v>0</v>
      </c>
      <c r="K25" t="s">
        <v>128</v>
      </c>
      <c r="L25" t="s">
        <v>129</v>
      </c>
      <c r="N25" t="str">
        <f>INDEX(val_gold!$Q$2:$Q$10,MATCH($F25,val_gold!$P$2:$P$10,0))</f>
        <v>s</v>
      </c>
    </row>
    <row r="26" spans="1:14" x14ac:dyDescent="0.45">
      <c r="A26">
        <v>63</v>
      </c>
      <c r="B26" t="s">
        <v>64</v>
      </c>
      <c r="C26">
        <v>11</v>
      </c>
      <c r="D26">
        <v>1</v>
      </c>
      <c r="E26" t="s">
        <v>100</v>
      </c>
      <c r="F26" t="s">
        <v>46</v>
      </c>
      <c r="G26">
        <v>3</v>
      </c>
      <c r="H26">
        <v>1</v>
      </c>
      <c r="I26">
        <v>63</v>
      </c>
      <c r="J26" t="b">
        <v>1</v>
      </c>
      <c r="K26" t="s">
        <v>128</v>
      </c>
      <c r="L26" t="s">
        <v>129</v>
      </c>
      <c r="N26" t="str">
        <f>INDEX(val_gold!$Q$2:$Q$10,MATCH($F26,val_gold!$P$2:$P$10,0))</f>
        <v>s</v>
      </c>
    </row>
    <row r="27" spans="1:14" x14ac:dyDescent="0.45">
      <c r="A27">
        <v>66</v>
      </c>
      <c r="B27" t="s">
        <v>89</v>
      </c>
      <c r="C27">
        <v>48</v>
      </c>
      <c r="D27">
        <v>12</v>
      </c>
      <c r="E27" t="s">
        <v>101</v>
      </c>
      <c r="F27" t="s">
        <v>46</v>
      </c>
      <c r="G27">
        <v>2</v>
      </c>
      <c r="H27">
        <v>1</v>
      </c>
      <c r="I27">
        <v>66</v>
      </c>
      <c r="J27" t="b">
        <v>0</v>
      </c>
      <c r="K27" t="s">
        <v>128</v>
      </c>
      <c r="L27" t="s">
        <v>129</v>
      </c>
      <c r="N27" t="str">
        <f>INDEX(val_gold!$Q$2:$Q$10,MATCH($F27,val_gold!$P$2:$P$10,0))</f>
        <v>s</v>
      </c>
    </row>
    <row r="28" spans="1:14" x14ac:dyDescent="0.45">
      <c r="A28">
        <v>69</v>
      </c>
      <c r="B28" t="s">
        <v>16</v>
      </c>
      <c r="C28">
        <v>14</v>
      </c>
      <c r="D28">
        <v>2</v>
      </c>
      <c r="E28" t="s">
        <v>17</v>
      </c>
      <c r="F28" t="s">
        <v>9</v>
      </c>
      <c r="G28">
        <v>1</v>
      </c>
      <c r="H28">
        <v>1</v>
      </c>
      <c r="I28">
        <v>69</v>
      </c>
      <c r="J28" t="b">
        <v>0</v>
      </c>
      <c r="K28" t="s">
        <v>128</v>
      </c>
      <c r="L28" t="s">
        <v>129</v>
      </c>
      <c r="N28" t="str">
        <f>INDEX(val_gold!$Q$2:$Q$10,MATCH($F28,val_gold!$P$2:$P$10,0))</f>
        <v>s</v>
      </c>
    </row>
    <row r="29" spans="1:14" x14ac:dyDescent="0.45">
      <c r="A29">
        <v>71</v>
      </c>
      <c r="B29" t="s">
        <v>60</v>
      </c>
      <c r="C29">
        <v>20</v>
      </c>
      <c r="D29">
        <v>12</v>
      </c>
      <c r="E29" t="s">
        <v>104</v>
      </c>
      <c r="F29" t="s">
        <v>22</v>
      </c>
      <c r="G29">
        <v>1</v>
      </c>
      <c r="H29">
        <v>1</v>
      </c>
      <c r="I29">
        <v>71</v>
      </c>
      <c r="J29" t="b">
        <v>0</v>
      </c>
      <c r="K29" t="s">
        <v>128</v>
      </c>
      <c r="L29" t="s">
        <v>129</v>
      </c>
      <c r="N29" t="str">
        <f>INDEX(val_gold!$Q$2:$Q$10,MATCH($F29,val_gold!$P$2:$P$10,0))</f>
        <v>s</v>
      </c>
    </row>
    <row r="30" spans="1:14" x14ac:dyDescent="0.45">
      <c r="A30">
        <v>75</v>
      </c>
      <c r="B30" t="s">
        <v>89</v>
      </c>
      <c r="C30">
        <v>44</v>
      </c>
      <c r="D30">
        <v>2</v>
      </c>
      <c r="E30" t="s">
        <v>90</v>
      </c>
      <c r="F30" t="s">
        <v>9</v>
      </c>
      <c r="G30">
        <v>1</v>
      </c>
      <c r="H30">
        <v>1</v>
      </c>
      <c r="I30">
        <v>75</v>
      </c>
      <c r="J30" t="b">
        <v>1</v>
      </c>
      <c r="K30" t="s">
        <v>128</v>
      </c>
      <c r="L30" t="s">
        <v>129</v>
      </c>
      <c r="N30" t="str">
        <f>INDEX(val_gold!$Q$2:$Q$10,MATCH($F30,val_gold!$P$2:$P$10,0))</f>
        <v>s</v>
      </c>
    </row>
    <row r="31" spans="1:14" x14ac:dyDescent="0.45">
      <c r="A31">
        <v>77</v>
      </c>
      <c r="B31" t="s">
        <v>62</v>
      </c>
      <c r="C31">
        <v>19</v>
      </c>
      <c r="D31">
        <v>5</v>
      </c>
      <c r="E31" t="s">
        <v>83</v>
      </c>
      <c r="F31" t="s">
        <v>15</v>
      </c>
      <c r="G31">
        <v>1</v>
      </c>
      <c r="H31">
        <v>1</v>
      </c>
      <c r="I31">
        <v>77</v>
      </c>
      <c r="J31" t="b">
        <v>1</v>
      </c>
      <c r="K31" t="s">
        <v>128</v>
      </c>
      <c r="L31" t="s">
        <v>129</v>
      </c>
      <c r="N31" t="str">
        <f>INDEX(val_gold!$Q$2:$Q$10,MATCH($F31,val_gold!$P$2:$P$10,0))</f>
        <v>p</v>
      </c>
    </row>
    <row r="32" spans="1:14" x14ac:dyDescent="0.45">
      <c r="A32">
        <v>79</v>
      </c>
      <c r="B32" t="s">
        <v>89</v>
      </c>
      <c r="C32">
        <v>44</v>
      </c>
      <c r="D32">
        <v>12</v>
      </c>
      <c r="E32" t="s">
        <v>101</v>
      </c>
      <c r="F32" t="s">
        <v>9</v>
      </c>
      <c r="G32">
        <v>2</v>
      </c>
      <c r="H32">
        <v>1</v>
      </c>
      <c r="I32">
        <v>79</v>
      </c>
      <c r="J32" t="b">
        <v>0</v>
      </c>
      <c r="K32" t="s">
        <v>128</v>
      </c>
      <c r="L32" t="s">
        <v>129</v>
      </c>
      <c r="N32" t="str">
        <f>INDEX(val_gold!$Q$2:$Q$10,MATCH($F32,val_gold!$P$2:$P$10,0))</f>
        <v>s</v>
      </c>
    </row>
    <row r="33" spans="1:14" x14ac:dyDescent="0.45">
      <c r="A33">
        <v>80</v>
      </c>
      <c r="B33" t="s">
        <v>18</v>
      </c>
      <c r="C33">
        <v>8</v>
      </c>
      <c r="D33">
        <v>5</v>
      </c>
      <c r="E33" t="s">
        <v>80</v>
      </c>
      <c r="F33" t="s">
        <v>46</v>
      </c>
      <c r="G33">
        <v>3</v>
      </c>
      <c r="H33">
        <v>1</v>
      </c>
      <c r="I33">
        <v>80</v>
      </c>
      <c r="J33" t="b">
        <v>0</v>
      </c>
      <c r="K33" t="s">
        <v>128</v>
      </c>
      <c r="L33" t="s">
        <v>129</v>
      </c>
      <c r="N33" t="str">
        <f>INDEX(val_gold!$Q$2:$Q$10,MATCH($F33,val_gold!$P$2:$P$10,0))</f>
        <v>s</v>
      </c>
    </row>
    <row r="34" spans="1:14" x14ac:dyDescent="0.45">
      <c r="A34">
        <v>89</v>
      </c>
      <c r="B34" t="s">
        <v>58</v>
      </c>
      <c r="C34">
        <v>24</v>
      </c>
      <c r="D34">
        <v>12</v>
      </c>
      <c r="E34" t="s">
        <v>110</v>
      </c>
      <c r="F34" t="s">
        <v>30</v>
      </c>
      <c r="G34">
        <v>4</v>
      </c>
      <c r="H34">
        <v>1</v>
      </c>
      <c r="I34">
        <v>89</v>
      </c>
      <c r="J34" t="b">
        <v>0</v>
      </c>
      <c r="K34" t="s">
        <v>128</v>
      </c>
      <c r="L34" t="s">
        <v>129</v>
      </c>
      <c r="N34" t="str">
        <f>INDEX(val_gold!$Q$2:$Q$10,MATCH($F34,val_gold!$P$2:$P$10,0))</f>
        <v>p</v>
      </c>
    </row>
    <row r="35" spans="1:14" x14ac:dyDescent="0.45">
      <c r="A35">
        <v>90</v>
      </c>
      <c r="B35" t="s">
        <v>42</v>
      </c>
      <c r="C35">
        <v>50</v>
      </c>
      <c r="D35">
        <v>28</v>
      </c>
      <c r="E35" t="s">
        <v>111</v>
      </c>
      <c r="F35" t="s">
        <v>22</v>
      </c>
      <c r="G35">
        <v>1</v>
      </c>
      <c r="H35">
        <v>1</v>
      </c>
      <c r="I35">
        <v>90</v>
      </c>
      <c r="J35" t="b">
        <v>1</v>
      </c>
      <c r="K35" t="s">
        <v>128</v>
      </c>
      <c r="L35" t="s">
        <v>129</v>
      </c>
      <c r="N35" t="str">
        <f>INDEX(val_gold!$Q$2:$Q$10,MATCH($F35,val_gold!$P$2:$P$10,0))</f>
        <v>s</v>
      </c>
    </row>
    <row r="36" spans="1:14" x14ac:dyDescent="0.45">
      <c r="A36">
        <v>92</v>
      </c>
      <c r="B36" t="s">
        <v>66</v>
      </c>
      <c r="C36">
        <v>29</v>
      </c>
      <c r="D36">
        <v>10</v>
      </c>
      <c r="E36" t="s">
        <v>67</v>
      </c>
      <c r="F36" t="s">
        <v>33</v>
      </c>
      <c r="G36">
        <v>1</v>
      </c>
      <c r="H36">
        <v>1</v>
      </c>
      <c r="I36">
        <v>92</v>
      </c>
      <c r="J36" t="b">
        <v>1</v>
      </c>
      <c r="K36" t="s">
        <v>128</v>
      </c>
      <c r="L36" t="s">
        <v>129</v>
      </c>
      <c r="N36" t="str">
        <f>INDEX(val_gold!$Q$2:$Q$10,MATCH($F36,val_gold!$P$2:$P$10,0))</f>
        <v>s</v>
      </c>
    </row>
    <row r="37" spans="1:14" x14ac:dyDescent="0.45">
      <c r="A37">
        <v>94</v>
      </c>
      <c r="B37" t="s">
        <v>66</v>
      </c>
      <c r="C37">
        <v>29</v>
      </c>
      <c r="D37">
        <v>4</v>
      </c>
      <c r="E37" t="s">
        <v>112</v>
      </c>
      <c r="F37" t="s">
        <v>33</v>
      </c>
      <c r="G37">
        <v>3</v>
      </c>
      <c r="H37">
        <v>1</v>
      </c>
      <c r="I37">
        <v>94</v>
      </c>
      <c r="J37" t="b">
        <v>0</v>
      </c>
      <c r="K37" t="s">
        <v>128</v>
      </c>
      <c r="L37" t="s">
        <v>129</v>
      </c>
      <c r="N37" t="str">
        <f>INDEX(val_gold!$Q$2:$Q$10,MATCH($F37,val_gold!$P$2:$P$10,0))</f>
        <v>s</v>
      </c>
    </row>
    <row r="38" spans="1:14" x14ac:dyDescent="0.45">
      <c r="A38">
        <v>95</v>
      </c>
      <c r="B38" t="s">
        <v>28</v>
      </c>
      <c r="C38">
        <v>19</v>
      </c>
      <c r="D38">
        <v>19</v>
      </c>
      <c r="E38" t="s">
        <v>29</v>
      </c>
      <c r="F38" t="s">
        <v>79</v>
      </c>
      <c r="G38">
        <v>2</v>
      </c>
      <c r="H38">
        <v>1</v>
      </c>
      <c r="I38">
        <v>95</v>
      </c>
      <c r="J38" t="b">
        <v>0</v>
      </c>
      <c r="K38" t="s">
        <v>128</v>
      </c>
      <c r="L38" t="s">
        <v>129</v>
      </c>
      <c r="N38" t="str">
        <f>INDEX(val_gold!$Q$2:$Q$10,MATCH($F38,val_gold!$P$2:$P$10,0))</f>
        <v>p</v>
      </c>
    </row>
    <row r="39" spans="1:14" x14ac:dyDescent="0.45">
      <c r="A39">
        <v>97</v>
      </c>
      <c r="B39" t="s">
        <v>13</v>
      </c>
      <c r="C39">
        <v>17</v>
      </c>
      <c r="D39">
        <v>13</v>
      </c>
      <c r="E39" t="s">
        <v>14</v>
      </c>
      <c r="F39" t="s">
        <v>15</v>
      </c>
      <c r="G39">
        <v>3</v>
      </c>
      <c r="H39">
        <v>1</v>
      </c>
      <c r="I39">
        <v>97</v>
      </c>
      <c r="J39" t="b">
        <v>0</v>
      </c>
      <c r="K39" t="s">
        <v>128</v>
      </c>
      <c r="L39" t="s">
        <v>129</v>
      </c>
      <c r="N39" t="str">
        <f>INDEX(val_gold!$Q$2:$Q$10,MATCH($F39,val_gold!$P$2:$P$10,0))</f>
        <v>p</v>
      </c>
    </row>
    <row r="40" spans="1:14" x14ac:dyDescent="0.45">
      <c r="A40">
        <v>98</v>
      </c>
      <c r="B40" t="s">
        <v>93</v>
      </c>
      <c r="C40">
        <v>15</v>
      </c>
      <c r="D40">
        <v>1</v>
      </c>
      <c r="E40" t="s">
        <v>114</v>
      </c>
      <c r="F40" t="s">
        <v>30</v>
      </c>
      <c r="G40">
        <v>2</v>
      </c>
      <c r="H40">
        <v>1</v>
      </c>
      <c r="I40">
        <v>98</v>
      </c>
      <c r="J40" t="b">
        <v>0</v>
      </c>
      <c r="K40" t="s">
        <v>128</v>
      </c>
      <c r="L40" t="s">
        <v>129</v>
      </c>
      <c r="N40" t="str">
        <f>INDEX(val_gold!$Q$2:$Q$10,MATCH($F40,val_gold!$P$2:$P$10,0))</f>
        <v>p</v>
      </c>
    </row>
    <row r="41" spans="1:14" x14ac:dyDescent="0.45">
      <c r="A41">
        <v>102</v>
      </c>
      <c r="B41" t="s">
        <v>16</v>
      </c>
      <c r="C41">
        <v>20</v>
      </c>
      <c r="D41">
        <v>5</v>
      </c>
      <c r="E41" t="s">
        <v>52</v>
      </c>
      <c r="F41" t="s">
        <v>12</v>
      </c>
      <c r="G41">
        <v>1</v>
      </c>
      <c r="H41">
        <v>1</v>
      </c>
      <c r="I41">
        <v>102</v>
      </c>
      <c r="J41" t="b">
        <v>1</v>
      </c>
      <c r="K41" t="s">
        <v>128</v>
      </c>
      <c r="L41" t="s">
        <v>129</v>
      </c>
      <c r="N41" t="str">
        <f>INDEX(val_gold!$Q$2:$Q$10,MATCH($F41,val_gold!$P$2:$P$10,0))</f>
        <v>s</v>
      </c>
    </row>
    <row r="42" spans="1:14" x14ac:dyDescent="0.45">
      <c r="N42" t="e">
        <f>INDEX(val_gold!$Q$2:$Q$10,MATCH($F42,val_gold!$P$2:$P$10,0))</f>
        <v>#N/A</v>
      </c>
    </row>
    <row r="43" spans="1:14" x14ac:dyDescent="0.45">
      <c r="N43" t="e">
        <f>INDEX(val_gold!$Q$2:$Q$10,MATCH($F43,val_gold!$P$2:$P$10,0))</f>
        <v>#N/A</v>
      </c>
    </row>
    <row r="44" spans="1:14" x14ac:dyDescent="0.45">
      <c r="N44" t="e">
        <f>INDEX(val_gold!$Q$2:$Q$10,MATCH($F44,val_gold!$P$2:$P$10,0))</f>
        <v>#N/A</v>
      </c>
    </row>
    <row r="45" spans="1:14" x14ac:dyDescent="0.45">
      <c r="N45" t="e">
        <f>INDEX(val_gold!$Q$2:$Q$10,MATCH($F45,val_gold!$P$2:$P$10,0))</f>
        <v>#N/A</v>
      </c>
    </row>
    <row r="46" spans="1:14" x14ac:dyDescent="0.45">
      <c r="N46" t="e">
        <f>INDEX(val_gold!$Q$2:$Q$10,MATCH($F46,val_gold!$P$2:$P$10,0))</f>
        <v>#N/A</v>
      </c>
    </row>
    <row r="47" spans="1:14" x14ac:dyDescent="0.45">
      <c r="N47" t="e">
        <f>INDEX(val_gold!$Q$2:$Q$10,MATCH($F47,val_gold!$P$2:$P$10,0))</f>
        <v>#N/A</v>
      </c>
    </row>
    <row r="48" spans="1: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7747E-1F01-45D4-AFB5-237372474F24}">
  <sheetPr>
    <tabColor rgb="FFFFFF00"/>
  </sheetPr>
  <dimension ref="A1:S105"/>
  <sheetViews>
    <sheetView topLeftCell="F1" workbookViewId="0">
      <selection activeCell="O1" sqref="O1:S1048576"/>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1</v>
      </c>
      <c r="B2" t="s">
        <v>10</v>
      </c>
      <c r="C2">
        <v>39</v>
      </c>
      <c r="D2">
        <v>0</v>
      </c>
      <c r="E2" t="s">
        <v>11</v>
      </c>
      <c r="F2" t="s">
        <v>12</v>
      </c>
      <c r="G2">
        <v>6</v>
      </c>
      <c r="H2">
        <v>1</v>
      </c>
      <c r="I2">
        <v>1</v>
      </c>
      <c r="J2" t="b">
        <v>1</v>
      </c>
      <c r="K2" t="s">
        <v>123</v>
      </c>
      <c r="L2" t="s">
        <v>129</v>
      </c>
      <c r="N2" t="str">
        <f>INDEX(val_gold!$Q$2:$Q$10,MATCH($F2,val_gold!$P$2:$P$10,0))</f>
        <v>s</v>
      </c>
      <c r="O2" t="s">
        <v>117</v>
      </c>
      <c r="P2">
        <f>COUNTIFS($N$2:$N$105,$O2)</f>
        <v>24</v>
      </c>
    </row>
    <row r="3" spans="1:19" x14ac:dyDescent="0.45">
      <c r="A3">
        <v>3</v>
      </c>
      <c r="B3" t="s">
        <v>16</v>
      </c>
      <c r="C3">
        <v>20</v>
      </c>
      <c r="D3">
        <v>2</v>
      </c>
      <c r="E3" t="s">
        <v>17</v>
      </c>
      <c r="F3" t="s">
        <v>12</v>
      </c>
      <c r="G3">
        <v>1</v>
      </c>
      <c r="H3">
        <v>1</v>
      </c>
      <c r="I3">
        <v>3</v>
      </c>
      <c r="J3" t="b">
        <v>0</v>
      </c>
      <c r="K3" t="s">
        <v>123</v>
      </c>
      <c r="L3" t="s">
        <v>129</v>
      </c>
      <c r="N3" t="str">
        <f>INDEX(val_gold!$Q$2:$Q$10,MATCH($F3,val_gold!$P$2:$P$10,0))</f>
        <v>s</v>
      </c>
      <c r="O3" t="s">
        <v>118</v>
      </c>
      <c r="P3">
        <f>COUNTIFS($N$2:$N$105,$O3)</f>
        <v>8</v>
      </c>
      <c r="R3" t="s">
        <v>134</v>
      </c>
      <c r="S3" t="s">
        <v>135</v>
      </c>
    </row>
    <row r="4" spans="1:19" x14ac:dyDescent="0.45">
      <c r="A4">
        <v>4</v>
      </c>
      <c r="B4" t="s">
        <v>18</v>
      </c>
      <c r="C4">
        <v>14</v>
      </c>
      <c r="D4">
        <v>1</v>
      </c>
      <c r="E4" t="s">
        <v>19</v>
      </c>
      <c r="F4" t="s">
        <v>12</v>
      </c>
      <c r="G4">
        <v>2</v>
      </c>
      <c r="H4">
        <v>1</v>
      </c>
      <c r="I4">
        <v>4</v>
      </c>
      <c r="J4" t="b">
        <v>0</v>
      </c>
      <c r="K4" t="s">
        <v>123</v>
      </c>
      <c r="L4" t="s">
        <v>129</v>
      </c>
      <c r="N4" t="str">
        <f>INDEX(val_gold!$Q$2:$Q$10,MATCH($F4,val_gold!$P$2:$P$10,0))</f>
        <v>s</v>
      </c>
      <c r="O4" t="s">
        <v>124</v>
      </c>
      <c r="P4">
        <f>P3/SUM(P2:P3)</f>
        <v>0.25</v>
      </c>
      <c r="R4">
        <f>P4-P5</f>
        <v>0</v>
      </c>
      <c r="S4">
        <f>R4*SUM(P2:P3)</f>
        <v>0</v>
      </c>
    </row>
    <row r="5" spans="1:19" x14ac:dyDescent="0.45">
      <c r="A5">
        <v>8</v>
      </c>
      <c r="B5" t="s">
        <v>28</v>
      </c>
      <c r="C5">
        <v>36</v>
      </c>
      <c r="D5">
        <v>19</v>
      </c>
      <c r="E5" t="s">
        <v>29</v>
      </c>
      <c r="F5" t="s">
        <v>30</v>
      </c>
      <c r="G5">
        <v>2</v>
      </c>
      <c r="H5">
        <v>1</v>
      </c>
      <c r="I5">
        <v>8</v>
      </c>
      <c r="J5" t="b">
        <v>0</v>
      </c>
      <c r="K5" t="s">
        <v>123</v>
      </c>
      <c r="L5" t="s">
        <v>129</v>
      </c>
      <c r="N5" t="str">
        <f>INDEX(val_gold!$Q$2:$Q$10,MATCH($F5,val_gold!$P$2:$P$10,0))</f>
        <v>p</v>
      </c>
      <c r="O5" t="s">
        <v>139</v>
      </c>
      <c r="P5">
        <f>val_gold!N4</f>
        <v>0.25</v>
      </c>
    </row>
    <row r="6" spans="1:19" x14ac:dyDescent="0.45">
      <c r="A6">
        <v>9</v>
      </c>
      <c r="B6" t="s">
        <v>31</v>
      </c>
      <c r="C6">
        <v>12</v>
      </c>
      <c r="D6">
        <v>0</v>
      </c>
      <c r="E6" t="s">
        <v>32</v>
      </c>
      <c r="F6" t="s">
        <v>33</v>
      </c>
      <c r="G6">
        <v>2</v>
      </c>
      <c r="H6">
        <v>1</v>
      </c>
      <c r="I6">
        <v>9</v>
      </c>
      <c r="J6" t="b">
        <v>0</v>
      </c>
      <c r="K6" t="s">
        <v>123</v>
      </c>
      <c r="L6" t="s">
        <v>129</v>
      </c>
      <c r="N6" t="str">
        <f>INDEX(val_gold!$Q$2:$Q$10,MATCH($F6,val_gold!$P$2:$P$10,0))</f>
        <v>s</v>
      </c>
    </row>
    <row r="7" spans="1:19" x14ac:dyDescent="0.45">
      <c r="A7">
        <v>10</v>
      </c>
      <c r="B7" t="s">
        <v>34</v>
      </c>
      <c r="C7">
        <v>5</v>
      </c>
      <c r="D7">
        <v>0</v>
      </c>
      <c r="E7" t="s">
        <v>35</v>
      </c>
      <c r="F7" t="s">
        <v>36</v>
      </c>
      <c r="G7">
        <v>1</v>
      </c>
      <c r="H7">
        <v>1</v>
      </c>
      <c r="I7">
        <v>10</v>
      </c>
      <c r="J7" t="b">
        <v>0</v>
      </c>
      <c r="K7" t="s">
        <v>123</v>
      </c>
      <c r="L7" t="s">
        <v>129</v>
      </c>
      <c r="N7" t="str">
        <f>INDEX(val_gold!$Q$2:$Q$10,MATCH($F7,val_gold!$P$2:$P$10,0))</f>
        <v>s</v>
      </c>
      <c r="O7" t="s">
        <v>131</v>
      </c>
      <c r="P7">
        <f>AVERAGE($G3:$G106)</f>
        <v>1.8064516129032258</v>
      </c>
      <c r="Q7">
        <f>val_gold!N6</f>
        <v>1.9807692307692308</v>
      </c>
    </row>
    <row r="8" spans="1:19" x14ac:dyDescent="0.45">
      <c r="A8">
        <v>15</v>
      </c>
      <c r="B8" t="s">
        <v>40</v>
      </c>
      <c r="C8">
        <v>34</v>
      </c>
      <c r="D8">
        <v>0</v>
      </c>
      <c r="E8" t="s">
        <v>17</v>
      </c>
      <c r="F8" t="s">
        <v>12</v>
      </c>
      <c r="G8">
        <v>1</v>
      </c>
      <c r="H8">
        <v>1</v>
      </c>
      <c r="I8">
        <v>15</v>
      </c>
      <c r="J8" t="b">
        <v>0</v>
      </c>
      <c r="K8" t="s">
        <v>123</v>
      </c>
      <c r="L8" t="s">
        <v>129</v>
      </c>
      <c r="N8" t="str">
        <f>INDEX(val_gold!$Q$2:$Q$10,MATCH($F8,val_gold!$P$2:$P$10,0))</f>
        <v>s</v>
      </c>
      <c r="O8" t="s">
        <v>130</v>
      </c>
      <c r="P8">
        <f>AVERAGE($H4:$H107)</f>
        <v>1</v>
      </c>
      <c r="Q8">
        <f>val_gold!N7</f>
        <v>1</v>
      </c>
    </row>
    <row r="9" spans="1:19" x14ac:dyDescent="0.45">
      <c r="A9">
        <v>23</v>
      </c>
      <c r="B9" t="s">
        <v>53</v>
      </c>
      <c r="C9">
        <v>9</v>
      </c>
      <c r="D9">
        <v>6</v>
      </c>
      <c r="E9" t="s">
        <v>21</v>
      </c>
      <c r="F9" t="s">
        <v>22</v>
      </c>
      <c r="G9">
        <v>2</v>
      </c>
      <c r="H9">
        <v>1</v>
      </c>
      <c r="I9">
        <v>23</v>
      </c>
      <c r="J9" t="b">
        <v>0</v>
      </c>
      <c r="K9" t="s">
        <v>123</v>
      </c>
      <c r="L9" t="s">
        <v>129</v>
      </c>
      <c r="N9" t="str">
        <f>INDEX(val_gold!$Q$2:$Q$10,MATCH($F9,val_gold!$P$2:$P$10,0))</f>
        <v>s</v>
      </c>
    </row>
    <row r="10" spans="1:19" x14ac:dyDescent="0.45">
      <c r="A10">
        <v>26</v>
      </c>
      <c r="B10" t="s">
        <v>16</v>
      </c>
      <c r="C10">
        <v>14</v>
      </c>
      <c r="D10">
        <v>5</v>
      </c>
      <c r="E10" t="s">
        <v>52</v>
      </c>
      <c r="F10" t="s">
        <v>9</v>
      </c>
      <c r="G10">
        <v>1</v>
      </c>
      <c r="H10">
        <v>1</v>
      </c>
      <c r="I10">
        <v>26</v>
      </c>
      <c r="J10" t="b">
        <v>1</v>
      </c>
      <c r="K10" t="s">
        <v>123</v>
      </c>
      <c r="L10" t="s">
        <v>129</v>
      </c>
      <c r="N10" t="str">
        <f>INDEX(val_gold!$Q$2:$Q$10,MATCH($F10,val_gold!$P$2:$P$10,0))</f>
        <v>s</v>
      </c>
      <c r="O10" t="b">
        <v>1</v>
      </c>
      <c r="P10">
        <f>COUNTIFS($J$2:$J$105,$O10)</f>
        <v>6</v>
      </c>
    </row>
    <row r="11" spans="1:19" x14ac:dyDescent="0.45">
      <c r="A11">
        <v>27</v>
      </c>
      <c r="B11" t="s">
        <v>10</v>
      </c>
      <c r="C11">
        <v>39</v>
      </c>
      <c r="D11">
        <v>16</v>
      </c>
      <c r="E11" t="s">
        <v>45</v>
      </c>
      <c r="F11" t="s">
        <v>12</v>
      </c>
      <c r="G11">
        <v>1</v>
      </c>
      <c r="H11">
        <v>1</v>
      </c>
      <c r="I11">
        <v>27</v>
      </c>
      <c r="J11" t="b">
        <v>0</v>
      </c>
      <c r="K11" t="s">
        <v>123</v>
      </c>
      <c r="L11" t="s">
        <v>129</v>
      </c>
      <c r="N11" t="str">
        <f>INDEX(val_gold!$Q$2:$Q$10,MATCH($F11,val_gold!$P$2:$P$10,0))</f>
        <v>s</v>
      </c>
      <c r="O11" t="b">
        <v>0</v>
      </c>
      <c r="P11">
        <f>COUNTIFS($J$2:$J$105,$O11)</f>
        <v>26</v>
      </c>
      <c r="R11" t="s">
        <v>134</v>
      </c>
      <c r="S11" t="s">
        <v>135</v>
      </c>
    </row>
    <row r="12" spans="1:19" x14ac:dyDescent="0.45">
      <c r="A12">
        <v>29</v>
      </c>
      <c r="B12" t="s">
        <v>58</v>
      </c>
      <c r="C12">
        <v>24</v>
      </c>
      <c r="D12">
        <v>3</v>
      </c>
      <c r="E12" t="s">
        <v>59</v>
      </c>
      <c r="F12" t="s">
        <v>30</v>
      </c>
      <c r="G12">
        <v>4</v>
      </c>
      <c r="H12">
        <v>1</v>
      </c>
      <c r="I12">
        <v>29</v>
      </c>
      <c r="J12" t="b">
        <v>1</v>
      </c>
      <c r="K12" t="s">
        <v>123</v>
      </c>
      <c r="L12" t="s">
        <v>129</v>
      </c>
      <c r="N12" t="str">
        <f>INDEX(val_gold!$Q$2:$Q$10,MATCH($F12,val_gold!$P$2:$P$10,0))</f>
        <v>p</v>
      </c>
      <c r="O12" t="s">
        <v>137</v>
      </c>
      <c r="P12">
        <f>P11/SUM(P10:P11)</f>
        <v>0.8125</v>
      </c>
      <c r="R12" s="1">
        <f>P12-P13</f>
        <v>0.17788461538461542</v>
      </c>
      <c r="S12" s="2">
        <f>R12*SUM(P10:P11)</f>
        <v>5.6923076923076934</v>
      </c>
    </row>
    <row r="13" spans="1:19" x14ac:dyDescent="0.45">
      <c r="A13">
        <v>30</v>
      </c>
      <c r="B13" t="s">
        <v>60</v>
      </c>
      <c r="C13">
        <v>20</v>
      </c>
      <c r="D13">
        <v>1</v>
      </c>
      <c r="E13" t="s">
        <v>61</v>
      </c>
      <c r="F13" t="s">
        <v>22</v>
      </c>
      <c r="G13">
        <v>1</v>
      </c>
      <c r="H13">
        <v>1</v>
      </c>
      <c r="I13">
        <v>30</v>
      </c>
      <c r="J13" t="b">
        <v>1</v>
      </c>
      <c r="K13" t="s">
        <v>123</v>
      </c>
      <c r="L13" t="s">
        <v>129</v>
      </c>
      <c r="N13" t="str">
        <f>INDEX(val_gold!$Q$2:$Q$10,MATCH($F13,val_gold!$P$2:$P$10,0))</f>
        <v>s</v>
      </c>
      <c r="O13" t="s">
        <v>138</v>
      </c>
      <c r="P13" s="1">
        <f>val_gold!N12</f>
        <v>0.63461538461538458</v>
      </c>
    </row>
    <row r="14" spans="1:19" x14ac:dyDescent="0.45">
      <c r="A14">
        <v>34</v>
      </c>
      <c r="B14" t="s">
        <v>68</v>
      </c>
      <c r="C14">
        <v>31</v>
      </c>
      <c r="D14">
        <v>7</v>
      </c>
      <c r="E14" t="s">
        <v>63</v>
      </c>
      <c r="F14" t="s">
        <v>30</v>
      </c>
      <c r="G14">
        <v>1</v>
      </c>
      <c r="H14">
        <v>1</v>
      </c>
      <c r="I14">
        <v>34</v>
      </c>
      <c r="J14" t="b">
        <v>0</v>
      </c>
      <c r="K14" t="s">
        <v>123</v>
      </c>
      <c r="L14" t="s">
        <v>129</v>
      </c>
      <c r="N14" t="str">
        <f>INDEX(val_gold!$Q$2:$Q$10,MATCH($F14,val_gold!$P$2:$P$10,0))</f>
        <v>p</v>
      </c>
    </row>
    <row r="15" spans="1:19" x14ac:dyDescent="0.45">
      <c r="A15">
        <v>35</v>
      </c>
      <c r="B15" t="s">
        <v>10</v>
      </c>
      <c r="C15">
        <v>35</v>
      </c>
      <c r="D15">
        <v>3</v>
      </c>
      <c r="E15" t="s">
        <v>19</v>
      </c>
      <c r="F15" t="s">
        <v>46</v>
      </c>
      <c r="G15">
        <v>2</v>
      </c>
      <c r="H15">
        <v>1</v>
      </c>
      <c r="I15">
        <v>35</v>
      </c>
      <c r="J15" t="b">
        <v>0</v>
      </c>
      <c r="K15" t="s">
        <v>123</v>
      </c>
      <c r="L15" t="s">
        <v>129</v>
      </c>
      <c r="N15" t="str">
        <f>INDEX(val_gold!$Q$2:$Q$10,MATCH($F15,val_gold!$P$2:$P$10,0))</f>
        <v>s</v>
      </c>
    </row>
    <row r="16" spans="1:19" x14ac:dyDescent="0.45">
      <c r="A16">
        <v>42</v>
      </c>
      <c r="B16" t="s">
        <v>76</v>
      </c>
      <c r="C16">
        <v>30</v>
      </c>
      <c r="D16">
        <v>22</v>
      </c>
      <c r="E16" t="s">
        <v>77</v>
      </c>
      <c r="F16" t="s">
        <v>22</v>
      </c>
      <c r="G16">
        <v>1</v>
      </c>
      <c r="H16">
        <v>1</v>
      </c>
      <c r="I16">
        <v>42</v>
      </c>
      <c r="J16" t="b">
        <v>0</v>
      </c>
      <c r="K16" t="s">
        <v>123</v>
      </c>
      <c r="L16" t="s">
        <v>129</v>
      </c>
      <c r="N16" t="str">
        <f>INDEX(val_gold!$Q$2:$Q$10,MATCH($F16,val_gold!$P$2:$P$10,0))</f>
        <v>s</v>
      </c>
    </row>
    <row r="17" spans="1:14" x14ac:dyDescent="0.45">
      <c r="A17">
        <v>47</v>
      </c>
      <c r="B17" t="s">
        <v>18</v>
      </c>
      <c r="C17">
        <v>14</v>
      </c>
      <c r="D17">
        <v>5</v>
      </c>
      <c r="E17" t="s">
        <v>80</v>
      </c>
      <c r="F17" t="s">
        <v>12</v>
      </c>
      <c r="G17">
        <v>3</v>
      </c>
      <c r="H17">
        <v>1</v>
      </c>
      <c r="I17">
        <v>47</v>
      </c>
      <c r="J17" t="b">
        <v>1</v>
      </c>
      <c r="K17" t="s">
        <v>123</v>
      </c>
      <c r="L17" t="s">
        <v>129</v>
      </c>
      <c r="N17" t="str">
        <f>INDEX(val_gold!$Q$2:$Q$10,MATCH($F17,val_gold!$P$2:$P$10,0))</f>
        <v>s</v>
      </c>
    </row>
    <row r="18" spans="1:14" x14ac:dyDescent="0.45">
      <c r="A18">
        <v>49</v>
      </c>
      <c r="B18" t="s">
        <v>68</v>
      </c>
      <c r="C18">
        <v>31</v>
      </c>
      <c r="D18">
        <v>5</v>
      </c>
      <c r="E18" t="s">
        <v>83</v>
      </c>
      <c r="F18" t="s">
        <v>30</v>
      </c>
      <c r="G18">
        <v>1</v>
      </c>
      <c r="H18">
        <v>1</v>
      </c>
      <c r="I18">
        <v>49</v>
      </c>
      <c r="J18" t="b">
        <v>0</v>
      </c>
      <c r="K18" t="s">
        <v>123</v>
      </c>
      <c r="L18" t="s">
        <v>129</v>
      </c>
      <c r="N18" t="str">
        <f>INDEX(val_gold!$Q$2:$Q$10,MATCH($F18,val_gold!$P$2:$P$10,0))</f>
        <v>p</v>
      </c>
    </row>
    <row r="19" spans="1:14" x14ac:dyDescent="0.45">
      <c r="A19">
        <v>50</v>
      </c>
      <c r="B19" t="s">
        <v>84</v>
      </c>
      <c r="C19">
        <v>8</v>
      </c>
      <c r="D19">
        <v>6</v>
      </c>
      <c r="E19" t="s">
        <v>85</v>
      </c>
      <c r="F19" t="s">
        <v>46</v>
      </c>
      <c r="G19">
        <v>1</v>
      </c>
      <c r="H19">
        <v>1</v>
      </c>
      <c r="I19">
        <v>50</v>
      </c>
      <c r="J19" t="b">
        <v>0</v>
      </c>
      <c r="K19" t="s">
        <v>123</v>
      </c>
      <c r="L19" t="s">
        <v>129</v>
      </c>
      <c r="N19" t="str">
        <f>INDEX(val_gold!$Q$2:$Q$10,MATCH($F19,val_gold!$P$2:$P$10,0))</f>
        <v>s</v>
      </c>
    </row>
    <row r="20" spans="1:14" x14ac:dyDescent="0.45">
      <c r="A20">
        <v>55</v>
      </c>
      <c r="B20" t="s">
        <v>42</v>
      </c>
      <c r="C20">
        <v>50</v>
      </c>
      <c r="D20">
        <v>11</v>
      </c>
      <c r="E20" t="s">
        <v>91</v>
      </c>
      <c r="F20" t="s">
        <v>22</v>
      </c>
      <c r="G20">
        <v>1</v>
      </c>
      <c r="H20">
        <v>1</v>
      </c>
      <c r="I20">
        <v>55</v>
      </c>
      <c r="J20" t="b">
        <v>0</v>
      </c>
      <c r="K20" t="s">
        <v>123</v>
      </c>
      <c r="L20" t="s">
        <v>129</v>
      </c>
      <c r="N20" t="str">
        <f>INDEX(val_gold!$Q$2:$Q$10,MATCH($F20,val_gold!$P$2:$P$10,0))</f>
        <v>s</v>
      </c>
    </row>
    <row r="21" spans="1:14" x14ac:dyDescent="0.45">
      <c r="A21">
        <v>56</v>
      </c>
      <c r="B21" t="s">
        <v>92</v>
      </c>
      <c r="C21">
        <v>15</v>
      </c>
      <c r="D21">
        <v>8</v>
      </c>
      <c r="E21" t="s">
        <v>71</v>
      </c>
      <c r="F21" t="s">
        <v>15</v>
      </c>
      <c r="G21">
        <v>3</v>
      </c>
      <c r="H21">
        <v>1</v>
      </c>
      <c r="I21">
        <v>56</v>
      </c>
      <c r="J21" t="b">
        <v>0</v>
      </c>
      <c r="K21" t="s">
        <v>123</v>
      </c>
      <c r="L21" t="s">
        <v>129</v>
      </c>
      <c r="N21" t="str">
        <f>INDEX(val_gold!$Q$2:$Q$10,MATCH($F21,val_gold!$P$2:$P$10,0))</f>
        <v>p</v>
      </c>
    </row>
    <row r="22" spans="1:14" x14ac:dyDescent="0.45">
      <c r="A22">
        <v>61</v>
      </c>
      <c r="B22" t="s">
        <v>98</v>
      </c>
      <c r="C22">
        <v>22</v>
      </c>
      <c r="D22">
        <v>6</v>
      </c>
      <c r="E22" t="s">
        <v>99</v>
      </c>
      <c r="F22" t="s">
        <v>33</v>
      </c>
      <c r="G22">
        <v>2</v>
      </c>
      <c r="H22">
        <v>1</v>
      </c>
      <c r="I22">
        <v>61</v>
      </c>
      <c r="J22" t="b">
        <v>0</v>
      </c>
      <c r="K22" t="s">
        <v>123</v>
      </c>
      <c r="L22" t="s">
        <v>129</v>
      </c>
      <c r="N22" t="str">
        <f>INDEX(val_gold!$Q$2:$Q$10,MATCH($F22,val_gold!$P$2:$P$10,0))</f>
        <v>s</v>
      </c>
    </row>
    <row r="23" spans="1:14" x14ac:dyDescent="0.45">
      <c r="A23">
        <v>62</v>
      </c>
      <c r="B23" t="s">
        <v>10</v>
      </c>
      <c r="C23">
        <v>39</v>
      </c>
      <c r="D23">
        <v>3</v>
      </c>
      <c r="E23" t="s">
        <v>19</v>
      </c>
      <c r="F23" t="s">
        <v>12</v>
      </c>
      <c r="G23">
        <v>2</v>
      </c>
      <c r="H23">
        <v>1</v>
      </c>
      <c r="I23">
        <v>62</v>
      </c>
      <c r="J23" t="b">
        <v>0</v>
      </c>
      <c r="K23" t="s">
        <v>123</v>
      </c>
      <c r="L23" t="s">
        <v>129</v>
      </c>
      <c r="N23" t="str">
        <f>INDEX(val_gold!$Q$2:$Q$10,MATCH($F23,val_gold!$P$2:$P$10,0))</f>
        <v>s</v>
      </c>
    </row>
    <row r="24" spans="1:14" x14ac:dyDescent="0.45">
      <c r="A24">
        <v>66</v>
      </c>
      <c r="B24" t="s">
        <v>89</v>
      </c>
      <c r="C24">
        <v>48</v>
      </c>
      <c r="D24">
        <v>12</v>
      </c>
      <c r="E24" t="s">
        <v>101</v>
      </c>
      <c r="F24" t="s">
        <v>46</v>
      </c>
      <c r="G24">
        <v>2</v>
      </c>
      <c r="H24">
        <v>1</v>
      </c>
      <c r="I24">
        <v>66</v>
      </c>
      <c r="J24" t="b">
        <v>0</v>
      </c>
      <c r="K24" t="s">
        <v>123</v>
      </c>
      <c r="L24" t="s">
        <v>129</v>
      </c>
      <c r="N24" t="str">
        <f>INDEX(val_gold!$Q$2:$Q$10,MATCH($F24,val_gold!$P$2:$P$10,0))</f>
        <v>s</v>
      </c>
    </row>
    <row r="25" spans="1:14" x14ac:dyDescent="0.45">
      <c r="A25">
        <v>69</v>
      </c>
      <c r="B25" t="s">
        <v>16</v>
      </c>
      <c r="C25">
        <v>14</v>
      </c>
      <c r="D25">
        <v>2</v>
      </c>
      <c r="E25" t="s">
        <v>17</v>
      </c>
      <c r="F25" t="s">
        <v>9</v>
      </c>
      <c r="G25">
        <v>1</v>
      </c>
      <c r="H25">
        <v>1</v>
      </c>
      <c r="I25">
        <v>69</v>
      </c>
      <c r="J25" t="b">
        <v>0</v>
      </c>
      <c r="K25" t="s">
        <v>123</v>
      </c>
      <c r="L25" t="s">
        <v>129</v>
      </c>
      <c r="N25" t="str">
        <f>INDEX(val_gold!$Q$2:$Q$10,MATCH($F25,val_gold!$P$2:$P$10,0))</f>
        <v>s</v>
      </c>
    </row>
    <row r="26" spans="1:14" x14ac:dyDescent="0.45">
      <c r="A26">
        <v>70</v>
      </c>
      <c r="B26" t="s">
        <v>103</v>
      </c>
      <c r="C26">
        <v>11</v>
      </c>
      <c r="D26">
        <v>1</v>
      </c>
      <c r="E26" t="s">
        <v>100</v>
      </c>
      <c r="F26" t="s">
        <v>46</v>
      </c>
      <c r="G26">
        <v>3</v>
      </c>
      <c r="H26">
        <v>1</v>
      </c>
      <c r="I26">
        <v>70</v>
      </c>
      <c r="J26" t="b">
        <v>0</v>
      </c>
      <c r="K26" t="s">
        <v>123</v>
      </c>
      <c r="L26" t="s">
        <v>129</v>
      </c>
      <c r="N26" t="str">
        <f>INDEX(val_gold!$Q$2:$Q$10,MATCH($F26,val_gold!$P$2:$P$10,0))</f>
        <v>s</v>
      </c>
    </row>
    <row r="27" spans="1:14" x14ac:dyDescent="0.45">
      <c r="A27">
        <v>71</v>
      </c>
      <c r="B27" t="s">
        <v>60</v>
      </c>
      <c r="C27">
        <v>20</v>
      </c>
      <c r="D27">
        <v>12</v>
      </c>
      <c r="E27" t="s">
        <v>104</v>
      </c>
      <c r="F27" t="s">
        <v>22</v>
      </c>
      <c r="G27">
        <v>1</v>
      </c>
      <c r="H27">
        <v>1</v>
      </c>
      <c r="I27">
        <v>71</v>
      </c>
      <c r="J27" t="b">
        <v>0</v>
      </c>
      <c r="K27" t="s">
        <v>123</v>
      </c>
      <c r="L27" t="s">
        <v>129</v>
      </c>
      <c r="N27" t="str">
        <f>INDEX(val_gold!$Q$2:$Q$10,MATCH($F27,val_gold!$P$2:$P$10,0))</f>
        <v>s</v>
      </c>
    </row>
    <row r="28" spans="1:14" x14ac:dyDescent="0.45">
      <c r="A28">
        <v>75</v>
      </c>
      <c r="B28" t="s">
        <v>89</v>
      </c>
      <c r="C28">
        <v>44</v>
      </c>
      <c r="D28">
        <v>2</v>
      </c>
      <c r="E28" t="s">
        <v>90</v>
      </c>
      <c r="F28" t="s">
        <v>9</v>
      </c>
      <c r="G28">
        <v>1</v>
      </c>
      <c r="H28">
        <v>1</v>
      </c>
      <c r="I28">
        <v>75</v>
      </c>
      <c r="J28" t="b">
        <v>1</v>
      </c>
      <c r="K28" t="s">
        <v>123</v>
      </c>
      <c r="L28" t="s">
        <v>129</v>
      </c>
      <c r="N28" t="str">
        <f>INDEX(val_gold!$Q$2:$Q$10,MATCH($F28,val_gold!$P$2:$P$10,0))</f>
        <v>s</v>
      </c>
    </row>
    <row r="29" spans="1:14" x14ac:dyDescent="0.45">
      <c r="A29">
        <v>79</v>
      </c>
      <c r="B29" t="s">
        <v>89</v>
      </c>
      <c r="C29">
        <v>44</v>
      </c>
      <c r="D29">
        <v>12</v>
      </c>
      <c r="E29" t="s">
        <v>101</v>
      </c>
      <c r="F29" t="s">
        <v>9</v>
      </c>
      <c r="G29">
        <v>2</v>
      </c>
      <c r="H29">
        <v>1</v>
      </c>
      <c r="I29">
        <v>79</v>
      </c>
      <c r="J29" t="b">
        <v>0</v>
      </c>
      <c r="K29" t="s">
        <v>123</v>
      </c>
      <c r="L29" t="s">
        <v>129</v>
      </c>
      <c r="N29" t="str">
        <f>INDEX(val_gold!$Q$2:$Q$10,MATCH($F29,val_gold!$P$2:$P$10,0))</f>
        <v>s</v>
      </c>
    </row>
    <row r="30" spans="1:14" x14ac:dyDescent="0.45">
      <c r="A30">
        <v>89</v>
      </c>
      <c r="B30" t="s">
        <v>58</v>
      </c>
      <c r="C30">
        <v>24</v>
      </c>
      <c r="D30">
        <v>12</v>
      </c>
      <c r="E30" t="s">
        <v>110</v>
      </c>
      <c r="F30" t="s">
        <v>30</v>
      </c>
      <c r="G30">
        <v>4</v>
      </c>
      <c r="H30">
        <v>1</v>
      </c>
      <c r="I30">
        <v>89</v>
      </c>
      <c r="J30" t="b">
        <v>0</v>
      </c>
      <c r="K30" t="s">
        <v>123</v>
      </c>
      <c r="L30" t="s">
        <v>129</v>
      </c>
      <c r="N30" t="str">
        <f>INDEX(val_gold!$Q$2:$Q$10,MATCH($F30,val_gold!$P$2:$P$10,0))</f>
        <v>p</v>
      </c>
    </row>
    <row r="31" spans="1:14" x14ac:dyDescent="0.45">
      <c r="A31">
        <v>94</v>
      </c>
      <c r="B31" t="s">
        <v>66</v>
      </c>
      <c r="C31">
        <v>29</v>
      </c>
      <c r="D31">
        <v>4</v>
      </c>
      <c r="E31" t="s">
        <v>112</v>
      </c>
      <c r="F31" t="s">
        <v>33</v>
      </c>
      <c r="G31">
        <v>3</v>
      </c>
      <c r="H31">
        <v>1</v>
      </c>
      <c r="I31">
        <v>94</v>
      </c>
      <c r="J31" t="b">
        <v>0</v>
      </c>
      <c r="K31" t="s">
        <v>123</v>
      </c>
      <c r="L31" t="s">
        <v>129</v>
      </c>
      <c r="N31" t="str">
        <f>INDEX(val_gold!$Q$2:$Q$10,MATCH($F31,val_gold!$P$2:$P$10,0))</f>
        <v>s</v>
      </c>
    </row>
    <row r="32" spans="1:14" x14ac:dyDescent="0.45">
      <c r="A32">
        <v>95</v>
      </c>
      <c r="B32" t="s">
        <v>28</v>
      </c>
      <c r="C32">
        <v>19</v>
      </c>
      <c r="D32">
        <v>19</v>
      </c>
      <c r="E32" t="s">
        <v>29</v>
      </c>
      <c r="F32" t="s">
        <v>79</v>
      </c>
      <c r="G32">
        <v>2</v>
      </c>
      <c r="H32">
        <v>1</v>
      </c>
      <c r="I32">
        <v>95</v>
      </c>
      <c r="J32" t="b">
        <v>0</v>
      </c>
      <c r="K32" t="s">
        <v>123</v>
      </c>
      <c r="L32" t="s">
        <v>129</v>
      </c>
      <c r="N32" t="str">
        <f>INDEX(val_gold!$Q$2:$Q$10,MATCH($F32,val_gold!$P$2:$P$10,0))</f>
        <v>p</v>
      </c>
    </row>
    <row r="33" spans="1:14" x14ac:dyDescent="0.45">
      <c r="A33">
        <v>98</v>
      </c>
      <c r="B33" t="s">
        <v>93</v>
      </c>
      <c r="C33">
        <v>15</v>
      </c>
      <c r="D33">
        <v>1</v>
      </c>
      <c r="E33" t="s">
        <v>114</v>
      </c>
      <c r="F33" t="s">
        <v>30</v>
      </c>
      <c r="G33">
        <v>2</v>
      </c>
      <c r="H33">
        <v>1</v>
      </c>
      <c r="I33">
        <v>98</v>
      </c>
      <c r="J33" t="b">
        <v>0</v>
      </c>
      <c r="K33" t="s">
        <v>123</v>
      </c>
      <c r="L33" t="s">
        <v>129</v>
      </c>
      <c r="N33" t="str">
        <f>INDEX(val_gold!$Q$2:$Q$10,MATCH($F33,val_gold!$P$2:$P$10,0))</f>
        <v>p</v>
      </c>
    </row>
    <row r="34" spans="1:14" x14ac:dyDescent="0.45">
      <c r="N34" t="e">
        <f>INDEX(val_gold!$Q$2:$Q$10,MATCH($F34,val_gold!$P$2:$P$10,0))</f>
        <v>#N/A</v>
      </c>
    </row>
    <row r="35" spans="1:14" x14ac:dyDescent="0.45">
      <c r="N35" t="e">
        <f>INDEX(val_gold!$Q$2:$Q$10,MATCH($F35,val_gold!$P$2:$P$10,0))</f>
        <v>#N/A</v>
      </c>
    </row>
    <row r="36" spans="1:14" x14ac:dyDescent="0.45">
      <c r="N36" t="e">
        <f>INDEX(val_gold!$Q$2:$Q$10,MATCH($F36,val_gold!$P$2:$P$10,0))</f>
        <v>#N/A</v>
      </c>
    </row>
    <row r="37" spans="1:14" x14ac:dyDescent="0.45">
      <c r="N37" t="e">
        <f>INDEX(val_gold!$Q$2:$Q$10,MATCH($F37,val_gold!$P$2:$P$10,0))</f>
        <v>#N/A</v>
      </c>
    </row>
    <row r="38" spans="1:14" x14ac:dyDescent="0.45">
      <c r="N38" t="e">
        <f>INDEX(val_gold!$Q$2:$Q$10,MATCH($F38,val_gold!$P$2:$P$10,0))</f>
        <v>#N/A</v>
      </c>
    </row>
    <row r="39" spans="1:14" x14ac:dyDescent="0.45">
      <c r="N39" t="e">
        <f>INDEX(val_gold!$Q$2:$Q$10,MATCH($F39,val_gold!$P$2:$P$10,0))</f>
        <v>#N/A</v>
      </c>
    </row>
    <row r="40" spans="1:14" x14ac:dyDescent="0.45">
      <c r="N40" t="e">
        <f>INDEX(val_gold!$Q$2:$Q$10,MATCH($F40,val_gold!$P$2:$P$10,0))</f>
        <v>#N/A</v>
      </c>
    </row>
    <row r="41" spans="1:14" x14ac:dyDescent="0.45">
      <c r="N41" t="e">
        <f>INDEX(val_gold!$Q$2:$Q$10,MATCH($F41,val_gold!$P$2:$P$10,0))</f>
        <v>#N/A</v>
      </c>
    </row>
    <row r="42" spans="1:14" x14ac:dyDescent="0.45">
      <c r="N42" t="e">
        <f>INDEX(val_gold!$Q$2:$Q$10,MATCH($F42,val_gold!$P$2:$P$10,0))</f>
        <v>#N/A</v>
      </c>
    </row>
    <row r="43" spans="1:14" x14ac:dyDescent="0.45">
      <c r="N43" t="e">
        <f>INDEX(val_gold!$Q$2:$Q$10,MATCH($F43,val_gold!$P$2:$P$10,0))</f>
        <v>#N/A</v>
      </c>
    </row>
    <row r="44" spans="1:14" x14ac:dyDescent="0.45">
      <c r="N44" t="e">
        <f>INDEX(val_gold!$Q$2:$Q$10,MATCH($F44,val_gold!$P$2:$P$10,0))</f>
        <v>#N/A</v>
      </c>
    </row>
    <row r="45" spans="1:14" x14ac:dyDescent="0.45">
      <c r="N45" t="e">
        <f>INDEX(val_gold!$Q$2:$Q$10,MATCH($F45,val_gold!$P$2:$P$10,0))</f>
        <v>#N/A</v>
      </c>
    </row>
    <row r="46" spans="1:14" x14ac:dyDescent="0.45">
      <c r="N46" t="e">
        <f>INDEX(val_gold!$Q$2:$Q$10,MATCH($F46,val_gold!$P$2:$P$10,0))</f>
        <v>#N/A</v>
      </c>
    </row>
    <row r="47" spans="1:14" x14ac:dyDescent="0.45">
      <c r="N47" t="e">
        <f>INDEX(val_gold!$Q$2:$Q$10,MATCH($F47,val_gold!$P$2:$P$10,0))</f>
        <v>#N/A</v>
      </c>
    </row>
    <row r="48" spans="1: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S105"/>
  <sheetViews>
    <sheetView tabSelected="1" topLeftCell="A37" workbookViewId="0">
      <selection activeCell="N43" sqref="N43"/>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2</v>
      </c>
      <c r="B2" t="s">
        <v>13</v>
      </c>
      <c r="C2">
        <v>17</v>
      </c>
      <c r="D2">
        <v>13</v>
      </c>
      <c r="E2" t="s">
        <v>14</v>
      </c>
      <c r="F2" t="s">
        <v>15</v>
      </c>
      <c r="G2">
        <v>3</v>
      </c>
      <c r="H2">
        <v>1</v>
      </c>
      <c r="I2">
        <v>2</v>
      </c>
      <c r="J2" t="b">
        <v>0</v>
      </c>
      <c r="K2" t="s">
        <v>122</v>
      </c>
      <c r="L2" t="s">
        <v>123</v>
      </c>
      <c r="N2" t="str">
        <f>INDEX(val_gold!$Q$2:$Q$10,MATCH($F2,val_gold!$P$2:$P$10,0))</f>
        <v>p</v>
      </c>
      <c r="O2" t="s">
        <v>117</v>
      </c>
      <c r="P2">
        <f>COUNTIFS($N$2:$N$105,$O2)</f>
        <v>42</v>
      </c>
    </row>
    <row r="3" spans="1:19" x14ac:dyDescent="0.45">
      <c r="A3">
        <v>4</v>
      </c>
      <c r="B3" t="s">
        <v>18</v>
      </c>
      <c r="C3">
        <v>14</v>
      </c>
      <c r="D3">
        <v>1</v>
      </c>
      <c r="E3" t="s">
        <v>19</v>
      </c>
      <c r="F3" t="s">
        <v>12</v>
      </c>
      <c r="G3">
        <v>2</v>
      </c>
      <c r="H3">
        <v>1</v>
      </c>
      <c r="I3">
        <v>4</v>
      </c>
      <c r="J3" t="b">
        <v>0</v>
      </c>
      <c r="K3" t="s">
        <v>122</v>
      </c>
      <c r="L3" t="s">
        <v>123</v>
      </c>
      <c r="N3" t="str">
        <f>INDEX(val_gold!$Q$2:$Q$10,MATCH($F3,val_gold!$P$2:$P$10,0))</f>
        <v>s</v>
      </c>
      <c r="O3" t="s">
        <v>118</v>
      </c>
      <c r="P3">
        <f>COUNTIFS($N$2:$N$105,$O3)</f>
        <v>14</v>
      </c>
      <c r="R3" t="s">
        <v>134</v>
      </c>
      <c r="S3" t="s">
        <v>135</v>
      </c>
    </row>
    <row r="4" spans="1:19" x14ac:dyDescent="0.45">
      <c r="A4">
        <v>5</v>
      </c>
      <c r="B4" t="s">
        <v>20</v>
      </c>
      <c r="C4">
        <v>9</v>
      </c>
      <c r="D4">
        <v>6</v>
      </c>
      <c r="E4" t="s">
        <v>21</v>
      </c>
      <c r="F4" t="s">
        <v>22</v>
      </c>
      <c r="G4">
        <v>2</v>
      </c>
      <c r="H4">
        <v>1</v>
      </c>
      <c r="I4">
        <v>5</v>
      </c>
      <c r="J4" t="b">
        <v>1</v>
      </c>
      <c r="K4" t="s">
        <v>122</v>
      </c>
      <c r="L4" t="s">
        <v>123</v>
      </c>
      <c r="N4" t="str">
        <f>INDEX(val_gold!$Q$2:$Q$10,MATCH($F4,val_gold!$P$2:$P$10,0))</f>
        <v>s</v>
      </c>
      <c r="O4" t="s">
        <v>124</v>
      </c>
      <c r="P4">
        <f>P3/SUM(P2:P3)</f>
        <v>0.25</v>
      </c>
      <c r="R4">
        <f>P4-P5</f>
        <v>0</v>
      </c>
      <c r="S4">
        <f>R4*SUM(P2:P3)</f>
        <v>0</v>
      </c>
    </row>
    <row r="5" spans="1:19" x14ac:dyDescent="0.45">
      <c r="A5">
        <v>6</v>
      </c>
      <c r="B5" t="s">
        <v>23</v>
      </c>
      <c r="C5">
        <v>11</v>
      </c>
      <c r="D5">
        <v>0</v>
      </c>
      <c r="E5" t="s">
        <v>24</v>
      </c>
      <c r="F5" t="s">
        <v>22</v>
      </c>
      <c r="G5">
        <v>2</v>
      </c>
      <c r="H5">
        <v>1</v>
      </c>
      <c r="I5">
        <v>6</v>
      </c>
      <c r="J5" t="b">
        <v>1</v>
      </c>
      <c r="K5" t="s">
        <v>122</v>
      </c>
      <c r="L5" t="s">
        <v>123</v>
      </c>
      <c r="N5" t="str">
        <f>INDEX(val_gold!$Q$2:$Q$10,MATCH($F5,val_gold!$P$2:$P$10,0))</f>
        <v>s</v>
      </c>
      <c r="O5" t="s">
        <v>139</v>
      </c>
      <c r="P5">
        <f>val_gold!N4</f>
        <v>0.25</v>
      </c>
    </row>
    <row r="6" spans="1:19" x14ac:dyDescent="0.45">
      <c r="A6">
        <v>9</v>
      </c>
      <c r="B6" t="s">
        <v>31</v>
      </c>
      <c r="C6">
        <v>12</v>
      </c>
      <c r="D6">
        <v>0</v>
      </c>
      <c r="E6" t="s">
        <v>32</v>
      </c>
      <c r="F6" t="s">
        <v>33</v>
      </c>
      <c r="G6">
        <v>2</v>
      </c>
      <c r="H6">
        <v>1</v>
      </c>
      <c r="I6">
        <v>9</v>
      </c>
      <c r="J6" t="b">
        <v>0</v>
      </c>
      <c r="K6" t="s">
        <v>122</v>
      </c>
      <c r="L6" t="s">
        <v>123</v>
      </c>
      <c r="N6" t="str">
        <f>INDEX(val_gold!$Q$2:$Q$10,MATCH($F6,val_gold!$P$2:$P$10,0))</f>
        <v>s</v>
      </c>
    </row>
    <row r="7" spans="1:19" x14ac:dyDescent="0.45">
      <c r="A7">
        <v>10</v>
      </c>
      <c r="B7" t="s">
        <v>34</v>
      </c>
      <c r="C7">
        <v>5</v>
      </c>
      <c r="D7">
        <v>0</v>
      </c>
      <c r="E7" t="s">
        <v>35</v>
      </c>
      <c r="F7" t="s">
        <v>36</v>
      </c>
      <c r="G7">
        <v>1</v>
      </c>
      <c r="H7">
        <v>1</v>
      </c>
      <c r="I7">
        <v>10</v>
      </c>
      <c r="J7" t="b">
        <v>0</v>
      </c>
      <c r="K7" t="s">
        <v>122</v>
      </c>
      <c r="L7" t="s">
        <v>123</v>
      </c>
      <c r="N7" t="str">
        <f>INDEX(val_gold!$Q$2:$Q$10,MATCH($F7,val_gold!$P$2:$P$10,0))</f>
        <v>s</v>
      </c>
      <c r="O7" t="s">
        <v>131</v>
      </c>
      <c r="P7">
        <f>AVERAGE($G3:$G106)</f>
        <v>2.0363636363636362</v>
      </c>
      <c r="Q7">
        <f>val_gold!N6</f>
        <v>1.9807692307692308</v>
      </c>
    </row>
    <row r="8" spans="1:19" x14ac:dyDescent="0.45">
      <c r="A8">
        <v>12</v>
      </c>
      <c r="B8" t="s">
        <v>38</v>
      </c>
      <c r="C8">
        <v>25</v>
      </c>
      <c r="D8">
        <v>13</v>
      </c>
      <c r="E8" t="s">
        <v>39</v>
      </c>
      <c r="F8" t="s">
        <v>27</v>
      </c>
      <c r="G8">
        <v>2</v>
      </c>
      <c r="H8">
        <v>1</v>
      </c>
      <c r="I8">
        <v>12</v>
      </c>
      <c r="J8" t="b">
        <v>0</v>
      </c>
      <c r="K8" t="s">
        <v>122</v>
      </c>
      <c r="L8" t="s">
        <v>123</v>
      </c>
      <c r="N8" t="str">
        <f>INDEX(val_gold!$Q$2:$Q$10,MATCH($F8,val_gold!$P$2:$P$10,0))</f>
        <v>s</v>
      </c>
      <c r="O8" t="s">
        <v>130</v>
      </c>
      <c r="P8">
        <f>AVERAGE($H4:$H107)</f>
        <v>1</v>
      </c>
      <c r="Q8">
        <f>val_gold!N7</f>
        <v>1</v>
      </c>
    </row>
    <row r="9" spans="1:19" x14ac:dyDescent="0.45">
      <c r="A9">
        <v>13</v>
      </c>
      <c r="B9" t="s">
        <v>40</v>
      </c>
      <c r="C9">
        <v>34</v>
      </c>
      <c r="D9">
        <v>29</v>
      </c>
      <c r="E9" t="s">
        <v>41</v>
      </c>
      <c r="F9" t="s">
        <v>12</v>
      </c>
      <c r="G9">
        <v>3</v>
      </c>
      <c r="H9">
        <v>1</v>
      </c>
      <c r="I9">
        <v>13</v>
      </c>
      <c r="J9" t="b">
        <v>1</v>
      </c>
      <c r="K9" t="s">
        <v>122</v>
      </c>
      <c r="L9" t="s">
        <v>123</v>
      </c>
      <c r="N9" t="str">
        <f>INDEX(val_gold!$Q$2:$Q$10,MATCH($F9,val_gold!$P$2:$P$10,0))</f>
        <v>s</v>
      </c>
    </row>
    <row r="10" spans="1:19" x14ac:dyDescent="0.45">
      <c r="A10">
        <v>15</v>
      </c>
      <c r="B10" t="s">
        <v>40</v>
      </c>
      <c r="C10">
        <v>34</v>
      </c>
      <c r="D10">
        <v>0</v>
      </c>
      <c r="E10" t="s">
        <v>17</v>
      </c>
      <c r="F10" t="s">
        <v>12</v>
      </c>
      <c r="G10">
        <v>1</v>
      </c>
      <c r="H10">
        <v>1</v>
      </c>
      <c r="I10">
        <v>15</v>
      </c>
      <c r="J10" t="b">
        <v>0</v>
      </c>
      <c r="K10" t="s">
        <v>122</v>
      </c>
      <c r="L10" t="s">
        <v>123</v>
      </c>
      <c r="N10" t="str">
        <f>INDEX(val_gold!$Q$2:$Q$10,MATCH($F10,val_gold!$P$2:$P$10,0))</f>
        <v>s</v>
      </c>
      <c r="O10" t="b">
        <v>1</v>
      </c>
      <c r="P10">
        <f>COUNTIFS($J$2:$J$105,$O10)</f>
        <v>30</v>
      </c>
    </row>
    <row r="11" spans="1:19" x14ac:dyDescent="0.45">
      <c r="A11">
        <v>16</v>
      </c>
      <c r="B11" t="s">
        <v>42</v>
      </c>
      <c r="C11">
        <v>50</v>
      </c>
      <c r="D11">
        <v>4</v>
      </c>
      <c r="E11" t="s">
        <v>44</v>
      </c>
      <c r="F11" t="s">
        <v>22</v>
      </c>
      <c r="G11">
        <v>2</v>
      </c>
      <c r="H11">
        <v>1</v>
      </c>
      <c r="I11">
        <v>16</v>
      </c>
      <c r="J11" t="b">
        <v>0</v>
      </c>
      <c r="K11" t="s">
        <v>122</v>
      </c>
      <c r="L11" t="s">
        <v>123</v>
      </c>
      <c r="N11" t="str">
        <f>INDEX(val_gold!$Q$2:$Q$10,MATCH($F11,val_gold!$P$2:$P$10,0))</f>
        <v>s</v>
      </c>
      <c r="O11" t="b">
        <v>0</v>
      </c>
      <c r="P11">
        <f>COUNTIFS($J$2:$J$105,$O11)</f>
        <v>26</v>
      </c>
      <c r="R11" t="s">
        <v>134</v>
      </c>
      <c r="S11" t="s">
        <v>135</v>
      </c>
    </row>
    <row r="12" spans="1:19" x14ac:dyDescent="0.45">
      <c r="A12">
        <v>17</v>
      </c>
      <c r="B12" t="s">
        <v>10</v>
      </c>
      <c r="C12">
        <v>35</v>
      </c>
      <c r="D12">
        <v>16</v>
      </c>
      <c r="E12" t="s">
        <v>45</v>
      </c>
      <c r="F12" t="s">
        <v>46</v>
      </c>
      <c r="G12">
        <v>1</v>
      </c>
      <c r="H12">
        <v>1</v>
      </c>
      <c r="I12">
        <v>17</v>
      </c>
      <c r="J12" t="b">
        <v>1</v>
      </c>
      <c r="K12" t="s">
        <v>122</v>
      </c>
      <c r="L12" t="s">
        <v>123</v>
      </c>
      <c r="N12" t="str">
        <f>INDEX(val_gold!$Q$2:$Q$10,MATCH($F12,val_gold!$P$2:$P$10,0))</f>
        <v>s</v>
      </c>
      <c r="O12" t="s">
        <v>137</v>
      </c>
      <c r="P12">
        <f>P11/SUM(P10:P11)</f>
        <v>0.4642857142857143</v>
      </c>
      <c r="R12" s="1">
        <f>P12-P13</f>
        <v>-0.17032967032967028</v>
      </c>
      <c r="S12" s="2">
        <f>R12*SUM(P10:P11)</f>
        <v>-9.5384615384615365</v>
      </c>
    </row>
    <row r="13" spans="1:19" x14ac:dyDescent="0.45">
      <c r="A13">
        <v>18</v>
      </c>
      <c r="B13" t="s">
        <v>47</v>
      </c>
      <c r="C13">
        <v>13</v>
      </c>
      <c r="D13">
        <v>0</v>
      </c>
      <c r="E13" t="s">
        <v>48</v>
      </c>
      <c r="F13" t="s">
        <v>46</v>
      </c>
      <c r="G13">
        <v>1</v>
      </c>
      <c r="H13">
        <v>1</v>
      </c>
      <c r="I13">
        <v>18</v>
      </c>
      <c r="J13" t="b">
        <v>0</v>
      </c>
      <c r="K13" t="s">
        <v>122</v>
      </c>
      <c r="L13" t="s">
        <v>123</v>
      </c>
      <c r="N13" t="str">
        <f>INDEX(val_gold!$Q$2:$Q$10,MATCH($F13,val_gold!$P$2:$P$10,0))</f>
        <v>s</v>
      </c>
      <c r="O13" t="s">
        <v>138</v>
      </c>
      <c r="P13" s="1">
        <f>val_gold!N12</f>
        <v>0.63461538461538458</v>
      </c>
    </row>
    <row r="14" spans="1:19" x14ac:dyDescent="0.45">
      <c r="A14">
        <v>19</v>
      </c>
      <c r="B14" t="s">
        <v>28</v>
      </c>
      <c r="C14">
        <v>36</v>
      </c>
      <c r="D14">
        <v>14</v>
      </c>
      <c r="E14" t="s">
        <v>49</v>
      </c>
      <c r="F14" t="s">
        <v>30</v>
      </c>
      <c r="G14">
        <v>4</v>
      </c>
      <c r="H14">
        <v>1</v>
      </c>
      <c r="I14">
        <v>19</v>
      </c>
      <c r="J14" t="b">
        <v>1</v>
      </c>
      <c r="K14" t="s">
        <v>122</v>
      </c>
      <c r="L14" t="s">
        <v>123</v>
      </c>
      <c r="N14" t="str">
        <f>INDEX(val_gold!$Q$2:$Q$10,MATCH($F14,val_gold!$P$2:$P$10,0))</f>
        <v>p</v>
      </c>
    </row>
    <row r="15" spans="1:19" x14ac:dyDescent="0.45">
      <c r="A15">
        <v>21</v>
      </c>
      <c r="B15" t="s">
        <v>50</v>
      </c>
      <c r="C15">
        <v>5</v>
      </c>
      <c r="D15">
        <v>2</v>
      </c>
      <c r="E15" t="s">
        <v>51</v>
      </c>
      <c r="F15" t="s">
        <v>36</v>
      </c>
      <c r="G15">
        <v>2</v>
      </c>
      <c r="H15">
        <v>1</v>
      </c>
      <c r="I15">
        <v>21</v>
      </c>
      <c r="J15" t="b">
        <v>0</v>
      </c>
      <c r="K15" t="s">
        <v>122</v>
      </c>
      <c r="L15" t="s">
        <v>123</v>
      </c>
      <c r="N15" t="str">
        <f>INDEX(val_gold!$Q$2:$Q$10,MATCH($F15,val_gold!$P$2:$P$10,0))</f>
        <v>s</v>
      </c>
    </row>
    <row r="16" spans="1:19" x14ac:dyDescent="0.45">
      <c r="A16">
        <v>24</v>
      </c>
      <c r="B16" t="s">
        <v>40</v>
      </c>
      <c r="C16">
        <v>34</v>
      </c>
      <c r="D16">
        <v>16</v>
      </c>
      <c r="E16" t="s">
        <v>54</v>
      </c>
      <c r="F16" t="s">
        <v>12</v>
      </c>
      <c r="G16">
        <v>3</v>
      </c>
      <c r="H16">
        <v>1</v>
      </c>
      <c r="I16">
        <v>24</v>
      </c>
      <c r="J16" t="b">
        <v>0</v>
      </c>
      <c r="K16" t="s">
        <v>122</v>
      </c>
      <c r="L16" t="s">
        <v>123</v>
      </c>
      <c r="N16" t="str">
        <f>INDEX(val_gold!$Q$2:$Q$10,MATCH($F16,val_gold!$P$2:$P$10,0))</f>
        <v>s</v>
      </c>
    </row>
    <row r="17" spans="1:14" x14ac:dyDescent="0.45">
      <c r="A17">
        <v>25</v>
      </c>
      <c r="B17" t="s">
        <v>55</v>
      </c>
      <c r="C17">
        <v>3</v>
      </c>
      <c r="D17">
        <v>13</v>
      </c>
      <c r="E17" t="s">
        <v>56</v>
      </c>
      <c r="F17" t="s">
        <v>12</v>
      </c>
      <c r="G17">
        <v>2</v>
      </c>
      <c r="H17">
        <v>1</v>
      </c>
      <c r="I17">
        <v>25</v>
      </c>
      <c r="J17" t="b">
        <v>0</v>
      </c>
      <c r="K17" t="s">
        <v>122</v>
      </c>
      <c r="L17" t="s">
        <v>123</v>
      </c>
      <c r="N17" t="str">
        <f>INDEX(val_gold!$Q$2:$Q$10,MATCH($F17,val_gold!$P$2:$P$10,0))</f>
        <v>s</v>
      </c>
    </row>
    <row r="18" spans="1:14" x14ac:dyDescent="0.45">
      <c r="A18">
        <v>26</v>
      </c>
      <c r="B18" t="s">
        <v>16</v>
      </c>
      <c r="C18">
        <v>14</v>
      </c>
      <c r="D18">
        <v>5</v>
      </c>
      <c r="E18" t="s">
        <v>52</v>
      </c>
      <c r="F18" t="s">
        <v>9</v>
      </c>
      <c r="G18">
        <v>1</v>
      </c>
      <c r="H18">
        <v>1</v>
      </c>
      <c r="I18">
        <v>26</v>
      </c>
      <c r="J18" t="b">
        <v>1</v>
      </c>
      <c r="K18" t="s">
        <v>122</v>
      </c>
      <c r="L18" t="s">
        <v>123</v>
      </c>
      <c r="N18" t="str">
        <f>INDEX(val_gold!$Q$2:$Q$10,MATCH($F18,val_gold!$P$2:$P$10,0))</f>
        <v>s</v>
      </c>
    </row>
    <row r="19" spans="1:14" x14ac:dyDescent="0.45">
      <c r="A19">
        <v>29</v>
      </c>
      <c r="B19" t="s">
        <v>58</v>
      </c>
      <c r="C19">
        <v>24</v>
      </c>
      <c r="D19">
        <v>3</v>
      </c>
      <c r="E19" t="s">
        <v>59</v>
      </c>
      <c r="F19" t="s">
        <v>30</v>
      </c>
      <c r="G19">
        <v>4</v>
      </c>
      <c r="H19">
        <v>1</v>
      </c>
      <c r="I19">
        <v>29</v>
      </c>
      <c r="J19" t="b">
        <v>1</v>
      </c>
      <c r="K19" t="s">
        <v>122</v>
      </c>
      <c r="L19" t="s">
        <v>123</v>
      </c>
      <c r="N19" t="str">
        <f>INDEX(val_gold!$Q$2:$Q$10,MATCH($F19,val_gold!$P$2:$P$10,0))</f>
        <v>p</v>
      </c>
    </row>
    <row r="20" spans="1:14" x14ac:dyDescent="0.45">
      <c r="A20">
        <v>35</v>
      </c>
      <c r="B20" t="s">
        <v>10</v>
      </c>
      <c r="C20">
        <v>35</v>
      </c>
      <c r="D20">
        <v>3</v>
      </c>
      <c r="E20" t="s">
        <v>19</v>
      </c>
      <c r="F20" t="s">
        <v>46</v>
      </c>
      <c r="G20">
        <v>2</v>
      </c>
      <c r="H20">
        <v>1</v>
      </c>
      <c r="I20">
        <v>35</v>
      </c>
      <c r="J20" t="b">
        <v>0</v>
      </c>
      <c r="K20" t="s">
        <v>122</v>
      </c>
      <c r="L20" t="s">
        <v>123</v>
      </c>
      <c r="N20" t="str">
        <f>INDEX(val_gold!$Q$2:$Q$10,MATCH($F20,val_gold!$P$2:$P$10,0))</f>
        <v>s</v>
      </c>
    </row>
    <row r="21" spans="1:14" x14ac:dyDescent="0.45">
      <c r="A21">
        <v>36</v>
      </c>
      <c r="B21" t="s">
        <v>68</v>
      </c>
      <c r="C21">
        <v>31</v>
      </c>
      <c r="D21">
        <v>26</v>
      </c>
      <c r="E21" t="s">
        <v>69</v>
      </c>
      <c r="F21" t="s">
        <v>30</v>
      </c>
      <c r="G21">
        <v>1</v>
      </c>
      <c r="H21">
        <v>1</v>
      </c>
      <c r="I21">
        <v>36</v>
      </c>
      <c r="J21" t="b">
        <v>1</v>
      </c>
      <c r="K21" t="s">
        <v>122</v>
      </c>
      <c r="L21" t="s">
        <v>123</v>
      </c>
      <c r="N21" t="str">
        <f>INDEX(val_gold!$Q$2:$Q$10,MATCH($F21,val_gold!$P$2:$P$10,0))</f>
        <v>p</v>
      </c>
    </row>
    <row r="22" spans="1:14" x14ac:dyDescent="0.45">
      <c r="A22">
        <v>37</v>
      </c>
      <c r="B22" t="s">
        <v>70</v>
      </c>
      <c r="C22">
        <v>15</v>
      </c>
      <c r="D22">
        <v>8</v>
      </c>
      <c r="E22" t="s">
        <v>71</v>
      </c>
      <c r="F22" t="s">
        <v>15</v>
      </c>
      <c r="G22">
        <v>3</v>
      </c>
      <c r="H22">
        <v>1</v>
      </c>
      <c r="I22">
        <v>37</v>
      </c>
      <c r="J22" t="b">
        <v>1</v>
      </c>
      <c r="K22" t="s">
        <v>122</v>
      </c>
      <c r="L22" t="s">
        <v>123</v>
      </c>
      <c r="N22" t="str">
        <f>INDEX(val_gold!$Q$2:$Q$10,MATCH($F22,val_gold!$P$2:$P$10,0))</f>
        <v>p</v>
      </c>
    </row>
    <row r="23" spans="1:14" x14ac:dyDescent="0.45">
      <c r="A23">
        <v>40</v>
      </c>
      <c r="B23" t="s">
        <v>10</v>
      </c>
      <c r="C23">
        <v>35</v>
      </c>
      <c r="D23">
        <v>0</v>
      </c>
      <c r="E23" t="s">
        <v>11</v>
      </c>
      <c r="F23" t="s">
        <v>46</v>
      </c>
      <c r="G23">
        <v>6</v>
      </c>
      <c r="H23">
        <v>1</v>
      </c>
      <c r="I23">
        <v>40</v>
      </c>
      <c r="J23" t="b">
        <v>0</v>
      </c>
      <c r="K23" t="s">
        <v>122</v>
      </c>
      <c r="L23" t="s">
        <v>123</v>
      </c>
      <c r="N23" t="str">
        <f>INDEX(val_gold!$Q$2:$Q$10,MATCH($F23,val_gold!$P$2:$P$10,0))</f>
        <v>s</v>
      </c>
    </row>
    <row r="24" spans="1:14" x14ac:dyDescent="0.45">
      <c r="A24">
        <v>41</v>
      </c>
      <c r="B24" t="s">
        <v>75</v>
      </c>
      <c r="C24">
        <v>13</v>
      </c>
      <c r="D24">
        <v>0</v>
      </c>
      <c r="E24" t="s">
        <v>48</v>
      </c>
      <c r="F24" t="s">
        <v>46</v>
      </c>
      <c r="G24">
        <v>1</v>
      </c>
      <c r="H24">
        <v>1</v>
      </c>
      <c r="I24">
        <v>41</v>
      </c>
      <c r="J24" t="b">
        <v>1</v>
      </c>
      <c r="K24" t="s">
        <v>122</v>
      </c>
      <c r="L24" t="s">
        <v>123</v>
      </c>
      <c r="N24" t="str">
        <f>INDEX(val_gold!$Q$2:$Q$10,MATCH($F24,val_gold!$P$2:$P$10,0))</f>
        <v>s</v>
      </c>
    </row>
    <row r="25" spans="1:14" x14ac:dyDescent="0.45">
      <c r="A25">
        <v>43</v>
      </c>
      <c r="B25" t="s">
        <v>16</v>
      </c>
      <c r="C25">
        <v>10</v>
      </c>
      <c r="D25">
        <v>2</v>
      </c>
      <c r="E25" t="s">
        <v>17</v>
      </c>
      <c r="F25" t="s">
        <v>46</v>
      </c>
      <c r="G25">
        <v>1</v>
      </c>
      <c r="H25">
        <v>1</v>
      </c>
      <c r="I25">
        <v>43</v>
      </c>
      <c r="J25" t="b">
        <v>1</v>
      </c>
      <c r="K25" t="s">
        <v>122</v>
      </c>
      <c r="L25" t="s">
        <v>123</v>
      </c>
      <c r="N25" t="str">
        <f>INDEX(val_gold!$Q$2:$Q$10,MATCH($F25,val_gold!$P$2:$P$10,0))</f>
        <v>s</v>
      </c>
    </row>
    <row r="26" spans="1:14" x14ac:dyDescent="0.45">
      <c r="A26">
        <v>44</v>
      </c>
      <c r="B26" t="s">
        <v>28</v>
      </c>
      <c r="C26">
        <v>19</v>
      </c>
      <c r="D26">
        <v>4</v>
      </c>
      <c r="E26" t="s">
        <v>78</v>
      </c>
      <c r="F26" t="s">
        <v>79</v>
      </c>
      <c r="G26">
        <v>2</v>
      </c>
      <c r="H26">
        <v>1</v>
      </c>
      <c r="I26">
        <v>44</v>
      </c>
      <c r="J26" t="b">
        <v>0</v>
      </c>
      <c r="K26" t="s">
        <v>122</v>
      </c>
      <c r="L26" t="s">
        <v>123</v>
      </c>
      <c r="N26" t="str">
        <f>INDEX(val_gold!$Q$2:$Q$10,MATCH($F26,val_gold!$P$2:$P$10,0))</f>
        <v>p</v>
      </c>
    </row>
    <row r="27" spans="1:14" x14ac:dyDescent="0.45">
      <c r="A27">
        <v>46</v>
      </c>
      <c r="B27" t="s">
        <v>34</v>
      </c>
      <c r="C27">
        <v>5</v>
      </c>
      <c r="D27">
        <v>2</v>
      </c>
      <c r="E27" t="s">
        <v>51</v>
      </c>
      <c r="F27" t="s">
        <v>36</v>
      </c>
      <c r="G27">
        <v>2</v>
      </c>
      <c r="H27">
        <v>1</v>
      </c>
      <c r="I27">
        <v>46</v>
      </c>
      <c r="J27" t="b">
        <v>1</v>
      </c>
      <c r="K27" t="s">
        <v>122</v>
      </c>
      <c r="L27" t="s">
        <v>123</v>
      </c>
      <c r="N27" t="str">
        <f>INDEX(val_gold!$Q$2:$Q$10,MATCH($F27,val_gold!$P$2:$P$10,0))</f>
        <v>s</v>
      </c>
    </row>
    <row r="28" spans="1:14" x14ac:dyDescent="0.45">
      <c r="A28">
        <v>48</v>
      </c>
      <c r="B28" t="s">
        <v>81</v>
      </c>
      <c r="C28">
        <v>26</v>
      </c>
      <c r="D28">
        <v>0</v>
      </c>
      <c r="E28" t="s">
        <v>82</v>
      </c>
      <c r="F28" t="s">
        <v>46</v>
      </c>
      <c r="G28">
        <v>2</v>
      </c>
      <c r="H28">
        <v>1</v>
      </c>
      <c r="I28">
        <v>48</v>
      </c>
      <c r="J28" t="b">
        <v>1</v>
      </c>
      <c r="K28" t="s">
        <v>122</v>
      </c>
      <c r="L28" t="s">
        <v>123</v>
      </c>
      <c r="N28" t="str">
        <f>INDEX(val_gold!$Q$2:$Q$10,MATCH($F28,val_gold!$P$2:$P$10,0))</f>
        <v>s</v>
      </c>
    </row>
    <row r="29" spans="1:14" x14ac:dyDescent="0.45">
      <c r="A29">
        <v>49</v>
      </c>
      <c r="B29" t="s">
        <v>68</v>
      </c>
      <c r="C29">
        <v>31</v>
      </c>
      <c r="D29">
        <v>5</v>
      </c>
      <c r="E29" t="s">
        <v>83</v>
      </c>
      <c r="F29" t="s">
        <v>30</v>
      </c>
      <c r="G29">
        <v>1</v>
      </c>
      <c r="H29">
        <v>1</v>
      </c>
      <c r="I29">
        <v>49</v>
      </c>
      <c r="J29" t="b">
        <v>0</v>
      </c>
      <c r="K29" t="s">
        <v>122</v>
      </c>
      <c r="L29" t="s">
        <v>123</v>
      </c>
      <c r="N29" t="str">
        <f>INDEX(val_gold!$Q$2:$Q$10,MATCH($F29,val_gold!$P$2:$P$10,0))</f>
        <v>p</v>
      </c>
    </row>
    <row r="30" spans="1:14" x14ac:dyDescent="0.45">
      <c r="A30">
        <v>51</v>
      </c>
      <c r="B30" t="s">
        <v>86</v>
      </c>
      <c r="C30">
        <v>1</v>
      </c>
      <c r="D30">
        <v>3</v>
      </c>
      <c r="E30" t="s">
        <v>87</v>
      </c>
      <c r="F30" t="s">
        <v>27</v>
      </c>
      <c r="G30">
        <v>2</v>
      </c>
      <c r="H30">
        <v>1</v>
      </c>
      <c r="I30">
        <v>51</v>
      </c>
      <c r="J30" t="b">
        <v>0</v>
      </c>
      <c r="K30" t="s">
        <v>122</v>
      </c>
      <c r="L30" t="s">
        <v>123</v>
      </c>
      <c r="N30" t="str">
        <f>INDEX(val_gold!$Q$2:$Q$10,MATCH($F30,val_gold!$P$2:$P$10,0))</f>
        <v>s</v>
      </c>
    </row>
    <row r="31" spans="1:14" x14ac:dyDescent="0.45">
      <c r="A31">
        <v>52</v>
      </c>
      <c r="B31" t="s">
        <v>75</v>
      </c>
      <c r="C31">
        <v>13</v>
      </c>
      <c r="D31">
        <v>4</v>
      </c>
      <c r="E31" t="s">
        <v>88</v>
      </c>
      <c r="F31" t="s">
        <v>46</v>
      </c>
      <c r="G31">
        <v>1</v>
      </c>
      <c r="H31">
        <v>1</v>
      </c>
      <c r="I31">
        <v>52</v>
      </c>
      <c r="J31" t="b">
        <v>0</v>
      </c>
      <c r="K31" t="s">
        <v>122</v>
      </c>
      <c r="L31" t="s">
        <v>123</v>
      </c>
      <c r="N31" t="str">
        <f>INDEX(val_gold!$Q$2:$Q$10,MATCH($F31,val_gold!$P$2:$P$10,0))</f>
        <v>s</v>
      </c>
    </row>
    <row r="32" spans="1:14" x14ac:dyDescent="0.45">
      <c r="A32">
        <v>54</v>
      </c>
      <c r="B32" t="s">
        <v>50</v>
      </c>
      <c r="C32">
        <v>5</v>
      </c>
      <c r="D32">
        <v>0</v>
      </c>
      <c r="E32" t="s">
        <v>35</v>
      </c>
      <c r="F32" t="s">
        <v>36</v>
      </c>
      <c r="G32">
        <v>1</v>
      </c>
      <c r="H32">
        <v>1</v>
      </c>
      <c r="I32">
        <v>54</v>
      </c>
      <c r="J32" t="b">
        <v>1</v>
      </c>
      <c r="K32" t="s">
        <v>122</v>
      </c>
      <c r="L32" t="s">
        <v>123</v>
      </c>
      <c r="N32" t="str">
        <f>INDEX(val_gold!$Q$2:$Q$10,MATCH($F32,val_gold!$P$2:$P$10,0))</f>
        <v>s</v>
      </c>
    </row>
    <row r="33" spans="1:14" x14ac:dyDescent="0.45">
      <c r="A33">
        <v>57</v>
      </c>
      <c r="B33" t="s">
        <v>93</v>
      </c>
      <c r="C33">
        <v>15</v>
      </c>
      <c r="D33">
        <v>8</v>
      </c>
      <c r="E33" t="s">
        <v>94</v>
      </c>
      <c r="F33" t="s">
        <v>30</v>
      </c>
      <c r="G33">
        <v>1</v>
      </c>
      <c r="H33">
        <v>1</v>
      </c>
      <c r="I33">
        <v>57</v>
      </c>
      <c r="J33" t="b">
        <v>1</v>
      </c>
      <c r="K33" t="s">
        <v>122</v>
      </c>
      <c r="L33" t="s">
        <v>123</v>
      </c>
      <c r="N33" t="str">
        <f>INDEX(val_gold!$Q$2:$Q$10,MATCH($F33,val_gold!$P$2:$P$10,0))</f>
        <v>p</v>
      </c>
    </row>
    <row r="34" spans="1:14" x14ac:dyDescent="0.45">
      <c r="A34">
        <v>63</v>
      </c>
      <c r="B34" t="s">
        <v>64</v>
      </c>
      <c r="C34">
        <v>11</v>
      </c>
      <c r="D34">
        <v>1</v>
      </c>
      <c r="E34" t="s">
        <v>100</v>
      </c>
      <c r="F34" t="s">
        <v>46</v>
      </c>
      <c r="G34">
        <v>3</v>
      </c>
      <c r="H34">
        <v>1</v>
      </c>
      <c r="I34">
        <v>63</v>
      </c>
      <c r="J34" t="b">
        <v>1</v>
      </c>
      <c r="K34" t="s">
        <v>122</v>
      </c>
      <c r="L34" t="s">
        <v>123</v>
      </c>
      <c r="N34" t="str">
        <f>INDEX(val_gold!$Q$2:$Q$10,MATCH($F34,val_gold!$P$2:$P$10,0))</f>
        <v>s</v>
      </c>
    </row>
    <row r="35" spans="1:14" x14ac:dyDescent="0.45">
      <c r="A35">
        <v>64</v>
      </c>
      <c r="B35" t="s">
        <v>89</v>
      </c>
      <c r="C35">
        <v>31</v>
      </c>
      <c r="D35">
        <v>12</v>
      </c>
      <c r="E35" t="s">
        <v>101</v>
      </c>
      <c r="F35" t="s">
        <v>46</v>
      </c>
      <c r="G35">
        <v>2</v>
      </c>
      <c r="H35">
        <v>1</v>
      </c>
      <c r="I35">
        <v>64</v>
      </c>
      <c r="J35" t="b">
        <v>1</v>
      </c>
      <c r="K35" t="s">
        <v>122</v>
      </c>
      <c r="L35" t="s">
        <v>123</v>
      </c>
      <c r="N35" t="str">
        <f>INDEX(val_gold!$Q$2:$Q$10,MATCH($F35,val_gold!$P$2:$P$10,0))</f>
        <v>s</v>
      </c>
    </row>
    <row r="36" spans="1:14" x14ac:dyDescent="0.45">
      <c r="A36">
        <v>65</v>
      </c>
      <c r="B36" t="s">
        <v>28</v>
      </c>
      <c r="C36">
        <v>36</v>
      </c>
      <c r="D36">
        <v>4</v>
      </c>
      <c r="E36" t="s">
        <v>78</v>
      </c>
      <c r="F36" t="s">
        <v>30</v>
      </c>
      <c r="G36">
        <v>2</v>
      </c>
      <c r="H36">
        <v>1</v>
      </c>
      <c r="I36">
        <v>65</v>
      </c>
      <c r="J36" t="b">
        <v>0</v>
      </c>
      <c r="K36" t="s">
        <v>122</v>
      </c>
      <c r="L36" t="s">
        <v>123</v>
      </c>
      <c r="N36" t="str">
        <f>INDEX(val_gold!$Q$2:$Q$10,MATCH($F36,val_gold!$P$2:$P$10,0))</f>
        <v>p</v>
      </c>
    </row>
    <row r="37" spans="1:14" x14ac:dyDescent="0.45">
      <c r="A37">
        <v>67</v>
      </c>
      <c r="B37" t="s">
        <v>81</v>
      </c>
      <c r="C37">
        <v>10</v>
      </c>
      <c r="D37">
        <v>0</v>
      </c>
      <c r="E37" t="s">
        <v>82</v>
      </c>
      <c r="F37" t="s">
        <v>46</v>
      </c>
      <c r="G37">
        <v>2</v>
      </c>
      <c r="H37">
        <v>1</v>
      </c>
      <c r="I37">
        <v>67</v>
      </c>
      <c r="J37" t="b">
        <v>1</v>
      </c>
      <c r="K37" t="s">
        <v>122</v>
      </c>
      <c r="L37" t="s">
        <v>123</v>
      </c>
      <c r="N37" t="str">
        <f>INDEX(val_gold!$Q$2:$Q$10,MATCH($F37,val_gold!$P$2:$P$10,0))</f>
        <v>s</v>
      </c>
    </row>
    <row r="38" spans="1:14" x14ac:dyDescent="0.45">
      <c r="A38">
        <v>70</v>
      </c>
      <c r="B38" t="s">
        <v>103</v>
      </c>
      <c r="C38">
        <v>11</v>
      </c>
      <c r="D38">
        <v>1</v>
      </c>
      <c r="E38" t="s">
        <v>100</v>
      </c>
      <c r="F38" t="s">
        <v>46</v>
      </c>
      <c r="G38">
        <v>3</v>
      </c>
      <c r="H38">
        <v>1</v>
      </c>
      <c r="I38">
        <v>70</v>
      </c>
      <c r="J38" t="b">
        <v>0</v>
      </c>
      <c r="K38" t="s">
        <v>122</v>
      </c>
      <c r="L38" t="s">
        <v>123</v>
      </c>
      <c r="N38" t="str">
        <f>INDEX(val_gold!$Q$2:$Q$10,MATCH($F38,val_gold!$P$2:$P$10,0))</f>
        <v>s</v>
      </c>
    </row>
    <row r="39" spans="1:14" x14ac:dyDescent="0.45">
      <c r="A39">
        <v>72</v>
      </c>
      <c r="B39" t="s">
        <v>53</v>
      </c>
      <c r="C39">
        <v>9</v>
      </c>
      <c r="D39">
        <v>0</v>
      </c>
      <c r="E39" t="s">
        <v>96</v>
      </c>
      <c r="F39" t="s">
        <v>22</v>
      </c>
      <c r="G39">
        <v>3</v>
      </c>
      <c r="H39">
        <v>1</v>
      </c>
      <c r="I39">
        <v>72</v>
      </c>
      <c r="J39" t="b">
        <v>1</v>
      </c>
      <c r="K39" t="s">
        <v>122</v>
      </c>
      <c r="L39" t="s">
        <v>123</v>
      </c>
      <c r="N39" t="str">
        <f>INDEX(val_gold!$Q$2:$Q$10,MATCH($F39,val_gold!$P$2:$P$10,0))</f>
        <v>s</v>
      </c>
    </row>
    <row r="40" spans="1:14" x14ac:dyDescent="0.45">
      <c r="A40">
        <v>73</v>
      </c>
      <c r="B40" t="s">
        <v>89</v>
      </c>
      <c r="C40">
        <v>20</v>
      </c>
      <c r="D40">
        <v>12</v>
      </c>
      <c r="E40" t="s">
        <v>101</v>
      </c>
      <c r="F40" t="s">
        <v>46</v>
      </c>
      <c r="G40">
        <v>2</v>
      </c>
      <c r="H40">
        <v>1</v>
      </c>
      <c r="I40">
        <v>73</v>
      </c>
      <c r="J40" t="b">
        <v>1</v>
      </c>
      <c r="K40" t="s">
        <v>122</v>
      </c>
      <c r="L40" t="s">
        <v>123</v>
      </c>
      <c r="N40" t="str">
        <f>INDEX(val_gold!$Q$2:$Q$10,MATCH($F40,val_gold!$P$2:$P$10,0))</f>
        <v>s</v>
      </c>
    </row>
    <row r="41" spans="1:14" x14ac:dyDescent="0.45">
      <c r="A41">
        <v>75</v>
      </c>
      <c r="B41" t="s">
        <v>89</v>
      </c>
      <c r="C41">
        <v>44</v>
      </c>
      <c r="D41">
        <v>2</v>
      </c>
      <c r="E41" t="s">
        <v>90</v>
      </c>
      <c r="F41" t="s">
        <v>9</v>
      </c>
      <c r="G41">
        <v>1</v>
      </c>
      <c r="H41">
        <v>1</v>
      </c>
      <c r="I41">
        <v>75</v>
      </c>
      <c r="J41" t="b">
        <v>1</v>
      </c>
      <c r="K41" t="s">
        <v>122</v>
      </c>
      <c r="L41" t="s">
        <v>123</v>
      </c>
      <c r="N41" t="str">
        <f>INDEX(val_gold!$Q$2:$Q$10,MATCH($F41,val_gold!$P$2:$P$10,0))</f>
        <v>s</v>
      </c>
    </row>
    <row r="42" spans="1:14" x14ac:dyDescent="0.45">
      <c r="A42">
        <v>76</v>
      </c>
      <c r="B42" t="s">
        <v>47</v>
      </c>
      <c r="C42">
        <v>13</v>
      </c>
      <c r="D42">
        <v>4</v>
      </c>
      <c r="E42" t="s">
        <v>88</v>
      </c>
      <c r="F42" t="s">
        <v>46</v>
      </c>
      <c r="G42">
        <v>1</v>
      </c>
      <c r="H42">
        <v>1</v>
      </c>
      <c r="I42">
        <v>76</v>
      </c>
      <c r="J42" t="b">
        <v>1</v>
      </c>
      <c r="K42" t="s">
        <v>122</v>
      </c>
      <c r="L42" t="s">
        <v>123</v>
      </c>
      <c r="N42" t="str">
        <f>INDEX(val_gold!$Q$2:$Q$10,MATCH($F42,val_gold!$P$2:$P$10,0))</f>
        <v>s</v>
      </c>
    </row>
    <row r="43" spans="1:14" x14ac:dyDescent="0.45">
      <c r="A43">
        <v>77</v>
      </c>
      <c r="B43" t="s">
        <v>62</v>
      </c>
      <c r="C43">
        <v>19</v>
      </c>
      <c r="D43">
        <v>5</v>
      </c>
      <c r="E43" t="s">
        <v>83</v>
      </c>
      <c r="F43" t="s">
        <v>15</v>
      </c>
      <c r="G43">
        <v>1</v>
      </c>
      <c r="H43">
        <v>1</v>
      </c>
      <c r="I43">
        <v>77</v>
      </c>
      <c r="J43" t="b">
        <v>1</v>
      </c>
      <c r="K43" t="s">
        <v>122</v>
      </c>
      <c r="L43" t="s">
        <v>123</v>
      </c>
      <c r="N43" t="str">
        <f>INDEX(val_gold!$Q$2:$Q$10,MATCH($F43,val_gold!$P$2:$P$10,0))</f>
        <v>p</v>
      </c>
    </row>
    <row r="44" spans="1:14" x14ac:dyDescent="0.45">
      <c r="A44">
        <v>78</v>
      </c>
      <c r="B44" t="s">
        <v>103</v>
      </c>
      <c r="C44">
        <v>11</v>
      </c>
      <c r="D44">
        <v>0</v>
      </c>
      <c r="E44" t="s">
        <v>65</v>
      </c>
      <c r="F44" t="s">
        <v>46</v>
      </c>
      <c r="G44">
        <v>1</v>
      </c>
      <c r="H44">
        <v>1</v>
      </c>
      <c r="I44">
        <v>78</v>
      </c>
      <c r="J44" t="b">
        <v>1</v>
      </c>
      <c r="K44" t="s">
        <v>122</v>
      </c>
      <c r="L44" t="s">
        <v>123</v>
      </c>
      <c r="N44" t="str">
        <f>INDEX(val_gold!$Q$2:$Q$10,MATCH($F44,val_gold!$P$2:$P$10,0))</f>
        <v>s</v>
      </c>
    </row>
    <row r="45" spans="1:14" x14ac:dyDescent="0.45">
      <c r="A45">
        <v>80</v>
      </c>
      <c r="B45" t="s">
        <v>18</v>
      </c>
      <c r="C45">
        <v>8</v>
      </c>
      <c r="D45">
        <v>5</v>
      </c>
      <c r="E45" t="s">
        <v>80</v>
      </c>
      <c r="F45" t="s">
        <v>46</v>
      </c>
      <c r="G45">
        <v>3</v>
      </c>
      <c r="H45">
        <v>1</v>
      </c>
      <c r="I45">
        <v>80</v>
      </c>
      <c r="J45" t="b">
        <v>0</v>
      </c>
      <c r="K45" t="s">
        <v>122</v>
      </c>
      <c r="L45" t="s">
        <v>123</v>
      </c>
      <c r="N45" t="str">
        <f>INDEX(val_gold!$Q$2:$Q$10,MATCH($F45,val_gold!$P$2:$P$10,0))</f>
        <v>s</v>
      </c>
    </row>
    <row r="46" spans="1:14" x14ac:dyDescent="0.45">
      <c r="A46">
        <v>83</v>
      </c>
      <c r="B46" t="s">
        <v>107</v>
      </c>
      <c r="C46">
        <v>39</v>
      </c>
      <c r="D46">
        <v>0</v>
      </c>
      <c r="E46" t="s">
        <v>108</v>
      </c>
      <c r="F46" t="s">
        <v>12</v>
      </c>
      <c r="G46">
        <v>3</v>
      </c>
      <c r="H46">
        <v>1</v>
      </c>
      <c r="I46">
        <v>83</v>
      </c>
      <c r="J46" t="b">
        <v>0</v>
      </c>
      <c r="K46" t="s">
        <v>122</v>
      </c>
      <c r="L46" t="s">
        <v>123</v>
      </c>
      <c r="N46" t="str">
        <f>INDEX(val_gold!$Q$2:$Q$10,MATCH($F46,val_gold!$P$2:$P$10,0))</f>
        <v>s</v>
      </c>
    </row>
    <row r="47" spans="1:14" x14ac:dyDescent="0.45">
      <c r="A47">
        <v>87</v>
      </c>
      <c r="B47" t="s">
        <v>74</v>
      </c>
      <c r="C47">
        <v>11</v>
      </c>
      <c r="D47">
        <v>3</v>
      </c>
      <c r="E47" t="s">
        <v>57</v>
      </c>
      <c r="F47" t="s">
        <v>22</v>
      </c>
      <c r="G47">
        <v>2</v>
      </c>
      <c r="H47">
        <v>1</v>
      </c>
      <c r="I47">
        <v>87</v>
      </c>
      <c r="J47" t="b">
        <v>1</v>
      </c>
      <c r="K47" t="s">
        <v>122</v>
      </c>
      <c r="L47" t="s">
        <v>123</v>
      </c>
      <c r="N47" t="str">
        <f>INDEX(val_gold!$Q$2:$Q$10,MATCH($F47,val_gold!$P$2:$P$10,0))</f>
        <v>s</v>
      </c>
    </row>
    <row r="48" spans="1:14" x14ac:dyDescent="0.45">
      <c r="A48">
        <v>89</v>
      </c>
      <c r="B48" t="s">
        <v>58</v>
      </c>
      <c r="C48">
        <v>24</v>
      </c>
      <c r="D48">
        <v>12</v>
      </c>
      <c r="E48" t="s">
        <v>110</v>
      </c>
      <c r="F48" t="s">
        <v>30</v>
      </c>
      <c r="G48">
        <v>4</v>
      </c>
      <c r="H48">
        <v>1</v>
      </c>
      <c r="I48">
        <v>89</v>
      </c>
      <c r="J48" t="b">
        <v>0</v>
      </c>
      <c r="K48" t="s">
        <v>122</v>
      </c>
      <c r="L48" t="s">
        <v>123</v>
      </c>
      <c r="N48" t="str">
        <f>INDEX(val_gold!$Q$2:$Q$10,MATCH($F48,val_gold!$P$2:$P$10,0))</f>
        <v>p</v>
      </c>
    </row>
    <row r="49" spans="1:14" x14ac:dyDescent="0.45">
      <c r="A49">
        <v>90</v>
      </c>
      <c r="B49" t="s">
        <v>42</v>
      </c>
      <c r="C49">
        <v>50</v>
      </c>
      <c r="D49">
        <v>28</v>
      </c>
      <c r="E49" t="s">
        <v>111</v>
      </c>
      <c r="F49" t="s">
        <v>22</v>
      </c>
      <c r="G49">
        <v>1</v>
      </c>
      <c r="H49">
        <v>1</v>
      </c>
      <c r="I49">
        <v>90</v>
      </c>
      <c r="J49" t="b">
        <v>1</v>
      </c>
      <c r="K49" t="s">
        <v>122</v>
      </c>
      <c r="L49" t="s">
        <v>123</v>
      </c>
      <c r="N49" t="str">
        <f>INDEX(val_gold!$Q$2:$Q$10,MATCH($F49,val_gold!$P$2:$P$10,0))</f>
        <v>s</v>
      </c>
    </row>
    <row r="50" spans="1:14" x14ac:dyDescent="0.45">
      <c r="A50">
        <v>91</v>
      </c>
      <c r="B50" t="s">
        <v>55</v>
      </c>
      <c r="C50">
        <v>17</v>
      </c>
      <c r="D50">
        <v>13</v>
      </c>
      <c r="E50" t="s">
        <v>56</v>
      </c>
      <c r="F50" t="s">
        <v>12</v>
      </c>
      <c r="G50">
        <v>2</v>
      </c>
      <c r="H50">
        <v>1</v>
      </c>
      <c r="I50">
        <v>91</v>
      </c>
      <c r="J50" t="b">
        <v>0</v>
      </c>
      <c r="K50" t="s">
        <v>122</v>
      </c>
      <c r="L50" t="s">
        <v>123</v>
      </c>
      <c r="N50" t="str">
        <f>INDEX(val_gold!$Q$2:$Q$10,MATCH($F50,val_gold!$P$2:$P$10,0))</f>
        <v>s</v>
      </c>
    </row>
    <row r="51" spans="1:14" x14ac:dyDescent="0.45">
      <c r="A51">
        <v>92</v>
      </c>
      <c r="B51" t="s">
        <v>66</v>
      </c>
      <c r="C51">
        <v>29</v>
      </c>
      <c r="D51">
        <v>10</v>
      </c>
      <c r="E51" t="s">
        <v>67</v>
      </c>
      <c r="F51" t="s">
        <v>33</v>
      </c>
      <c r="G51">
        <v>1</v>
      </c>
      <c r="H51">
        <v>1</v>
      </c>
      <c r="I51">
        <v>92</v>
      </c>
      <c r="J51" t="b">
        <v>1</v>
      </c>
      <c r="K51" t="s">
        <v>122</v>
      </c>
      <c r="L51" t="s">
        <v>123</v>
      </c>
      <c r="N51" t="str">
        <f>INDEX(val_gold!$Q$2:$Q$10,MATCH($F51,val_gold!$P$2:$P$10,0))</f>
        <v>s</v>
      </c>
    </row>
    <row r="52" spans="1:14" x14ac:dyDescent="0.45">
      <c r="A52">
        <v>96</v>
      </c>
      <c r="B52" t="s">
        <v>113</v>
      </c>
      <c r="C52">
        <v>12</v>
      </c>
      <c r="D52">
        <v>0</v>
      </c>
      <c r="E52" t="s">
        <v>32</v>
      </c>
      <c r="F52" t="s">
        <v>33</v>
      </c>
      <c r="G52">
        <v>2</v>
      </c>
      <c r="H52">
        <v>1</v>
      </c>
      <c r="I52">
        <v>96</v>
      </c>
      <c r="J52" t="b">
        <v>1</v>
      </c>
      <c r="K52" t="s">
        <v>122</v>
      </c>
      <c r="L52" t="s">
        <v>123</v>
      </c>
      <c r="N52" t="str">
        <f>INDEX(val_gold!$Q$2:$Q$10,MATCH($F52,val_gold!$P$2:$P$10,0))</f>
        <v>s</v>
      </c>
    </row>
    <row r="53" spans="1:14" x14ac:dyDescent="0.45">
      <c r="A53">
        <v>97</v>
      </c>
      <c r="B53" t="s">
        <v>13</v>
      </c>
      <c r="C53">
        <v>17</v>
      </c>
      <c r="D53">
        <v>13</v>
      </c>
      <c r="E53" t="s">
        <v>14</v>
      </c>
      <c r="F53" t="s">
        <v>15</v>
      </c>
      <c r="G53">
        <v>3</v>
      </c>
      <c r="H53">
        <v>1</v>
      </c>
      <c r="I53">
        <v>97</v>
      </c>
      <c r="J53" t="b">
        <v>0</v>
      </c>
      <c r="K53" t="s">
        <v>122</v>
      </c>
      <c r="L53" t="s">
        <v>123</v>
      </c>
      <c r="N53" t="str">
        <f>INDEX(val_gold!$Q$2:$Q$10,MATCH($F53,val_gold!$P$2:$P$10,0))</f>
        <v>p</v>
      </c>
    </row>
    <row r="54" spans="1:14" x14ac:dyDescent="0.45">
      <c r="A54">
        <v>98</v>
      </c>
      <c r="B54" t="s">
        <v>93</v>
      </c>
      <c r="C54">
        <v>15</v>
      </c>
      <c r="D54">
        <v>1</v>
      </c>
      <c r="E54" t="s">
        <v>114</v>
      </c>
      <c r="F54" t="s">
        <v>30</v>
      </c>
      <c r="G54">
        <v>2</v>
      </c>
      <c r="H54">
        <v>1</v>
      </c>
      <c r="I54">
        <v>98</v>
      </c>
      <c r="J54" t="b">
        <v>0</v>
      </c>
      <c r="K54" t="s">
        <v>122</v>
      </c>
      <c r="L54" t="s">
        <v>123</v>
      </c>
      <c r="N54" t="str">
        <f>INDEX(val_gold!$Q$2:$Q$10,MATCH($F54,val_gold!$P$2:$P$10,0))</f>
        <v>p</v>
      </c>
    </row>
    <row r="55" spans="1:14" x14ac:dyDescent="0.45">
      <c r="A55">
        <v>99</v>
      </c>
      <c r="B55" t="s">
        <v>66</v>
      </c>
      <c r="C55">
        <v>39</v>
      </c>
      <c r="D55">
        <v>4</v>
      </c>
      <c r="E55" t="s">
        <v>112</v>
      </c>
      <c r="F55" t="s">
        <v>12</v>
      </c>
      <c r="G55">
        <v>3</v>
      </c>
      <c r="H55">
        <v>1</v>
      </c>
      <c r="I55">
        <v>99</v>
      </c>
      <c r="J55" t="b">
        <v>1</v>
      </c>
      <c r="K55" t="s">
        <v>122</v>
      </c>
      <c r="L55" t="s">
        <v>123</v>
      </c>
      <c r="N55" t="str">
        <f>INDEX(val_gold!$Q$2:$Q$10,MATCH($F55,val_gold!$P$2:$P$10,0))</f>
        <v>s</v>
      </c>
    </row>
    <row r="56" spans="1:14" x14ac:dyDescent="0.45">
      <c r="A56">
        <v>100</v>
      </c>
      <c r="B56" t="s">
        <v>115</v>
      </c>
      <c r="C56">
        <v>8</v>
      </c>
      <c r="D56">
        <v>0</v>
      </c>
      <c r="E56" t="s">
        <v>116</v>
      </c>
      <c r="F56" t="s">
        <v>46</v>
      </c>
      <c r="G56">
        <v>1</v>
      </c>
      <c r="H56">
        <v>1</v>
      </c>
      <c r="I56">
        <v>100</v>
      </c>
      <c r="J56" t="b">
        <v>0</v>
      </c>
      <c r="K56" t="s">
        <v>122</v>
      </c>
      <c r="L56" t="s">
        <v>123</v>
      </c>
      <c r="N56" t="str">
        <f>INDEX(val_gold!$Q$2:$Q$10,MATCH($F56,val_gold!$P$2:$P$10,0))</f>
        <v>s</v>
      </c>
    </row>
    <row r="57" spans="1:14" x14ac:dyDescent="0.45">
      <c r="A57">
        <v>103</v>
      </c>
      <c r="B57" t="s">
        <v>92</v>
      </c>
      <c r="C57">
        <v>15</v>
      </c>
      <c r="D57">
        <v>0</v>
      </c>
      <c r="E57" t="s">
        <v>97</v>
      </c>
      <c r="F57" t="s">
        <v>15</v>
      </c>
      <c r="G57">
        <v>3</v>
      </c>
      <c r="H57">
        <v>1</v>
      </c>
      <c r="I57">
        <v>103</v>
      </c>
      <c r="J57" t="b">
        <v>1</v>
      </c>
      <c r="K57" t="s">
        <v>122</v>
      </c>
      <c r="L57" t="s">
        <v>123</v>
      </c>
      <c r="N57" t="str">
        <f>INDEX(val_gold!$Q$2:$Q$10,MATCH($F57,val_gold!$P$2:$P$10,0))</f>
        <v>p</v>
      </c>
    </row>
    <row r="58" spans="1:14" x14ac:dyDescent="0.45">
      <c r="N58" t="e">
        <f>INDEX(val_gold!$Q$2:$Q$10,MATCH($F58,val_gold!$P$2:$P$10,0))</f>
        <v>#N/A</v>
      </c>
    </row>
    <row r="59" spans="1:14" x14ac:dyDescent="0.45">
      <c r="N59" t="e">
        <f>INDEX(val_gold!$Q$2:$Q$10,MATCH($F59,val_gold!$P$2:$P$10,0))</f>
        <v>#N/A</v>
      </c>
    </row>
    <row r="60" spans="1:14" x14ac:dyDescent="0.45">
      <c r="N60" t="e">
        <f>INDEX(val_gold!$Q$2:$Q$10,MATCH($F60,val_gold!$P$2:$P$10,0))</f>
        <v>#N/A</v>
      </c>
    </row>
    <row r="61" spans="1:14" x14ac:dyDescent="0.45">
      <c r="N61" t="e">
        <f>INDEX(val_gold!$Q$2:$Q$10,MATCH($F61,val_gold!$P$2:$P$10,0))</f>
        <v>#N/A</v>
      </c>
    </row>
    <row r="62" spans="1:14" x14ac:dyDescent="0.45">
      <c r="N62" t="e">
        <f>INDEX(val_gold!$Q$2:$Q$10,MATCH($F62,val_gold!$P$2:$P$10,0))</f>
        <v>#N/A</v>
      </c>
    </row>
    <row r="63" spans="1:14" x14ac:dyDescent="0.45">
      <c r="N63" t="e">
        <f>INDEX(val_gold!$Q$2:$Q$10,MATCH($F63,val_gold!$P$2:$P$10,0))</f>
        <v>#N/A</v>
      </c>
    </row>
    <row r="64" spans="1: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3E7D7-32E9-4973-AA53-1254C0B4B37F}">
  <sheetPr>
    <tabColor rgb="FFFFFF00"/>
  </sheetPr>
  <dimension ref="A1:S105"/>
  <sheetViews>
    <sheetView topLeftCell="G1" workbookViewId="0">
      <selection activeCell="O1" sqref="O1:S1048576"/>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1</v>
      </c>
      <c r="B2" t="s">
        <v>10</v>
      </c>
      <c r="C2">
        <v>39</v>
      </c>
      <c r="D2">
        <v>0</v>
      </c>
      <c r="E2" t="s">
        <v>11</v>
      </c>
      <c r="F2" t="s">
        <v>12</v>
      </c>
      <c r="G2">
        <v>6</v>
      </c>
      <c r="H2">
        <v>1</v>
      </c>
      <c r="I2">
        <v>1</v>
      </c>
      <c r="J2" t="b">
        <v>1</v>
      </c>
      <c r="K2" t="s">
        <v>125</v>
      </c>
      <c r="L2" t="s">
        <v>122</v>
      </c>
      <c r="N2" t="str">
        <f>INDEX(val_gold!$Q$2:$Q$10,MATCH($F2,val_gold!$P$2:$P$10,0))</f>
        <v>s</v>
      </c>
      <c r="O2" t="s">
        <v>117</v>
      </c>
      <c r="P2">
        <f>COUNTIFS($N$2:$N$105,$O2)</f>
        <v>23</v>
      </c>
    </row>
    <row r="3" spans="1:19" x14ac:dyDescent="0.45">
      <c r="A3">
        <v>13</v>
      </c>
      <c r="B3" t="s">
        <v>40</v>
      </c>
      <c r="C3">
        <v>34</v>
      </c>
      <c r="D3">
        <v>29</v>
      </c>
      <c r="E3" t="s">
        <v>41</v>
      </c>
      <c r="F3" t="s">
        <v>12</v>
      </c>
      <c r="G3">
        <v>3</v>
      </c>
      <c r="H3">
        <v>1</v>
      </c>
      <c r="I3">
        <v>13</v>
      </c>
      <c r="J3" t="b">
        <v>1</v>
      </c>
      <c r="K3" t="s">
        <v>125</v>
      </c>
      <c r="L3" t="s">
        <v>122</v>
      </c>
      <c r="N3" t="str">
        <f>INDEX(val_gold!$Q$2:$Q$10,MATCH($F3,val_gold!$P$2:$P$10,0))</f>
        <v>s</v>
      </c>
      <c r="O3" t="s">
        <v>118</v>
      </c>
      <c r="P3">
        <f>COUNTIFS($N$2:$N$105,$O3)</f>
        <v>3</v>
      </c>
      <c r="R3" t="s">
        <v>134</v>
      </c>
      <c r="S3" t="s">
        <v>135</v>
      </c>
    </row>
    <row r="4" spans="1:19" x14ac:dyDescent="0.45">
      <c r="A4">
        <v>20</v>
      </c>
      <c r="B4" t="s">
        <v>18</v>
      </c>
      <c r="C4">
        <v>8</v>
      </c>
      <c r="D4">
        <v>1</v>
      </c>
      <c r="E4" t="s">
        <v>19</v>
      </c>
      <c r="F4" t="s">
        <v>46</v>
      </c>
      <c r="G4">
        <v>2</v>
      </c>
      <c r="H4">
        <v>1</v>
      </c>
      <c r="I4">
        <v>20</v>
      </c>
      <c r="J4" t="b">
        <v>1</v>
      </c>
      <c r="K4" t="s">
        <v>125</v>
      </c>
      <c r="L4" t="s">
        <v>122</v>
      </c>
      <c r="N4" t="str">
        <f>INDEX(val_gold!$Q$2:$Q$10,MATCH($F4,val_gold!$P$2:$P$10,0))</f>
        <v>s</v>
      </c>
      <c r="O4" t="s">
        <v>124</v>
      </c>
      <c r="P4">
        <f>P3/SUM(P2:P3)</f>
        <v>0.11538461538461539</v>
      </c>
      <c r="R4">
        <f>P4-P5</f>
        <v>-0.13461538461538461</v>
      </c>
      <c r="S4">
        <f>R4*SUM(P2:P3)</f>
        <v>-3.5</v>
      </c>
    </row>
    <row r="5" spans="1:19" x14ac:dyDescent="0.45">
      <c r="A5">
        <v>26</v>
      </c>
      <c r="B5" t="s">
        <v>16</v>
      </c>
      <c r="C5">
        <v>14</v>
      </c>
      <c r="D5">
        <v>5</v>
      </c>
      <c r="E5" t="s">
        <v>52</v>
      </c>
      <c r="F5" t="s">
        <v>9</v>
      </c>
      <c r="G5">
        <v>1</v>
      </c>
      <c r="H5">
        <v>1</v>
      </c>
      <c r="I5">
        <v>26</v>
      </c>
      <c r="J5" t="b">
        <v>1</v>
      </c>
      <c r="K5" t="s">
        <v>125</v>
      </c>
      <c r="L5" t="s">
        <v>122</v>
      </c>
      <c r="N5" t="str">
        <f>INDEX(val_gold!$Q$2:$Q$10,MATCH($F5,val_gold!$P$2:$P$10,0))</f>
        <v>s</v>
      </c>
      <c r="O5" t="s">
        <v>139</v>
      </c>
      <c r="P5">
        <f>val_gold!N4</f>
        <v>0.25</v>
      </c>
    </row>
    <row r="6" spans="1:19" x14ac:dyDescent="0.45">
      <c r="A6">
        <v>39</v>
      </c>
      <c r="B6" t="s">
        <v>74</v>
      </c>
      <c r="C6">
        <v>11</v>
      </c>
      <c r="D6">
        <v>0</v>
      </c>
      <c r="E6" t="s">
        <v>24</v>
      </c>
      <c r="F6" t="s">
        <v>22</v>
      </c>
      <c r="G6">
        <v>2</v>
      </c>
      <c r="H6">
        <v>1</v>
      </c>
      <c r="I6">
        <v>39</v>
      </c>
      <c r="J6" t="b">
        <v>0</v>
      </c>
      <c r="K6" t="s">
        <v>125</v>
      </c>
      <c r="L6" t="s">
        <v>122</v>
      </c>
      <c r="N6" t="str">
        <f>INDEX(val_gold!$Q$2:$Q$10,MATCH($F6,val_gold!$P$2:$P$10,0))</f>
        <v>s</v>
      </c>
    </row>
    <row r="7" spans="1:19" x14ac:dyDescent="0.45">
      <c r="A7">
        <v>41</v>
      </c>
      <c r="B7" t="s">
        <v>75</v>
      </c>
      <c r="C7">
        <v>13</v>
      </c>
      <c r="D7">
        <v>0</v>
      </c>
      <c r="E7" t="s">
        <v>48</v>
      </c>
      <c r="F7" t="s">
        <v>46</v>
      </c>
      <c r="G7">
        <v>1</v>
      </c>
      <c r="H7">
        <v>1</v>
      </c>
      <c r="I7">
        <v>41</v>
      </c>
      <c r="J7" t="b">
        <v>1</v>
      </c>
      <c r="K7" t="s">
        <v>125</v>
      </c>
      <c r="L7" t="s">
        <v>122</v>
      </c>
      <c r="N7" t="str">
        <f>INDEX(val_gold!$Q$2:$Q$10,MATCH($F7,val_gold!$P$2:$P$10,0))</f>
        <v>s</v>
      </c>
      <c r="O7" t="s">
        <v>131</v>
      </c>
      <c r="P7">
        <f>AVERAGE($G3:$G106)</f>
        <v>2.08</v>
      </c>
      <c r="Q7">
        <f>val_gold!N6</f>
        <v>1.9807692307692308</v>
      </c>
    </row>
    <row r="8" spans="1:19" x14ac:dyDescent="0.45">
      <c r="A8">
        <v>43</v>
      </c>
      <c r="B8" t="s">
        <v>16</v>
      </c>
      <c r="C8">
        <v>10</v>
      </c>
      <c r="D8">
        <v>2</v>
      </c>
      <c r="E8" t="s">
        <v>17</v>
      </c>
      <c r="F8" t="s">
        <v>46</v>
      </c>
      <c r="G8">
        <v>1</v>
      </c>
      <c r="H8">
        <v>1</v>
      </c>
      <c r="I8">
        <v>43</v>
      </c>
      <c r="J8" t="b">
        <v>1</v>
      </c>
      <c r="K8" t="s">
        <v>125</v>
      </c>
      <c r="L8" t="s">
        <v>122</v>
      </c>
      <c r="N8" t="str">
        <f>INDEX(val_gold!$Q$2:$Q$10,MATCH($F8,val_gold!$P$2:$P$10,0))</f>
        <v>s</v>
      </c>
      <c r="O8" t="s">
        <v>130</v>
      </c>
      <c r="P8">
        <f>AVERAGE($H4:$H107)</f>
        <v>1</v>
      </c>
      <c r="Q8">
        <f>val_gold!N7</f>
        <v>1</v>
      </c>
    </row>
    <row r="9" spans="1:19" x14ac:dyDescent="0.45">
      <c r="A9">
        <v>47</v>
      </c>
      <c r="B9" t="s">
        <v>18</v>
      </c>
      <c r="C9">
        <v>14</v>
      </c>
      <c r="D9">
        <v>5</v>
      </c>
      <c r="E9" t="s">
        <v>80</v>
      </c>
      <c r="F9" t="s">
        <v>12</v>
      </c>
      <c r="G9">
        <v>3</v>
      </c>
      <c r="H9">
        <v>1</v>
      </c>
      <c r="I9">
        <v>47</v>
      </c>
      <c r="J9" t="b">
        <v>1</v>
      </c>
      <c r="K9" t="s">
        <v>125</v>
      </c>
      <c r="L9" t="s">
        <v>122</v>
      </c>
      <c r="N9" t="str">
        <f>INDEX(val_gold!$Q$2:$Q$10,MATCH($F9,val_gold!$P$2:$P$10,0))</f>
        <v>s</v>
      </c>
    </row>
    <row r="10" spans="1:19" x14ac:dyDescent="0.45">
      <c r="A10">
        <v>48</v>
      </c>
      <c r="B10" t="s">
        <v>81</v>
      </c>
      <c r="C10">
        <v>26</v>
      </c>
      <c r="D10">
        <v>0</v>
      </c>
      <c r="E10" t="s">
        <v>82</v>
      </c>
      <c r="F10" t="s">
        <v>46</v>
      </c>
      <c r="G10">
        <v>2</v>
      </c>
      <c r="H10">
        <v>1</v>
      </c>
      <c r="I10">
        <v>48</v>
      </c>
      <c r="J10" t="b">
        <v>1</v>
      </c>
      <c r="K10" t="s">
        <v>125</v>
      </c>
      <c r="L10" t="s">
        <v>122</v>
      </c>
      <c r="N10" t="str">
        <f>INDEX(val_gold!$Q$2:$Q$10,MATCH($F10,val_gold!$P$2:$P$10,0))</f>
        <v>s</v>
      </c>
      <c r="O10" t="b">
        <v>1</v>
      </c>
      <c r="P10">
        <f>COUNTIFS($J$2:$J$105,$O10)</f>
        <v>19</v>
      </c>
    </row>
    <row r="11" spans="1:19" x14ac:dyDescent="0.45">
      <c r="A11">
        <v>58</v>
      </c>
      <c r="B11" t="s">
        <v>81</v>
      </c>
      <c r="C11">
        <v>10</v>
      </c>
      <c r="D11">
        <v>6</v>
      </c>
      <c r="E11" t="s">
        <v>95</v>
      </c>
      <c r="F11" t="s">
        <v>46</v>
      </c>
      <c r="G11">
        <v>3</v>
      </c>
      <c r="H11">
        <v>1</v>
      </c>
      <c r="I11">
        <v>58</v>
      </c>
      <c r="J11" t="b">
        <v>0</v>
      </c>
      <c r="K11" t="s">
        <v>125</v>
      </c>
      <c r="L11" t="s">
        <v>122</v>
      </c>
      <c r="N11" t="str">
        <f>INDEX(val_gold!$Q$2:$Q$10,MATCH($F11,val_gold!$P$2:$P$10,0))</f>
        <v>s</v>
      </c>
      <c r="O11" t="b">
        <v>0</v>
      </c>
      <c r="P11">
        <f>COUNTIFS($J$2:$J$105,$O11)</f>
        <v>7</v>
      </c>
      <c r="R11" t="s">
        <v>134</v>
      </c>
      <c r="S11" t="s">
        <v>135</v>
      </c>
    </row>
    <row r="12" spans="1:19" x14ac:dyDescent="0.45">
      <c r="A12">
        <v>67</v>
      </c>
      <c r="B12" t="s">
        <v>81</v>
      </c>
      <c r="C12">
        <v>10</v>
      </c>
      <c r="D12">
        <v>0</v>
      </c>
      <c r="E12" t="s">
        <v>82</v>
      </c>
      <c r="F12" t="s">
        <v>46</v>
      </c>
      <c r="G12">
        <v>2</v>
      </c>
      <c r="H12">
        <v>1</v>
      </c>
      <c r="I12">
        <v>67</v>
      </c>
      <c r="J12" t="b">
        <v>1</v>
      </c>
      <c r="K12" t="s">
        <v>125</v>
      </c>
      <c r="L12" t="s">
        <v>122</v>
      </c>
      <c r="N12" t="str">
        <f>INDEX(val_gold!$Q$2:$Q$10,MATCH($F12,val_gold!$P$2:$P$10,0))</f>
        <v>s</v>
      </c>
      <c r="O12" t="s">
        <v>137</v>
      </c>
      <c r="P12">
        <f>P11/SUM(P10:P11)</f>
        <v>0.26923076923076922</v>
      </c>
      <c r="R12" s="1">
        <f>P12-P13</f>
        <v>-0.36538461538461536</v>
      </c>
      <c r="S12" s="2">
        <f>R12*SUM(P10:P11)</f>
        <v>-9.5</v>
      </c>
    </row>
    <row r="13" spans="1:19" x14ac:dyDescent="0.45">
      <c r="A13">
        <v>68</v>
      </c>
      <c r="B13" t="s">
        <v>60</v>
      </c>
      <c r="C13">
        <v>20</v>
      </c>
      <c r="D13">
        <v>16</v>
      </c>
      <c r="E13" t="s">
        <v>102</v>
      </c>
      <c r="F13" t="s">
        <v>22</v>
      </c>
      <c r="G13">
        <v>1</v>
      </c>
      <c r="H13">
        <v>1</v>
      </c>
      <c r="I13">
        <v>68</v>
      </c>
      <c r="J13" t="b">
        <v>0</v>
      </c>
      <c r="K13" t="s">
        <v>125</v>
      </c>
      <c r="L13" t="s">
        <v>122</v>
      </c>
      <c r="N13" t="str">
        <f>INDEX(val_gold!$Q$2:$Q$10,MATCH($F13,val_gold!$P$2:$P$10,0))</f>
        <v>s</v>
      </c>
      <c r="O13" t="s">
        <v>138</v>
      </c>
      <c r="P13" s="1">
        <f>val_gold!N12</f>
        <v>0.63461538461538458</v>
      </c>
    </row>
    <row r="14" spans="1:19" x14ac:dyDescent="0.45">
      <c r="A14">
        <v>73</v>
      </c>
      <c r="B14" t="s">
        <v>89</v>
      </c>
      <c r="C14">
        <v>20</v>
      </c>
      <c r="D14">
        <v>12</v>
      </c>
      <c r="E14" t="s">
        <v>101</v>
      </c>
      <c r="F14" t="s">
        <v>46</v>
      </c>
      <c r="G14">
        <v>2</v>
      </c>
      <c r="H14">
        <v>1</v>
      </c>
      <c r="I14">
        <v>73</v>
      </c>
      <c r="J14" t="b">
        <v>1</v>
      </c>
      <c r="K14" t="s">
        <v>125</v>
      </c>
      <c r="L14" t="s">
        <v>122</v>
      </c>
      <c r="N14" t="str">
        <f>INDEX(val_gold!$Q$2:$Q$10,MATCH($F14,val_gold!$P$2:$P$10,0))</f>
        <v>s</v>
      </c>
    </row>
    <row r="15" spans="1:19" x14ac:dyDescent="0.45">
      <c r="A15">
        <v>75</v>
      </c>
      <c r="B15" t="s">
        <v>89</v>
      </c>
      <c r="C15">
        <v>44</v>
      </c>
      <c r="D15">
        <v>2</v>
      </c>
      <c r="E15" t="s">
        <v>90</v>
      </c>
      <c r="F15" t="s">
        <v>9</v>
      </c>
      <c r="G15">
        <v>1</v>
      </c>
      <c r="H15">
        <v>1</v>
      </c>
      <c r="I15">
        <v>75</v>
      </c>
      <c r="J15" t="b">
        <v>1</v>
      </c>
      <c r="K15" t="s">
        <v>125</v>
      </c>
      <c r="L15" t="s">
        <v>122</v>
      </c>
      <c r="N15" t="str">
        <f>INDEX(val_gold!$Q$2:$Q$10,MATCH($F15,val_gold!$P$2:$P$10,0))</f>
        <v>s</v>
      </c>
    </row>
    <row r="16" spans="1:19" x14ac:dyDescent="0.45">
      <c r="A16">
        <v>76</v>
      </c>
      <c r="B16" t="s">
        <v>47</v>
      </c>
      <c r="C16">
        <v>13</v>
      </c>
      <c r="D16">
        <v>4</v>
      </c>
      <c r="E16" t="s">
        <v>88</v>
      </c>
      <c r="F16" t="s">
        <v>46</v>
      </c>
      <c r="G16">
        <v>1</v>
      </c>
      <c r="H16">
        <v>1</v>
      </c>
      <c r="I16">
        <v>76</v>
      </c>
      <c r="J16" t="b">
        <v>1</v>
      </c>
      <c r="K16" t="s">
        <v>125</v>
      </c>
      <c r="L16" t="s">
        <v>122</v>
      </c>
      <c r="N16" t="str">
        <f>INDEX(val_gold!$Q$2:$Q$10,MATCH($F16,val_gold!$P$2:$P$10,0))</f>
        <v>s</v>
      </c>
    </row>
    <row r="17" spans="1:14" x14ac:dyDescent="0.45">
      <c r="A17">
        <v>85</v>
      </c>
      <c r="B17" t="s">
        <v>81</v>
      </c>
      <c r="C17">
        <v>26</v>
      </c>
      <c r="D17">
        <v>6</v>
      </c>
      <c r="E17" t="s">
        <v>95</v>
      </c>
      <c r="F17" t="s">
        <v>46</v>
      </c>
      <c r="G17">
        <v>3</v>
      </c>
      <c r="H17">
        <v>1</v>
      </c>
      <c r="I17">
        <v>85</v>
      </c>
      <c r="J17" t="b">
        <v>0</v>
      </c>
      <c r="K17" t="s">
        <v>125</v>
      </c>
      <c r="L17" t="s">
        <v>122</v>
      </c>
      <c r="N17" t="str">
        <f>INDEX(val_gold!$Q$2:$Q$10,MATCH($F17,val_gold!$P$2:$P$10,0))</f>
        <v>s</v>
      </c>
    </row>
    <row r="18" spans="1:14" x14ac:dyDescent="0.45">
      <c r="A18">
        <v>87</v>
      </c>
      <c r="B18" t="s">
        <v>74</v>
      </c>
      <c r="C18">
        <v>11</v>
      </c>
      <c r="D18">
        <v>3</v>
      </c>
      <c r="E18" t="s">
        <v>57</v>
      </c>
      <c r="F18" t="s">
        <v>22</v>
      </c>
      <c r="G18">
        <v>2</v>
      </c>
      <c r="H18">
        <v>1</v>
      </c>
      <c r="I18">
        <v>87</v>
      </c>
      <c r="J18" t="b">
        <v>1</v>
      </c>
      <c r="K18" t="s">
        <v>125</v>
      </c>
      <c r="L18" t="s">
        <v>122</v>
      </c>
      <c r="N18" t="str">
        <f>INDEX(val_gold!$Q$2:$Q$10,MATCH($F18,val_gold!$P$2:$P$10,0))</f>
        <v>s</v>
      </c>
    </row>
    <row r="19" spans="1:14" x14ac:dyDescent="0.45">
      <c r="A19">
        <v>88</v>
      </c>
      <c r="B19" t="s">
        <v>7</v>
      </c>
      <c r="C19">
        <v>47</v>
      </c>
      <c r="D19">
        <v>6</v>
      </c>
      <c r="E19" t="s">
        <v>95</v>
      </c>
      <c r="F19" t="s">
        <v>9</v>
      </c>
      <c r="G19">
        <v>3</v>
      </c>
      <c r="H19">
        <v>1</v>
      </c>
      <c r="I19">
        <v>88</v>
      </c>
      <c r="J19" t="b">
        <v>0</v>
      </c>
      <c r="K19" t="s">
        <v>125</v>
      </c>
      <c r="L19" t="s">
        <v>122</v>
      </c>
      <c r="N19" t="str">
        <f>INDEX(val_gold!$Q$2:$Q$10,MATCH($F19,val_gold!$P$2:$P$10,0))</f>
        <v>s</v>
      </c>
    </row>
    <row r="20" spans="1:14" x14ac:dyDescent="0.45">
      <c r="A20">
        <v>92</v>
      </c>
      <c r="B20" t="s">
        <v>66</v>
      </c>
      <c r="C20">
        <v>29</v>
      </c>
      <c r="D20">
        <v>10</v>
      </c>
      <c r="E20" t="s">
        <v>67</v>
      </c>
      <c r="F20" t="s">
        <v>33</v>
      </c>
      <c r="G20">
        <v>1</v>
      </c>
      <c r="H20">
        <v>1</v>
      </c>
      <c r="I20">
        <v>92</v>
      </c>
      <c r="J20" t="b">
        <v>1</v>
      </c>
      <c r="K20" t="s">
        <v>125</v>
      </c>
      <c r="L20" t="s">
        <v>122</v>
      </c>
      <c r="N20" t="str">
        <f>INDEX(val_gold!$Q$2:$Q$10,MATCH($F20,val_gold!$P$2:$P$10,0))</f>
        <v>s</v>
      </c>
    </row>
    <row r="21" spans="1:14" x14ac:dyDescent="0.45">
      <c r="A21">
        <v>94</v>
      </c>
      <c r="B21" t="s">
        <v>66</v>
      </c>
      <c r="C21">
        <v>29</v>
      </c>
      <c r="D21">
        <v>4</v>
      </c>
      <c r="E21" t="s">
        <v>112</v>
      </c>
      <c r="F21" t="s">
        <v>33</v>
      </c>
      <c r="G21">
        <v>3</v>
      </c>
      <c r="H21">
        <v>1</v>
      </c>
      <c r="I21">
        <v>94</v>
      </c>
      <c r="J21" t="b">
        <v>0</v>
      </c>
      <c r="K21" t="s">
        <v>125</v>
      </c>
      <c r="L21" t="s">
        <v>122</v>
      </c>
      <c r="N21" t="str">
        <f>INDEX(val_gold!$Q$2:$Q$10,MATCH($F21,val_gold!$P$2:$P$10,0))</f>
        <v>s</v>
      </c>
    </row>
    <row r="22" spans="1:14" x14ac:dyDescent="0.45">
      <c r="A22">
        <v>95</v>
      </c>
      <c r="B22" t="s">
        <v>28</v>
      </c>
      <c r="C22">
        <v>19</v>
      </c>
      <c r="D22">
        <v>19</v>
      </c>
      <c r="E22" t="s">
        <v>29</v>
      </c>
      <c r="F22" t="s">
        <v>79</v>
      </c>
      <c r="G22">
        <v>2</v>
      </c>
      <c r="H22">
        <v>1</v>
      </c>
      <c r="I22">
        <v>95</v>
      </c>
      <c r="J22" t="b">
        <v>0</v>
      </c>
      <c r="K22" t="s">
        <v>125</v>
      </c>
      <c r="L22" t="s">
        <v>122</v>
      </c>
      <c r="N22" t="str">
        <f>INDEX(val_gold!$Q$2:$Q$10,MATCH($F22,val_gold!$P$2:$P$10,0))</f>
        <v>p</v>
      </c>
    </row>
    <row r="23" spans="1:14" x14ac:dyDescent="0.45">
      <c r="A23">
        <v>96</v>
      </c>
      <c r="B23" t="s">
        <v>113</v>
      </c>
      <c r="C23">
        <v>12</v>
      </c>
      <c r="D23">
        <v>0</v>
      </c>
      <c r="E23" t="s">
        <v>32</v>
      </c>
      <c r="F23" t="s">
        <v>33</v>
      </c>
      <c r="G23">
        <v>2</v>
      </c>
      <c r="H23">
        <v>1</v>
      </c>
      <c r="I23">
        <v>96</v>
      </c>
      <c r="J23" t="b">
        <v>1</v>
      </c>
      <c r="K23" t="s">
        <v>125</v>
      </c>
      <c r="L23" t="s">
        <v>122</v>
      </c>
      <c r="N23" t="str">
        <f>INDEX(val_gold!$Q$2:$Q$10,MATCH($F23,val_gold!$P$2:$P$10,0))</f>
        <v>s</v>
      </c>
    </row>
    <row r="24" spans="1:14" x14ac:dyDescent="0.45">
      <c r="A24">
        <v>99</v>
      </c>
      <c r="B24" t="s">
        <v>66</v>
      </c>
      <c r="C24">
        <v>39</v>
      </c>
      <c r="D24">
        <v>4</v>
      </c>
      <c r="E24" t="s">
        <v>112</v>
      </c>
      <c r="F24" t="s">
        <v>12</v>
      </c>
      <c r="G24">
        <v>3</v>
      </c>
      <c r="H24">
        <v>1</v>
      </c>
      <c r="I24">
        <v>99</v>
      </c>
      <c r="J24" t="b">
        <v>1</v>
      </c>
      <c r="K24" t="s">
        <v>125</v>
      </c>
      <c r="L24" t="s">
        <v>122</v>
      </c>
      <c r="N24" t="str">
        <f>INDEX(val_gold!$Q$2:$Q$10,MATCH($F24,val_gold!$P$2:$P$10,0))</f>
        <v>s</v>
      </c>
    </row>
    <row r="25" spans="1:14" x14ac:dyDescent="0.45">
      <c r="A25">
        <v>101</v>
      </c>
      <c r="B25" t="s">
        <v>28</v>
      </c>
      <c r="C25">
        <v>19</v>
      </c>
      <c r="D25">
        <v>14</v>
      </c>
      <c r="E25" t="s">
        <v>49</v>
      </c>
      <c r="F25" t="s">
        <v>79</v>
      </c>
      <c r="G25">
        <v>4</v>
      </c>
      <c r="H25">
        <v>1</v>
      </c>
      <c r="I25">
        <v>101</v>
      </c>
      <c r="J25" t="b">
        <v>1</v>
      </c>
      <c r="K25" t="s">
        <v>125</v>
      </c>
      <c r="L25" t="s">
        <v>122</v>
      </c>
      <c r="N25" t="str">
        <f>INDEX(val_gold!$Q$2:$Q$10,MATCH($F25,val_gold!$P$2:$P$10,0))</f>
        <v>p</v>
      </c>
    </row>
    <row r="26" spans="1:14" x14ac:dyDescent="0.45">
      <c r="A26">
        <v>102</v>
      </c>
      <c r="B26" t="s">
        <v>16</v>
      </c>
      <c r="C26">
        <v>20</v>
      </c>
      <c r="D26">
        <v>5</v>
      </c>
      <c r="E26" t="s">
        <v>52</v>
      </c>
      <c r="F26" t="s">
        <v>12</v>
      </c>
      <c r="G26">
        <v>1</v>
      </c>
      <c r="H26">
        <v>1</v>
      </c>
      <c r="I26">
        <v>102</v>
      </c>
      <c r="J26" t="b">
        <v>1</v>
      </c>
      <c r="K26" t="s">
        <v>125</v>
      </c>
      <c r="L26" t="s">
        <v>122</v>
      </c>
      <c r="N26" t="str">
        <f>INDEX(val_gold!$Q$2:$Q$10,MATCH($F26,val_gold!$P$2:$P$10,0))</f>
        <v>s</v>
      </c>
    </row>
    <row r="27" spans="1:14" x14ac:dyDescent="0.45">
      <c r="A27">
        <v>103</v>
      </c>
      <c r="B27" t="s">
        <v>92</v>
      </c>
      <c r="C27">
        <v>15</v>
      </c>
      <c r="D27">
        <v>0</v>
      </c>
      <c r="E27" t="s">
        <v>97</v>
      </c>
      <c r="F27" t="s">
        <v>15</v>
      </c>
      <c r="G27">
        <v>3</v>
      </c>
      <c r="H27">
        <v>1</v>
      </c>
      <c r="I27">
        <v>103</v>
      </c>
      <c r="J27" t="b">
        <v>1</v>
      </c>
      <c r="K27" t="s">
        <v>125</v>
      </c>
      <c r="L27" t="s">
        <v>122</v>
      </c>
      <c r="N27" t="str">
        <f>INDEX(val_gold!$Q$2:$Q$10,MATCH($F27,val_gold!$P$2:$P$10,0))</f>
        <v>p</v>
      </c>
    </row>
    <row r="28" spans="1:14" x14ac:dyDescent="0.45">
      <c r="N28" t="e">
        <f>INDEX(val_gold!$Q$2:$Q$10,MATCH($F28,val_gold!$P$2:$P$10,0))</f>
        <v>#N/A</v>
      </c>
    </row>
    <row r="29" spans="1:14" x14ac:dyDescent="0.45">
      <c r="N29" t="e">
        <f>INDEX(val_gold!$Q$2:$Q$10,MATCH($F29,val_gold!$P$2:$P$10,0))</f>
        <v>#N/A</v>
      </c>
    </row>
    <row r="30" spans="1:14" x14ac:dyDescent="0.45">
      <c r="N30" t="e">
        <f>INDEX(val_gold!$Q$2:$Q$10,MATCH($F30,val_gold!$P$2:$P$10,0))</f>
        <v>#N/A</v>
      </c>
    </row>
    <row r="31" spans="1:14" x14ac:dyDescent="0.45">
      <c r="N31" t="e">
        <f>INDEX(val_gold!$Q$2:$Q$10,MATCH($F31,val_gold!$P$2:$P$10,0))</f>
        <v>#N/A</v>
      </c>
    </row>
    <row r="32" spans="1: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7BA3C-7AB5-4473-A882-E2C85E699281}">
  <sheetPr>
    <tabColor rgb="FFFFFF00"/>
  </sheetPr>
  <dimension ref="A1:S105"/>
  <sheetViews>
    <sheetView topLeftCell="H1" workbookViewId="0">
      <selection activeCell="O1" sqref="O1:S1048576"/>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3</v>
      </c>
      <c r="B2" t="s">
        <v>16</v>
      </c>
      <c r="C2">
        <v>20</v>
      </c>
      <c r="D2">
        <v>2</v>
      </c>
      <c r="E2" t="s">
        <v>17</v>
      </c>
      <c r="F2" t="s">
        <v>12</v>
      </c>
      <c r="G2">
        <v>1</v>
      </c>
      <c r="H2">
        <v>1</v>
      </c>
      <c r="I2">
        <v>3</v>
      </c>
      <c r="J2" t="b">
        <v>0</v>
      </c>
      <c r="K2" t="s">
        <v>136</v>
      </c>
      <c r="L2" t="s">
        <v>125</v>
      </c>
      <c r="N2" t="str">
        <f>INDEX(val_gold!$Q$2:$Q$10,MATCH($F2,val_gold!$P$2:$P$10,0))</f>
        <v>s</v>
      </c>
      <c r="O2" t="s">
        <v>117</v>
      </c>
      <c r="P2">
        <f>COUNTIFS($N$2:$N$105,$O2)</f>
        <v>24</v>
      </c>
    </row>
    <row r="3" spans="1:19" x14ac:dyDescent="0.45">
      <c r="A3">
        <v>4</v>
      </c>
      <c r="B3" t="s">
        <v>18</v>
      </c>
      <c r="C3">
        <v>14</v>
      </c>
      <c r="D3">
        <v>1</v>
      </c>
      <c r="E3" t="s">
        <v>19</v>
      </c>
      <c r="F3" t="s">
        <v>12</v>
      </c>
      <c r="G3">
        <v>2</v>
      </c>
      <c r="H3">
        <v>1</v>
      </c>
      <c r="I3">
        <v>4</v>
      </c>
      <c r="J3" t="b">
        <v>0</v>
      </c>
      <c r="K3" t="s">
        <v>136</v>
      </c>
      <c r="L3" t="s">
        <v>125</v>
      </c>
      <c r="N3" t="str">
        <f>INDEX(val_gold!$Q$2:$Q$10,MATCH($F3,val_gold!$P$2:$P$10,0))</f>
        <v>s</v>
      </c>
      <c r="O3" t="s">
        <v>118</v>
      </c>
      <c r="P3">
        <f>COUNTIFS($N$2:$N$105,$O3)</f>
        <v>3</v>
      </c>
      <c r="R3" t="s">
        <v>134</v>
      </c>
      <c r="S3" t="s">
        <v>135</v>
      </c>
    </row>
    <row r="4" spans="1:19" x14ac:dyDescent="0.45">
      <c r="A4">
        <v>9</v>
      </c>
      <c r="B4" t="s">
        <v>31</v>
      </c>
      <c r="C4">
        <v>12</v>
      </c>
      <c r="D4">
        <v>0</v>
      </c>
      <c r="E4" t="s">
        <v>32</v>
      </c>
      <c r="F4" t="s">
        <v>33</v>
      </c>
      <c r="G4">
        <v>2</v>
      </c>
      <c r="H4">
        <v>1</v>
      </c>
      <c r="I4">
        <v>9</v>
      </c>
      <c r="J4" t="b">
        <v>0</v>
      </c>
      <c r="K4" t="s">
        <v>136</v>
      </c>
      <c r="L4" t="s">
        <v>125</v>
      </c>
      <c r="N4" t="str">
        <f>INDEX(val_gold!$Q$2:$Q$10,MATCH($F4,val_gold!$P$2:$P$10,0))</f>
        <v>s</v>
      </c>
      <c r="O4" t="s">
        <v>124</v>
      </c>
      <c r="P4">
        <f>P3/SUM(P2:P3)</f>
        <v>0.1111111111111111</v>
      </c>
      <c r="R4">
        <f>P4-P5</f>
        <v>-0.1388888888888889</v>
      </c>
      <c r="S4">
        <f>R4*SUM(P2:P3)</f>
        <v>-3.75</v>
      </c>
    </row>
    <row r="5" spans="1:19" x14ac:dyDescent="0.45">
      <c r="A5">
        <v>17</v>
      </c>
      <c r="B5" t="s">
        <v>10</v>
      </c>
      <c r="C5">
        <v>35</v>
      </c>
      <c r="D5">
        <v>16</v>
      </c>
      <c r="E5" t="s">
        <v>45</v>
      </c>
      <c r="F5" t="s">
        <v>46</v>
      </c>
      <c r="G5">
        <v>1</v>
      </c>
      <c r="H5">
        <v>1</v>
      </c>
      <c r="I5">
        <v>17</v>
      </c>
      <c r="J5" t="b">
        <v>1</v>
      </c>
      <c r="K5" t="s">
        <v>136</v>
      </c>
      <c r="L5" t="s">
        <v>125</v>
      </c>
      <c r="N5" t="str">
        <f>INDEX(val_gold!$Q$2:$Q$10,MATCH($F5,val_gold!$P$2:$P$10,0))</f>
        <v>s</v>
      </c>
      <c r="O5" t="s">
        <v>139</v>
      </c>
      <c r="P5">
        <f>val_gold!N4</f>
        <v>0.25</v>
      </c>
    </row>
    <row r="6" spans="1:19" x14ac:dyDescent="0.45">
      <c r="A6">
        <v>21</v>
      </c>
      <c r="B6" t="s">
        <v>50</v>
      </c>
      <c r="C6">
        <v>5</v>
      </c>
      <c r="D6">
        <v>2</v>
      </c>
      <c r="E6" t="s">
        <v>51</v>
      </c>
      <c r="F6" t="s">
        <v>36</v>
      </c>
      <c r="G6">
        <v>2</v>
      </c>
      <c r="H6">
        <v>1</v>
      </c>
      <c r="I6">
        <v>21</v>
      </c>
      <c r="J6" t="b">
        <v>0</v>
      </c>
      <c r="K6" t="s">
        <v>136</v>
      </c>
      <c r="L6" t="s">
        <v>125</v>
      </c>
      <c r="N6" t="str">
        <f>INDEX(val_gold!$Q$2:$Q$10,MATCH($F6,val_gold!$P$2:$P$10,0))</f>
        <v>s</v>
      </c>
    </row>
    <row r="7" spans="1:19" x14ac:dyDescent="0.45">
      <c r="A7">
        <v>23</v>
      </c>
      <c r="B7" t="s">
        <v>53</v>
      </c>
      <c r="C7">
        <v>9</v>
      </c>
      <c r="D7">
        <v>6</v>
      </c>
      <c r="E7" t="s">
        <v>21</v>
      </c>
      <c r="F7" t="s">
        <v>22</v>
      </c>
      <c r="G7">
        <v>2</v>
      </c>
      <c r="H7">
        <v>1</v>
      </c>
      <c r="I7">
        <v>23</v>
      </c>
      <c r="J7" t="b">
        <v>0</v>
      </c>
      <c r="K7" t="s">
        <v>136</v>
      </c>
      <c r="L7" t="s">
        <v>125</v>
      </c>
      <c r="N7" t="str">
        <f>INDEX(val_gold!$Q$2:$Q$10,MATCH($F7,val_gold!$P$2:$P$10,0))</f>
        <v>s</v>
      </c>
      <c r="O7" t="s">
        <v>131</v>
      </c>
      <c r="P7">
        <f>AVERAGE($G3:$G106)</f>
        <v>1.9615384615384615</v>
      </c>
      <c r="Q7">
        <f>val_gold!N6</f>
        <v>1.9807692307692308</v>
      </c>
    </row>
    <row r="8" spans="1:19" x14ac:dyDescent="0.45">
      <c r="A8">
        <v>28</v>
      </c>
      <c r="B8" t="s">
        <v>23</v>
      </c>
      <c r="C8">
        <v>11</v>
      </c>
      <c r="D8">
        <v>3</v>
      </c>
      <c r="E8" t="s">
        <v>57</v>
      </c>
      <c r="F8" t="s">
        <v>22</v>
      </c>
      <c r="G8">
        <v>2</v>
      </c>
      <c r="H8">
        <v>1</v>
      </c>
      <c r="I8">
        <v>28</v>
      </c>
      <c r="J8" t="b">
        <v>0</v>
      </c>
      <c r="K8" t="s">
        <v>136</v>
      </c>
      <c r="L8" t="s">
        <v>125</v>
      </c>
      <c r="N8" t="str">
        <f>INDEX(val_gold!$Q$2:$Q$10,MATCH($F8,val_gold!$P$2:$P$10,0))</f>
        <v>s</v>
      </c>
      <c r="O8" t="s">
        <v>130</v>
      </c>
      <c r="P8">
        <f>AVERAGE($H4:$H107)</f>
        <v>1</v>
      </c>
      <c r="Q8">
        <f>val_gold!N7</f>
        <v>1</v>
      </c>
    </row>
    <row r="9" spans="1:19" x14ac:dyDescent="0.45">
      <c r="A9">
        <v>30</v>
      </c>
      <c r="B9" t="s">
        <v>60</v>
      </c>
      <c r="C9">
        <v>20</v>
      </c>
      <c r="D9">
        <v>1</v>
      </c>
      <c r="E9" t="s">
        <v>61</v>
      </c>
      <c r="F9" t="s">
        <v>22</v>
      </c>
      <c r="G9">
        <v>1</v>
      </c>
      <c r="H9">
        <v>1</v>
      </c>
      <c r="I9">
        <v>30</v>
      </c>
      <c r="J9" t="b">
        <v>1</v>
      </c>
      <c r="K9" t="s">
        <v>136</v>
      </c>
      <c r="L9" t="s">
        <v>125</v>
      </c>
      <c r="N9" t="str">
        <f>INDEX(val_gold!$Q$2:$Q$10,MATCH($F9,val_gold!$P$2:$P$10,0))</f>
        <v>s</v>
      </c>
    </row>
    <row r="10" spans="1:19" x14ac:dyDescent="0.45">
      <c r="A10">
        <v>35</v>
      </c>
      <c r="B10" t="s">
        <v>10</v>
      </c>
      <c r="C10">
        <v>35</v>
      </c>
      <c r="D10">
        <v>3</v>
      </c>
      <c r="E10" t="s">
        <v>19</v>
      </c>
      <c r="F10" t="s">
        <v>46</v>
      </c>
      <c r="G10">
        <v>2</v>
      </c>
      <c r="H10">
        <v>1</v>
      </c>
      <c r="I10">
        <v>35</v>
      </c>
      <c r="J10" t="b">
        <v>0</v>
      </c>
      <c r="K10" t="s">
        <v>136</v>
      </c>
      <c r="L10" t="s">
        <v>125</v>
      </c>
      <c r="N10" t="str">
        <f>INDEX(val_gold!$Q$2:$Q$10,MATCH($F10,val_gold!$P$2:$P$10,0))</f>
        <v>s</v>
      </c>
      <c r="O10" t="b">
        <v>1</v>
      </c>
      <c r="P10">
        <f>COUNTIFS($J$2:$J$105,$O10)</f>
        <v>8</v>
      </c>
    </row>
    <row r="11" spans="1:19" x14ac:dyDescent="0.45">
      <c r="A11">
        <v>40</v>
      </c>
      <c r="B11" t="s">
        <v>10</v>
      </c>
      <c r="C11">
        <v>35</v>
      </c>
      <c r="D11">
        <v>0</v>
      </c>
      <c r="E11" t="s">
        <v>11</v>
      </c>
      <c r="F11" t="s">
        <v>46</v>
      </c>
      <c r="G11">
        <v>6</v>
      </c>
      <c r="H11">
        <v>1</v>
      </c>
      <c r="I11">
        <v>40</v>
      </c>
      <c r="J11" t="b">
        <v>0</v>
      </c>
      <c r="K11" t="s">
        <v>136</v>
      </c>
      <c r="L11" t="s">
        <v>125</v>
      </c>
      <c r="N11" t="str">
        <f>INDEX(val_gold!$Q$2:$Q$10,MATCH($F11,val_gold!$P$2:$P$10,0))</f>
        <v>s</v>
      </c>
      <c r="O11" t="b">
        <v>0</v>
      </c>
      <c r="P11">
        <f>COUNTIFS($J$2:$J$105,$O11)</f>
        <v>19</v>
      </c>
      <c r="R11" t="s">
        <v>134</v>
      </c>
      <c r="S11" t="s">
        <v>135</v>
      </c>
    </row>
    <row r="12" spans="1:19" x14ac:dyDescent="0.45">
      <c r="A12">
        <v>44</v>
      </c>
      <c r="B12" t="s">
        <v>28</v>
      </c>
      <c r="C12">
        <v>19</v>
      </c>
      <c r="D12">
        <v>4</v>
      </c>
      <c r="E12" t="s">
        <v>78</v>
      </c>
      <c r="F12" t="s">
        <v>79</v>
      </c>
      <c r="G12">
        <v>2</v>
      </c>
      <c r="H12">
        <v>1</v>
      </c>
      <c r="I12">
        <v>44</v>
      </c>
      <c r="J12" t="b">
        <v>0</v>
      </c>
      <c r="K12" t="s">
        <v>136</v>
      </c>
      <c r="L12" t="s">
        <v>125</v>
      </c>
      <c r="N12" t="str">
        <f>INDEX(val_gold!$Q$2:$Q$10,MATCH($F12,val_gold!$P$2:$P$10,0))</f>
        <v>p</v>
      </c>
      <c r="O12" t="s">
        <v>137</v>
      </c>
      <c r="P12">
        <f>P11/SUM(P10:P11)</f>
        <v>0.70370370370370372</v>
      </c>
      <c r="R12" s="1">
        <f>P12-P13</f>
        <v>6.9088319088319139E-2</v>
      </c>
      <c r="S12" s="2">
        <f>R12*SUM(P10:P11)</f>
        <v>1.8653846153846168</v>
      </c>
    </row>
    <row r="13" spans="1:19" x14ac:dyDescent="0.45">
      <c r="A13">
        <v>51</v>
      </c>
      <c r="B13" t="s">
        <v>86</v>
      </c>
      <c r="C13">
        <v>1</v>
      </c>
      <c r="D13">
        <v>3</v>
      </c>
      <c r="E13" t="s">
        <v>87</v>
      </c>
      <c r="F13" t="s">
        <v>27</v>
      </c>
      <c r="G13">
        <v>2</v>
      </c>
      <c r="H13">
        <v>1</v>
      </c>
      <c r="I13">
        <v>51</v>
      </c>
      <c r="J13" t="b">
        <v>0</v>
      </c>
      <c r="K13" t="s">
        <v>136</v>
      </c>
      <c r="L13" t="s">
        <v>125</v>
      </c>
      <c r="N13" t="str">
        <f>INDEX(val_gold!$Q$2:$Q$10,MATCH($F13,val_gold!$P$2:$P$10,0))</f>
        <v>s</v>
      </c>
      <c r="O13" t="s">
        <v>138</v>
      </c>
      <c r="P13" s="1">
        <f>val_gold!N12</f>
        <v>0.63461538461538458</v>
      </c>
    </row>
    <row r="14" spans="1:19" x14ac:dyDescent="0.45">
      <c r="A14">
        <v>52</v>
      </c>
      <c r="B14" t="s">
        <v>75</v>
      </c>
      <c r="C14">
        <v>13</v>
      </c>
      <c r="D14">
        <v>4</v>
      </c>
      <c r="E14" t="s">
        <v>88</v>
      </c>
      <c r="F14" t="s">
        <v>46</v>
      </c>
      <c r="G14">
        <v>1</v>
      </c>
      <c r="H14">
        <v>1</v>
      </c>
      <c r="I14">
        <v>52</v>
      </c>
      <c r="J14" t="b">
        <v>0</v>
      </c>
      <c r="K14" t="s">
        <v>136</v>
      </c>
      <c r="L14" t="s">
        <v>125</v>
      </c>
      <c r="N14" t="str">
        <f>INDEX(val_gold!$Q$2:$Q$10,MATCH($F14,val_gold!$P$2:$P$10,0))</f>
        <v>s</v>
      </c>
    </row>
    <row r="15" spans="1:19" x14ac:dyDescent="0.45">
      <c r="A15">
        <v>53</v>
      </c>
      <c r="B15" t="s">
        <v>89</v>
      </c>
      <c r="C15">
        <v>31</v>
      </c>
      <c r="D15">
        <v>2</v>
      </c>
      <c r="E15" t="s">
        <v>90</v>
      </c>
      <c r="F15" t="s">
        <v>46</v>
      </c>
      <c r="G15">
        <v>1</v>
      </c>
      <c r="H15">
        <v>1</v>
      </c>
      <c r="I15">
        <v>53</v>
      </c>
      <c r="J15" t="b">
        <v>0</v>
      </c>
      <c r="K15" t="s">
        <v>136</v>
      </c>
      <c r="L15" t="s">
        <v>125</v>
      </c>
      <c r="N15" t="str">
        <f>INDEX(val_gold!$Q$2:$Q$10,MATCH($F15,val_gold!$P$2:$P$10,0))</f>
        <v>s</v>
      </c>
    </row>
    <row r="16" spans="1:19" x14ac:dyDescent="0.45">
      <c r="A16">
        <v>54</v>
      </c>
      <c r="B16" t="s">
        <v>50</v>
      </c>
      <c r="C16">
        <v>5</v>
      </c>
      <c r="D16">
        <v>0</v>
      </c>
      <c r="E16" t="s">
        <v>35</v>
      </c>
      <c r="F16" t="s">
        <v>36</v>
      </c>
      <c r="G16">
        <v>1</v>
      </c>
      <c r="H16">
        <v>1</v>
      </c>
      <c r="I16">
        <v>54</v>
      </c>
      <c r="J16" t="b">
        <v>1</v>
      </c>
      <c r="K16" t="s">
        <v>136</v>
      </c>
      <c r="L16" t="s">
        <v>125</v>
      </c>
      <c r="N16" t="str">
        <f>INDEX(val_gold!$Q$2:$Q$10,MATCH($F16,val_gold!$P$2:$P$10,0))</f>
        <v>s</v>
      </c>
    </row>
    <row r="17" spans="1:14" x14ac:dyDescent="0.45">
      <c r="A17">
        <v>56</v>
      </c>
      <c r="B17" t="s">
        <v>92</v>
      </c>
      <c r="C17">
        <v>15</v>
      </c>
      <c r="D17">
        <v>8</v>
      </c>
      <c r="E17" t="s">
        <v>71</v>
      </c>
      <c r="F17" t="s">
        <v>15</v>
      </c>
      <c r="G17">
        <v>3</v>
      </c>
      <c r="H17">
        <v>1</v>
      </c>
      <c r="I17">
        <v>56</v>
      </c>
      <c r="J17" t="b">
        <v>0</v>
      </c>
      <c r="K17" t="s">
        <v>136</v>
      </c>
      <c r="L17" t="s">
        <v>125</v>
      </c>
      <c r="N17" t="str">
        <f>INDEX(val_gold!$Q$2:$Q$10,MATCH($F17,val_gold!$P$2:$P$10,0))</f>
        <v>p</v>
      </c>
    </row>
    <row r="18" spans="1:14" x14ac:dyDescent="0.45">
      <c r="A18">
        <v>62</v>
      </c>
      <c r="B18" t="s">
        <v>10</v>
      </c>
      <c r="C18">
        <v>39</v>
      </c>
      <c r="D18">
        <v>3</v>
      </c>
      <c r="E18" t="s">
        <v>19</v>
      </c>
      <c r="F18" t="s">
        <v>12</v>
      </c>
      <c r="G18">
        <v>2</v>
      </c>
      <c r="H18">
        <v>1</v>
      </c>
      <c r="I18">
        <v>62</v>
      </c>
      <c r="J18" t="b">
        <v>0</v>
      </c>
      <c r="K18" t="s">
        <v>136</v>
      </c>
      <c r="L18" t="s">
        <v>125</v>
      </c>
      <c r="N18" t="str">
        <f>INDEX(val_gold!$Q$2:$Q$10,MATCH($F18,val_gold!$P$2:$P$10,0))</f>
        <v>s</v>
      </c>
    </row>
    <row r="19" spans="1:14" x14ac:dyDescent="0.45">
      <c r="A19">
        <v>63</v>
      </c>
      <c r="B19" t="s">
        <v>64</v>
      </c>
      <c r="C19">
        <v>11</v>
      </c>
      <c r="D19">
        <v>1</v>
      </c>
      <c r="E19" t="s">
        <v>100</v>
      </c>
      <c r="F19" t="s">
        <v>46</v>
      </c>
      <c r="G19">
        <v>3</v>
      </c>
      <c r="H19">
        <v>1</v>
      </c>
      <c r="I19">
        <v>63</v>
      </c>
      <c r="J19" t="b">
        <v>1</v>
      </c>
      <c r="K19" t="s">
        <v>136</v>
      </c>
      <c r="L19" t="s">
        <v>125</v>
      </c>
      <c r="N19" t="str">
        <f>INDEX(val_gold!$Q$2:$Q$10,MATCH($F19,val_gold!$P$2:$P$10,0))</f>
        <v>s</v>
      </c>
    </row>
    <row r="20" spans="1:14" x14ac:dyDescent="0.45">
      <c r="A20">
        <v>68</v>
      </c>
      <c r="B20" t="s">
        <v>60</v>
      </c>
      <c r="C20">
        <v>20</v>
      </c>
      <c r="D20">
        <v>16</v>
      </c>
      <c r="E20" t="s">
        <v>102</v>
      </c>
      <c r="F20" t="s">
        <v>22</v>
      </c>
      <c r="G20">
        <v>1</v>
      </c>
      <c r="H20">
        <v>1</v>
      </c>
      <c r="I20">
        <v>68</v>
      </c>
      <c r="J20" t="b">
        <v>0</v>
      </c>
      <c r="K20" t="s">
        <v>136</v>
      </c>
      <c r="L20" t="s">
        <v>125</v>
      </c>
      <c r="N20" t="str">
        <f>INDEX(val_gold!$Q$2:$Q$10,MATCH($F20,val_gold!$P$2:$P$10,0))</f>
        <v>s</v>
      </c>
    </row>
    <row r="21" spans="1:14" x14ac:dyDescent="0.45">
      <c r="A21">
        <v>69</v>
      </c>
      <c r="B21" t="s">
        <v>16</v>
      </c>
      <c r="C21">
        <v>14</v>
      </c>
      <c r="D21">
        <v>2</v>
      </c>
      <c r="E21" t="s">
        <v>17</v>
      </c>
      <c r="F21" t="s">
        <v>9</v>
      </c>
      <c r="G21">
        <v>1</v>
      </c>
      <c r="H21">
        <v>1</v>
      </c>
      <c r="I21">
        <v>69</v>
      </c>
      <c r="J21" t="b">
        <v>0</v>
      </c>
      <c r="K21" t="s">
        <v>136</v>
      </c>
      <c r="L21" t="s">
        <v>125</v>
      </c>
      <c r="N21" t="str">
        <f>INDEX(val_gold!$Q$2:$Q$10,MATCH($F21,val_gold!$P$2:$P$10,0))</f>
        <v>s</v>
      </c>
    </row>
    <row r="22" spans="1:14" x14ac:dyDescent="0.45">
      <c r="A22">
        <v>70</v>
      </c>
      <c r="B22" t="s">
        <v>103</v>
      </c>
      <c r="C22">
        <v>11</v>
      </c>
      <c r="D22">
        <v>1</v>
      </c>
      <c r="E22" t="s">
        <v>100</v>
      </c>
      <c r="F22" t="s">
        <v>46</v>
      </c>
      <c r="G22">
        <v>3</v>
      </c>
      <c r="H22">
        <v>1</v>
      </c>
      <c r="I22">
        <v>70</v>
      </c>
      <c r="J22" t="b">
        <v>0</v>
      </c>
      <c r="K22" t="s">
        <v>136</v>
      </c>
      <c r="L22" t="s">
        <v>125</v>
      </c>
      <c r="N22" t="str">
        <f>INDEX(val_gold!$Q$2:$Q$10,MATCH($F22,val_gold!$P$2:$P$10,0))</f>
        <v>s</v>
      </c>
    </row>
    <row r="23" spans="1:14" x14ac:dyDescent="0.45">
      <c r="A23">
        <v>72</v>
      </c>
      <c r="B23" t="s">
        <v>53</v>
      </c>
      <c r="C23">
        <v>9</v>
      </c>
      <c r="D23">
        <v>0</v>
      </c>
      <c r="E23" t="s">
        <v>96</v>
      </c>
      <c r="F23" t="s">
        <v>22</v>
      </c>
      <c r="G23">
        <v>3</v>
      </c>
      <c r="H23">
        <v>1</v>
      </c>
      <c r="I23">
        <v>72</v>
      </c>
      <c r="J23" t="b">
        <v>1</v>
      </c>
      <c r="K23" t="s">
        <v>136</v>
      </c>
      <c r="L23" t="s">
        <v>125</v>
      </c>
      <c r="N23" t="str">
        <f>INDEX(val_gold!$Q$2:$Q$10,MATCH($F23,val_gold!$P$2:$P$10,0))</f>
        <v>s</v>
      </c>
    </row>
    <row r="24" spans="1:14" x14ac:dyDescent="0.45">
      <c r="A24">
        <v>78</v>
      </c>
      <c r="B24" t="s">
        <v>103</v>
      </c>
      <c r="C24">
        <v>11</v>
      </c>
      <c r="D24">
        <v>0</v>
      </c>
      <c r="E24" t="s">
        <v>65</v>
      </c>
      <c r="F24" t="s">
        <v>46</v>
      </c>
      <c r="G24">
        <v>1</v>
      </c>
      <c r="H24">
        <v>1</v>
      </c>
      <c r="I24">
        <v>78</v>
      </c>
      <c r="J24" t="b">
        <v>1</v>
      </c>
      <c r="K24" t="s">
        <v>136</v>
      </c>
      <c r="L24" t="s">
        <v>125</v>
      </c>
      <c r="N24" t="str">
        <f>INDEX(val_gold!$Q$2:$Q$10,MATCH($F24,val_gold!$P$2:$P$10,0))</f>
        <v>s</v>
      </c>
    </row>
    <row r="25" spans="1:14" x14ac:dyDescent="0.45">
      <c r="A25">
        <v>81</v>
      </c>
      <c r="B25" t="s">
        <v>105</v>
      </c>
      <c r="C25">
        <v>24</v>
      </c>
      <c r="D25">
        <v>3</v>
      </c>
      <c r="E25" t="s">
        <v>59</v>
      </c>
      <c r="F25" t="s">
        <v>30</v>
      </c>
      <c r="G25">
        <v>4</v>
      </c>
      <c r="H25">
        <v>1</v>
      </c>
      <c r="I25">
        <v>81</v>
      </c>
      <c r="J25" t="b">
        <v>0</v>
      </c>
      <c r="K25" t="s">
        <v>136</v>
      </c>
      <c r="L25" t="s">
        <v>125</v>
      </c>
      <c r="N25" t="str">
        <f>INDEX(val_gold!$Q$2:$Q$10,MATCH($F25,val_gold!$P$2:$P$10,0))</f>
        <v>p</v>
      </c>
    </row>
    <row r="26" spans="1:14" x14ac:dyDescent="0.45">
      <c r="A26">
        <v>90</v>
      </c>
      <c r="B26" t="s">
        <v>42</v>
      </c>
      <c r="C26">
        <v>50</v>
      </c>
      <c r="D26">
        <v>28</v>
      </c>
      <c r="E26" t="s">
        <v>111</v>
      </c>
      <c r="F26" t="s">
        <v>22</v>
      </c>
      <c r="G26">
        <v>1</v>
      </c>
      <c r="H26">
        <v>1</v>
      </c>
      <c r="I26">
        <v>90</v>
      </c>
      <c r="J26" t="b">
        <v>1</v>
      </c>
      <c r="K26" t="s">
        <v>136</v>
      </c>
      <c r="L26" t="s">
        <v>125</v>
      </c>
      <c r="N26" t="str">
        <f>INDEX(val_gold!$Q$2:$Q$10,MATCH($F26,val_gold!$P$2:$P$10,0))</f>
        <v>s</v>
      </c>
    </row>
    <row r="27" spans="1:14" x14ac:dyDescent="0.45">
      <c r="A27">
        <v>100</v>
      </c>
      <c r="B27" t="s">
        <v>115</v>
      </c>
      <c r="C27">
        <v>8</v>
      </c>
      <c r="D27">
        <v>0</v>
      </c>
      <c r="E27" t="s">
        <v>116</v>
      </c>
      <c r="F27" t="s">
        <v>46</v>
      </c>
      <c r="G27">
        <v>1</v>
      </c>
      <c r="H27">
        <v>1</v>
      </c>
      <c r="I27">
        <v>100</v>
      </c>
      <c r="J27" t="b">
        <v>0</v>
      </c>
      <c r="K27" t="s">
        <v>136</v>
      </c>
      <c r="L27" t="s">
        <v>125</v>
      </c>
      <c r="N27" t="str">
        <f>INDEX(val_gold!$Q$2:$Q$10,MATCH($F27,val_gold!$P$2:$P$10,0))</f>
        <v>s</v>
      </c>
    </row>
    <row r="28" spans="1:14" x14ac:dyDescent="0.45">
      <c r="A28">
        <v>102</v>
      </c>
      <c r="B28" t="s">
        <v>16</v>
      </c>
      <c r="C28">
        <v>20</v>
      </c>
      <c r="D28">
        <v>5</v>
      </c>
      <c r="E28" t="s">
        <v>52</v>
      </c>
      <c r="F28" t="s">
        <v>12</v>
      </c>
      <c r="G28">
        <v>1</v>
      </c>
      <c r="H28">
        <v>1</v>
      </c>
      <c r="I28">
        <v>102</v>
      </c>
      <c r="J28" t="b">
        <v>1</v>
      </c>
      <c r="K28" t="s">
        <v>136</v>
      </c>
      <c r="L28" t="s">
        <v>125</v>
      </c>
      <c r="N28" t="str">
        <f>INDEX(val_gold!$Q$2:$Q$10,MATCH($F28,val_gold!$P$2:$P$10,0))</f>
        <v>s</v>
      </c>
    </row>
    <row r="29" spans="1:14" x14ac:dyDescent="0.45">
      <c r="N29" t="e">
        <f>INDEX(val_gold!$Q$2:$Q$10,MATCH($F29,val_gold!$P$2:$P$10,0))</f>
        <v>#N/A</v>
      </c>
    </row>
    <row r="30" spans="1:14" x14ac:dyDescent="0.45">
      <c r="N30" t="e">
        <f>INDEX(val_gold!$Q$2:$Q$10,MATCH($F30,val_gold!$P$2:$P$10,0))</f>
        <v>#N/A</v>
      </c>
    </row>
    <row r="31" spans="1:14" x14ac:dyDescent="0.45">
      <c r="N31" t="e">
        <f>INDEX(val_gold!$Q$2:$Q$10,MATCH($F31,val_gold!$P$2:$P$10,0))</f>
        <v>#N/A</v>
      </c>
    </row>
    <row r="32" spans="1: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BF110-0729-4C30-82A6-9936A9B95CF1}">
  <dimension ref="A1:S105"/>
  <sheetViews>
    <sheetView topLeftCell="E1" workbookViewId="0">
      <selection activeCell="P13" sqref="P13"/>
    </sheetView>
  </sheetViews>
  <sheetFormatPr defaultRowHeight="14.25" x14ac:dyDescent="0.45"/>
  <cols>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2</v>
      </c>
      <c r="B2" t="s">
        <v>13</v>
      </c>
      <c r="C2">
        <v>17</v>
      </c>
      <c r="D2">
        <v>13</v>
      </c>
      <c r="E2" t="s">
        <v>14</v>
      </c>
      <c r="F2" t="s">
        <v>15</v>
      </c>
      <c r="G2">
        <v>3</v>
      </c>
      <c r="H2">
        <v>1</v>
      </c>
      <c r="I2">
        <v>2</v>
      </c>
      <c r="J2" t="b">
        <v>0</v>
      </c>
      <c r="K2" t="s">
        <v>128</v>
      </c>
      <c r="L2" t="s">
        <v>136</v>
      </c>
      <c r="N2" t="str">
        <f>INDEX(val_gold!$Q$2:$Q$10,MATCH($F2,val_gold!$P$2:$P$10,0))</f>
        <v>p</v>
      </c>
      <c r="O2" t="s">
        <v>117</v>
      </c>
      <c r="P2">
        <f>COUNTIFS($N$2:$N$105,$O2)</f>
        <v>30</v>
      </c>
    </row>
    <row r="3" spans="1:19" x14ac:dyDescent="0.45">
      <c r="A3">
        <v>5</v>
      </c>
      <c r="B3" t="s">
        <v>20</v>
      </c>
      <c r="C3">
        <v>9</v>
      </c>
      <c r="D3">
        <v>6</v>
      </c>
      <c r="E3" t="s">
        <v>21</v>
      </c>
      <c r="F3" t="s">
        <v>22</v>
      </c>
      <c r="G3">
        <v>2</v>
      </c>
      <c r="H3">
        <v>1</v>
      </c>
      <c r="I3">
        <v>5</v>
      </c>
      <c r="J3" t="b">
        <v>1</v>
      </c>
      <c r="K3" t="s">
        <v>128</v>
      </c>
      <c r="L3" t="s">
        <v>136</v>
      </c>
      <c r="N3" t="str">
        <f>INDEX(val_gold!$Q$2:$Q$10,MATCH($F3,val_gold!$P$2:$P$10,0))</f>
        <v>s</v>
      </c>
      <c r="O3" t="s">
        <v>118</v>
      </c>
      <c r="P3">
        <f>COUNTIFS($N$2:$N$105,$O3)</f>
        <v>13</v>
      </c>
      <c r="R3" t="s">
        <v>134</v>
      </c>
      <c r="S3" t="s">
        <v>135</v>
      </c>
    </row>
    <row r="4" spans="1:19" x14ac:dyDescent="0.45">
      <c r="A4">
        <v>6</v>
      </c>
      <c r="B4" t="s">
        <v>23</v>
      </c>
      <c r="C4">
        <v>11</v>
      </c>
      <c r="D4">
        <v>0</v>
      </c>
      <c r="E4" t="s">
        <v>24</v>
      </c>
      <c r="F4" t="s">
        <v>22</v>
      </c>
      <c r="G4">
        <v>2</v>
      </c>
      <c r="H4">
        <v>1</v>
      </c>
      <c r="I4">
        <v>6</v>
      </c>
      <c r="J4" t="b">
        <v>1</v>
      </c>
      <c r="K4" t="s">
        <v>128</v>
      </c>
      <c r="L4" t="s">
        <v>136</v>
      </c>
      <c r="N4" t="str">
        <f>INDEX(val_gold!$Q$2:$Q$10,MATCH($F4,val_gold!$P$2:$P$10,0))</f>
        <v>s</v>
      </c>
      <c r="O4" t="s">
        <v>124</v>
      </c>
      <c r="P4">
        <f>P3/SUM(P2:P3)</f>
        <v>0.30232558139534882</v>
      </c>
      <c r="R4">
        <f>P4-P5</f>
        <v>5.2325581395348819E-2</v>
      </c>
      <c r="S4">
        <f>R4*SUM(P2:P3)</f>
        <v>2.2499999999999991</v>
      </c>
    </row>
    <row r="5" spans="1:19" x14ac:dyDescent="0.45">
      <c r="A5">
        <v>10</v>
      </c>
      <c r="B5" t="s">
        <v>34</v>
      </c>
      <c r="C5">
        <v>5</v>
      </c>
      <c r="D5">
        <v>0</v>
      </c>
      <c r="E5" t="s">
        <v>35</v>
      </c>
      <c r="F5" t="s">
        <v>36</v>
      </c>
      <c r="G5">
        <v>1</v>
      </c>
      <c r="H5">
        <v>1</v>
      </c>
      <c r="I5">
        <v>10</v>
      </c>
      <c r="J5" t="b">
        <v>0</v>
      </c>
      <c r="K5" t="s">
        <v>128</v>
      </c>
      <c r="L5" t="s">
        <v>136</v>
      </c>
      <c r="N5" t="str">
        <f>INDEX(val_gold!$Q$2:$Q$10,MATCH($F5,val_gold!$P$2:$P$10,0))</f>
        <v>s</v>
      </c>
      <c r="O5" t="s">
        <v>139</v>
      </c>
      <c r="P5">
        <f>val_gold!N4</f>
        <v>0.25</v>
      </c>
    </row>
    <row r="6" spans="1:19" x14ac:dyDescent="0.45">
      <c r="A6">
        <v>11</v>
      </c>
      <c r="B6" t="s">
        <v>13</v>
      </c>
      <c r="C6">
        <v>17</v>
      </c>
      <c r="D6">
        <v>10</v>
      </c>
      <c r="E6" t="s">
        <v>37</v>
      </c>
      <c r="F6" t="s">
        <v>15</v>
      </c>
      <c r="G6">
        <v>2</v>
      </c>
      <c r="H6">
        <v>1</v>
      </c>
      <c r="I6">
        <v>11</v>
      </c>
      <c r="J6" t="b">
        <v>1</v>
      </c>
      <c r="K6" t="s">
        <v>128</v>
      </c>
      <c r="L6" t="s">
        <v>136</v>
      </c>
      <c r="N6" t="str">
        <f>INDEX(val_gold!$Q$2:$Q$10,MATCH($F6,val_gold!$P$2:$P$10,0))</f>
        <v>p</v>
      </c>
    </row>
    <row r="7" spans="1:19" x14ac:dyDescent="0.45">
      <c r="A7">
        <v>13</v>
      </c>
      <c r="B7" t="s">
        <v>40</v>
      </c>
      <c r="C7">
        <v>34</v>
      </c>
      <c r="D7">
        <v>29</v>
      </c>
      <c r="E7" t="s">
        <v>41</v>
      </c>
      <c r="F7" t="s">
        <v>12</v>
      </c>
      <c r="G7">
        <v>3</v>
      </c>
      <c r="H7">
        <v>1</v>
      </c>
      <c r="I7">
        <v>13</v>
      </c>
      <c r="J7" t="b">
        <v>1</v>
      </c>
      <c r="K7" t="s">
        <v>128</v>
      </c>
      <c r="L7" t="s">
        <v>136</v>
      </c>
      <c r="N7" t="str">
        <f>INDEX(val_gold!$Q$2:$Q$10,MATCH($F7,val_gold!$P$2:$P$10,0))</f>
        <v>s</v>
      </c>
      <c r="O7" t="s">
        <v>131</v>
      </c>
      <c r="P7">
        <f>AVERAGE($G3:$G106)</f>
        <v>1.9761904761904763</v>
      </c>
      <c r="Q7">
        <f>val_gold!N6</f>
        <v>1.9807692307692308</v>
      </c>
    </row>
    <row r="8" spans="1:19" x14ac:dyDescent="0.45">
      <c r="A8">
        <v>16</v>
      </c>
      <c r="B8" t="s">
        <v>42</v>
      </c>
      <c r="C8">
        <v>50</v>
      </c>
      <c r="D8">
        <v>4</v>
      </c>
      <c r="E8" t="s">
        <v>44</v>
      </c>
      <c r="F8" t="s">
        <v>22</v>
      </c>
      <c r="G8">
        <v>2</v>
      </c>
      <c r="H8">
        <v>1</v>
      </c>
      <c r="I8">
        <v>16</v>
      </c>
      <c r="J8" t="b">
        <v>0</v>
      </c>
      <c r="K8" t="s">
        <v>128</v>
      </c>
      <c r="L8" t="s">
        <v>136</v>
      </c>
      <c r="N8" t="str">
        <f>INDEX(val_gold!$Q$2:$Q$10,MATCH($F8,val_gold!$P$2:$P$10,0))</f>
        <v>s</v>
      </c>
      <c r="O8" t="s">
        <v>130</v>
      </c>
      <c r="P8">
        <f>AVERAGE($H4:$H107)</f>
        <v>1</v>
      </c>
      <c r="Q8">
        <f>val_gold!N7</f>
        <v>1</v>
      </c>
    </row>
    <row r="9" spans="1:19" x14ac:dyDescent="0.45">
      <c r="A9">
        <v>17</v>
      </c>
      <c r="B9" t="s">
        <v>10</v>
      </c>
      <c r="C9">
        <v>35</v>
      </c>
      <c r="D9">
        <v>16</v>
      </c>
      <c r="E9" t="s">
        <v>45</v>
      </c>
      <c r="F9" t="s">
        <v>46</v>
      </c>
      <c r="G9">
        <v>1</v>
      </c>
      <c r="H9">
        <v>1</v>
      </c>
      <c r="I9">
        <v>17</v>
      </c>
      <c r="J9" t="b">
        <v>1</v>
      </c>
      <c r="K9" t="s">
        <v>128</v>
      </c>
      <c r="L9" t="s">
        <v>136</v>
      </c>
      <c r="N9" t="str">
        <f>INDEX(val_gold!$Q$2:$Q$10,MATCH($F9,val_gold!$P$2:$P$10,0))</f>
        <v>s</v>
      </c>
    </row>
    <row r="10" spans="1:19" x14ac:dyDescent="0.45">
      <c r="A10">
        <v>19</v>
      </c>
      <c r="B10" t="s">
        <v>28</v>
      </c>
      <c r="C10">
        <v>36</v>
      </c>
      <c r="D10">
        <v>14</v>
      </c>
      <c r="E10" t="s">
        <v>49</v>
      </c>
      <c r="F10" t="s">
        <v>30</v>
      </c>
      <c r="G10">
        <v>4</v>
      </c>
      <c r="H10">
        <v>1</v>
      </c>
      <c r="I10">
        <v>19</v>
      </c>
      <c r="J10" t="b">
        <v>1</v>
      </c>
      <c r="K10" t="s">
        <v>128</v>
      </c>
      <c r="L10" t="s">
        <v>136</v>
      </c>
      <c r="N10" t="str">
        <f>INDEX(val_gold!$Q$2:$Q$10,MATCH($F10,val_gold!$P$2:$P$10,0))</f>
        <v>p</v>
      </c>
      <c r="O10" t="b">
        <v>1</v>
      </c>
      <c r="P10">
        <f>COUNTIFS($J$2:$J$105,$O10)</f>
        <v>32</v>
      </c>
    </row>
    <row r="11" spans="1:19" x14ac:dyDescent="0.45">
      <c r="A11">
        <v>20</v>
      </c>
      <c r="B11" t="s">
        <v>18</v>
      </c>
      <c r="C11">
        <v>8</v>
      </c>
      <c r="D11">
        <v>1</v>
      </c>
      <c r="E11" t="s">
        <v>19</v>
      </c>
      <c r="F11" t="s">
        <v>46</v>
      </c>
      <c r="G11">
        <v>2</v>
      </c>
      <c r="H11">
        <v>1</v>
      </c>
      <c r="I11">
        <v>20</v>
      </c>
      <c r="J11" t="b">
        <v>1</v>
      </c>
      <c r="K11" t="s">
        <v>128</v>
      </c>
      <c r="L11" t="s">
        <v>136</v>
      </c>
      <c r="N11" t="str">
        <f>INDEX(val_gold!$Q$2:$Q$10,MATCH($F11,val_gold!$P$2:$P$10,0))</f>
        <v>s</v>
      </c>
      <c r="O11" t="b">
        <v>0</v>
      </c>
      <c r="P11">
        <f>COUNTIFS($J$2:$J$105,$O11)</f>
        <v>11</v>
      </c>
      <c r="R11" t="s">
        <v>134</v>
      </c>
      <c r="S11" t="s">
        <v>135</v>
      </c>
    </row>
    <row r="12" spans="1:19" x14ac:dyDescent="0.45">
      <c r="A12">
        <v>26</v>
      </c>
      <c r="B12" t="s">
        <v>16</v>
      </c>
      <c r="C12">
        <v>14</v>
      </c>
      <c r="D12">
        <v>5</v>
      </c>
      <c r="E12" t="s">
        <v>52</v>
      </c>
      <c r="F12" t="s">
        <v>9</v>
      </c>
      <c r="G12">
        <v>1</v>
      </c>
      <c r="H12">
        <v>1</v>
      </c>
      <c r="I12">
        <v>26</v>
      </c>
      <c r="J12" t="b">
        <v>1</v>
      </c>
      <c r="K12" t="s">
        <v>128</v>
      </c>
      <c r="L12" t="s">
        <v>136</v>
      </c>
      <c r="N12" t="str">
        <f>INDEX(val_gold!$Q$2:$Q$10,MATCH($F12,val_gold!$P$2:$P$10,0))</f>
        <v>s</v>
      </c>
      <c r="O12" t="s">
        <v>137</v>
      </c>
      <c r="P12">
        <f>P11/SUM(P10:P11)</f>
        <v>0.2558139534883721</v>
      </c>
      <c r="R12" s="1">
        <f>P12-P13</f>
        <v>-0.37880143112701248</v>
      </c>
      <c r="S12" s="2">
        <f>R12*SUM(P10:P11)</f>
        <v>-16.288461538461537</v>
      </c>
    </row>
    <row r="13" spans="1:19" x14ac:dyDescent="0.45">
      <c r="A13">
        <v>29</v>
      </c>
      <c r="B13" t="s">
        <v>58</v>
      </c>
      <c r="C13">
        <v>24</v>
      </c>
      <c r="D13">
        <v>3</v>
      </c>
      <c r="E13" t="s">
        <v>59</v>
      </c>
      <c r="F13" t="s">
        <v>30</v>
      </c>
      <c r="G13">
        <v>4</v>
      </c>
      <c r="H13">
        <v>1</v>
      </c>
      <c r="I13">
        <v>29</v>
      </c>
      <c r="J13" t="b">
        <v>1</v>
      </c>
      <c r="K13" t="s">
        <v>128</v>
      </c>
      <c r="L13" t="s">
        <v>136</v>
      </c>
      <c r="N13" t="str">
        <f>INDEX(val_gold!$Q$2:$Q$10,MATCH($F13,val_gold!$P$2:$P$10,0))</f>
        <v>p</v>
      </c>
      <c r="O13" t="s">
        <v>138</v>
      </c>
      <c r="P13" s="1">
        <f>val_gold!N12</f>
        <v>0.63461538461538458</v>
      </c>
    </row>
    <row r="14" spans="1:19" x14ac:dyDescent="0.45">
      <c r="A14">
        <v>32</v>
      </c>
      <c r="B14" t="s">
        <v>64</v>
      </c>
      <c r="C14">
        <v>11</v>
      </c>
      <c r="D14">
        <v>0</v>
      </c>
      <c r="E14" t="s">
        <v>65</v>
      </c>
      <c r="F14" t="s">
        <v>46</v>
      </c>
      <c r="G14">
        <v>1</v>
      </c>
      <c r="H14">
        <v>1</v>
      </c>
      <c r="I14">
        <v>32</v>
      </c>
      <c r="J14" t="b">
        <v>0</v>
      </c>
      <c r="K14" t="s">
        <v>128</v>
      </c>
      <c r="L14" t="s">
        <v>136</v>
      </c>
      <c r="N14" t="str">
        <f>INDEX(val_gold!$Q$2:$Q$10,MATCH($F14,val_gold!$P$2:$P$10,0))</f>
        <v>s</v>
      </c>
    </row>
    <row r="15" spans="1:19" x14ac:dyDescent="0.45">
      <c r="A15">
        <v>35</v>
      </c>
      <c r="B15" t="s">
        <v>10</v>
      </c>
      <c r="C15">
        <v>35</v>
      </c>
      <c r="D15">
        <v>3</v>
      </c>
      <c r="E15" t="s">
        <v>19</v>
      </c>
      <c r="F15" t="s">
        <v>46</v>
      </c>
      <c r="G15">
        <v>2</v>
      </c>
      <c r="H15">
        <v>1</v>
      </c>
      <c r="I15">
        <v>35</v>
      </c>
      <c r="J15" t="b">
        <v>0</v>
      </c>
      <c r="K15" t="s">
        <v>128</v>
      </c>
      <c r="L15" t="s">
        <v>136</v>
      </c>
      <c r="N15" t="str">
        <f>INDEX(val_gold!$Q$2:$Q$10,MATCH($F15,val_gold!$P$2:$P$10,0))</f>
        <v>s</v>
      </c>
    </row>
    <row r="16" spans="1:19" x14ac:dyDescent="0.45">
      <c r="A16">
        <v>36</v>
      </c>
      <c r="B16" t="s">
        <v>68</v>
      </c>
      <c r="C16">
        <v>31</v>
      </c>
      <c r="D16">
        <v>26</v>
      </c>
      <c r="E16" t="s">
        <v>69</v>
      </c>
      <c r="F16" t="s">
        <v>30</v>
      </c>
      <c r="G16">
        <v>1</v>
      </c>
      <c r="H16">
        <v>1</v>
      </c>
      <c r="I16">
        <v>36</v>
      </c>
      <c r="J16" t="b">
        <v>1</v>
      </c>
      <c r="K16" t="s">
        <v>128</v>
      </c>
      <c r="L16" t="s">
        <v>136</v>
      </c>
      <c r="N16" t="str">
        <f>INDEX(val_gold!$Q$2:$Q$10,MATCH($F16,val_gold!$P$2:$P$10,0))</f>
        <v>p</v>
      </c>
    </row>
    <row r="17" spans="1:14" x14ac:dyDescent="0.45">
      <c r="A17">
        <v>41</v>
      </c>
      <c r="B17" t="s">
        <v>75</v>
      </c>
      <c r="C17">
        <v>13</v>
      </c>
      <c r="D17">
        <v>0</v>
      </c>
      <c r="E17" t="s">
        <v>48</v>
      </c>
      <c r="F17" t="s">
        <v>46</v>
      </c>
      <c r="G17">
        <v>1</v>
      </c>
      <c r="H17">
        <v>1</v>
      </c>
      <c r="I17">
        <v>41</v>
      </c>
      <c r="J17" t="b">
        <v>1</v>
      </c>
      <c r="K17" t="s">
        <v>128</v>
      </c>
      <c r="L17" t="s">
        <v>136</v>
      </c>
      <c r="N17" t="str">
        <f>INDEX(val_gold!$Q$2:$Q$10,MATCH($F17,val_gold!$P$2:$P$10,0))</f>
        <v>s</v>
      </c>
    </row>
    <row r="18" spans="1:14" x14ac:dyDescent="0.45">
      <c r="A18">
        <v>43</v>
      </c>
      <c r="B18" t="s">
        <v>16</v>
      </c>
      <c r="C18">
        <v>10</v>
      </c>
      <c r="D18">
        <v>2</v>
      </c>
      <c r="E18" t="s">
        <v>17</v>
      </c>
      <c r="F18" t="s">
        <v>46</v>
      </c>
      <c r="G18">
        <v>1</v>
      </c>
      <c r="H18">
        <v>1</v>
      </c>
      <c r="I18">
        <v>43</v>
      </c>
      <c r="J18" t="b">
        <v>1</v>
      </c>
      <c r="K18" t="s">
        <v>128</v>
      </c>
      <c r="L18" t="s">
        <v>136</v>
      </c>
      <c r="N18" t="str">
        <f>INDEX(val_gold!$Q$2:$Q$10,MATCH($F18,val_gold!$P$2:$P$10,0))</f>
        <v>s</v>
      </c>
    </row>
    <row r="19" spans="1:14" x14ac:dyDescent="0.45">
      <c r="A19">
        <v>45</v>
      </c>
      <c r="B19" t="s">
        <v>13</v>
      </c>
      <c r="C19">
        <v>17</v>
      </c>
      <c r="D19">
        <v>10</v>
      </c>
      <c r="E19" t="s">
        <v>37</v>
      </c>
      <c r="F19" t="s">
        <v>15</v>
      </c>
      <c r="G19">
        <v>2</v>
      </c>
      <c r="H19">
        <v>1</v>
      </c>
      <c r="I19">
        <v>45</v>
      </c>
      <c r="J19" t="b">
        <v>1</v>
      </c>
      <c r="K19" t="s">
        <v>128</v>
      </c>
      <c r="L19" t="s">
        <v>136</v>
      </c>
      <c r="N19" t="str">
        <f>INDEX(val_gold!$Q$2:$Q$10,MATCH($F19,val_gold!$P$2:$P$10,0))</f>
        <v>p</v>
      </c>
    </row>
    <row r="20" spans="1:14" x14ac:dyDescent="0.45">
      <c r="A20">
        <v>46</v>
      </c>
      <c r="B20" t="s">
        <v>34</v>
      </c>
      <c r="C20">
        <v>5</v>
      </c>
      <c r="D20">
        <v>2</v>
      </c>
      <c r="E20" t="s">
        <v>51</v>
      </c>
      <c r="F20" t="s">
        <v>36</v>
      </c>
      <c r="G20">
        <v>2</v>
      </c>
      <c r="H20">
        <v>1</v>
      </c>
      <c r="I20">
        <v>46</v>
      </c>
      <c r="J20" t="b">
        <v>1</v>
      </c>
      <c r="K20" t="s">
        <v>128</v>
      </c>
      <c r="L20" t="s">
        <v>136</v>
      </c>
      <c r="N20" t="str">
        <f>INDEX(val_gold!$Q$2:$Q$10,MATCH($F20,val_gold!$P$2:$P$10,0))</f>
        <v>s</v>
      </c>
    </row>
    <row r="21" spans="1:14" x14ac:dyDescent="0.45">
      <c r="A21">
        <v>47</v>
      </c>
      <c r="B21" t="s">
        <v>18</v>
      </c>
      <c r="C21">
        <v>14</v>
      </c>
      <c r="D21">
        <v>5</v>
      </c>
      <c r="E21" t="s">
        <v>80</v>
      </c>
      <c r="F21" t="s">
        <v>12</v>
      </c>
      <c r="G21">
        <v>3</v>
      </c>
      <c r="H21">
        <v>1</v>
      </c>
      <c r="I21">
        <v>47</v>
      </c>
      <c r="J21" t="b">
        <v>1</v>
      </c>
      <c r="K21" t="s">
        <v>128</v>
      </c>
      <c r="L21" t="s">
        <v>136</v>
      </c>
      <c r="N21" t="str">
        <f>INDEX(val_gold!$Q$2:$Q$10,MATCH($F21,val_gold!$P$2:$P$10,0))</f>
        <v>s</v>
      </c>
    </row>
    <row r="22" spans="1:14" x14ac:dyDescent="0.45">
      <c r="A22">
        <v>51</v>
      </c>
      <c r="B22" t="s">
        <v>86</v>
      </c>
      <c r="C22">
        <v>1</v>
      </c>
      <c r="D22">
        <v>3</v>
      </c>
      <c r="E22" t="s">
        <v>87</v>
      </c>
      <c r="F22" t="s">
        <v>27</v>
      </c>
      <c r="G22">
        <v>2</v>
      </c>
      <c r="H22">
        <v>1</v>
      </c>
      <c r="I22">
        <v>51</v>
      </c>
      <c r="J22" t="b">
        <v>0</v>
      </c>
      <c r="K22" t="s">
        <v>128</v>
      </c>
      <c r="L22" t="s">
        <v>136</v>
      </c>
      <c r="N22" t="str">
        <f>INDEX(val_gold!$Q$2:$Q$10,MATCH($F22,val_gold!$P$2:$P$10,0))</f>
        <v>s</v>
      </c>
    </row>
    <row r="23" spans="1:14" x14ac:dyDescent="0.45">
      <c r="A23">
        <v>54</v>
      </c>
      <c r="B23" t="s">
        <v>50</v>
      </c>
      <c r="C23">
        <v>5</v>
      </c>
      <c r="D23">
        <v>0</v>
      </c>
      <c r="E23" t="s">
        <v>35</v>
      </c>
      <c r="F23" t="s">
        <v>36</v>
      </c>
      <c r="G23">
        <v>1</v>
      </c>
      <c r="H23">
        <v>1</v>
      </c>
      <c r="I23">
        <v>54</v>
      </c>
      <c r="J23" t="b">
        <v>1</v>
      </c>
      <c r="K23" t="s">
        <v>128</v>
      </c>
      <c r="L23" t="s">
        <v>136</v>
      </c>
      <c r="N23" t="str">
        <f>INDEX(val_gold!$Q$2:$Q$10,MATCH($F23,val_gold!$P$2:$P$10,0))</f>
        <v>s</v>
      </c>
    </row>
    <row r="24" spans="1:14" x14ac:dyDescent="0.45">
      <c r="A24">
        <v>56</v>
      </c>
      <c r="B24" t="s">
        <v>92</v>
      </c>
      <c r="C24">
        <v>15</v>
      </c>
      <c r="D24">
        <v>8</v>
      </c>
      <c r="E24" t="s">
        <v>71</v>
      </c>
      <c r="F24" t="s">
        <v>15</v>
      </c>
      <c r="G24">
        <v>3</v>
      </c>
      <c r="H24">
        <v>1</v>
      </c>
      <c r="I24">
        <v>56</v>
      </c>
      <c r="J24" t="b">
        <v>0</v>
      </c>
      <c r="K24" t="s">
        <v>128</v>
      </c>
      <c r="L24" t="s">
        <v>136</v>
      </c>
      <c r="N24" t="str">
        <f>INDEX(val_gold!$Q$2:$Q$10,MATCH($F24,val_gold!$P$2:$P$10,0))</f>
        <v>p</v>
      </c>
    </row>
    <row r="25" spans="1:14" x14ac:dyDescent="0.45">
      <c r="A25">
        <v>57</v>
      </c>
      <c r="B25" t="s">
        <v>93</v>
      </c>
      <c r="C25">
        <v>15</v>
      </c>
      <c r="D25">
        <v>8</v>
      </c>
      <c r="E25" t="s">
        <v>94</v>
      </c>
      <c r="F25" t="s">
        <v>30</v>
      </c>
      <c r="G25">
        <v>1</v>
      </c>
      <c r="H25">
        <v>1</v>
      </c>
      <c r="I25">
        <v>57</v>
      </c>
      <c r="J25" t="b">
        <v>1</v>
      </c>
      <c r="K25" t="s">
        <v>128</v>
      </c>
      <c r="L25" t="s">
        <v>136</v>
      </c>
      <c r="N25" t="str">
        <f>INDEX(val_gold!$Q$2:$Q$10,MATCH($F25,val_gold!$P$2:$P$10,0))</f>
        <v>p</v>
      </c>
    </row>
    <row r="26" spans="1:14" x14ac:dyDescent="0.45">
      <c r="A26">
        <v>63</v>
      </c>
      <c r="B26" t="s">
        <v>64</v>
      </c>
      <c r="C26">
        <v>11</v>
      </c>
      <c r="D26">
        <v>1</v>
      </c>
      <c r="E26" t="s">
        <v>100</v>
      </c>
      <c r="F26" t="s">
        <v>46</v>
      </c>
      <c r="G26">
        <v>3</v>
      </c>
      <c r="H26">
        <v>1</v>
      </c>
      <c r="I26">
        <v>63</v>
      </c>
      <c r="J26" t="b">
        <v>1</v>
      </c>
      <c r="K26" t="s">
        <v>128</v>
      </c>
      <c r="L26" t="s">
        <v>136</v>
      </c>
      <c r="N26" t="str">
        <f>INDEX(val_gold!$Q$2:$Q$10,MATCH($F26,val_gold!$P$2:$P$10,0))</f>
        <v>s</v>
      </c>
    </row>
    <row r="27" spans="1:14" x14ac:dyDescent="0.45">
      <c r="A27">
        <v>64</v>
      </c>
      <c r="B27" t="s">
        <v>89</v>
      </c>
      <c r="C27">
        <v>31</v>
      </c>
      <c r="D27">
        <v>12</v>
      </c>
      <c r="E27" t="s">
        <v>101</v>
      </c>
      <c r="F27" t="s">
        <v>46</v>
      </c>
      <c r="G27">
        <v>2</v>
      </c>
      <c r="H27">
        <v>1</v>
      </c>
      <c r="I27">
        <v>64</v>
      </c>
      <c r="J27" t="b">
        <v>1</v>
      </c>
      <c r="K27" t="s">
        <v>128</v>
      </c>
      <c r="L27" t="s">
        <v>136</v>
      </c>
      <c r="N27" t="str">
        <f>INDEX(val_gold!$Q$2:$Q$10,MATCH($F27,val_gold!$P$2:$P$10,0))</f>
        <v>s</v>
      </c>
    </row>
    <row r="28" spans="1:14" x14ac:dyDescent="0.45">
      <c r="A28">
        <v>67</v>
      </c>
      <c r="B28" t="s">
        <v>81</v>
      </c>
      <c r="C28">
        <v>10</v>
      </c>
      <c r="D28">
        <v>0</v>
      </c>
      <c r="E28" t="s">
        <v>82</v>
      </c>
      <c r="F28" t="s">
        <v>46</v>
      </c>
      <c r="G28">
        <v>2</v>
      </c>
      <c r="H28">
        <v>1</v>
      </c>
      <c r="I28">
        <v>67</v>
      </c>
      <c r="J28" t="b">
        <v>1</v>
      </c>
      <c r="K28" t="s">
        <v>128</v>
      </c>
      <c r="L28" t="s">
        <v>136</v>
      </c>
      <c r="N28" t="str">
        <f>INDEX(val_gold!$Q$2:$Q$10,MATCH($F28,val_gold!$P$2:$P$10,0))</f>
        <v>s</v>
      </c>
    </row>
    <row r="29" spans="1:14" x14ac:dyDescent="0.45">
      <c r="A29">
        <v>73</v>
      </c>
      <c r="B29" t="s">
        <v>89</v>
      </c>
      <c r="C29">
        <v>20</v>
      </c>
      <c r="D29">
        <v>12</v>
      </c>
      <c r="E29" t="s">
        <v>101</v>
      </c>
      <c r="F29" t="s">
        <v>46</v>
      </c>
      <c r="G29">
        <v>2</v>
      </c>
      <c r="H29">
        <v>1</v>
      </c>
      <c r="I29">
        <v>73</v>
      </c>
      <c r="J29" t="b">
        <v>1</v>
      </c>
      <c r="K29" t="s">
        <v>128</v>
      </c>
      <c r="L29" t="s">
        <v>136</v>
      </c>
      <c r="N29" t="str">
        <f>INDEX(val_gold!$Q$2:$Q$10,MATCH($F29,val_gold!$P$2:$P$10,0))</f>
        <v>s</v>
      </c>
    </row>
    <row r="30" spans="1:14" x14ac:dyDescent="0.45">
      <c r="A30">
        <v>75</v>
      </c>
      <c r="B30" t="s">
        <v>89</v>
      </c>
      <c r="C30">
        <v>44</v>
      </c>
      <c r="D30">
        <v>2</v>
      </c>
      <c r="E30" t="s">
        <v>90</v>
      </c>
      <c r="F30" t="s">
        <v>9</v>
      </c>
      <c r="G30">
        <v>1</v>
      </c>
      <c r="H30">
        <v>1</v>
      </c>
      <c r="I30">
        <v>75</v>
      </c>
      <c r="J30" t="b">
        <v>1</v>
      </c>
      <c r="K30" t="s">
        <v>128</v>
      </c>
      <c r="L30" t="s">
        <v>136</v>
      </c>
      <c r="N30" t="str">
        <f>INDEX(val_gold!$Q$2:$Q$10,MATCH($F30,val_gold!$P$2:$P$10,0))</f>
        <v>s</v>
      </c>
    </row>
    <row r="31" spans="1:14" x14ac:dyDescent="0.45">
      <c r="A31">
        <v>76</v>
      </c>
      <c r="B31" t="s">
        <v>47</v>
      </c>
      <c r="C31">
        <v>13</v>
      </c>
      <c r="D31">
        <v>4</v>
      </c>
      <c r="E31" t="s">
        <v>88</v>
      </c>
      <c r="F31" t="s">
        <v>46</v>
      </c>
      <c r="G31">
        <v>1</v>
      </c>
      <c r="H31">
        <v>1</v>
      </c>
      <c r="I31">
        <v>76</v>
      </c>
      <c r="J31" t="b">
        <v>1</v>
      </c>
      <c r="K31" t="s">
        <v>128</v>
      </c>
      <c r="L31" t="s">
        <v>136</v>
      </c>
      <c r="N31" t="str">
        <f>INDEX(val_gold!$Q$2:$Q$10,MATCH($F31,val_gold!$P$2:$P$10,0))</f>
        <v>s</v>
      </c>
    </row>
    <row r="32" spans="1:14" x14ac:dyDescent="0.45">
      <c r="A32">
        <v>77</v>
      </c>
      <c r="B32" t="s">
        <v>62</v>
      </c>
      <c r="C32">
        <v>19</v>
      </c>
      <c r="D32">
        <v>5</v>
      </c>
      <c r="E32" t="s">
        <v>83</v>
      </c>
      <c r="F32" t="s">
        <v>15</v>
      </c>
      <c r="G32">
        <v>1</v>
      </c>
      <c r="H32">
        <v>1</v>
      </c>
      <c r="I32">
        <v>77</v>
      </c>
      <c r="J32" t="b">
        <v>1</v>
      </c>
      <c r="K32" t="s">
        <v>128</v>
      </c>
      <c r="L32" t="s">
        <v>136</v>
      </c>
      <c r="N32" t="str">
        <f>INDEX(val_gold!$Q$2:$Q$10,MATCH($F32,val_gold!$P$2:$P$10,0))</f>
        <v>p</v>
      </c>
    </row>
    <row r="33" spans="1:14" x14ac:dyDescent="0.45">
      <c r="A33">
        <v>87</v>
      </c>
      <c r="B33" t="s">
        <v>74</v>
      </c>
      <c r="C33">
        <v>11</v>
      </c>
      <c r="D33">
        <v>3</v>
      </c>
      <c r="E33" t="s">
        <v>57</v>
      </c>
      <c r="F33" t="s">
        <v>22</v>
      </c>
      <c r="G33">
        <v>2</v>
      </c>
      <c r="H33">
        <v>1</v>
      </c>
      <c r="I33">
        <v>87</v>
      </c>
      <c r="J33" t="b">
        <v>1</v>
      </c>
      <c r="K33" t="s">
        <v>128</v>
      </c>
      <c r="L33" t="s">
        <v>136</v>
      </c>
      <c r="N33" t="str">
        <f>INDEX(val_gold!$Q$2:$Q$10,MATCH($F33,val_gold!$P$2:$P$10,0))</f>
        <v>s</v>
      </c>
    </row>
    <row r="34" spans="1:14" x14ac:dyDescent="0.45">
      <c r="A34">
        <v>90</v>
      </c>
      <c r="B34" t="s">
        <v>42</v>
      </c>
      <c r="C34">
        <v>50</v>
      </c>
      <c r="D34">
        <v>28</v>
      </c>
      <c r="E34" t="s">
        <v>111</v>
      </c>
      <c r="F34" t="s">
        <v>22</v>
      </c>
      <c r="G34">
        <v>1</v>
      </c>
      <c r="H34">
        <v>1</v>
      </c>
      <c r="I34">
        <v>90</v>
      </c>
      <c r="J34" t="b">
        <v>1</v>
      </c>
      <c r="K34" t="s">
        <v>128</v>
      </c>
      <c r="L34" t="s">
        <v>136</v>
      </c>
      <c r="N34" t="str">
        <f>INDEX(val_gold!$Q$2:$Q$10,MATCH($F34,val_gold!$P$2:$P$10,0))</f>
        <v>s</v>
      </c>
    </row>
    <row r="35" spans="1:14" x14ac:dyDescent="0.45">
      <c r="A35">
        <v>91</v>
      </c>
      <c r="B35" t="s">
        <v>55</v>
      </c>
      <c r="C35">
        <v>17</v>
      </c>
      <c r="D35">
        <v>13</v>
      </c>
      <c r="E35" t="s">
        <v>56</v>
      </c>
      <c r="F35" t="s">
        <v>12</v>
      </c>
      <c r="G35">
        <v>2</v>
      </c>
      <c r="H35">
        <v>1</v>
      </c>
      <c r="I35">
        <v>91</v>
      </c>
      <c r="J35" t="b">
        <v>0</v>
      </c>
      <c r="K35" t="s">
        <v>128</v>
      </c>
      <c r="L35" t="s">
        <v>136</v>
      </c>
      <c r="N35" t="str">
        <f>INDEX(val_gold!$Q$2:$Q$10,MATCH($F35,val_gold!$P$2:$P$10,0))</f>
        <v>s</v>
      </c>
    </row>
    <row r="36" spans="1:14" x14ac:dyDescent="0.45">
      <c r="A36">
        <v>92</v>
      </c>
      <c r="B36" t="s">
        <v>66</v>
      </c>
      <c r="C36">
        <v>29</v>
      </c>
      <c r="D36">
        <v>10</v>
      </c>
      <c r="E36" t="s">
        <v>67</v>
      </c>
      <c r="F36" t="s">
        <v>33</v>
      </c>
      <c r="G36">
        <v>1</v>
      </c>
      <c r="H36">
        <v>1</v>
      </c>
      <c r="I36">
        <v>92</v>
      </c>
      <c r="J36" t="b">
        <v>1</v>
      </c>
      <c r="K36" t="s">
        <v>128</v>
      </c>
      <c r="L36" t="s">
        <v>136</v>
      </c>
      <c r="N36" t="str">
        <f>INDEX(val_gold!$Q$2:$Q$10,MATCH($F36,val_gold!$P$2:$P$10,0))</f>
        <v>s</v>
      </c>
    </row>
    <row r="37" spans="1:14" x14ac:dyDescent="0.45">
      <c r="A37">
        <v>94</v>
      </c>
      <c r="B37" t="s">
        <v>66</v>
      </c>
      <c r="C37">
        <v>29</v>
      </c>
      <c r="D37">
        <v>4</v>
      </c>
      <c r="E37" t="s">
        <v>112</v>
      </c>
      <c r="F37" t="s">
        <v>33</v>
      </c>
      <c r="G37">
        <v>3</v>
      </c>
      <c r="H37">
        <v>1</v>
      </c>
      <c r="I37">
        <v>94</v>
      </c>
      <c r="J37" t="b">
        <v>0</v>
      </c>
      <c r="K37" t="s">
        <v>128</v>
      </c>
      <c r="L37" t="s">
        <v>136</v>
      </c>
      <c r="N37" t="str">
        <f>INDEX(val_gold!$Q$2:$Q$10,MATCH($F37,val_gold!$P$2:$P$10,0))</f>
        <v>s</v>
      </c>
    </row>
    <row r="38" spans="1:14" x14ac:dyDescent="0.45">
      <c r="A38">
        <v>96</v>
      </c>
      <c r="B38" t="s">
        <v>113</v>
      </c>
      <c r="C38">
        <v>12</v>
      </c>
      <c r="D38">
        <v>0</v>
      </c>
      <c r="E38" t="s">
        <v>32</v>
      </c>
      <c r="F38" t="s">
        <v>33</v>
      </c>
      <c r="G38">
        <v>2</v>
      </c>
      <c r="H38">
        <v>1</v>
      </c>
      <c r="I38">
        <v>96</v>
      </c>
      <c r="J38" t="b">
        <v>1</v>
      </c>
      <c r="K38" t="s">
        <v>128</v>
      </c>
      <c r="L38" t="s">
        <v>136</v>
      </c>
      <c r="N38" t="str">
        <f>INDEX(val_gold!$Q$2:$Q$10,MATCH($F38,val_gold!$P$2:$P$10,0))</f>
        <v>s</v>
      </c>
    </row>
    <row r="39" spans="1:14" x14ac:dyDescent="0.45">
      <c r="A39">
        <v>97</v>
      </c>
      <c r="B39" t="s">
        <v>13</v>
      </c>
      <c r="C39">
        <v>17</v>
      </c>
      <c r="D39">
        <v>13</v>
      </c>
      <c r="E39" t="s">
        <v>14</v>
      </c>
      <c r="F39" t="s">
        <v>15</v>
      </c>
      <c r="G39">
        <v>3</v>
      </c>
      <c r="H39">
        <v>1</v>
      </c>
      <c r="I39">
        <v>97</v>
      </c>
      <c r="J39" t="b">
        <v>0</v>
      </c>
      <c r="K39" t="s">
        <v>128</v>
      </c>
      <c r="L39" t="s">
        <v>136</v>
      </c>
      <c r="N39" t="str">
        <f>INDEX(val_gold!$Q$2:$Q$10,MATCH($F39,val_gold!$P$2:$P$10,0))</f>
        <v>p</v>
      </c>
    </row>
    <row r="40" spans="1:14" x14ac:dyDescent="0.45">
      <c r="A40">
        <v>98</v>
      </c>
      <c r="B40" t="s">
        <v>93</v>
      </c>
      <c r="C40">
        <v>15</v>
      </c>
      <c r="D40">
        <v>1</v>
      </c>
      <c r="E40" t="s">
        <v>114</v>
      </c>
      <c r="F40" t="s">
        <v>30</v>
      </c>
      <c r="G40">
        <v>2</v>
      </c>
      <c r="H40">
        <v>1</v>
      </c>
      <c r="I40">
        <v>98</v>
      </c>
      <c r="J40" t="b">
        <v>0</v>
      </c>
      <c r="K40" t="s">
        <v>128</v>
      </c>
      <c r="L40" t="s">
        <v>136</v>
      </c>
      <c r="N40" t="str">
        <f>INDEX(val_gold!$Q$2:$Q$10,MATCH($F40,val_gold!$P$2:$P$10,0))</f>
        <v>p</v>
      </c>
    </row>
    <row r="41" spans="1:14" x14ac:dyDescent="0.45">
      <c r="A41">
        <v>99</v>
      </c>
      <c r="B41" t="s">
        <v>66</v>
      </c>
      <c r="C41">
        <v>39</v>
      </c>
      <c r="D41">
        <v>4</v>
      </c>
      <c r="E41" t="s">
        <v>112</v>
      </c>
      <c r="F41" t="s">
        <v>12</v>
      </c>
      <c r="G41">
        <v>3</v>
      </c>
      <c r="H41">
        <v>1</v>
      </c>
      <c r="I41">
        <v>99</v>
      </c>
      <c r="J41" t="b">
        <v>1</v>
      </c>
      <c r="K41" t="s">
        <v>128</v>
      </c>
      <c r="L41" t="s">
        <v>136</v>
      </c>
      <c r="N41" t="str">
        <f>INDEX(val_gold!$Q$2:$Q$10,MATCH($F41,val_gold!$P$2:$P$10,0))</f>
        <v>s</v>
      </c>
    </row>
    <row r="42" spans="1:14" x14ac:dyDescent="0.45">
      <c r="A42">
        <v>101</v>
      </c>
      <c r="B42" t="s">
        <v>28</v>
      </c>
      <c r="C42">
        <v>19</v>
      </c>
      <c r="D42">
        <v>14</v>
      </c>
      <c r="E42" t="s">
        <v>49</v>
      </c>
      <c r="F42" t="s">
        <v>79</v>
      </c>
      <c r="G42">
        <v>4</v>
      </c>
      <c r="H42">
        <v>1</v>
      </c>
      <c r="I42">
        <v>101</v>
      </c>
      <c r="J42" t="b">
        <v>1</v>
      </c>
      <c r="K42" t="s">
        <v>128</v>
      </c>
      <c r="L42" t="s">
        <v>136</v>
      </c>
      <c r="N42" t="str">
        <f>INDEX(val_gold!$Q$2:$Q$10,MATCH($F42,val_gold!$P$2:$P$10,0))</f>
        <v>p</v>
      </c>
    </row>
    <row r="43" spans="1:14" x14ac:dyDescent="0.45">
      <c r="A43">
        <v>102</v>
      </c>
      <c r="B43" t="s">
        <v>16</v>
      </c>
      <c r="C43">
        <v>20</v>
      </c>
      <c r="D43">
        <v>5</v>
      </c>
      <c r="E43" t="s">
        <v>52</v>
      </c>
      <c r="F43" t="s">
        <v>12</v>
      </c>
      <c r="G43">
        <v>1</v>
      </c>
      <c r="H43">
        <v>1</v>
      </c>
      <c r="I43">
        <v>102</v>
      </c>
      <c r="J43" t="b">
        <v>1</v>
      </c>
      <c r="K43" t="s">
        <v>128</v>
      </c>
      <c r="L43" t="s">
        <v>136</v>
      </c>
      <c r="N43" t="str">
        <f>INDEX(val_gold!$Q$2:$Q$10,MATCH($F43,val_gold!$P$2:$P$10,0))</f>
        <v>s</v>
      </c>
    </row>
    <row r="44" spans="1:14" x14ac:dyDescent="0.45">
      <c r="A44">
        <v>103</v>
      </c>
      <c r="B44" t="s">
        <v>92</v>
      </c>
      <c r="C44">
        <v>15</v>
      </c>
      <c r="D44">
        <v>0</v>
      </c>
      <c r="E44" t="s">
        <v>97</v>
      </c>
      <c r="F44" t="s">
        <v>15</v>
      </c>
      <c r="G44">
        <v>3</v>
      </c>
      <c r="H44">
        <v>1</v>
      </c>
      <c r="I44">
        <v>103</v>
      </c>
      <c r="J44" t="b">
        <v>1</v>
      </c>
      <c r="K44" t="s">
        <v>128</v>
      </c>
      <c r="L44" t="s">
        <v>136</v>
      </c>
      <c r="N44" t="str">
        <f>INDEX(val_gold!$Q$2:$Q$10,MATCH($F44,val_gold!$P$2:$P$10,0))</f>
        <v>p</v>
      </c>
    </row>
    <row r="45" spans="1:14" x14ac:dyDescent="0.45">
      <c r="N45" t="e">
        <f>INDEX(val_gold!$Q$2:$Q$10,MATCH($F45,val_gold!$P$2:$P$10,0))</f>
        <v>#N/A</v>
      </c>
    </row>
    <row r="46" spans="1:14" x14ac:dyDescent="0.45">
      <c r="N46" t="e">
        <f>INDEX(val_gold!$Q$2:$Q$10,MATCH($F46,val_gold!$P$2:$P$10,0))</f>
        <v>#N/A</v>
      </c>
    </row>
    <row r="47" spans="1:14" x14ac:dyDescent="0.45">
      <c r="N47" t="e">
        <f>INDEX(val_gold!$Q$2:$Q$10,MATCH($F47,val_gold!$P$2:$P$10,0))</f>
        <v>#N/A</v>
      </c>
    </row>
    <row r="48" spans="1: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val_gold</vt:lpstr>
      <vt:lpstr>MC-MLM vs P-SPAN</vt:lpstr>
      <vt:lpstr>P-SENT vs P-SPAN</vt:lpstr>
      <vt:lpstr>MC-SENT-PLOSS vs P-SENT</vt:lpstr>
      <vt:lpstr>MC-SENT-PAIR vs MC-SENT-PLOSS</vt:lpstr>
      <vt:lpstr>MC-SENT vs MC-SENT-PAIR</vt:lpstr>
      <vt:lpstr>MC-MLM vs MC-SENT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 Huang</cp:lastModifiedBy>
  <dcterms:created xsi:type="dcterms:W3CDTF">2020-08-13T14:34:04Z</dcterms:created>
  <dcterms:modified xsi:type="dcterms:W3CDTF">2020-08-13T18:27:43Z</dcterms:modified>
</cp:coreProperties>
</file>