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sjtu.edu.cn\桌面\UMJI\umji-2021FA\VP241\lab4\"/>
    </mc:Choice>
  </mc:AlternateContent>
  <xr:revisionPtr revIDLastSave="0" documentId="13_ncr:1_{5A19A3F5-0B1F-4AA8-8E5A-3B0C70B40687}" xr6:coauthVersionLast="47" xr6:coauthVersionMax="47" xr10:uidLastSave="{00000000-0000-0000-0000-000000000000}"/>
  <bookViews>
    <workbookView xWindow="-108" yWindow="-108" windowWidth="23256" windowHeight="13176" xr2:uid="{47BDACD9-33CF-459F-956F-32C20910F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O4" i="1"/>
  <c r="O5" i="1"/>
  <c r="O6" i="1"/>
  <c r="O7" i="1"/>
  <c r="O8" i="1"/>
  <c r="O9" i="1"/>
  <c r="O10" i="1"/>
  <c r="O11" i="1"/>
  <c r="O12" i="1"/>
  <c r="O3" i="1"/>
  <c r="Q3" i="1"/>
  <c r="P4" i="1"/>
  <c r="P5" i="1"/>
  <c r="P6" i="1"/>
  <c r="P7" i="1"/>
  <c r="P8" i="1"/>
  <c r="P9" i="1"/>
  <c r="P10" i="1"/>
  <c r="P11" i="1"/>
  <c r="P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3" i="1"/>
  <c r="K4" i="1"/>
  <c r="K5" i="1"/>
  <c r="K6" i="1"/>
  <c r="K7" i="1"/>
  <c r="K8" i="1"/>
  <c r="K9" i="1"/>
  <c r="K10" i="1"/>
  <c r="K11" i="1"/>
  <c r="K12" i="1"/>
  <c r="K3" i="1"/>
  <c r="L11" i="1"/>
  <c r="L4" i="1"/>
  <c r="L5" i="1"/>
  <c r="L6" i="1"/>
  <c r="L7" i="1"/>
  <c r="L8" i="1"/>
  <c r="L9" i="1"/>
  <c r="L10" i="1"/>
  <c r="L3" i="1"/>
  <c r="J3" i="1"/>
  <c r="J4" i="1"/>
  <c r="J5" i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<sst xmlns="http://schemas.openxmlformats.org/spreadsheetml/2006/main" count="22" uniqueCount="14">
  <si>
    <t>Maximum Electric Current</t>
    <phoneticPr fontId="1" type="noConversion"/>
  </si>
  <si>
    <t>theta</t>
    <phoneticPr fontId="1" type="noConversion"/>
  </si>
  <si>
    <t>I</t>
    <phoneticPr fontId="1" type="noConversion"/>
  </si>
  <si>
    <t>un_theta</t>
    <phoneticPr fontId="1" type="noConversion"/>
  </si>
  <si>
    <t>un_I</t>
    <phoneticPr fontId="1" type="noConversion"/>
  </si>
  <si>
    <t>Uncertainty Analysis</t>
    <phoneticPr fontId="1" type="noConversion"/>
  </si>
  <si>
    <t>un_cos(theta)</t>
    <phoneticPr fontId="1" type="noConversion"/>
  </si>
  <si>
    <t>cos(theta)^2</t>
    <phoneticPr fontId="1" type="noConversion"/>
  </si>
  <si>
    <t>I/I_0</t>
    <phoneticPr fontId="1" type="noConversion"/>
  </si>
  <si>
    <t>un_I/I_0</t>
    <phoneticPr fontId="1" type="noConversion"/>
  </si>
  <si>
    <t>1/2 wave plate</t>
    <phoneticPr fontId="1" type="noConversion"/>
  </si>
  <si>
    <t>initial</t>
    <phoneticPr fontId="1" type="noConversion"/>
  </si>
  <si>
    <t>rotation angle of the analyzer</t>
    <phoneticPr fontId="1" type="noConversion"/>
  </si>
  <si>
    <t>waveplate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</si>
</sst>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C053-83F6-4AFB-A6D1-2F1E6BD5F474}">
  <dimension ref="A1:Q26"/>
  <sheetViews>
    <sheetView tabSelected="1" topLeftCell="A4" workbookViewId="0">
      <selection activeCell="C18" sqref="C18"/>
    </sheetView>
  </sheetViews>
  <sheetFormatPr defaultRowHeight="13.8"/>
  <cols>
    <col min="1" max="1" width="9.88671875" customWidth="1"/>
    <col min="2" max="2" width="11.6640625" customWidth="1"/>
    <col min="3" max="3" width="29.6640625" customWidth="1"/>
    <col min="4" max="4" width="15" customWidth="1"/>
    <col min="10" max="10" width="15.6640625" customWidth="1"/>
    <col min="11" max="11" width="19" customWidth="1"/>
    <col min="12" max="12" width="15.21875" customWidth="1"/>
    <col min="13" max="13" width="16.5546875" customWidth="1"/>
    <col min="14" max="14" width="23.44140625" customWidth="1"/>
    <col min="15" max="15" width="20.77734375" customWidth="1"/>
    <col min="16" max="16" width="17.88671875" customWidth="1"/>
    <col min="17" max="17" width="16.88671875" customWidth="1"/>
  </cols>
  <sheetData>
    <row r="1" spans="1:17">
      <c r="A1" s="5" t="s">
        <v>0</v>
      </c>
      <c r="B1" s="5"/>
      <c r="C1" s="5"/>
      <c r="D1" s="5"/>
      <c r="E1" s="5"/>
      <c r="F1" s="5"/>
      <c r="G1" s="5"/>
      <c r="H1" s="5"/>
      <c r="J1" s="5" t="s">
        <v>5</v>
      </c>
      <c r="K1" s="5"/>
      <c r="L1" s="5"/>
      <c r="M1" s="5"/>
      <c r="N1" s="5"/>
      <c r="O1" s="5"/>
      <c r="P1" s="5"/>
      <c r="Q1" s="5"/>
    </row>
    <row r="2" spans="1:17">
      <c r="A2" s="1" t="s">
        <v>1</v>
      </c>
      <c r="B2" s="1" t="s">
        <v>3</v>
      </c>
      <c r="C2" s="1" t="s">
        <v>2</v>
      </c>
      <c r="D2" s="1" t="s">
        <v>4</v>
      </c>
      <c r="E2" s="1" t="s">
        <v>1</v>
      </c>
      <c r="F2" s="1" t="s">
        <v>3</v>
      </c>
      <c r="G2" s="1" t="s">
        <v>2</v>
      </c>
      <c r="H2" s="1" t="s">
        <v>4</v>
      </c>
      <c r="J2" s="1" t="s">
        <v>7</v>
      </c>
      <c r="K2" s="1" t="s">
        <v>6</v>
      </c>
      <c r="L2" s="1" t="s">
        <v>7</v>
      </c>
      <c r="M2" s="1" t="s">
        <v>6</v>
      </c>
      <c r="N2" s="1" t="s">
        <v>8</v>
      </c>
      <c r="O2" s="1" t="s">
        <v>9</v>
      </c>
      <c r="P2" s="1" t="s">
        <v>8</v>
      </c>
      <c r="Q2" s="1" t="s">
        <v>9</v>
      </c>
    </row>
    <row r="3" spans="1:17">
      <c r="A3" s="1">
        <v>0</v>
      </c>
      <c r="B3" s="1">
        <v>2</v>
      </c>
      <c r="C3" s="3">
        <v>2.21</v>
      </c>
      <c r="D3" s="1">
        <v>0.01</v>
      </c>
      <c r="E3" s="1">
        <v>50</v>
      </c>
      <c r="F3" s="1">
        <v>2</v>
      </c>
      <c r="G3" s="3">
        <v>0.96</v>
      </c>
      <c r="H3" s="1">
        <v>0.01</v>
      </c>
      <c r="J3">
        <f>(COS(A3*PI()/180))^2</f>
        <v>1</v>
      </c>
      <c r="K3">
        <f>ABS((SIN(2*A3*PI()/180))*2*PI()/180)</f>
        <v>0</v>
      </c>
      <c r="L3" s="2">
        <f>(COS(E3*PI()/180))^2</f>
        <v>0.41317591116653485</v>
      </c>
      <c r="M3" s="2">
        <f>ABS((SIN(2*E3*PI()/180))*2*PI()/180)</f>
        <v>3.4376275578460271E-2</v>
      </c>
      <c r="N3" s="4">
        <f>C3/2.21</f>
        <v>1</v>
      </c>
      <c r="O3" s="4">
        <f>SQRT((0.01/2.21)^2 + (C3/(2.21^2) * 0.01)^2)</f>
        <v>6.3991563908284855E-3</v>
      </c>
      <c r="P3" s="4">
        <f>G3/2.21</f>
        <v>0.43438914027149322</v>
      </c>
      <c r="Q3" s="4">
        <f>SQRT((0.01/2.21)^2 + (G3/(2.21^2) * 0.01)^2)</f>
        <v>4.9333593154122293E-3</v>
      </c>
    </row>
    <row r="4" spans="1:17">
      <c r="A4" s="1">
        <v>5</v>
      </c>
      <c r="B4" s="1">
        <v>2</v>
      </c>
      <c r="C4" s="3">
        <v>2.2000000000000002</v>
      </c>
      <c r="D4" s="1">
        <v>0.01</v>
      </c>
      <c r="E4" s="1">
        <v>55</v>
      </c>
      <c r="F4" s="1">
        <v>2</v>
      </c>
      <c r="G4" s="3">
        <v>0.77</v>
      </c>
      <c r="H4" s="1">
        <v>0.01</v>
      </c>
      <c r="J4" s="4">
        <f t="shared" ref="J4:J12" si="0">(COS(A4*PI()/180))^2</f>
        <v>0.99240387650610407</v>
      </c>
      <c r="K4" s="4">
        <f>ABS((SIN(2*A4*PI()/180))*2*PI()/180)</f>
        <v>6.0614648807520398E-3</v>
      </c>
      <c r="L4" s="2">
        <f t="shared" ref="L4:L10" si="1">(COS(E4*PI()/180))^2</f>
        <v>0.32898992833716573</v>
      </c>
      <c r="M4" s="2">
        <f t="shared" ref="M4:M11" si="2">ABS((SIN(2*E4*PI()/180))*2*PI()/180)</f>
        <v>3.2801460378817211E-2</v>
      </c>
      <c r="N4" s="4">
        <f t="shared" ref="N4:N12" si="3">C4/2.21</f>
        <v>0.99547511312217207</v>
      </c>
      <c r="O4" s="4">
        <f t="shared" ref="O4:O12" si="4">SQRT((0.01/2.21)^2 + (C4/(2.21^2) * 0.01)^2)</f>
        <v>6.3846950760755427E-3</v>
      </c>
      <c r="P4" s="4">
        <f t="shared" ref="P4:P11" si="5">G4/2.21</f>
        <v>0.34841628959276022</v>
      </c>
      <c r="Q4" s="4">
        <f t="shared" ref="Q4:Q11" si="6">SQRT((0.01/2.21)^2 + (G4/(2.21^2) * 0.01)^2)</f>
        <v>4.7916691430974819E-3</v>
      </c>
    </row>
    <row r="5" spans="1:17">
      <c r="A5" s="1">
        <v>10</v>
      </c>
      <c r="B5" s="1">
        <v>2</v>
      </c>
      <c r="C5" s="3">
        <v>2.16</v>
      </c>
      <c r="D5" s="1">
        <v>0.01</v>
      </c>
      <c r="E5" s="1">
        <v>60</v>
      </c>
      <c r="F5" s="1">
        <v>2</v>
      </c>
      <c r="G5" s="3">
        <v>0.57999999999999996</v>
      </c>
      <c r="H5" s="1">
        <v>0.01</v>
      </c>
      <c r="J5" s="4">
        <f t="shared" si="0"/>
        <v>0.9698463103929541</v>
      </c>
      <c r="K5" s="4">
        <f t="shared" ref="K5:K12" si="7">ABS((SIN(2*A5*PI()/180))*2*PI()/180)</f>
        <v>1.1938755218351655E-2</v>
      </c>
      <c r="L5" s="2">
        <f t="shared" si="1"/>
        <v>0.25000000000000011</v>
      </c>
      <c r="M5" s="2">
        <f t="shared" si="2"/>
        <v>3.0229989403903632E-2</v>
      </c>
      <c r="N5" s="4">
        <f t="shared" si="3"/>
        <v>0.97737556561085981</v>
      </c>
      <c r="O5" s="4">
        <f t="shared" si="4"/>
        <v>6.3271818530152143E-3</v>
      </c>
      <c r="P5" s="4">
        <f t="shared" si="5"/>
        <v>0.26244343891402716</v>
      </c>
      <c r="Q5" s="4">
        <f t="shared" si="6"/>
        <v>4.6781215600958668E-3</v>
      </c>
    </row>
    <row r="6" spans="1:17">
      <c r="A6" s="1">
        <v>15</v>
      </c>
      <c r="B6" s="1">
        <v>2</v>
      </c>
      <c r="C6" s="3">
        <v>2.09</v>
      </c>
      <c r="D6" s="1">
        <v>0.01</v>
      </c>
      <c r="E6" s="1">
        <v>65</v>
      </c>
      <c r="F6" s="1">
        <v>2</v>
      </c>
      <c r="G6" s="3">
        <v>0.42</v>
      </c>
      <c r="H6" s="1">
        <v>0.01</v>
      </c>
      <c r="J6" s="2">
        <f t="shared" si="0"/>
        <v>0.93301270189221941</v>
      </c>
      <c r="K6" s="2">
        <f t="shared" si="7"/>
        <v>1.7453292519943292E-2</v>
      </c>
      <c r="L6" s="2">
        <f t="shared" si="1"/>
        <v>0.17860619515673035</v>
      </c>
      <c r="M6" s="2">
        <f t="shared" si="2"/>
        <v>2.6739995498065171E-2</v>
      </c>
      <c r="N6" s="4">
        <f t="shared" si="3"/>
        <v>0.94570135746606332</v>
      </c>
      <c r="O6" s="4">
        <f t="shared" si="4"/>
        <v>6.2278473442775005E-3</v>
      </c>
      <c r="P6" s="4">
        <f t="shared" si="5"/>
        <v>0.19004524886877827</v>
      </c>
      <c r="Q6" s="4">
        <f t="shared" si="6"/>
        <v>4.6058752106859719E-3</v>
      </c>
    </row>
    <row r="7" spans="1:17">
      <c r="A7" s="1">
        <v>20</v>
      </c>
      <c r="B7" s="1">
        <v>2</v>
      </c>
      <c r="C7" s="3">
        <v>1.99</v>
      </c>
      <c r="D7" s="1">
        <v>0.01</v>
      </c>
      <c r="E7" s="1">
        <v>70</v>
      </c>
      <c r="F7" s="1">
        <v>2</v>
      </c>
      <c r="G7" s="3">
        <v>0.3</v>
      </c>
      <c r="H7" s="1">
        <v>0.01</v>
      </c>
      <c r="J7" s="2">
        <f t="shared" si="0"/>
        <v>0.88302222155948906</v>
      </c>
      <c r="K7" s="2">
        <f t="shared" si="7"/>
        <v>2.2437520360108612E-2</v>
      </c>
      <c r="L7" s="2">
        <f t="shared" si="1"/>
        <v>0.11697777844051105</v>
      </c>
      <c r="M7" s="2">
        <f t="shared" si="2"/>
        <v>2.2437520360108619E-2</v>
      </c>
      <c r="N7" s="4">
        <f t="shared" si="3"/>
        <v>0.90045248868778283</v>
      </c>
      <c r="O7" s="4">
        <f t="shared" si="4"/>
        <v>6.0889825597826774E-3</v>
      </c>
      <c r="P7" s="4">
        <f t="shared" si="5"/>
        <v>0.13574660633484162</v>
      </c>
      <c r="Q7" s="4">
        <f t="shared" si="6"/>
        <v>4.5663869332455316E-3</v>
      </c>
    </row>
    <row r="8" spans="1:17">
      <c r="A8" s="1">
        <v>25</v>
      </c>
      <c r="B8" s="1">
        <v>2</v>
      </c>
      <c r="C8" s="3">
        <v>1.89</v>
      </c>
      <c r="D8" s="1">
        <v>0.01</v>
      </c>
      <c r="E8" s="1">
        <v>75</v>
      </c>
      <c r="F8" s="1">
        <v>2</v>
      </c>
      <c r="G8" s="3">
        <v>0.17</v>
      </c>
      <c r="H8" s="1">
        <v>0.01</v>
      </c>
      <c r="J8" s="2">
        <f t="shared" si="0"/>
        <v>0.82139380484326963</v>
      </c>
      <c r="K8" s="2">
        <f t="shared" si="7"/>
        <v>2.6739995498065171E-2</v>
      </c>
      <c r="L8" s="2">
        <f t="shared" si="1"/>
        <v>6.698729810778066E-2</v>
      </c>
      <c r="M8" s="2">
        <f t="shared" si="2"/>
        <v>1.7453292519943292E-2</v>
      </c>
      <c r="N8" s="4">
        <f t="shared" si="3"/>
        <v>0.85520361990950222</v>
      </c>
      <c r="O8" s="4">
        <f t="shared" si="4"/>
        <v>5.95392110649601E-3</v>
      </c>
      <c r="P8" s="4">
        <f t="shared" si="5"/>
        <v>7.6923076923076927E-2</v>
      </c>
      <c r="Q8" s="4">
        <f t="shared" si="6"/>
        <v>4.5382543718779323E-3</v>
      </c>
    </row>
    <row r="9" spans="1:17">
      <c r="A9" s="1">
        <v>30</v>
      </c>
      <c r="B9" s="1">
        <v>2</v>
      </c>
      <c r="C9" s="3">
        <v>1.75</v>
      </c>
      <c r="D9" s="1">
        <v>0.01</v>
      </c>
      <c r="E9" s="1">
        <v>80</v>
      </c>
      <c r="F9" s="1">
        <v>2</v>
      </c>
      <c r="G9" s="3">
        <v>0.08</v>
      </c>
      <c r="H9" s="1">
        <v>0.01</v>
      </c>
      <c r="J9" s="2">
        <f t="shared" si="0"/>
        <v>0.75000000000000011</v>
      </c>
      <c r="K9" s="2">
        <f t="shared" si="7"/>
        <v>3.0229989403903628E-2</v>
      </c>
      <c r="L9" s="4">
        <f t="shared" si="1"/>
        <v>3.0153689607045831E-2</v>
      </c>
      <c r="M9" s="4">
        <f t="shared" si="2"/>
        <v>1.193875521835166E-2</v>
      </c>
      <c r="N9" s="4">
        <f t="shared" si="3"/>
        <v>0.79185520361990946</v>
      </c>
      <c r="O9" s="4">
        <f t="shared" si="4"/>
        <v>5.7717316263584915E-3</v>
      </c>
      <c r="P9" s="4">
        <f t="shared" si="5"/>
        <v>3.6199095022624438E-2</v>
      </c>
      <c r="Q9" s="4">
        <f t="shared" si="6"/>
        <v>4.5278505554098639E-3</v>
      </c>
    </row>
    <row r="10" spans="1:17">
      <c r="A10" s="1">
        <v>35</v>
      </c>
      <c r="B10" s="1">
        <v>2</v>
      </c>
      <c r="C10" s="3">
        <v>1.57</v>
      </c>
      <c r="D10" s="1">
        <v>0.01</v>
      </c>
      <c r="E10" s="1">
        <v>85</v>
      </c>
      <c r="F10" s="1">
        <v>2</v>
      </c>
      <c r="G10" s="3">
        <v>0.03</v>
      </c>
      <c r="H10" s="1">
        <v>0.01</v>
      </c>
      <c r="J10" s="2">
        <f t="shared" si="0"/>
        <v>0.67101007166283433</v>
      </c>
      <c r="K10" s="2">
        <f t="shared" si="7"/>
        <v>3.2801460378817211E-2</v>
      </c>
      <c r="L10" s="4">
        <f t="shared" si="1"/>
        <v>7.5961234938959638E-3</v>
      </c>
      <c r="M10" s="4">
        <f t="shared" si="2"/>
        <v>6.0614648807520372E-3</v>
      </c>
      <c r="N10" s="4">
        <f t="shared" si="3"/>
        <v>0.71040723981900455</v>
      </c>
      <c r="O10" s="4">
        <f t="shared" si="4"/>
        <v>5.550467656872957E-3</v>
      </c>
      <c r="P10" s="4">
        <f t="shared" si="5"/>
        <v>1.3574660633484163E-2</v>
      </c>
      <c r="Q10" s="4">
        <f t="shared" si="6"/>
        <v>4.5253037622694755E-3</v>
      </c>
    </row>
    <row r="11" spans="1:17">
      <c r="A11" s="1">
        <v>40</v>
      </c>
      <c r="B11" s="1">
        <v>2</v>
      </c>
      <c r="C11" s="3">
        <v>1.37</v>
      </c>
      <c r="D11" s="1">
        <v>0.01</v>
      </c>
      <c r="E11" s="1">
        <v>90</v>
      </c>
      <c r="F11" s="1">
        <v>2</v>
      </c>
      <c r="G11" s="3">
        <v>0</v>
      </c>
      <c r="H11" s="1">
        <v>0.01</v>
      </c>
      <c r="J11" s="2">
        <f t="shared" si="0"/>
        <v>0.58682408883346515</v>
      </c>
      <c r="K11" s="2">
        <f t="shared" si="7"/>
        <v>3.4376275578460271E-2</v>
      </c>
      <c r="L11" s="4">
        <f>(COS(E11*PI()/180))^2</f>
        <v>3.7524718414124473E-33</v>
      </c>
      <c r="M11" s="4">
        <f t="shared" si="2"/>
        <v>4.2765748727753404E-18</v>
      </c>
      <c r="N11" s="4">
        <f t="shared" si="3"/>
        <v>0.61990950226244346</v>
      </c>
      <c r="O11" s="4">
        <f t="shared" si="4"/>
        <v>5.3237900546280036E-3</v>
      </c>
      <c r="P11" s="4">
        <f t="shared" si="5"/>
        <v>0</v>
      </c>
      <c r="Q11" s="4">
        <f t="shared" si="6"/>
        <v>4.5248868778280547E-3</v>
      </c>
    </row>
    <row r="12" spans="1:17">
      <c r="A12" s="1">
        <v>45</v>
      </c>
      <c r="B12" s="1">
        <v>2</v>
      </c>
      <c r="C12" s="3">
        <v>1.17</v>
      </c>
      <c r="D12" s="1">
        <v>0.01</v>
      </c>
      <c r="E12" s="1"/>
      <c r="F12" s="3"/>
      <c r="G12" s="1"/>
      <c r="H12" s="1"/>
      <c r="J12" s="2">
        <f t="shared" si="0"/>
        <v>0.50000000000000011</v>
      </c>
      <c r="K12" s="2">
        <f t="shared" si="7"/>
        <v>3.4906585039886591E-2</v>
      </c>
      <c r="N12" s="4">
        <f t="shared" si="3"/>
        <v>0.52941176470588236</v>
      </c>
      <c r="O12" s="4">
        <f t="shared" si="4"/>
        <v>5.1198786429787983E-3</v>
      </c>
    </row>
    <row r="15" spans="1:17">
      <c r="A15" s="5" t="s">
        <v>10</v>
      </c>
      <c r="B15" s="5"/>
      <c r="C15" s="5"/>
      <c r="D15" s="5"/>
    </row>
    <row r="16" spans="1:17">
      <c r="A16" t="s">
        <v>13</v>
      </c>
      <c r="C16" t="s">
        <v>12</v>
      </c>
    </row>
    <row r="17" spans="1:3">
      <c r="A17" t="s">
        <v>11</v>
      </c>
      <c r="C17">
        <v>0</v>
      </c>
    </row>
    <row r="18" spans="1:3">
      <c r="A18">
        <v>10</v>
      </c>
      <c r="C18">
        <v>20</v>
      </c>
    </row>
    <row r="19" spans="1:3">
      <c r="A19">
        <v>20</v>
      </c>
      <c r="C19">
        <v>42</v>
      </c>
    </row>
    <row r="20" spans="1:3">
      <c r="A20">
        <v>30</v>
      </c>
      <c r="C20">
        <v>59</v>
      </c>
    </row>
    <row r="21" spans="1:3">
      <c r="A21">
        <v>40</v>
      </c>
      <c r="C21">
        <v>83</v>
      </c>
    </row>
    <row r="22" spans="1:3">
      <c r="A22">
        <v>50</v>
      </c>
      <c r="C22">
        <v>100</v>
      </c>
    </row>
    <row r="23" spans="1:3">
      <c r="A23">
        <v>60</v>
      </c>
      <c r="C23">
        <v>121</v>
      </c>
    </row>
    <row r="24" spans="1:3">
      <c r="A24">
        <v>70</v>
      </c>
      <c r="C24">
        <v>142</v>
      </c>
    </row>
    <row r="25" spans="1:3">
      <c r="A25">
        <v>80</v>
      </c>
      <c r="C25">
        <v>159</v>
      </c>
    </row>
    <row r="26" spans="1:3">
      <c r="A26">
        <v>90</v>
      </c>
      <c r="C26">
        <v>179</v>
      </c>
    </row>
  </sheetData>
  <mergeCells count="3">
    <mergeCell ref="A1:H1"/>
    <mergeCell ref="J1:Q1"/>
    <mergeCell ref="A15:D15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2021-11-25T06:12:50Z</dcterms:created>
  <dcterms:modified xsi:type="dcterms:W3CDTF">2021-11-25T14:25:22Z</dcterms:modified>
</cp:coreProperties>
</file>