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nut\writeme\作业\大三上\近代物理实验\变温霍尔效应\我们的\"/>
    </mc:Choice>
  </mc:AlternateContent>
  <xr:revisionPtr revIDLastSave="0" documentId="13_ncr:1_{FD8087BD-8194-448D-8B05-7F83B03983A1}" xr6:coauthVersionLast="47" xr6:coauthVersionMax="47" xr10:uidLastSave="{00000000-0000-0000-0000-000000000000}"/>
  <bookViews>
    <workbookView xWindow="-98" yWindow="-98" windowWidth="28996" windowHeight="15796" activeTab="3" xr2:uid="{81D7326E-2983-414F-A2F9-C3728165EE2F}"/>
  </bookViews>
  <sheets>
    <sheet name="电导数据01" sheetId="2" r:id="rId1"/>
    <sheet name="电导数据02" sheetId="3" r:id="rId2"/>
    <sheet name="霍尔数据01" sheetId="4" r:id="rId3"/>
    <sheet name="霍尔数据02" sheetId="5" r:id="rId4"/>
  </sheets>
  <definedNames>
    <definedName name="ExternalData_1" localSheetId="0" hidden="1">电导数据01!$A$1:$C$125</definedName>
    <definedName name="ExternalData_1" localSheetId="1" hidden="1">电导数据02!$A$1:$C$164</definedName>
    <definedName name="ExternalData_1" localSheetId="2" hidden="1">霍尔数据01!$A$1:$E$44</definedName>
    <definedName name="ExternalData_1" localSheetId="3" hidden="1">霍尔数据02!$A$1:$E$43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5" i="2" l="1"/>
  <c r="D124" i="2"/>
  <c r="D123" i="2"/>
  <c r="D122" i="2"/>
  <c r="D121" i="2"/>
  <c r="D120" i="2"/>
  <c r="D119" i="2"/>
  <c r="D118" i="2"/>
  <c r="D117" i="2"/>
  <c r="D116" i="2"/>
  <c r="D115" i="2"/>
  <c r="D114" i="2"/>
  <c r="E114" i="2" s="1"/>
  <c r="G114" i="2" s="1"/>
  <c r="D113" i="2"/>
  <c r="D112" i="2"/>
  <c r="E112" i="2" s="1"/>
  <c r="G112" i="2" s="1"/>
  <c r="D111" i="2"/>
  <c r="D110" i="2"/>
  <c r="D109" i="2"/>
  <c r="D108" i="2"/>
  <c r="D107" i="2"/>
  <c r="D106" i="2"/>
  <c r="D105" i="2"/>
  <c r="D104" i="2"/>
  <c r="D103" i="2"/>
  <c r="D102" i="2"/>
  <c r="E102" i="2" s="1"/>
  <c r="G102" i="2" s="1"/>
  <c r="D101" i="2"/>
  <c r="D100" i="2"/>
  <c r="D99" i="2"/>
  <c r="D98" i="2"/>
  <c r="D97" i="2"/>
  <c r="D96" i="2"/>
  <c r="D95" i="2"/>
  <c r="D94" i="2"/>
  <c r="D93" i="2"/>
  <c r="D92" i="2"/>
  <c r="D91" i="2"/>
  <c r="D90" i="2"/>
  <c r="E90" i="2" s="1"/>
  <c r="G90" i="2" s="1"/>
  <c r="D89" i="2"/>
  <c r="D88" i="2"/>
  <c r="D87" i="2"/>
  <c r="D86" i="2"/>
  <c r="D85" i="2"/>
  <c r="D84" i="2"/>
  <c r="D83" i="2"/>
  <c r="D82" i="2"/>
  <c r="D81" i="2"/>
  <c r="D80" i="2"/>
  <c r="D79" i="2"/>
  <c r="D78" i="2"/>
  <c r="E78" i="2" s="1"/>
  <c r="G78" i="2" s="1"/>
  <c r="D77" i="2"/>
  <c r="D76" i="2"/>
  <c r="D75" i="2"/>
  <c r="D74" i="2"/>
  <c r="D73" i="2"/>
  <c r="D72" i="2"/>
  <c r="D71" i="2"/>
  <c r="D70" i="2"/>
  <c r="D69" i="2"/>
  <c r="D68" i="2"/>
  <c r="D67" i="2"/>
  <c r="D66" i="2"/>
  <c r="E66" i="2" s="1"/>
  <c r="G66" i="2" s="1"/>
  <c r="D65" i="2"/>
  <c r="D64" i="2"/>
  <c r="D63" i="2"/>
  <c r="D62" i="2"/>
  <c r="D61" i="2"/>
  <c r="D60" i="2"/>
  <c r="D59" i="2"/>
  <c r="D58" i="2"/>
  <c r="D57" i="2"/>
  <c r="D56" i="2"/>
  <c r="D55" i="2"/>
  <c r="D54" i="2"/>
  <c r="E54" i="2" s="1"/>
  <c r="G54" i="2" s="1"/>
  <c r="D53" i="2"/>
  <c r="D52" i="2"/>
  <c r="E52" i="2" s="1"/>
  <c r="G52" i="2" s="1"/>
  <c r="D51" i="2"/>
  <c r="D50" i="2"/>
  <c r="D49" i="2"/>
  <c r="D48" i="2"/>
  <c r="D47" i="2"/>
  <c r="D46" i="2"/>
  <c r="D45" i="2"/>
  <c r="D44" i="2"/>
  <c r="D43" i="2"/>
  <c r="D42" i="2"/>
  <c r="E42" i="2" s="1"/>
  <c r="G42" i="2" s="1"/>
  <c r="D41" i="2"/>
  <c r="D40" i="2"/>
  <c r="D39" i="2"/>
  <c r="D38" i="2"/>
  <c r="D37" i="2"/>
  <c r="D36" i="2"/>
  <c r="D35" i="2"/>
  <c r="D34" i="2"/>
  <c r="D33" i="2"/>
  <c r="D32" i="2"/>
  <c r="D31" i="2"/>
  <c r="D30" i="2"/>
  <c r="E30" i="2" s="1"/>
  <c r="G30" i="2" s="1"/>
  <c r="D29" i="2"/>
  <c r="D28" i="2"/>
  <c r="D27" i="2"/>
  <c r="D26" i="2"/>
  <c r="D25" i="2"/>
  <c r="E25" i="2" s="1"/>
  <c r="G25" i="2" s="1"/>
  <c r="D24" i="2"/>
  <c r="D23" i="2"/>
  <c r="D22" i="2"/>
  <c r="D21" i="2"/>
  <c r="D20" i="2"/>
  <c r="D19" i="2"/>
  <c r="D18" i="2"/>
  <c r="E18" i="2" s="1"/>
  <c r="G18" i="2" s="1"/>
  <c r="D17" i="2"/>
  <c r="D16" i="2"/>
  <c r="D15" i="2"/>
  <c r="D14" i="2"/>
  <c r="D13" i="2"/>
  <c r="D12" i="2"/>
  <c r="D11" i="2"/>
  <c r="D10" i="2"/>
  <c r="D9" i="2"/>
  <c r="D8" i="2"/>
  <c r="D7" i="2"/>
  <c r="D6" i="2"/>
  <c r="E6" i="2" s="1"/>
  <c r="G6" i="2" s="1"/>
  <c r="D5" i="2"/>
  <c r="D4" i="2"/>
  <c r="D3" i="2"/>
  <c r="D2" i="2"/>
  <c r="D164" i="3"/>
  <c r="D163" i="3"/>
  <c r="E163" i="3" s="1"/>
  <c r="G163" i="3" s="1"/>
  <c r="D162" i="3"/>
  <c r="D161" i="3"/>
  <c r="D160" i="3"/>
  <c r="D159" i="3"/>
  <c r="D158" i="3"/>
  <c r="D157" i="3"/>
  <c r="D156" i="3"/>
  <c r="D155" i="3"/>
  <c r="D154" i="3"/>
  <c r="D153" i="3"/>
  <c r="E153" i="3" s="1"/>
  <c r="G153" i="3" s="1"/>
  <c r="D152" i="3"/>
  <c r="D151" i="3"/>
  <c r="D150" i="3"/>
  <c r="D149" i="3"/>
  <c r="D148" i="3"/>
  <c r="E148" i="3" s="1"/>
  <c r="G148" i="3" s="1"/>
  <c r="D147" i="3"/>
  <c r="D146" i="3"/>
  <c r="D145" i="3"/>
  <c r="D144" i="3"/>
  <c r="D143" i="3"/>
  <c r="D142" i="3"/>
  <c r="D141" i="3"/>
  <c r="E141" i="3" s="1"/>
  <c r="G141" i="3" s="1"/>
  <c r="D140" i="3"/>
  <c r="D139" i="3"/>
  <c r="E139" i="3" s="1"/>
  <c r="G139" i="3" s="1"/>
  <c r="D138" i="3"/>
  <c r="D137" i="3"/>
  <c r="D136" i="3"/>
  <c r="E136" i="3" s="1"/>
  <c r="G136" i="3" s="1"/>
  <c r="D135" i="3"/>
  <c r="D134" i="3"/>
  <c r="D133" i="3"/>
  <c r="D132" i="3"/>
  <c r="D131" i="3"/>
  <c r="D130" i="3"/>
  <c r="D129" i="3"/>
  <c r="E129" i="3" s="1"/>
  <c r="G129" i="3" s="1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E115" i="3" s="1"/>
  <c r="G115" i="3" s="1"/>
  <c r="D114" i="3"/>
  <c r="D113" i="3"/>
  <c r="D112" i="3"/>
  <c r="D111" i="3"/>
  <c r="D110" i="3"/>
  <c r="D109" i="3"/>
  <c r="D108" i="3"/>
  <c r="D107" i="3"/>
  <c r="D106" i="3"/>
  <c r="D105" i="3"/>
  <c r="E105" i="3" s="1"/>
  <c r="G105" i="3" s="1"/>
  <c r="D104" i="3"/>
  <c r="D103" i="3"/>
  <c r="D102" i="3"/>
  <c r="D101" i="3"/>
  <c r="D100" i="3"/>
  <c r="D99" i="3"/>
  <c r="D98" i="3"/>
  <c r="D97" i="3"/>
  <c r="D96" i="3"/>
  <c r="D95" i="3"/>
  <c r="D94" i="3"/>
  <c r="D93" i="3"/>
  <c r="E93" i="3" s="1"/>
  <c r="G93" i="3" s="1"/>
  <c r="D92" i="3"/>
  <c r="D91" i="3"/>
  <c r="E91" i="3" s="1"/>
  <c r="G91" i="3" s="1"/>
  <c r="D90" i="3"/>
  <c r="D89" i="3"/>
  <c r="D88" i="3"/>
  <c r="E88" i="3" s="1"/>
  <c r="G88" i="3" s="1"/>
  <c r="D87" i="3"/>
  <c r="D86" i="3"/>
  <c r="D85" i="3"/>
  <c r="D84" i="3"/>
  <c r="D83" i="3"/>
  <c r="D82" i="3"/>
  <c r="D81" i="3"/>
  <c r="E81" i="3" s="1"/>
  <c r="G81" i="3" s="1"/>
  <c r="D80" i="3"/>
  <c r="D79" i="3"/>
  <c r="D78" i="3"/>
  <c r="D77" i="3"/>
  <c r="D76" i="3"/>
  <c r="D75" i="3"/>
  <c r="D74" i="3"/>
  <c r="D73" i="3"/>
  <c r="D72" i="3"/>
  <c r="D71" i="3"/>
  <c r="D70" i="3"/>
  <c r="D69" i="3"/>
  <c r="E69" i="3" s="1"/>
  <c r="G69" i="3" s="1"/>
  <c r="D68" i="3"/>
  <c r="D67" i="3"/>
  <c r="E67" i="3" s="1"/>
  <c r="G67" i="3" s="1"/>
  <c r="D66" i="3"/>
  <c r="D65" i="3"/>
  <c r="D64" i="3"/>
  <c r="E64" i="3" s="1"/>
  <c r="G64" i="3" s="1"/>
  <c r="D63" i="3"/>
  <c r="D62" i="3"/>
  <c r="D61" i="3"/>
  <c r="D60" i="3"/>
  <c r="D59" i="3"/>
  <c r="D58" i="3"/>
  <c r="D57" i="3"/>
  <c r="E57" i="3" s="1"/>
  <c r="G57" i="3" s="1"/>
  <c r="D56" i="3"/>
  <c r="D55" i="3"/>
  <c r="D54" i="3"/>
  <c r="D53" i="3"/>
  <c r="D52" i="3"/>
  <c r="E52" i="3" s="1"/>
  <c r="G52" i="3" s="1"/>
  <c r="D51" i="3"/>
  <c r="D50" i="3"/>
  <c r="D49" i="3"/>
  <c r="D48" i="3"/>
  <c r="D47" i="3"/>
  <c r="D46" i="3"/>
  <c r="D45" i="3"/>
  <c r="E45" i="3" s="1"/>
  <c r="G45" i="3" s="1"/>
  <c r="D44" i="3"/>
  <c r="D43" i="3"/>
  <c r="D42" i="3"/>
  <c r="D41" i="3"/>
  <c r="D40" i="3"/>
  <c r="E40" i="3" s="1"/>
  <c r="G40" i="3" s="1"/>
  <c r="D39" i="3"/>
  <c r="D38" i="3"/>
  <c r="D37" i="3"/>
  <c r="D36" i="3"/>
  <c r="D35" i="3"/>
  <c r="D34" i="3"/>
  <c r="D33" i="3"/>
  <c r="E33" i="3" s="1"/>
  <c r="G33" i="3" s="1"/>
  <c r="D32" i="3"/>
  <c r="D31" i="3"/>
  <c r="D30" i="3"/>
  <c r="D29" i="3"/>
  <c r="D28" i="3"/>
  <c r="D27" i="3"/>
  <c r="D26" i="3"/>
  <c r="D25" i="3"/>
  <c r="D24" i="3"/>
  <c r="D23" i="3"/>
  <c r="D22" i="3"/>
  <c r="D21" i="3"/>
  <c r="E21" i="3" s="1"/>
  <c r="G21" i="3" s="1"/>
  <c r="D20" i="3"/>
  <c r="D19" i="3"/>
  <c r="E19" i="3" s="1"/>
  <c r="G19" i="3" s="1"/>
  <c r="D18" i="3"/>
  <c r="D17" i="3"/>
  <c r="D16" i="3"/>
  <c r="E16" i="3" s="1"/>
  <c r="G16" i="3" s="1"/>
  <c r="D15" i="3"/>
  <c r="D14" i="3"/>
  <c r="D13" i="3"/>
  <c r="D12" i="3"/>
  <c r="D11" i="3"/>
  <c r="D10" i="3"/>
  <c r="D9" i="3"/>
  <c r="E9" i="3" s="1"/>
  <c r="G9" i="3" s="1"/>
  <c r="D8" i="3"/>
  <c r="D7" i="3"/>
  <c r="D6" i="3"/>
  <c r="D5" i="3"/>
  <c r="D4" i="3"/>
  <c r="D3" i="3"/>
  <c r="D2" i="3"/>
  <c r="E25" i="3"/>
  <c r="G25" i="3" s="1"/>
  <c r="E37" i="3"/>
  <c r="G37" i="3" s="1"/>
  <c r="E49" i="3"/>
  <c r="G49" i="3" s="1"/>
  <c r="E61" i="3"/>
  <c r="G61" i="3" s="1"/>
  <c r="E73" i="3"/>
  <c r="G73" i="3" s="1"/>
  <c r="E85" i="3"/>
  <c r="G85" i="3" s="1"/>
  <c r="E97" i="3"/>
  <c r="G97" i="3" s="1"/>
  <c r="E109" i="3"/>
  <c r="G109" i="3" s="1"/>
  <c r="E121" i="3"/>
  <c r="G121" i="3" s="1"/>
  <c r="E133" i="3"/>
  <c r="G133" i="3" s="1"/>
  <c r="E145" i="3"/>
  <c r="G145" i="3" s="1"/>
  <c r="E146" i="3"/>
  <c r="G146" i="3" s="1"/>
  <c r="E157" i="3"/>
  <c r="G157" i="3" s="1"/>
  <c r="E13" i="2"/>
  <c r="G13" i="2" s="1"/>
  <c r="E16" i="2"/>
  <c r="G16" i="2" s="1"/>
  <c r="E37" i="2"/>
  <c r="G37" i="2" s="1"/>
  <c r="E49" i="2"/>
  <c r="G49" i="2" s="1"/>
  <c r="E61" i="2"/>
  <c r="G61" i="2" s="1"/>
  <c r="E73" i="2"/>
  <c r="G73" i="2" s="1"/>
  <c r="E76" i="2"/>
  <c r="G76" i="2" s="1"/>
  <c r="E85" i="2"/>
  <c r="G85" i="2" s="1"/>
  <c r="E109" i="2"/>
  <c r="G109" i="2" s="1"/>
  <c r="E121" i="2"/>
  <c r="G121" i="2" s="1"/>
  <c r="E124" i="2"/>
  <c r="G124" i="2" s="1"/>
  <c r="E23" i="2"/>
  <c r="G23" i="2" s="1"/>
  <c r="E47" i="2"/>
  <c r="G47" i="2" s="1"/>
  <c r="E71" i="2"/>
  <c r="G71" i="2" s="1"/>
  <c r="E83" i="2"/>
  <c r="G83" i="2" s="1"/>
  <c r="E95" i="2"/>
  <c r="G95" i="2" s="1"/>
  <c r="E107" i="2"/>
  <c r="G107" i="2" s="1"/>
  <c r="E119" i="2"/>
  <c r="G119" i="2" s="1"/>
  <c r="E2" i="3"/>
  <c r="G2" i="3" s="1"/>
  <c r="E4" i="3"/>
  <c r="G4" i="3" s="1"/>
  <c r="E6" i="3"/>
  <c r="G6" i="3" s="1"/>
  <c r="E14" i="3"/>
  <c r="G14" i="3" s="1"/>
  <c r="E20" i="3"/>
  <c r="G20" i="3" s="1"/>
  <c r="E22" i="3"/>
  <c r="G22" i="3" s="1"/>
  <c r="E26" i="3"/>
  <c r="G26" i="3" s="1"/>
  <c r="E30" i="3"/>
  <c r="G30" i="3" s="1"/>
  <c r="E32" i="3"/>
  <c r="G32" i="3" s="1"/>
  <c r="E38" i="3"/>
  <c r="G38" i="3" s="1"/>
  <c r="E43" i="3"/>
  <c r="G43" i="3" s="1"/>
  <c r="E44" i="3"/>
  <c r="G44" i="3" s="1"/>
  <c r="E46" i="3"/>
  <c r="G46" i="3" s="1"/>
  <c r="E54" i="3"/>
  <c r="G54" i="3" s="1"/>
  <c r="E56" i="3"/>
  <c r="G56" i="3" s="1"/>
  <c r="E58" i="3"/>
  <c r="G58" i="3" s="1"/>
  <c r="E62" i="3"/>
  <c r="G62" i="3" s="1"/>
  <c r="E78" i="3"/>
  <c r="G78" i="3" s="1"/>
  <c r="E80" i="3"/>
  <c r="G80" i="3" s="1"/>
  <c r="E82" i="3"/>
  <c r="G82" i="3" s="1"/>
  <c r="E92" i="3"/>
  <c r="G92" i="3" s="1"/>
  <c r="E94" i="3"/>
  <c r="G94" i="3" s="1"/>
  <c r="E102" i="3"/>
  <c r="G102" i="3" s="1"/>
  <c r="E104" i="3"/>
  <c r="G104" i="3" s="1"/>
  <c r="E110" i="3"/>
  <c r="G110" i="3" s="1"/>
  <c r="E116" i="3"/>
  <c r="G116" i="3" s="1"/>
  <c r="E117" i="3"/>
  <c r="G117" i="3" s="1"/>
  <c r="E118" i="3"/>
  <c r="G118" i="3" s="1"/>
  <c r="E126" i="3"/>
  <c r="G126" i="3" s="1"/>
  <c r="E128" i="3"/>
  <c r="G128" i="3" s="1"/>
  <c r="E138" i="3"/>
  <c r="G138" i="3" s="1"/>
  <c r="E140" i="3"/>
  <c r="G140" i="3" s="1"/>
  <c r="E142" i="3"/>
  <c r="G142" i="3" s="1"/>
  <c r="E158" i="3"/>
  <c r="G158" i="3" s="1"/>
  <c r="E164" i="3"/>
  <c r="G164" i="3" s="1"/>
  <c r="G3" i="3"/>
  <c r="G98" i="3"/>
  <c r="F2" i="4"/>
  <c r="G2" i="4" s="1"/>
  <c r="G10" i="4"/>
  <c r="G34" i="4"/>
  <c r="G15" i="5"/>
  <c r="E3" i="3"/>
  <c r="E8" i="3"/>
  <c r="G8" i="3" s="1"/>
  <c r="E11" i="3"/>
  <c r="G11" i="3" s="1"/>
  <c r="E12" i="3"/>
  <c r="G12" i="3" s="1"/>
  <c r="E15" i="3"/>
  <c r="G15" i="3" s="1"/>
  <c r="E17" i="3"/>
  <c r="G17" i="3" s="1"/>
  <c r="E18" i="3"/>
  <c r="G18" i="3" s="1"/>
  <c r="E24" i="3"/>
  <c r="G24" i="3" s="1"/>
  <c r="E29" i="3"/>
  <c r="G29" i="3" s="1"/>
  <c r="E35" i="3"/>
  <c r="G35" i="3" s="1"/>
  <c r="E36" i="3"/>
  <c r="G36" i="3" s="1"/>
  <c r="E42" i="3"/>
  <c r="G42" i="3" s="1"/>
  <c r="E47" i="3"/>
  <c r="G47" i="3" s="1"/>
  <c r="E48" i="3"/>
  <c r="G48" i="3" s="1"/>
  <c r="E60" i="3"/>
  <c r="G60" i="3" s="1"/>
  <c r="E63" i="3"/>
  <c r="G63" i="3" s="1"/>
  <c r="E65" i="3"/>
  <c r="G65" i="3" s="1"/>
  <c r="E66" i="3"/>
  <c r="G66" i="3" s="1"/>
  <c r="E68" i="3"/>
  <c r="G68" i="3" s="1"/>
  <c r="E71" i="3"/>
  <c r="G71" i="3" s="1"/>
  <c r="E72" i="3"/>
  <c r="G72" i="3" s="1"/>
  <c r="E75" i="3"/>
  <c r="G75" i="3" s="1"/>
  <c r="E77" i="3"/>
  <c r="G77" i="3" s="1"/>
  <c r="E83" i="3"/>
  <c r="G83" i="3" s="1"/>
  <c r="E84" i="3"/>
  <c r="G84" i="3" s="1"/>
  <c r="E87" i="3"/>
  <c r="G87" i="3" s="1"/>
  <c r="E89" i="3"/>
  <c r="G89" i="3" s="1"/>
  <c r="E90" i="3"/>
  <c r="G90" i="3" s="1"/>
  <c r="E95" i="3"/>
  <c r="G95" i="3" s="1"/>
  <c r="E96" i="3"/>
  <c r="G96" i="3" s="1"/>
  <c r="E98" i="3"/>
  <c r="E99" i="3"/>
  <c r="G99" i="3" s="1"/>
  <c r="E101" i="3"/>
  <c r="G101" i="3" s="1"/>
  <c r="E107" i="3"/>
  <c r="G107" i="3" s="1"/>
  <c r="E108" i="3"/>
  <c r="G108" i="3" s="1"/>
  <c r="E111" i="3"/>
  <c r="G111" i="3" s="1"/>
  <c r="E112" i="3"/>
  <c r="G112" i="3" s="1"/>
  <c r="E119" i="3"/>
  <c r="G119" i="3" s="1"/>
  <c r="E120" i="3"/>
  <c r="G120" i="3" s="1"/>
  <c r="E122" i="3"/>
  <c r="G122" i="3" s="1"/>
  <c r="E123" i="3"/>
  <c r="G123" i="3" s="1"/>
  <c r="E124" i="3"/>
  <c r="G124" i="3" s="1"/>
  <c r="E131" i="3"/>
  <c r="G131" i="3" s="1"/>
  <c r="E132" i="3"/>
  <c r="G132" i="3" s="1"/>
  <c r="E134" i="3"/>
  <c r="G134" i="3" s="1"/>
  <c r="E135" i="3"/>
  <c r="G135" i="3" s="1"/>
  <c r="E143" i="3"/>
  <c r="G143" i="3" s="1"/>
  <c r="E144" i="3"/>
  <c r="G144" i="3" s="1"/>
  <c r="E147" i="3"/>
  <c r="G147" i="3" s="1"/>
  <c r="E150" i="3"/>
  <c r="G150" i="3" s="1"/>
  <c r="E155" i="3"/>
  <c r="G155" i="3" s="1"/>
  <c r="E156" i="3"/>
  <c r="G156" i="3" s="1"/>
  <c r="E159" i="3"/>
  <c r="G159" i="3" s="1"/>
  <c r="E160" i="3"/>
  <c r="G160" i="3" s="1"/>
  <c r="E2" i="2"/>
  <c r="G2" i="2" s="1"/>
  <c r="E3" i="2"/>
  <c r="G3" i="2" s="1"/>
  <c r="E4" i="2"/>
  <c r="G4" i="2" s="1"/>
  <c r="E8" i="2"/>
  <c r="G8" i="2" s="1"/>
  <c r="E10" i="2"/>
  <c r="G10" i="2" s="1"/>
  <c r="E11" i="2"/>
  <c r="G11" i="2" s="1"/>
  <c r="E12" i="2"/>
  <c r="G12" i="2" s="1"/>
  <c r="E14" i="2"/>
  <c r="G14" i="2" s="1"/>
  <c r="E15" i="2"/>
  <c r="G15" i="2" s="1"/>
  <c r="E17" i="2"/>
  <c r="G17" i="2" s="1"/>
  <c r="E20" i="2"/>
  <c r="G20" i="2" s="1"/>
  <c r="E21" i="2"/>
  <c r="G21" i="2" s="1"/>
  <c r="E22" i="2"/>
  <c r="G22" i="2" s="1"/>
  <c r="E24" i="2"/>
  <c r="G24" i="2" s="1"/>
  <c r="E26" i="2"/>
  <c r="G26" i="2" s="1"/>
  <c r="E27" i="2"/>
  <c r="G27" i="2" s="1"/>
  <c r="E28" i="2"/>
  <c r="G28" i="2" s="1"/>
  <c r="E34" i="2"/>
  <c r="G34" i="2" s="1"/>
  <c r="E36" i="2"/>
  <c r="G36" i="2" s="1"/>
  <c r="E38" i="2"/>
  <c r="G38" i="2" s="1"/>
  <c r="E39" i="2"/>
  <c r="G39" i="2" s="1"/>
  <c r="E40" i="2"/>
  <c r="G40" i="2" s="1"/>
  <c r="E44" i="2"/>
  <c r="G44" i="2" s="1"/>
  <c r="E46" i="2"/>
  <c r="G46" i="2" s="1"/>
  <c r="E50" i="2"/>
  <c r="G50" i="2" s="1"/>
  <c r="E51" i="2"/>
  <c r="G51" i="2" s="1"/>
  <c r="E53" i="2"/>
  <c r="G53" i="2" s="1"/>
  <c r="E56" i="2"/>
  <c r="G56" i="2" s="1"/>
  <c r="E57" i="2"/>
  <c r="G57" i="2" s="1"/>
  <c r="E59" i="2"/>
  <c r="G59" i="2" s="1"/>
  <c r="E60" i="2"/>
  <c r="G60" i="2" s="1"/>
  <c r="E63" i="2"/>
  <c r="G63" i="2" s="1"/>
  <c r="E64" i="2"/>
  <c r="G64" i="2" s="1"/>
  <c r="E65" i="2"/>
  <c r="G65" i="2" s="1"/>
  <c r="E72" i="2"/>
  <c r="G72" i="2" s="1"/>
  <c r="E74" i="2"/>
  <c r="G74" i="2" s="1"/>
  <c r="E75" i="2"/>
  <c r="G75" i="2" s="1"/>
  <c r="E77" i="2"/>
  <c r="G77" i="2" s="1"/>
  <c r="E80" i="2"/>
  <c r="G80" i="2" s="1"/>
  <c r="E82" i="2"/>
  <c r="G82" i="2" s="1"/>
  <c r="E84" i="2"/>
  <c r="G84" i="2" s="1"/>
  <c r="E86" i="2"/>
  <c r="G86" i="2" s="1"/>
  <c r="E87" i="2"/>
  <c r="G87" i="2" s="1"/>
  <c r="E88" i="2"/>
  <c r="G88" i="2" s="1"/>
  <c r="E89" i="2"/>
  <c r="G89" i="2" s="1"/>
  <c r="E92" i="2"/>
  <c r="G92" i="2" s="1"/>
  <c r="E93" i="2"/>
  <c r="G93" i="2" s="1"/>
  <c r="E94" i="2"/>
  <c r="G94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6" i="2"/>
  <c r="G106" i="2" s="1"/>
  <c r="E110" i="2"/>
  <c r="G110" i="2" s="1"/>
  <c r="E111" i="2"/>
  <c r="G111" i="2" s="1"/>
  <c r="E113" i="2"/>
  <c r="G113" i="2" s="1"/>
  <c r="E116" i="2"/>
  <c r="G116" i="2" s="1"/>
  <c r="E117" i="2"/>
  <c r="G117" i="2" s="1"/>
  <c r="E118" i="2"/>
  <c r="G118" i="2" s="1"/>
  <c r="E120" i="2"/>
  <c r="G120" i="2" s="1"/>
  <c r="E122" i="2"/>
  <c r="G122" i="2" s="1"/>
  <c r="E123" i="2"/>
  <c r="G123" i="2" s="1"/>
  <c r="E125" i="2"/>
  <c r="G125" i="2" s="1"/>
  <c r="E5" i="2"/>
  <c r="G5" i="2" s="1"/>
  <c r="E9" i="2"/>
  <c r="G9" i="2" s="1"/>
  <c r="E29" i="2"/>
  <c r="G29" i="2" s="1"/>
  <c r="E32" i="2"/>
  <c r="G32" i="2" s="1"/>
  <c r="E33" i="2"/>
  <c r="G33" i="2" s="1"/>
  <c r="E35" i="2"/>
  <c r="G35" i="2" s="1"/>
  <c r="E41" i="2"/>
  <c r="G41" i="2" s="1"/>
  <c r="E45" i="2"/>
  <c r="G45" i="2" s="1"/>
  <c r="E48" i="2"/>
  <c r="G48" i="2" s="1"/>
  <c r="E68" i="2"/>
  <c r="G68" i="2" s="1"/>
  <c r="E69" i="2"/>
  <c r="G69" i="2" s="1"/>
  <c r="E81" i="2"/>
  <c r="G81" i="2" s="1"/>
  <c r="E104" i="2"/>
  <c r="G104" i="2" s="1"/>
  <c r="E105" i="2"/>
  <c r="G105" i="2" s="1"/>
  <c r="E108" i="2"/>
  <c r="G108" i="2" s="1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F42" i="5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F30" i="5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F18" i="5"/>
  <c r="F17" i="5"/>
  <c r="G17" i="5" s="1"/>
  <c r="F16" i="5"/>
  <c r="G16" i="5" s="1"/>
  <c r="F15" i="5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F2" i="5"/>
  <c r="G2" i="5" s="1"/>
  <c r="F43" i="5"/>
  <c r="F3" i="4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E7" i="2"/>
  <c r="G7" i="2" s="1"/>
  <c r="E19" i="2"/>
  <c r="G19" i="2" s="1"/>
  <c r="E31" i="2"/>
  <c r="G31" i="2" s="1"/>
  <c r="E43" i="2"/>
  <c r="G43" i="2" s="1"/>
  <c r="E55" i="2"/>
  <c r="G55" i="2" s="1"/>
  <c r="E58" i="2"/>
  <c r="G58" i="2" s="1"/>
  <c r="E62" i="2"/>
  <c r="G62" i="2" s="1"/>
  <c r="E67" i="2"/>
  <c r="G67" i="2" s="1"/>
  <c r="E70" i="2"/>
  <c r="G70" i="2" s="1"/>
  <c r="E79" i="2"/>
  <c r="G79" i="2" s="1"/>
  <c r="E91" i="2"/>
  <c r="G91" i="2" s="1"/>
  <c r="E103" i="2"/>
  <c r="G103" i="2" s="1"/>
  <c r="E115" i="2"/>
  <c r="G115" i="2" s="1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2" i="4"/>
  <c r="H3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E162" i="3"/>
  <c r="G162" i="3" s="1"/>
  <c r="E5" i="3"/>
  <c r="G5" i="3" s="1"/>
  <c r="E7" i="3"/>
  <c r="G7" i="3" s="1"/>
  <c r="E10" i="3"/>
  <c r="G10" i="3" s="1"/>
  <c r="E13" i="3"/>
  <c r="G13" i="3" s="1"/>
  <c r="E23" i="3"/>
  <c r="G23" i="3" s="1"/>
  <c r="E27" i="3"/>
  <c r="G27" i="3" s="1"/>
  <c r="E28" i="3"/>
  <c r="G28" i="3" s="1"/>
  <c r="E31" i="3"/>
  <c r="G31" i="3" s="1"/>
  <c r="E34" i="3"/>
  <c r="G34" i="3" s="1"/>
  <c r="E39" i="3"/>
  <c r="G39" i="3" s="1"/>
  <c r="E41" i="3"/>
  <c r="G41" i="3" s="1"/>
  <c r="E50" i="3"/>
  <c r="G50" i="3" s="1"/>
  <c r="E51" i="3"/>
  <c r="G51" i="3" s="1"/>
  <c r="E53" i="3"/>
  <c r="G53" i="3" s="1"/>
  <c r="E55" i="3"/>
  <c r="G55" i="3" s="1"/>
  <c r="E59" i="3"/>
  <c r="G59" i="3" s="1"/>
  <c r="E70" i="3"/>
  <c r="G70" i="3" s="1"/>
  <c r="E74" i="3"/>
  <c r="G74" i="3" s="1"/>
  <c r="E76" i="3"/>
  <c r="G76" i="3" s="1"/>
  <c r="E79" i="3"/>
  <c r="G79" i="3" s="1"/>
  <c r="E86" i="3"/>
  <c r="G86" i="3" s="1"/>
  <c r="E100" i="3"/>
  <c r="G100" i="3" s="1"/>
  <c r="E103" i="3"/>
  <c r="G103" i="3" s="1"/>
  <c r="E106" i="3"/>
  <c r="G106" i="3" s="1"/>
  <c r="E113" i="3"/>
  <c r="G113" i="3" s="1"/>
  <c r="E114" i="3"/>
  <c r="G114" i="3" s="1"/>
  <c r="E125" i="3"/>
  <c r="G125" i="3" s="1"/>
  <c r="E127" i="3"/>
  <c r="G127" i="3" s="1"/>
  <c r="E130" i="3"/>
  <c r="G130" i="3" s="1"/>
  <c r="E137" i="3"/>
  <c r="G137" i="3" s="1"/>
  <c r="E149" i="3"/>
  <c r="G149" i="3" s="1"/>
  <c r="E151" i="3"/>
  <c r="G151" i="3" s="1"/>
  <c r="E152" i="3"/>
  <c r="G152" i="3" s="1"/>
  <c r="E154" i="3"/>
  <c r="G154" i="3" s="1"/>
  <c r="E161" i="3"/>
  <c r="G161" i="3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G43" i="5" l="1"/>
  <c r="G31" i="5"/>
  <c r="G19" i="5"/>
  <c r="G42" i="5"/>
  <c r="G30" i="5"/>
  <c r="G1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416132-D2DC-4C9E-9DA5-DC67A43022E7}" keepAlive="1" name="查询 - 电导数据01" description="与工作簿中“电导数据01”查询的连接。" type="5" refreshedVersion="7" background="1" saveData="1">
    <dbPr connection="Provider=Microsoft.Mashup.OleDb.1;Data Source=$Workbook$;Location=电导数据01;Extended Properties=&quot;&quot;" command="SELECT * FROM [电导数据01]"/>
  </connection>
  <connection id="2" xr16:uid="{F573D182-23DC-4A11-84E0-D0C9FE1F5AFC}" keepAlive="1" name="查询 - 电导数据02" description="与工作簿中“电导数据02”查询的连接。" type="5" refreshedVersion="7" background="1" saveData="1">
    <dbPr connection="Provider=Microsoft.Mashup.OleDb.1;Data Source=$Workbook$;Location=电导数据02;Extended Properties=&quot;&quot;" command="SELECT * FROM [电导数据02]"/>
  </connection>
  <connection id="3" xr16:uid="{FE88B0FC-BCF8-4BC5-A42F-186478E7031A}" keepAlive="1" name="查询 - 霍尔数据01" description="与工作簿中“霍尔数据01”查询的连接。" type="5" refreshedVersion="7" background="1" saveData="1">
    <dbPr connection="Provider=Microsoft.Mashup.OleDb.1;Data Source=$Workbook$;Location=霍尔数据01;Extended Properties=&quot;&quot;" command="SELECT * FROM [霍尔数据01]"/>
  </connection>
  <connection id="4" xr16:uid="{C8BB5A35-48AB-467A-BE9E-5FD7203C686A}" keepAlive="1" name="查询 - 霍尔数据02" description="与工作簿中“霍尔数据02”查询的连接。" type="5" refreshedVersion="7" background="1" saveData="1">
    <dbPr connection="Provider=Microsoft.Mashup.OleDb.1;Data Source=$Workbook$;Location=霍尔数据02;Extended Properties=&quot;&quot;" command="SELECT * FROM [霍尔数据02]"/>
  </connection>
</connections>
</file>

<file path=xl/sharedStrings.xml><?xml version="1.0" encoding="utf-8"?>
<sst xmlns="http://schemas.openxmlformats.org/spreadsheetml/2006/main" count="42" uniqueCount="19">
  <si>
    <t>温度</t>
    <phoneticPr fontId="1" type="noConversion"/>
  </si>
  <si>
    <t>电导电压+</t>
    <phoneticPr fontId="1" type="noConversion"/>
  </si>
  <si>
    <t>电导电压-</t>
    <phoneticPr fontId="1" type="noConversion"/>
  </si>
  <si>
    <t>电流（ma)</t>
    <phoneticPr fontId="1" type="noConversion"/>
  </si>
  <si>
    <t>参数</t>
    <phoneticPr fontId="1" type="noConversion"/>
  </si>
  <si>
    <t>数值</t>
    <phoneticPr fontId="1" type="noConversion"/>
  </si>
  <si>
    <t>电导电压</t>
    <phoneticPr fontId="1" type="noConversion"/>
  </si>
  <si>
    <t>厚b</t>
    <phoneticPr fontId="1" type="noConversion"/>
  </si>
  <si>
    <t>宽a</t>
    <phoneticPr fontId="1" type="noConversion"/>
  </si>
  <si>
    <t>长l</t>
    <phoneticPr fontId="1" type="noConversion"/>
  </si>
  <si>
    <t>电导</t>
    <phoneticPr fontId="1" type="noConversion"/>
  </si>
  <si>
    <t>1/T</t>
    <phoneticPr fontId="1" type="noConversion"/>
  </si>
  <si>
    <t>U1</t>
    <phoneticPr fontId="1" type="noConversion"/>
  </si>
  <si>
    <t>U2</t>
    <phoneticPr fontId="1" type="noConversion"/>
  </si>
  <si>
    <t>U3</t>
    <phoneticPr fontId="1" type="noConversion"/>
  </si>
  <si>
    <t>U4</t>
    <phoneticPr fontId="1" type="noConversion"/>
  </si>
  <si>
    <t>Uh</t>
    <phoneticPr fontId="1" type="noConversion"/>
  </si>
  <si>
    <t>Rh</t>
    <phoneticPr fontId="1" type="noConversion"/>
  </si>
  <si>
    <t>电阻率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</si>
</sst>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13">
    <dxf>
      <numFmt numFmtId="176" formatCode="0.00000_ "/>
    </dxf>
    <dxf>
      <numFmt numFmtId="0" formatCode="General"/>
    </dxf>
    <dxf>
      <numFmt numFmtId="176" formatCode="0.00000_ 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_ 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_ 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电导率与</a:t>
            </a:r>
            <a:r>
              <a:rPr lang="en-US" altLang="zh-CN">
                <a:solidFill>
                  <a:schemeClr val="tx1"/>
                </a:solidFill>
              </a:rPr>
              <a:t>1/T</a:t>
            </a:r>
            <a:endParaRPr lang="zh-CN" alt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电导数据01!$E$1</c:f>
              <c:strCache>
                <c:ptCount val="1"/>
                <c:pt idx="0">
                  <c:v>电导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电导数据01!$F:$F</c15:sqref>
                  </c15:fullRef>
                </c:ext>
              </c:extLst>
              <c:f>电导数据01!$F$2:$F$1048576</c:f>
              <c:strCache>
                <c:ptCount val="124"/>
                <c:pt idx="0">
                  <c:v>0.00251 </c:v>
                </c:pt>
                <c:pt idx="1">
                  <c:v>0.00252 </c:v>
                </c:pt>
                <c:pt idx="2">
                  <c:v>0.00253 </c:v>
                </c:pt>
                <c:pt idx="3">
                  <c:v>0.00253 </c:v>
                </c:pt>
                <c:pt idx="4">
                  <c:v>0.00253 </c:v>
                </c:pt>
                <c:pt idx="5">
                  <c:v>0.00254 </c:v>
                </c:pt>
                <c:pt idx="6">
                  <c:v>0.00254 </c:v>
                </c:pt>
                <c:pt idx="7">
                  <c:v>0.00255 </c:v>
                </c:pt>
                <c:pt idx="8">
                  <c:v>0.00255 </c:v>
                </c:pt>
                <c:pt idx="9">
                  <c:v>0.00256 </c:v>
                </c:pt>
                <c:pt idx="10">
                  <c:v>0.00256 </c:v>
                </c:pt>
                <c:pt idx="11">
                  <c:v>0.00257 </c:v>
                </c:pt>
                <c:pt idx="12">
                  <c:v>0.00257 </c:v>
                </c:pt>
                <c:pt idx="13">
                  <c:v>0.00258 </c:v>
                </c:pt>
                <c:pt idx="14">
                  <c:v>0.00258 </c:v>
                </c:pt>
                <c:pt idx="15">
                  <c:v>0.00258 </c:v>
                </c:pt>
                <c:pt idx="16">
                  <c:v>0.00259 </c:v>
                </c:pt>
                <c:pt idx="17">
                  <c:v>0.00259 </c:v>
                </c:pt>
                <c:pt idx="18">
                  <c:v>0.00260 </c:v>
                </c:pt>
                <c:pt idx="19">
                  <c:v>0.00260 </c:v>
                </c:pt>
                <c:pt idx="20">
                  <c:v>0.00260 </c:v>
                </c:pt>
                <c:pt idx="21">
                  <c:v>0.00261 </c:v>
                </c:pt>
                <c:pt idx="22">
                  <c:v>0.00261 </c:v>
                </c:pt>
                <c:pt idx="23">
                  <c:v>0.00262 </c:v>
                </c:pt>
                <c:pt idx="24">
                  <c:v>0.00262 </c:v>
                </c:pt>
                <c:pt idx="25">
                  <c:v>0.00263 </c:v>
                </c:pt>
                <c:pt idx="26">
                  <c:v>0.00263 </c:v>
                </c:pt>
                <c:pt idx="27">
                  <c:v>0.00264 </c:v>
                </c:pt>
                <c:pt idx="28">
                  <c:v>0.00264 </c:v>
                </c:pt>
                <c:pt idx="29">
                  <c:v>0.00264 </c:v>
                </c:pt>
                <c:pt idx="30">
                  <c:v>0.00265 </c:v>
                </c:pt>
                <c:pt idx="31">
                  <c:v>0.00265 </c:v>
                </c:pt>
                <c:pt idx="32">
                  <c:v>0.00266 </c:v>
                </c:pt>
                <c:pt idx="33">
                  <c:v>0.00266 </c:v>
                </c:pt>
                <c:pt idx="34">
                  <c:v>0.00267 </c:v>
                </c:pt>
                <c:pt idx="35">
                  <c:v>0.00268 </c:v>
                </c:pt>
                <c:pt idx="36">
                  <c:v>0.00268 </c:v>
                </c:pt>
                <c:pt idx="37">
                  <c:v>0.00268 </c:v>
                </c:pt>
                <c:pt idx="38">
                  <c:v>0.00269 </c:v>
                </c:pt>
                <c:pt idx="39">
                  <c:v>0.00269 </c:v>
                </c:pt>
                <c:pt idx="40">
                  <c:v>0.00270 </c:v>
                </c:pt>
                <c:pt idx="41">
                  <c:v>0.00270 </c:v>
                </c:pt>
                <c:pt idx="42">
                  <c:v>0.00271 </c:v>
                </c:pt>
                <c:pt idx="43">
                  <c:v>0.00271 </c:v>
                </c:pt>
                <c:pt idx="44">
                  <c:v>0.00272 </c:v>
                </c:pt>
                <c:pt idx="45">
                  <c:v>0.00272 </c:v>
                </c:pt>
                <c:pt idx="46">
                  <c:v>0.00272 </c:v>
                </c:pt>
                <c:pt idx="47">
                  <c:v>0.00273 </c:v>
                </c:pt>
                <c:pt idx="48">
                  <c:v>0.00273 </c:v>
                </c:pt>
                <c:pt idx="49">
                  <c:v>0.00274 </c:v>
                </c:pt>
                <c:pt idx="50">
                  <c:v>0.00274 </c:v>
                </c:pt>
                <c:pt idx="51">
                  <c:v>0.00275 </c:v>
                </c:pt>
                <c:pt idx="52">
                  <c:v>0.00275 </c:v>
                </c:pt>
                <c:pt idx="53">
                  <c:v>0.00276 </c:v>
                </c:pt>
                <c:pt idx="54">
                  <c:v>0.00276 </c:v>
                </c:pt>
                <c:pt idx="55">
                  <c:v>0.00277 </c:v>
                </c:pt>
                <c:pt idx="56">
                  <c:v>0.00277 </c:v>
                </c:pt>
                <c:pt idx="57">
                  <c:v>0.00278 </c:v>
                </c:pt>
                <c:pt idx="58">
                  <c:v>0.00278 </c:v>
                </c:pt>
                <c:pt idx="59">
                  <c:v>0.00279 </c:v>
                </c:pt>
                <c:pt idx="60">
                  <c:v>0.00279 </c:v>
                </c:pt>
                <c:pt idx="61">
                  <c:v>0.00280 </c:v>
                </c:pt>
                <c:pt idx="62">
                  <c:v>0.00280 </c:v>
                </c:pt>
                <c:pt idx="63">
                  <c:v>0.00280 </c:v>
                </c:pt>
                <c:pt idx="64">
                  <c:v>0.00281 </c:v>
                </c:pt>
                <c:pt idx="65">
                  <c:v>0.00283 </c:v>
                </c:pt>
                <c:pt idx="66">
                  <c:v>0.00284 </c:v>
                </c:pt>
                <c:pt idx="67">
                  <c:v>0.00284 </c:v>
                </c:pt>
                <c:pt idx="68">
                  <c:v>0.00285 </c:v>
                </c:pt>
                <c:pt idx="69">
                  <c:v>0.00285 </c:v>
                </c:pt>
                <c:pt idx="70">
                  <c:v>0.00286 </c:v>
                </c:pt>
                <c:pt idx="71">
                  <c:v>0.00286 </c:v>
                </c:pt>
                <c:pt idx="72">
                  <c:v>0.00287 </c:v>
                </c:pt>
                <c:pt idx="73">
                  <c:v>0.00287 </c:v>
                </c:pt>
                <c:pt idx="74">
                  <c:v>0.00288 </c:v>
                </c:pt>
                <c:pt idx="75">
                  <c:v>0.00288 </c:v>
                </c:pt>
                <c:pt idx="76">
                  <c:v>0.00288 </c:v>
                </c:pt>
                <c:pt idx="77">
                  <c:v>0.00289 </c:v>
                </c:pt>
                <c:pt idx="78">
                  <c:v>0.00289 </c:v>
                </c:pt>
                <c:pt idx="79">
                  <c:v>0.00290 </c:v>
                </c:pt>
                <c:pt idx="80">
                  <c:v>0.00290 </c:v>
                </c:pt>
                <c:pt idx="81">
                  <c:v>0.00291 </c:v>
                </c:pt>
                <c:pt idx="82">
                  <c:v>0.00291 </c:v>
                </c:pt>
                <c:pt idx="83">
                  <c:v>0.00292 </c:v>
                </c:pt>
                <c:pt idx="84">
                  <c:v>0.00292 </c:v>
                </c:pt>
                <c:pt idx="85">
                  <c:v>0.00293 </c:v>
                </c:pt>
                <c:pt idx="86">
                  <c:v>0.00293 </c:v>
                </c:pt>
                <c:pt idx="87">
                  <c:v>0.00294 </c:v>
                </c:pt>
                <c:pt idx="88">
                  <c:v>0.00294 </c:v>
                </c:pt>
                <c:pt idx="89">
                  <c:v>0.00295 </c:v>
                </c:pt>
                <c:pt idx="90">
                  <c:v>0.00295 </c:v>
                </c:pt>
                <c:pt idx="91">
                  <c:v>0.00296 </c:v>
                </c:pt>
                <c:pt idx="92">
                  <c:v>0.00296 </c:v>
                </c:pt>
                <c:pt idx="93">
                  <c:v>0.00297 </c:v>
                </c:pt>
                <c:pt idx="94">
                  <c:v>0.00297 </c:v>
                </c:pt>
                <c:pt idx="95">
                  <c:v>0.00298 </c:v>
                </c:pt>
                <c:pt idx="96">
                  <c:v>0.00298 </c:v>
                </c:pt>
                <c:pt idx="97">
                  <c:v>0.00299 </c:v>
                </c:pt>
                <c:pt idx="98">
                  <c:v>0.00299 </c:v>
                </c:pt>
                <c:pt idx="99">
                  <c:v>0.00300 </c:v>
                </c:pt>
                <c:pt idx="100">
                  <c:v>0.00300 </c:v>
                </c:pt>
                <c:pt idx="101">
                  <c:v>0.00301 </c:v>
                </c:pt>
                <c:pt idx="102">
                  <c:v>0.00301 </c:v>
                </c:pt>
                <c:pt idx="103">
                  <c:v>0.00302 </c:v>
                </c:pt>
                <c:pt idx="104">
                  <c:v>0.00302 </c:v>
                </c:pt>
                <c:pt idx="105">
                  <c:v>0.00303 </c:v>
                </c:pt>
                <c:pt idx="106">
                  <c:v>0.00303 </c:v>
                </c:pt>
                <c:pt idx="107">
                  <c:v>0.00304 </c:v>
                </c:pt>
                <c:pt idx="108">
                  <c:v>0.00305 </c:v>
                </c:pt>
                <c:pt idx="109">
                  <c:v>0.00305 </c:v>
                </c:pt>
                <c:pt idx="110">
                  <c:v>0.00306 </c:v>
                </c:pt>
                <c:pt idx="111">
                  <c:v>0.00306 </c:v>
                </c:pt>
                <c:pt idx="112">
                  <c:v>0.00307 </c:v>
                </c:pt>
                <c:pt idx="113">
                  <c:v>0.00307 </c:v>
                </c:pt>
                <c:pt idx="114">
                  <c:v>0.00308 </c:v>
                </c:pt>
                <c:pt idx="115">
                  <c:v>0.00309 </c:v>
                </c:pt>
                <c:pt idx="116">
                  <c:v>0.00309 </c:v>
                </c:pt>
                <c:pt idx="117">
                  <c:v>0.00310 </c:v>
                </c:pt>
                <c:pt idx="118">
                  <c:v>0.00310 </c:v>
                </c:pt>
                <c:pt idx="119">
                  <c:v>0.00311 </c:v>
                </c:pt>
                <c:pt idx="120">
                  <c:v>0.00311 </c:v>
                </c:pt>
                <c:pt idx="121">
                  <c:v>0.00312 </c:v>
                </c:pt>
                <c:pt idx="122">
                  <c:v>0.00312 </c:v>
                </c:pt>
                <c:pt idx="123">
                  <c:v>0.00313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电导数据01!$E$2:$E$125</c15:sqref>
                  </c15:fullRef>
                </c:ext>
              </c:extLst>
              <c:f>电导数据01!$E$3:$E$125</c:f>
              <c:numCache>
                <c:formatCode>General</c:formatCode>
                <c:ptCount val="123"/>
                <c:pt idx="0">
                  <c:v>0.11068950707748708</c:v>
                </c:pt>
                <c:pt idx="1">
                  <c:v>0.10911265226670624</c:v>
                </c:pt>
                <c:pt idx="2">
                  <c:v>0.10777395060504295</c:v>
                </c:pt>
                <c:pt idx="3">
                  <c:v>0.10717470334042116</c:v>
                </c:pt>
                <c:pt idx="4">
                  <c:v>0.10593444776372381</c:v>
                </c:pt>
                <c:pt idx="5">
                  <c:v>0.10540695517253011</c:v>
                </c:pt>
                <c:pt idx="6">
                  <c:v>0.10420704689733939</c:v>
                </c:pt>
                <c:pt idx="7">
                  <c:v>0.10311234295990165</c:v>
                </c:pt>
                <c:pt idx="8">
                  <c:v>0.10202166123911427</c:v>
                </c:pt>
                <c:pt idx="9">
                  <c:v>0.10097215995605691</c:v>
                </c:pt>
                <c:pt idx="10">
                  <c:v>9.997240761549811E-2</c:v>
                </c:pt>
                <c:pt idx="11">
                  <c:v>9.9073464955733964E-2</c:v>
                </c:pt>
                <c:pt idx="12">
                  <c:v>9.8182060959278006E-2</c:v>
                </c:pt>
                <c:pt idx="13">
                  <c:v>9.7437776236095619E-2</c:v>
                </c:pt>
                <c:pt idx="14">
                  <c:v>9.6965371726449034E-2</c:v>
                </c:pt>
                <c:pt idx="15">
                  <c:v>9.6230830818500937E-2</c:v>
                </c:pt>
                <c:pt idx="16">
                  <c:v>9.5516092551273052E-2</c:v>
                </c:pt>
                <c:pt idx="17">
                  <c:v>9.481153363344344E-2</c:v>
                </c:pt>
                <c:pt idx="18">
                  <c:v>9.4125797245502671E-2</c:v>
                </c:pt>
                <c:pt idx="19">
                  <c:v>9.3538719417515681E-2</c:v>
                </c:pt>
                <c:pt idx="20">
                  <c:v>9.290330252659823E-2</c:v>
                </c:pt>
                <c:pt idx="21">
                  <c:v>9.2268286651731493E-2</c:v>
                </c:pt>
                <c:pt idx="22">
                  <c:v>9.1750863375624367E-2</c:v>
                </c:pt>
                <c:pt idx="23">
                  <c:v>9.1223896282078859E-2</c:v>
                </c:pt>
                <c:pt idx="24">
                  <c:v>9.0718088098149699E-2</c:v>
                </c:pt>
                <c:pt idx="25">
                  <c:v>9.0308457567668129E-2</c:v>
                </c:pt>
                <c:pt idx="26">
                  <c:v>8.985791666217377E-2</c:v>
                </c:pt>
                <c:pt idx="27">
                  <c:v>8.9433599129989938E-2</c:v>
                </c:pt>
                <c:pt idx="28">
                  <c:v>8.9020877176115343E-2</c:v>
                </c:pt>
                <c:pt idx="29">
                  <c:v>8.8466764805797751E-2</c:v>
                </c:pt>
                <c:pt idx="30">
                  <c:v>8.7933733138706685E-2</c:v>
                </c:pt>
                <c:pt idx="31">
                  <c:v>8.75981975794866E-2</c:v>
                </c:pt>
                <c:pt idx="32">
                  <c:v>8.7166935140826893E-2</c:v>
                </c:pt>
                <c:pt idx="33">
                  <c:v>8.6747121730500976E-2</c:v>
                </c:pt>
                <c:pt idx="34">
                  <c:v>8.6489927383056955E-2</c:v>
                </c:pt>
                <c:pt idx="35">
                  <c:v>8.6241095606878579E-2</c:v>
                </c:pt>
                <c:pt idx="36">
                  <c:v>8.6028313638584736E-2</c:v>
                </c:pt>
                <c:pt idx="37">
                  <c:v>8.5782421466193137E-2</c:v>
                </c:pt>
                <c:pt idx="38">
                  <c:v>8.5598556465943734E-2</c:v>
                </c:pt>
                <c:pt idx="39">
                  <c:v>8.5287846481876331E-2</c:v>
                </c:pt>
                <c:pt idx="40">
                  <c:v>8.5113047149223603E-2</c:v>
                </c:pt>
                <c:pt idx="41">
                  <c:v>8.497245193108395E-2</c:v>
                </c:pt>
                <c:pt idx="42">
                  <c:v>8.4819080900439367E-2</c:v>
                </c:pt>
                <c:pt idx="43">
                  <c:v>8.4599792222910294E-2</c:v>
                </c:pt>
                <c:pt idx="44">
                  <c:v>8.4500282230942664E-2</c:v>
                </c:pt>
                <c:pt idx="45">
                  <c:v>8.4276101994309682E-2</c:v>
                </c:pt>
                <c:pt idx="46">
                  <c:v>8.422357653733295E-2</c:v>
                </c:pt>
                <c:pt idx="47">
                  <c:v>8.4138255982230001E-2</c:v>
                </c:pt>
                <c:pt idx="48">
                  <c:v>8.3974901581415351E-2</c:v>
                </c:pt>
                <c:pt idx="49">
                  <c:v>8.394867713674567E-2</c:v>
                </c:pt>
                <c:pt idx="50">
                  <c:v>8.3915990024067091E-2</c:v>
                </c:pt>
                <c:pt idx="51">
                  <c:v>8.3903034940579879E-2</c:v>
                </c:pt>
                <c:pt idx="52">
                  <c:v>8.3974901581415351E-2</c:v>
                </c:pt>
                <c:pt idx="53">
                  <c:v>8.3915990024067091E-2</c:v>
                </c:pt>
                <c:pt idx="54">
                  <c:v>8.3974619510998993E-2</c:v>
                </c:pt>
                <c:pt idx="55">
                  <c:v>8.4014127815733503E-2</c:v>
                </c:pt>
                <c:pt idx="56">
                  <c:v>8.4020622021468941E-2</c:v>
                </c:pt>
                <c:pt idx="57">
                  <c:v>8.4066392273962287E-2</c:v>
                </c:pt>
                <c:pt idx="58">
                  <c:v>8.4092407464714816E-2</c:v>
                </c:pt>
                <c:pt idx="59">
                  <c:v>8.4184438001528791E-2</c:v>
                </c:pt>
                <c:pt idx="60">
                  <c:v>8.4184154521699306E-2</c:v>
                </c:pt>
                <c:pt idx="61">
                  <c:v>8.4263035491590532E-2</c:v>
                </c:pt>
                <c:pt idx="62">
                  <c:v>8.4322151091803216E-2</c:v>
                </c:pt>
                <c:pt idx="63">
                  <c:v>8.4447477047175715E-2</c:v>
                </c:pt>
                <c:pt idx="64">
                  <c:v>8.4500282230942664E-2</c:v>
                </c:pt>
                <c:pt idx="65">
                  <c:v>8.4507137472830965E-2</c:v>
                </c:pt>
                <c:pt idx="66">
                  <c:v>8.4626138644695453E-2</c:v>
                </c:pt>
                <c:pt idx="67">
                  <c:v>8.4719054670900337E-2</c:v>
                </c:pt>
                <c:pt idx="68">
                  <c:v>8.4772200143773652E-2</c:v>
                </c:pt>
                <c:pt idx="69">
                  <c:v>8.4872351982618138E-2</c:v>
                </c:pt>
                <c:pt idx="70">
                  <c:v>8.5052817799853714E-2</c:v>
                </c:pt>
                <c:pt idx="71">
                  <c:v>8.5166688242227687E-2</c:v>
                </c:pt>
                <c:pt idx="72">
                  <c:v>8.5335008175093777E-2</c:v>
                </c:pt>
                <c:pt idx="73">
                  <c:v>8.5470085470085458E-2</c:v>
                </c:pt>
                <c:pt idx="74">
                  <c:v>8.5612333655235712E-2</c:v>
                </c:pt>
                <c:pt idx="75">
                  <c:v>8.5768883735131959E-2</c:v>
                </c:pt>
                <c:pt idx="76">
                  <c:v>8.5836909871244635E-2</c:v>
                </c:pt>
                <c:pt idx="77">
                  <c:v>8.6028313638584736E-2</c:v>
                </c:pt>
                <c:pt idx="78">
                  <c:v>8.6193224523006706E-2</c:v>
                </c:pt>
                <c:pt idx="79">
                  <c:v>8.6406824065337381E-2</c:v>
                </c:pt>
                <c:pt idx="80">
                  <c:v>8.6649406104970558E-2</c:v>
                </c:pt>
                <c:pt idx="81">
                  <c:v>8.6851695518799926E-2</c:v>
                </c:pt>
                <c:pt idx="82">
                  <c:v>8.7019781336693455E-2</c:v>
                </c:pt>
                <c:pt idx="83">
                  <c:v>8.7131998006419881E-2</c:v>
                </c:pt>
                <c:pt idx="84">
                  <c:v>8.7350586821242263E-2</c:v>
                </c:pt>
                <c:pt idx="85">
                  <c:v>8.7548501870035975E-2</c:v>
                </c:pt>
                <c:pt idx="86">
                  <c:v>8.7776275828169159E-2</c:v>
                </c:pt>
                <c:pt idx="87">
                  <c:v>8.8005238071770034E-2</c:v>
                </c:pt>
                <c:pt idx="88">
                  <c:v>8.8120012407297763E-2</c:v>
                </c:pt>
                <c:pt idx="89">
                  <c:v>8.8387007816946972E-2</c:v>
                </c:pt>
                <c:pt idx="90">
                  <c:v>8.8626397195151793E-2</c:v>
                </c:pt>
                <c:pt idx="91">
                  <c:v>8.8801113921173014E-2</c:v>
                </c:pt>
                <c:pt idx="92">
                  <c:v>8.8984121673328601E-2</c:v>
                </c:pt>
                <c:pt idx="93">
                  <c:v>8.9109087344727403E-2</c:v>
                </c:pt>
                <c:pt idx="94">
                  <c:v>8.942624123622836E-2</c:v>
                </c:pt>
                <c:pt idx="95">
                  <c:v>8.962661551974474E-2</c:v>
                </c:pt>
                <c:pt idx="96">
                  <c:v>8.9805624705886558E-2</c:v>
                </c:pt>
                <c:pt idx="97">
                  <c:v>8.9984702600557881E-2</c:v>
                </c:pt>
                <c:pt idx="98">
                  <c:v>9.0255640074948268E-2</c:v>
                </c:pt>
                <c:pt idx="99">
                  <c:v>9.0520347163635412E-2</c:v>
                </c:pt>
                <c:pt idx="100">
                  <c:v>9.0741137313118614E-2</c:v>
                </c:pt>
                <c:pt idx="101">
                  <c:v>9.1023946579866233E-2</c:v>
                </c:pt>
                <c:pt idx="102">
                  <c:v>9.1239210963303577E-2</c:v>
                </c:pt>
                <c:pt idx="103">
                  <c:v>9.139364338931498E-2</c:v>
                </c:pt>
                <c:pt idx="104">
                  <c:v>9.1712155895991077E-2</c:v>
                </c:pt>
                <c:pt idx="105">
                  <c:v>9.2024426963893277E-2</c:v>
                </c:pt>
                <c:pt idx="106">
                  <c:v>9.2276119678436172E-2</c:v>
                </c:pt>
                <c:pt idx="107">
                  <c:v>9.2513099854939454E-2</c:v>
                </c:pt>
                <c:pt idx="108">
                  <c:v>9.2783313848837409E-2</c:v>
                </c:pt>
                <c:pt idx="109">
                  <c:v>9.3055110958914306E-2</c:v>
                </c:pt>
                <c:pt idx="110">
                  <c:v>9.3336867689389841E-2</c:v>
                </c:pt>
                <c:pt idx="111">
                  <c:v>9.363611507503998E-2</c:v>
                </c:pt>
                <c:pt idx="112">
                  <c:v>9.3896713615023455E-2</c:v>
                </c:pt>
                <c:pt idx="113">
                  <c:v>9.415061084916318E-2</c:v>
                </c:pt>
                <c:pt idx="114">
                  <c:v>9.4579104071062944E-2</c:v>
                </c:pt>
                <c:pt idx="115">
                  <c:v>9.4861540096075753E-2</c:v>
                </c:pt>
                <c:pt idx="116">
                  <c:v>9.5129013968744416E-2</c:v>
                </c:pt>
                <c:pt idx="117">
                  <c:v>9.5355791529354306E-2</c:v>
                </c:pt>
                <c:pt idx="118">
                  <c:v>9.5566479866054002E-2</c:v>
                </c:pt>
                <c:pt idx="119">
                  <c:v>9.5880954207256258E-2</c:v>
                </c:pt>
                <c:pt idx="120">
                  <c:v>9.608547764090937E-2</c:v>
                </c:pt>
                <c:pt idx="121">
                  <c:v>9.6368079808188956E-2</c:v>
                </c:pt>
                <c:pt idx="122">
                  <c:v>9.6696088063061292E-2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E-417C-B2B0-0CCFA7EF3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046736"/>
        <c:axId val="916047720"/>
      </c:lineChart>
      <c:catAx>
        <c:axId val="91604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1/T</a:t>
                </a:r>
                <a:r>
                  <a:rPr lang="zh-CN" altLang="en-US">
                    <a:solidFill>
                      <a:schemeClr val="tx1"/>
                    </a:solidFill>
                  </a:rPr>
                  <a:t>（</a:t>
                </a:r>
                <a:r>
                  <a:rPr lang="en-US" altLang="zh-CN">
                    <a:solidFill>
                      <a:schemeClr val="tx1"/>
                    </a:solidFill>
                  </a:rPr>
                  <a:t>1/K</a:t>
                </a:r>
                <a:r>
                  <a:rPr lang="zh-CN" altLang="en-US">
                    <a:solidFill>
                      <a:schemeClr val="tx1"/>
                    </a:solidFill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047720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916047720"/>
        <c:scaling>
          <c:orientation val="minMax"/>
          <c:max val="0.11200000000000002"/>
          <c:min val="8.200000000000001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电导率（</a:t>
                </a:r>
                <a:r>
                  <a:rPr lang="en-US" altLang="zh-CN">
                    <a:solidFill>
                      <a:schemeClr val="tx1"/>
                    </a:solidFill>
                  </a:rPr>
                  <a:t>A/V)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04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电阻率与</a:t>
            </a:r>
            <a:r>
              <a:rPr lang="en-US" altLang="zh-CN">
                <a:solidFill>
                  <a:schemeClr val="tx1"/>
                </a:solidFill>
              </a:rPr>
              <a:t>1/T</a:t>
            </a:r>
            <a:endParaRPr lang="zh-CN" alt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电导数据01!$G$1</c:f>
              <c:strCache>
                <c:ptCount val="1"/>
                <c:pt idx="0">
                  <c:v>电阻率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电导数据01!$F:$F</c15:sqref>
                  </c15:fullRef>
                </c:ext>
              </c:extLst>
              <c:f>电导数据01!$F$2:$F$1048576</c:f>
              <c:strCache>
                <c:ptCount val="124"/>
                <c:pt idx="0">
                  <c:v>0.00251 </c:v>
                </c:pt>
                <c:pt idx="1">
                  <c:v>0.00252 </c:v>
                </c:pt>
                <c:pt idx="2">
                  <c:v>0.00253 </c:v>
                </c:pt>
                <c:pt idx="3">
                  <c:v>0.00253 </c:v>
                </c:pt>
                <c:pt idx="4">
                  <c:v>0.00253 </c:v>
                </c:pt>
                <c:pt idx="5">
                  <c:v>0.00254 </c:v>
                </c:pt>
                <c:pt idx="6">
                  <c:v>0.00254 </c:v>
                </c:pt>
                <c:pt idx="7">
                  <c:v>0.00255 </c:v>
                </c:pt>
                <c:pt idx="8">
                  <c:v>0.00255 </c:v>
                </c:pt>
                <c:pt idx="9">
                  <c:v>0.00256 </c:v>
                </c:pt>
                <c:pt idx="10">
                  <c:v>0.00256 </c:v>
                </c:pt>
                <c:pt idx="11">
                  <c:v>0.00257 </c:v>
                </c:pt>
                <c:pt idx="12">
                  <c:v>0.00257 </c:v>
                </c:pt>
                <c:pt idx="13">
                  <c:v>0.00258 </c:v>
                </c:pt>
                <c:pt idx="14">
                  <c:v>0.00258 </c:v>
                </c:pt>
                <c:pt idx="15">
                  <c:v>0.00258 </c:v>
                </c:pt>
                <c:pt idx="16">
                  <c:v>0.00259 </c:v>
                </c:pt>
                <c:pt idx="17">
                  <c:v>0.00259 </c:v>
                </c:pt>
                <c:pt idx="18">
                  <c:v>0.00260 </c:v>
                </c:pt>
                <c:pt idx="19">
                  <c:v>0.00260 </c:v>
                </c:pt>
                <c:pt idx="20">
                  <c:v>0.00260 </c:v>
                </c:pt>
                <c:pt idx="21">
                  <c:v>0.00261 </c:v>
                </c:pt>
                <c:pt idx="22">
                  <c:v>0.00261 </c:v>
                </c:pt>
                <c:pt idx="23">
                  <c:v>0.00262 </c:v>
                </c:pt>
                <c:pt idx="24">
                  <c:v>0.00262 </c:v>
                </c:pt>
                <c:pt idx="25">
                  <c:v>0.00263 </c:v>
                </c:pt>
                <c:pt idx="26">
                  <c:v>0.00263 </c:v>
                </c:pt>
                <c:pt idx="27">
                  <c:v>0.00264 </c:v>
                </c:pt>
                <c:pt idx="28">
                  <c:v>0.00264 </c:v>
                </c:pt>
                <c:pt idx="29">
                  <c:v>0.00264 </c:v>
                </c:pt>
                <c:pt idx="30">
                  <c:v>0.00265 </c:v>
                </c:pt>
                <c:pt idx="31">
                  <c:v>0.00265 </c:v>
                </c:pt>
                <c:pt idx="32">
                  <c:v>0.00266 </c:v>
                </c:pt>
                <c:pt idx="33">
                  <c:v>0.00266 </c:v>
                </c:pt>
                <c:pt idx="34">
                  <c:v>0.00267 </c:v>
                </c:pt>
                <c:pt idx="35">
                  <c:v>0.00268 </c:v>
                </c:pt>
                <c:pt idx="36">
                  <c:v>0.00268 </c:v>
                </c:pt>
                <c:pt idx="37">
                  <c:v>0.00268 </c:v>
                </c:pt>
                <c:pt idx="38">
                  <c:v>0.00269 </c:v>
                </c:pt>
                <c:pt idx="39">
                  <c:v>0.00269 </c:v>
                </c:pt>
                <c:pt idx="40">
                  <c:v>0.00270 </c:v>
                </c:pt>
                <c:pt idx="41">
                  <c:v>0.00270 </c:v>
                </c:pt>
                <c:pt idx="42">
                  <c:v>0.00271 </c:v>
                </c:pt>
                <c:pt idx="43">
                  <c:v>0.00271 </c:v>
                </c:pt>
                <c:pt idx="44">
                  <c:v>0.00272 </c:v>
                </c:pt>
                <c:pt idx="45">
                  <c:v>0.00272 </c:v>
                </c:pt>
                <c:pt idx="46">
                  <c:v>0.00272 </c:v>
                </c:pt>
                <c:pt idx="47">
                  <c:v>0.00273 </c:v>
                </c:pt>
                <c:pt idx="48">
                  <c:v>0.00273 </c:v>
                </c:pt>
                <c:pt idx="49">
                  <c:v>0.00274 </c:v>
                </c:pt>
                <c:pt idx="50">
                  <c:v>0.00274 </c:v>
                </c:pt>
                <c:pt idx="51">
                  <c:v>0.00275 </c:v>
                </c:pt>
                <c:pt idx="52">
                  <c:v>0.00275 </c:v>
                </c:pt>
                <c:pt idx="53">
                  <c:v>0.00276 </c:v>
                </c:pt>
                <c:pt idx="54">
                  <c:v>0.00276 </c:v>
                </c:pt>
                <c:pt idx="55">
                  <c:v>0.00277 </c:v>
                </c:pt>
                <c:pt idx="56">
                  <c:v>0.00277 </c:v>
                </c:pt>
                <c:pt idx="57">
                  <c:v>0.00278 </c:v>
                </c:pt>
                <c:pt idx="58">
                  <c:v>0.00278 </c:v>
                </c:pt>
                <c:pt idx="59">
                  <c:v>0.00279 </c:v>
                </c:pt>
                <c:pt idx="60">
                  <c:v>0.00279 </c:v>
                </c:pt>
                <c:pt idx="61">
                  <c:v>0.00280 </c:v>
                </c:pt>
                <c:pt idx="62">
                  <c:v>0.00280 </c:v>
                </c:pt>
                <c:pt idx="63">
                  <c:v>0.00280 </c:v>
                </c:pt>
                <c:pt idx="64">
                  <c:v>0.00281 </c:v>
                </c:pt>
                <c:pt idx="65">
                  <c:v>0.00283 </c:v>
                </c:pt>
                <c:pt idx="66">
                  <c:v>0.00284 </c:v>
                </c:pt>
                <c:pt idx="67">
                  <c:v>0.00284 </c:v>
                </c:pt>
                <c:pt idx="68">
                  <c:v>0.00285 </c:v>
                </c:pt>
                <c:pt idx="69">
                  <c:v>0.00285 </c:v>
                </c:pt>
                <c:pt idx="70">
                  <c:v>0.00286 </c:v>
                </c:pt>
                <c:pt idx="71">
                  <c:v>0.00286 </c:v>
                </c:pt>
                <c:pt idx="72">
                  <c:v>0.00287 </c:v>
                </c:pt>
                <c:pt idx="73">
                  <c:v>0.00287 </c:v>
                </c:pt>
                <c:pt idx="74">
                  <c:v>0.00288 </c:v>
                </c:pt>
                <c:pt idx="75">
                  <c:v>0.00288 </c:v>
                </c:pt>
                <c:pt idx="76">
                  <c:v>0.00288 </c:v>
                </c:pt>
                <c:pt idx="77">
                  <c:v>0.00289 </c:v>
                </c:pt>
                <c:pt idx="78">
                  <c:v>0.00289 </c:v>
                </c:pt>
                <c:pt idx="79">
                  <c:v>0.00290 </c:v>
                </c:pt>
                <c:pt idx="80">
                  <c:v>0.00290 </c:v>
                </c:pt>
                <c:pt idx="81">
                  <c:v>0.00291 </c:v>
                </c:pt>
                <c:pt idx="82">
                  <c:v>0.00291 </c:v>
                </c:pt>
                <c:pt idx="83">
                  <c:v>0.00292 </c:v>
                </c:pt>
                <c:pt idx="84">
                  <c:v>0.00292 </c:v>
                </c:pt>
                <c:pt idx="85">
                  <c:v>0.00293 </c:v>
                </c:pt>
                <c:pt idx="86">
                  <c:v>0.00293 </c:v>
                </c:pt>
                <c:pt idx="87">
                  <c:v>0.00294 </c:v>
                </c:pt>
                <c:pt idx="88">
                  <c:v>0.00294 </c:v>
                </c:pt>
                <c:pt idx="89">
                  <c:v>0.00295 </c:v>
                </c:pt>
                <c:pt idx="90">
                  <c:v>0.00295 </c:v>
                </c:pt>
                <c:pt idx="91">
                  <c:v>0.00296 </c:v>
                </c:pt>
                <c:pt idx="92">
                  <c:v>0.00296 </c:v>
                </c:pt>
                <c:pt idx="93">
                  <c:v>0.00297 </c:v>
                </c:pt>
                <c:pt idx="94">
                  <c:v>0.00297 </c:v>
                </c:pt>
                <c:pt idx="95">
                  <c:v>0.00298 </c:v>
                </c:pt>
                <c:pt idx="96">
                  <c:v>0.00298 </c:v>
                </c:pt>
                <c:pt idx="97">
                  <c:v>0.00299 </c:v>
                </c:pt>
                <c:pt idx="98">
                  <c:v>0.00299 </c:v>
                </c:pt>
                <c:pt idx="99">
                  <c:v>0.00300 </c:v>
                </c:pt>
                <c:pt idx="100">
                  <c:v>0.00300 </c:v>
                </c:pt>
                <c:pt idx="101">
                  <c:v>0.00301 </c:v>
                </c:pt>
                <c:pt idx="102">
                  <c:v>0.00301 </c:v>
                </c:pt>
                <c:pt idx="103">
                  <c:v>0.00302 </c:v>
                </c:pt>
                <c:pt idx="104">
                  <c:v>0.00302 </c:v>
                </c:pt>
                <c:pt idx="105">
                  <c:v>0.00303 </c:v>
                </c:pt>
                <c:pt idx="106">
                  <c:v>0.00303 </c:v>
                </c:pt>
                <c:pt idx="107">
                  <c:v>0.00304 </c:v>
                </c:pt>
                <c:pt idx="108">
                  <c:v>0.00305 </c:v>
                </c:pt>
                <c:pt idx="109">
                  <c:v>0.00305 </c:v>
                </c:pt>
                <c:pt idx="110">
                  <c:v>0.00306 </c:v>
                </c:pt>
                <c:pt idx="111">
                  <c:v>0.00306 </c:v>
                </c:pt>
                <c:pt idx="112">
                  <c:v>0.00307 </c:v>
                </c:pt>
                <c:pt idx="113">
                  <c:v>0.00307 </c:v>
                </c:pt>
                <c:pt idx="114">
                  <c:v>0.00308 </c:v>
                </c:pt>
                <c:pt idx="115">
                  <c:v>0.00309 </c:v>
                </c:pt>
                <c:pt idx="116">
                  <c:v>0.00309 </c:v>
                </c:pt>
                <c:pt idx="117">
                  <c:v>0.00310 </c:v>
                </c:pt>
                <c:pt idx="118">
                  <c:v>0.00310 </c:v>
                </c:pt>
                <c:pt idx="119">
                  <c:v>0.00311 </c:v>
                </c:pt>
                <c:pt idx="120">
                  <c:v>0.00311 </c:v>
                </c:pt>
                <c:pt idx="121">
                  <c:v>0.00312 </c:v>
                </c:pt>
                <c:pt idx="122">
                  <c:v>0.00312 </c:v>
                </c:pt>
                <c:pt idx="123">
                  <c:v>0.00313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电导数据01!$G$2:$G$125</c15:sqref>
                  </c15:fullRef>
                </c:ext>
              </c:extLst>
              <c:f>电导数据01!$G$3:$G$125</c:f>
              <c:numCache>
                <c:formatCode>General</c:formatCode>
                <c:ptCount val="123"/>
                <c:pt idx="0">
                  <c:v>9.0342800000000008</c:v>
                </c:pt>
                <c:pt idx="1">
                  <c:v>9.1648399999999999</c:v>
                </c:pt>
                <c:pt idx="2">
                  <c:v>9.2786799999999996</c:v>
                </c:pt>
                <c:pt idx="3">
                  <c:v>9.3305600000000002</c:v>
                </c:pt>
                <c:pt idx="4">
                  <c:v>9.4398</c:v>
                </c:pt>
                <c:pt idx="5">
                  <c:v>9.4870399999999986</c:v>
                </c:pt>
                <c:pt idx="6">
                  <c:v>9.5962799999999984</c:v>
                </c:pt>
                <c:pt idx="7">
                  <c:v>9.6981600000000014</c:v>
                </c:pt>
                <c:pt idx="8">
                  <c:v>9.8018400000000021</c:v>
                </c:pt>
                <c:pt idx="9">
                  <c:v>9.9037200000000016</c:v>
                </c:pt>
                <c:pt idx="10">
                  <c:v>10.002760000000002</c:v>
                </c:pt>
                <c:pt idx="11">
                  <c:v>10.093520000000002</c:v>
                </c:pt>
                <c:pt idx="12">
                  <c:v>10.18516</c:v>
                </c:pt>
                <c:pt idx="13">
                  <c:v>10.262960000000001</c:v>
                </c:pt>
                <c:pt idx="14">
                  <c:v>10.312960000000002</c:v>
                </c:pt>
                <c:pt idx="15">
                  <c:v>10.391680000000003</c:v>
                </c:pt>
                <c:pt idx="16">
                  <c:v>10.469439999999999</c:v>
                </c:pt>
                <c:pt idx="17">
                  <c:v>10.54724</c:v>
                </c:pt>
                <c:pt idx="18">
                  <c:v>10.624079999999999</c:v>
                </c:pt>
                <c:pt idx="19">
                  <c:v>10.690760000000001</c:v>
                </c:pt>
                <c:pt idx="20">
                  <c:v>10.763879999999999</c:v>
                </c:pt>
                <c:pt idx="21">
                  <c:v>10.837960000000001</c:v>
                </c:pt>
                <c:pt idx="22">
                  <c:v>10.89908</c:v>
                </c:pt>
                <c:pt idx="23">
                  <c:v>10.962040000000004</c:v>
                </c:pt>
                <c:pt idx="24">
                  <c:v>11.023160000000003</c:v>
                </c:pt>
                <c:pt idx="25">
                  <c:v>11.07316</c:v>
                </c:pt>
                <c:pt idx="26">
                  <c:v>11.128679999999999</c:v>
                </c:pt>
                <c:pt idx="27">
                  <c:v>11.181480000000001</c:v>
                </c:pt>
                <c:pt idx="28">
                  <c:v>11.233320000000001</c:v>
                </c:pt>
                <c:pt idx="29">
                  <c:v>11.303680000000002</c:v>
                </c:pt>
                <c:pt idx="30">
                  <c:v>11.372199999999998</c:v>
                </c:pt>
                <c:pt idx="31">
                  <c:v>11.415760000000001</c:v>
                </c:pt>
                <c:pt idx="32">
                  <c:v>11.472240000000001</c:v>
                </c:pt>
                <c:pt idx="33">
                  <c:v>11.527760000000001</c:v>
                </c:pt>
                <c:pt idx="34">
                  <c:v>11.562040000000001</c:v>
                </c:pt>
                <c:pt idx="35">
                  <c:v>11.595400000000001</c:v>
                </c:pt>
                <c:pt idx="36">
                  <c:v>11.624079999999999</c:v>
                </c:pt>
                <c:pt idx="37">
                  <c:v>11.657400000000001</c:v>
                </c:pt>
                <c:pt idx="38">
                  <c:v>11.682440000000003</c:v>
                </c:pt>
                <c:pt idx="39">
                  <c:v>11.725</c:v>
                </c:pt>
                <c:pt idx="40">
                  <c:v>11.749079999999999</c:v>
                </c:pt>
                <c:pt idx="41">
                  <c:v>11.768519999999999</c:v>
                </c:pt>
                <c:pt idx="42">
                  <c:v>11.7898</c:v>
                </c:pt>
                <c:pt idx="43">
                  <c:v>11.820360000000001</c:v>
                </c:pt>
                <c:pt idx="44">
                  <c:v>11.834279999999998</c:v>
                </c:pt>
                <c:pt idx="45">
                  <c:v>11.86576</c:v>
                </c:pt>
                <c:pt idx="46">
                  <c:v>11.873159999999999</c:v>
                </c:pt>
                <c:pt idx="47">
                  <c:v>11.885199999999999</c:v>
                </c:pt>
                <c:pt idx="48">
                  <c:v>11.90832</c:v>
                </c:pt>
                <c:pt idx="49">
                  <c:v>11.912040000000001</c:v>
                </c:pt>
                <c:pt idx="50">
                  <c:v>11.916680000000001</c:v>
                </c:pt>
                <c:pt idx="51">
                  <c:v>11.918519999999999</c:v>
                </c:pt>
                <c:pt idx="52">
                  <c:v>11.90832</c:v>
                </c:pt>
                <c:pt idx="53">
                  <c:v>11.916680000000001</c:v>
                </c:pt>
                <c:pt idx="54">
                  <c:v>11.90836</c:v>
                </c:pt>
                <c:pt idx="55">
                  <c:v>11.902759999999999</c:v>
                </c:pt>
                <c:pt idx="56">
                  <c:v>11.901840000000002</c:v>
                </c:pt>
                <c:pt idx="57">
                  <c:v>11.89536</c:v>
                </c:pt>
                <c:pt idx="58">
                  <c:v>11.891680000000001</c:v>
                </c:pt>
                <c:pt idx="59">
                  <c:v>11.878679999999999</c:v>
                </c:pt>
                <c:pt idx="60">
                  <c:v>11.87872</c:v>
                </c:pt>
                <c:pt idx="61">
                  <c:v>11.867600000000003</c:v>
                </c:pt>
                <c:pt idx="62">
                  <c:v>11.85928</c:v>
                </c:pt>
                <c:pt idx="63">
                  <c:v>11.841680000000004</c:v>
                </c:pt>
                <c:pt idx="64">
                  <c:v>11.834279999999998</c:v>
                </c:pt>
                <c:pt idx="65">
                  <c:v>11.833319999999999</c:v>
                </c:pt>
                <c:pt idx="66">
                  <c:v>11.816680000000002</c:v>
                </c:pt>
                <c:pt idx="67">
                  <c:v>11.803720000000004</c:v>
                </c:pt>
                <c:pt idx="68">
                  <c:v>11.79632</c:v>
                </c:pt>
                <c:pt idx="69">
                  <c:v>11.782400000000001</c:v>
                </c:pt>
                <c:pt idx="70">
                  <c:v>11.757399999999999</c:v>
                </c:pt>
                <c:pt idx="71">
                  <c:v>11.741680000000001</c:v>
                </c:pt>
                <c:pt idx="72">
                  <c:v>11.718520000000002</c:v>
                </c:pt>
                <c:pt idx="73">
                  <c:v>11.700000000000001</c:v>
                </c:pt>
                <c:pt idx="74">
                  <c:v>11.68056</c:v>
                </c:pt>
                <c:pt idx="75">
                  <c:v>11.65924</c:v>
                </c:pt>
                <c:pt idx="76">
                  <c:v>11.65</c:v>
                </c:pt>
                <c:pt idx="77">
                  <c:v>11.624079999999999</c:v>
                </c:pt>
                <c:pt idx="78">
                  <c:v>11.601839999999999</c:v>
                </c:pt>
                <c:pt idx="79">
                  <c:v>11.57316</c:v>
                </c:pt>
                <c:pt idx="80">
                  <c:v>11.540760000000001</c:v>
                </c:pt>
                <c:pt idx="81">
                  <c:v>11.513879999999999</c:v>
                </c:pt>
                <c:pt idx="82">
                  <c:v>11.49164</c:v>
                </c:pt>
                <c:pt idx="83">
                  <c:v>11.476840000000001</c:v>
                </c:pt>
                <c:pt idx="84">
                  <c:v>11.448120000000001</c:v>
                </c:pt>
                <c:pt idx="85">
                  <c:v>11.422240000000004</c:v>
                </c:pt>
                <c:pt idx="86">
                  <c:v>11.3926</c:v>
                </c:pt>
                <c:pt idx="87">
                  <c:v>11.362959999999999</c:v>
                </c:pt>
                <c:pt idx="88">
                  <c:v>11.348159999999998</c:v>
                </c:pt>
                <c:pt idx="89">
                  <c:v>11.313879999999999</c:v>
                </c:pt>
                <c:pt idx="90">
                  <c:v>11.283319999999998</c:v>
                </c:pt>
                <c:pt idx="91">
                  <c:v>11.261120000000002</c:v>
                </c:pt>
                <c:pt idx="92">
                  <c:v>11.237960000000001</c:v>
                </c:pt>
                <c:pt idx="93">
                  <c:v>11.222200000000001</c:v>
                </c:pt>
                <c:pt idx="94">
                  <c:v>11.182399999999999</c:v>
                </c:pt>
                <c:pt idx="95">
                  <c:v>11.157400000000001</c:v>
                </c:pt>
                <c:pt idx="96">
                  <c:v>11.135160000000003</c:v>
                </c:pt>
                <c:pt idx="97">
                  <c:v>11.113000000000003</c:v>
                </c:pt>
                <c:pt idx="98">
                  <c:v>11.079640000000001</c:v>
                </c:pt>
                <c:pt idx="99">
                  <c:v>11.047240000000004</c:v>
                </c:pt>
                <c:pt idx="100">
                  <c:v>11.020360000000002</c:v>
                </c:pt>
                <c:pt idx="101">
                  <c:v>10.98612</c:v>
                </c:pt>
                <c:pt idx="102">
                  <c:v>10.960200000000002</c:v>
                </c:pt>
                <c:pt idx="103">
                  <c:v>10.941680000000002</c:v>
                </c:pt>
                <c:pt idx="104">
                  <c:v>10.90368</c:v>
                </c:pt>
                <c:pt idx="105">
                  <c:v>10.866680000000002</c:v>
                </c:pt>
                <c:pt idx="106">
                  <c:v>10.83704</c:v>
                </c:pt>
                <c:pt idx="107">
                  <c:v>10.809280000000001</c:v>
                </c:pt>
                <c:pt idx="108">
                  <c:v>10.777800000000003</c:v>
                </c:pt>
                <c:pt idx="109">
                  <c:v>10.746320000000001</c:v>
                </c:pt>
                <c:pt idx="110">
                  <c:v>10.71388</c:v>
                </c:pt>
                <c:pt idx="111">
                  <c:v>10.679640000000001</c:v>
                </c:pt>
                <c:pt idx="112">
                  <c:v>10.650000000000002</c:v>
                </c:pt>
                <c:pt idx="113">
                  <c:v>10.62128</c:v>
                </c:pt>
                <c:pt idx="114">
                  <c:v>10.573160000000001</c:v>
                </c:pt>
                <c:pt idx="115">
                  <c:v>10.541680000000001</c:v>
                </c:pt>
                <c:pt idx="116">
                  <c:v>10.512039999999999</c:v>
                </c:pt>
                <c:pt idx="117">
                  <c:v>10.487040000000002</c:v>
                </c:pt>
                <c:pt idx="118">
                  <c:v>10.463920000000002</c:v>
                </c:pt>
                <c:pt idx="119">
                  <c:v>10.429600000000001</c:v>
                </c:pt>
                <c:pt idx="120">
                  <c:v>10.407399999999997</c:v>
                </c:pt>
                <c:pt idx="121">
                  <c:v>10.376880000000002</c:v>
                </c:pt>
                <c:pt idx="122">
                  <c:v>10.341680000000004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9-42D8-BE3F-7C12271B3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195152"/>
        <c:axId val="635203352"/>
      </c:lineChart>
      <c:catAx>
        <c:axId val="63519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1/T</a:t>
                </a:r>
                <a:r>
                  <a:rPr lang="zh-CN" altLang="en-US">
                    <a:solidFill>
                      <a:schemeClr val="tx1"/>
                    </a:solidFill>
                  </a:rPr>
                  <a:t>（</a:t>
                </a:r>
                <a:r>
                  <a:rPr lang="en-US" altLang="zh-CN">
                    <a:solidFill>
                      <a:schemeClr val="tx1"/>
                    </a:solidFill>
                  </a:rPr>
                  <a:t>1/K</a:t>
                </a:r>
                <a:r>
                  <a:rPr lang="zh-CN" altLang="en-US">
                    <a:solidFill>
                      <a:schemeClr val="tx1"/>
                    </a:solidFill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203352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635203352"/>
        <c:scaling>
          <c:orientation val="minMax"/>
          <c:max val="12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电阻率（</a:t>
                </a:r>
                <a:r>
                  <a:rPr lang="en-US" altLang="zh-CN">
                    <a:solidFill>
                      <a:schemeClr val="tx1"/>
                    </a:solidFill>
                  </a:rPr>
                  <a:t>V/A</a:t>
                </a:r>
                <a:r>
                  <a:rPr lang="zh-CN" altLang="en-US">
                    <a:solidFill>
                      <a:schemeClr val="tx1"/>
                    </a:solidFill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1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电导率与</a:t>
            </a:r>
            <a:r>
              <a:rPr lang="en-US" altLang="zh-CN">
                <a:solidFill>
                  <a:schemeClr val="tx1"/>
                </a:solidFill>
              </a:rPr>
              <a:t>1/T</a:t>
            </a:r>
            <a:endParaRPr lang="zh-CN" alt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电导数据02!$E$1</c:f>
              <c:strCache>
                <c:ptCount val="1"/>
                <c:pt idx="0">
                  <c:v>电导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电导数据02!$F:$F</c15:sqref>
                  </c15:fullRef>
                </c:ext>
              </c:extLst>
              <c:f>电导数据02!$F$2:$F$1048576</c:f>
              <c:strCache>
                <c:ptCount val="163"/>
                <c:pt idx="0">
                  <c:v>0.00235 </c:v>
                </c:pt>
                <c:pt idx="1">
                  <c:v>0.00236 </c:v>
                </c:pt>
                <c:pt idx="2">
                  <c:v>0.00236 </c:v>
                </c:pt>
                <c:pt idx="3">
                  <c:v>0.00237 </c:v>
                </c:pt>
                <c:pt idx="4">
                  <c:v>0.00237 </c:v>
                </c:pt>
                <c:pt idx="5">
                  <c:v>0.00238 </c:v>
                </c:pt>
                <c:pt idx="6">
                  <c:v>0.00238 </c:v>
                </c:pt>
                <c:pt idx="7">
                  <c:v>0.00239 </c:v>
                </c:pt>
                <c:pt idx="8">
                  <c:v>0.00239 </c:v>
                </c:pt>
                <c:pt idx="9">
                  <c:v>0.00240 </c:v>
                </c:pt>
                <c:pt idx="10">
                  <c:v>0.00240 </c:v>
                </c:pt>
                <c:pt idx="11">
                  <c:v>0.00240 </c:v>
                </c:pt>
                <c:pt idx="12">
                  <c:v>0.00241 </c:v>
                </c:pt>
                <c:pt idx="13">
                  <c:v>0.00241 </c:v>
                </c:pt>
                <c:pt idx="14">
                  <c:v>0.00242 </c:v>
                </c:pt>
                <c:pt idx="15">
                  <c:v>0.00242 </c:v>
                </c:pt>
                <c:pt idx="16">
                  <c:v>0.00243 </c:v>
                </c:pt>
                <c:pt idx="17">
                  <c:v>0.00243 </c:v>
                </c:pt>
                <c:pt idx="18">
                  <c:v>0.00244 </c:v>
                </c:pt>
                <c:pt idx="19">
                  <c:v>0.00244 </c:v>
                </c:pt>
                <c:pt idx="20">
                  <c:v>0.00245 </c:v>
                </c:pt>
                <c:pt idx="21">
                  <c:v>0.00245 </c:v>
                </c:pt>
                <c:pt idx="22">
                  <c:v>0.00246 </c:v>
                </c:pt>
                <c:pt idx="23">
                  <c:v>0.00246 </c:v>
                </c:pt>
                <c:pt idx="24">
                  <c:v>0.00247 </c:v>
                </c:pt>
                <c:pt idx="25">
                  <c:v>0.00247 </c:v>
                </c:pt>
                <c:pt idx="26">
                  <c:v>0.00248 </c:v>
                </c:pt>
                <c:pt idx="27">
                  <c:v>0.00248 </c:v>
                </c:pt>
                <c:pt idx="28">
                  <c:v>0.00249 </c:v>
                </c:pt>
                <c:pt idx="29">
                  <c:v>0.00249 </c:v>
                </c:pt>
                <c:pt idx="30">
                  <c:v>0.00249 </c:v>
                </c:pt>
                <c:pt idx="31">
                  <c:v>0.00250 </c:v>
                </c:pt>
                <c:pt idx="32">
                  <c:v>0.00250 </c:v>
                </c:pt>
                <c:pt idx="33">
                  <c:v>0.00251 </c:v>
                </c:pt>
                <c:pt idx="34">
                  <c:v>0.00251 </c:v>
                </c:pt>
                <c:pt idx="35">
                  <c:v>0.00252 </c:v>
                </c:pt>
                <c:pt idx="36">
                  <c:v>0.00252 </c:v>
                </c:pt>
                <c:pt idx="37">
                  <c:v>0.00253 </c:v>
                </c:pt>
                <c:pt idx="38">
                  <c:v>0.00253 </c:v>
                </c:pt>
                <c:pt idx="39">
                  <c:v>0.00253 </c:v>
                </c:pt>
                <c:pt idx="40">
                  <c:v>0.00254 </c:v>
                </c:pt>
                <c:pt idx="41">
                  <c:v>0.00254 </c:v>
                </c:pt>
                <c:pt idx="42">
                  <c:v>0.00255 </c:v>
                </c:pt>
                <c:pt idx="43">
                  <c:v>0.00255 </c:v>
                </c:pt>
                <c:pt idx="44">
                  <c:v>0.00256 </c:v>
                </c:pt>
                <c:pt idx="45">
                  <c:v>0.00256 </c:v>
                </c:pt>
                <c:pt idx="46">
                  <c:v>0.00257 </c:v>
                </c:pt>
                <c:pt idx="47">
                  <c:v>0.00257 </c:v>
                </c:pt>
                <c:pt idx="48">
                  <c:v>0.00258 </c:v>
                </c:pt>
                <c:pt idx="49">
                  <c:v>0.00258 </c:v>
                </c:pt>
                <c:pt idx="50">
                  <c:v>0.00259 </c:v>
                </c:pt>
                <c:pt idx="51">
                  <c:v>0.00259 </c:v>
                </c:pt>
                <c:pt idx="52">
                  <c:v>0.00260 </c:v>
                </c:pt>
                <c:pt idx="53">
                  <c:v>0.00260 </c:v>
                </c:pt>
                <c:pt idx="54">
                  <c:v>0.00260 </c:v>
                </c:pt>
                <c:pt idx="55">
                  <c:v>0.00261 </c:v>
                </c:pt>
                <c:pt idx="56">
                  <c:v>0.00261 </c:v>
                </c:pt>
                <c:pt idx="57">
                  <c:v>0.00262 </c:v>
                </c:pt>
                <c:pt idx="58">
                  <c:v>0.00262 </c:v>
                </c:pt>
                <c:pt idx="59">
                  <c:v>0.00263 </c:v>
                </c:pt>
                <c:pt idx="60">
                  <c:v>0.00263 </c:v>
                </c:pt>
                <c:pt idx="61">
                  <c:v>0.00264 </c:v>
                </c:pt>
                <c:pt idx="62">
                  <c:v>0.00264 </c:v>
                </c:pt>
                <c:pt idx="63">
                  <c:v>0.00264 </c:v>
                </c:pt>
                <c:pt idx="64">
                  <c:v>0.00265 </c:v>
                </c:pt>
                <c:pt idx="65">
                  <c:v>0.00265 </c:v>
                </c:pt>
                <c:pt idx="66">
                  <c:v>0.00266 </c:v>
                </c:pt>
                <c:pt idx="67">
                  <c:v>0.00266 </c:v>
                </c:pt>
                <c:pt idx="68">
                  <c:v>0.00267 </c:v>
                </c:pt>
                <c:pt idx="69">
                  <c:v>0.00267 </c:v>
                </c:pt>
                <c:pt idx="70">
                  <c:v>0.00268 </c:v>
                </c:pt>
                <c:pt idx="71">
                  <c:v>0.00268 </c:v>
                </c:pt>
                <c:pt idx="72">
                  <c:v>0.00268 </c:v>
                </c:pt>
                <c:pt idx="73">
                  <c:v>0.00269 </c:v>
                </c:pt>
                <c:pt idx="74">
                  <c:v>0.00269 </c:v>
                </c:pt>
                <c:pt idx="75">
                  <c:v>0.00270 </c:v>
                </c:pt>
                <c:pt idx="76">
                  <c:v>0.00270 </c:v>
                </c:pt>
                <c:pt idx="77">
                  <c:v>0.00271 </c:v>
                </c:pt>
                <c:pt idx="78">
                  <c:v>0.00271 </c:v>
                </c:pt>
                <c:pt idx="79">
                  <c:v>0.00271 </c:v>
                </c:pt>
                <c:pt idx="80">
                  <c:v>0.00272 </c:v>
                </c:pt>
                <c:pt idx="81">
                  <c:v>0.00272 </c:v>
                </c:pt>
                <c:pt idx="82">
                  <c:v>0.00273 </c:v>
                </c:pt>
                <c:pt idx="83">
                  <c:v>0.00273 </c:v>
                </c:pt>
                <c:pt idx="84">
                  <c:v>0.00274 </c:v>
                </c:pt>
                <c:pt idx="85">
                  <c:v>0.00274 </c:v>
                </c:pt>
                <c:pt idx="86">
                  <c:v>0.00275 </c:v>
                </c:pt>
                <c:pt idx="87">
                  <c:v>0.00275 </c:v>
                </c:pt>
                <c:pt idx="88">
                  <c:v>0.00276 </c:v>
                </c:pt>
                <c:pt idx="89">
                  <c:v>0.00276 </c:v>
                </c:pt>
                <c:pt idx="90">
                  <c:v>0.00277 </c:v>
                </c:pt>
                <c:pt idx="91">
                  <c:v>0.00277 </c:v>
                </c:pt>
                <c:pt idx="92">
                  <c:v>0.00278 </c:v>
                </c:pt>
                <c:pt idx="93">
                  <c:v>0.00278 </c:v>
                </c:pt>
                <c:pt idx="94">
                  <c:v>0.00278 </c:v>
                </c:pt>
                <c:pt idx="95">
                  <c:v>0.00279 </c:v>
                </c:pt>
                <c:pt idx="96">
                  <c:v>0.00279 </c:v>
                </c:pt>
                <c:pt idx="97">
                  <c:v>0.00280 </c:v>
                </c:pt>
                <c:pt idx="98">
                  <c:v>0.00280 </c:v>
                </c:pt>
                <c:pt idx="99">
                  <c:v>0.00281 </c:v>
                </c:pt>
                <c:pt idx="100">
                  <c:v>0.00281 </c:v>
                </c:pt>
                <c:pt idx="101">
                  <c:v>0.00282 </c:v>
                </c:pt>
                <c:pt idx="102">
                  <c:v>0.00282 </c:v>
                </c:pt>
                <c:pt idx="103">
                  <c:v>0.00283 </c:v>
                </c:pt>
                <c:pt idx="104">
                  <c:v>0.00283 </c:v>
                </c:pt>
                <c:pt idx="105">
                  <c:v>0.00284 </c:v>
                </c:pt>
                <c:pt idx="106">
                  <c:v>0.00284 </c:v>
                </c:pt>
                <c:pt idx="107">
                  <c:v>0.00285 </c:v>
                </c:pt>
                <c:pt idx="108">
                  <c:v>0.00285 </c:v>
                </c:pt>
                <c:pt idx="109">
                  <c:v>0.00285 </c:v>
                </c:pt>
                <c:pt idx="110">
                  <c:v>0.00286 </c:v>
                </c:pt>
                <c:pt idx="111">
                  <c:v>0.00287 </c:v>
                </c:pt>
                <c:pt idx="112">
                  <c:v>0.00287 </c:v>
                </c:pt>
                <c:pt idx="113">
                  <c:v>0.00288 </c:v>
                </c:pt>
                <c:pt idx="114">
                  <c:v>0.00288 </c:v>
                </c:pt>
                <c:pt idx="115">
                  <c:v>0.00289 </c:v>
                </c:pt>
                <c:pt idx="116">
                  <c:v>0.00289 </c:v>
                </c:pt>
                <c:pt idx="117">
                  <c:v>0.00290 </c:v>
                </c:pt>
                <c:pt idx="118">
                  <c:v>0.00290 </c:v>
                </c:pt>
                <c:pt idx="119">
                  <c:v>0.00291 </c:v>
                </c:pt>
                <c:pt idx="120">
                  <c:v>0.00291 </c:v>
                </c:pt>
                <c:pt idx="121">
                  <c:v>0.00292 </c:v>
                </c:pt>
                <c:pt idx="122">
                  <c:v>0.00292 </c:v>
                </c:pt>
                <c:pt idx="123">
                  <c:v>0.00292 </c:v>
                </c:pt>
                <c:pt idx="124">
                  <c:v>0.00293 </c:v>
                </c:pt>
                <c:pt idx="125">
                  <c:v>0.00294 </c:v>
                </c:pt>
                <c:pt idx="126">
                  <c:v>0.00294 </c:v>
                </c:pt>
                <c:pt idx="127">
                  <c:v>0.00295 </c:v>
                </c:pt>
                <c:pt idx="128">
                  <c:v>0.00295 </c:v>
                </c:pt>
                <c:pt idx="129">
                  <c:v>0.00296 </c:v>
                </c:pt>
                <c:pt idx="130">
                  <c:v>0.00296 </c:v>
                </c:pt>
                <c:pt idx="131">
                  <c:v>0.00297 </c:v>
                </c:pt>
                <c:pt idx="132">
                  <c:v>0.00297 </c:v>
                </c:pt>
                <c:pt idx="133">
                  <c:v>0.00298 </c:v>
                </c:pt>
                <c:pt idx="134">
                  <c:v>0.00298 </c:v>
                </c:pt>
                <c:pt idx="135">
                  <c:v>0.00299 </c:v>
                </c:pt>
                <c:pt idx="136">
                  <c:v>0.00299 </c:v>
                </c:pt>
                <c:pt idx="137">
                  <c:v>0.00300 </c:v>
                </c:pt>
                <c:pt idx="138">
                  <c:v>0.00300 </c:v>
                </c:pt>
                <c:pt idx="139">
                  <c:v>0.00301 </c:v>
                </c:pt>
                <c:pt idx="140">
                  <c:v>0.00301 </c:v>
                </c:pt>
                <c:pt idx="141">
                  <c:v>0.00302 </c:v>
                </c:pt>
                <c:pt idx="142">
                  <c:v>0.00302 </c:v>
                </c:pt>
                <c:pt idx="143">
                  <c:v>0.00303 </c:v>
                </c:pt>
                <c:pt idx="144">
                  <c:v>0.00303 </c:v>
                </c:pt>
                <c:pt idx="145">
                  <c:v>0.00304 </c:v>
                </c:pt>
                <c:pt idx="146">
                  <c:v>0.00304 </c:v>
                </c:pt>
                <c:pt idx="147">
                  <c:v>0.00305 </c:v>
                </c:pt>
                <c:pt idx="148">
                  <c:v>0.00305 </c:v>
                </c:pt>
                <c:pt idx="149">
                  <c:v>0.00306 </c:v>
                </c:pt>
                <c:pt idx="150">
                  <c:v>0.00306 </c:v>
                </c:pt>
                <c:pt idx="151">
                  <c:v>0.00307 </c:v>
                </c:pt>
                <c:pt idx="152">
                  <c:v>0.00307 </c:v>
                </c:pt>
                <c:pt idx="153">
                  <c:v>0.00308 </c:v>
                </c:pt>
                <c:pt idx="154">
                  <c:v>0.00308 </c:v>
                </c:pt>
                <c:pt idx="155">
                  <c:v>0.00309 </c:v>
                </c:pt>
                <c:pt idx="156">
                  <c:v>0.00309 </c:v>
                </c:pt>
                <c:pt idx="157">
                  <c:v>0.00310 </c:v>
                </c:pt>
                <c:pt idx="158">
                  <c:v>0.00310 </c:v>
                </c:pt>
                <c:pt idx="159">
                  <c:v>0.00311 </c:v>
                </c:pt>
                <c:pt idx="160">
                  <c:v>0.00311 </c:v>
                </c:pt>
                <c:pt idx="161">
                  <c:v>0.00312 </c:v>
                </c:pt>
                <c:pt idx="162">
                  <c:v>0.00312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电导数据02!$E$2:$E$164</c15:sqref>
                  </c15:fullRef>
                </c:ext>
              </c:extLst>
              <c:f>电导数据02!$E$3:$E$164</c:f>
              <c:numCache>
                <c:formatCode>General</c:formatCode>
                <c:ptCount val="162"/>
                <c:pt idx="0">
                  <c:v>0.20893751096921931</c:v>
                </c:pt>
                <c:pt idx="1">
                  <c:v>0.20458432556731232</c:v>
                </c:pt>
                <c:pt idx="2">
                  <c:v>0.2026276756984576</c:v>
                </c:pt>
                <c:pt idx="3">
                  <c:v>0.19874867832128912</c:v>
                </c:pt>
                <c:pt idx="4">
                  <c:v>0.19508693073633609</c:v>
                </c:pt>
                <c:pt idx="5">
                  <c:v>0.19121775112627254</c:v>
                </c:pt>
                <c:pt idx="6">
                  <c:v>0.18762993372910741</c:v>
                </c:pt>
                <c:pt idx="7">
                  <c:v>0.18417427306414424</c:v>
                </c:pt>
                <c:pt idx="8">
                  <c:v>0.18045069365246638</c:v>
                </c:pt>
                <c:pt idx="9">
                  <c:v>0.17874890069426072</c:v>
                </c:pt>
                <c:pt idx="10">
                  <c:v>0.17532417439846271</c:v>
                </c:pt>
                <c:pt idx="11">
                  <c:v>0.17186501034627358</c:v>
                </c:pt>
                <c:pt idx="12">
                  <c:v>0.17018611553595009</c:v>
                </c:pt>
                <c:pt idx="13">
                  <c:v>0.1670017835790486</c:v>
                </c:pt>
                <c:pt idx="14">
                  <c:v>0.16393442622950818</c:v>
                </c:pt>
                <c:pt idx="15">
                  <c:v>0.16090622385273862</c:v>
                </c:pt>
                <c:pt idx="16">
                  <c:v>0.15782529371287157</c:v>
                </c:pt>
                <c:pt idx="17">
                  <c:v>0.1549273081070362</c:v>
                </c:pt>
                <c:pt idx="18">
                  <c:v>0.15215605124615805</c:v>
                </c:pt>
                <c:pt idx="19">
                  <c:v>0.14937769253290792</c:v>
                </c:pt>
                <c:pt idx="20">
                  <c:v>0.1466189666295232</c:v>
                </c:pt>
                <c:pt idx="21">
                  <c:v>0.14400009216005899</c:v>
                </c:pt>
                <c:pt idx="22">
                  <c:v>0.14280083852652381</c:v>
                </c:pt>
                <c:pt idx="23">
                  <c:v>0.14031464155221671</c:v>
                </c:pt>
                <c:pt idx="24">
                  <c:v>0.13786029788853169</c:v>
                </c:pt>
                <c:pt idx="25">
                  <c:v>0.13658813759342628</c:v>
                </c:pt>
                <c:pt idx="26">
                  <c:v>0.13436164781124876</c:v>
                </c:pt>
                <c:pt idx="27">
                  <c:v>0.13204597312600355</c:v>
                </c:pt>
                <c:pt idx="28">
                  <c:v>0.12991669741361839</c:v>
                </c:pt>
                <c:pt idx="29">
                  <c:v>0.12889388424298043</c:v>
                </c:pt>
                <c:pt idx="30">
                  <c:v>0.12698412698412698</c:v>
                </c:pt>
                <c:pt idx="31">
                  <c:v>0.12494252643783858</c:v>
                </c:pt>
                <c:pt idx="32">
                  <c:v>0.12303452348729052</c:v>
                </c:pt>
                <c:pt idx="33">
                  <c:v>0.12122622753678002</c:v>
                </c:pt>
                <c:pt idx="34">
                  <c:v>0.11948230705997055</c:v>
                </c:pt>
                <c:pt idx="35">
                  <c:v>0.11872029024736558</c:v>
                </c:pt>
                <c:pt idx="36">
                  <c:v>0.11713661878121692</c:v>
                </c:pt>
                <c:pt idx="37">
                  <c:v>0.11559464195715599</c:v>
                </c:pt>
                <c:pt idx="38">
                  <c:v>0.11484484461492522</c:v>
                </c:pt>
                <c:pt idx="39">
                  <c:v>0.11343372974640754</c:v>
                </c:pt>
                <c:pt idx="40">
                  <c:v>0.11197506091443313</c:v>
                </c:pt>
                <c:pt idx="41">
                  <c:v>0.11059940453280599</c:v>
                </c:pt>
                <c:pt idx="42">
                  <c:v>0.10927862990824966</c:v>
                </c:pt>
                <c:pt idx="43">
                  <c:v>0.1080324270132923</c:v>
                </c:pt>
                <c:pt idx="44">
                  <c:v>0.10672996465103571</c:v>
                </c:pt>
                <c:pt idx="45">
                  <c:v>0.10553065032207953</c:v>
                </c:pt>
                <c:pt idx="46">
                  <c:v>0.10439851837622721</c:v>
                </c:pt>
                <c:pt idx="47">
                  <c:v>0.10328017846814838</c:v>
                </c:pt>
                <c:pt idx="48">
                  <c:v>0.10217593879252564</c:v>
                </c:pt>
                <c:pt idx="49">
                  <c:v>0.10120883836543676</c:v>
                </c:pt>
                <c:pt idx="50">
                  <c:v>0.1002132538040951</c:v>
                </c:pt>
                <c:pt idx="51">
                  <c:v>9.9246520416994166E-2</c:v>
                </c:pt>
                <c:pt idx="52">
                  <c:v>9.8244180014775917E-2</c:v>
                </c:pt>
                <c:pt idx="53">
                  <c:v>9.7385017509826158E-2</c:v>
                </c:pt>
                <c:pt idx="54">
                  <c:v>9.6592226257630781E-2</c:v>
                </c:pt>
                <c:pt idx="55">
                  <c:v>9.585522027529618E-2</c:v>
                </c:pt>
                <c:pt idx="56">
                  <c:v>9.509572335512928E-2</c:v>
                </c:pt>
                <c:pt idx="57">
                  <c:v>9.4430489716519669E-2</c:v>
                </c:pt>
                <c:pt idx="58">
                  <c:v>9.3750234375585939E-2</c:v>
                </c:pt>
                <c:pt idx="59">
                  <c:v>9.3119580440418362E-2</c:v>
                </c:pt>
                <c:pt idx="60">
                  <c:v>9.2537070350382361E-2</c:v>
                </c:pt>
                <c:pt idx="61">
                  <c:v>9.1969583819239309E-2</c:v>
                </c:pt>
                <c:pt idx="62">
                  <c:v>9.1432751211483962E-2</c:v>
                </c:pt>
                <c:pt idx="63">
                  <c:v>9.0863163709979308E-2</c:v>
                </c:pt>
                <c:pt idx="64">
                  <c:v>9.0376363327440784E-2</c:v>
                </c:pt>
                <c:pt idx="65">
                  <c:v>8.985791666217377E-2</c:v>
                </c:pt>
                <c:pt idx="66">
                  <c:v>8.9404174817347248E-2</c:v>
                </c:pt>
                <c:pt idx="67">
                  <c:v>8.8969554618409566E-2</c:v>
                </c:pt>
                <c:pt idx="68">
                  <c:v>8.8662543267321106E-2</c:v>
                </c:pt>
                <c:pt idx="69">
                  <c:v>8.8091445968230694E-2</c:v>
                </c:pt>
                <c:pt idx="70">
                  <c:v>8.7712219715601877E-2</c:v>
                </c:pt>
                <c:pt idx="71">
                  <c:v>8.7364628508126638E-2</c:v>
                </c:pt>
                <c:pt idx="72">
                  <c:v>8.7103764973137196E-2</c:v>
                </c:pt>
                <c:pt idx="73">
                  <c:v>8.6830881229247411E-2</c:v>
                </c:pt>
                <c:pt idx="74">
                  <c:v>8.6559402255391785E-2</c:v>
                </c:pt>
                <c:pt idx="75">
                  <c:v>8.6317025170044526E-2</c:v>
                </c:pt>
                <c:pt idx="76">
                  <c:v>8.6042229526251499E-2</c:v>
                </c:pt>
                <c:pt idx="77">
                  <c:v>8.5823354937932542E-2</c:v>
                </c:pt>
                <c:pt idx="78">
                  <c:v>8.5612333655235712E-2</c:v>
                </c:pt>
                <c:pt idx="79">
                  <c:v>8.5341708199631314E-2</c:v>
                </c:pt>
                <c:pt idx="80">
                  <c:v>8.5113047149223603E-2</c:v>
                </c:pt>
                <c:pt idx="81">
                  <c:v>8.4919055156624693E-2</c:v>
                </c:pt>
                <c:pt idx="82">
                  <c:v>8.4705850463679816E-2</c:v>
                </c:pt>
                <c:pt idx="83">
                  <c:v>8.4540000946848035E-2</c:v>
                </c:pt>
                <c:pt idx="84">
                  <c:v>8.4454323723557351E-2</c:v>
                </c:pt>
                <c:pt idx="85">
                  <c:v>8.4249689118647164E-2</c:v>
                </c:pt>
                <c:pt idx="86">
                  <c:v>8.4217050920997669E-2</c:v>
                </c:pt>
                <c:pt idx="87">
                  <c:v>8.4092407464714816E-2</c:v>
                </c:pt>
                <c:pt idx="88">
                  <c:v>8.4059890991133354E-2</c:v>
                </c:pt>
                <c:pt idx="89">
                  <c:v>8.3942194047491134E-2</c:v>
                </c:pt>
                <c:pt idx="90">
                  <c:v>8.3889802355625653E-2</c:v>
                </c:pt>
                <c:pt idx="91">
                  <c:v>8.3850973342098553E-2</c:v>
                </c:pt>
                <c:pt idx="92">
                  <c:v>8.3870383354748224E-2</c:v>
                </c:pt>
                <c:pt idx="93">
                  <c:v>8.381836225625619E-2</c:v>
                </c:pt>
                <c:pt idx="94">
                  <c:v>8.3825107296137333E-2</c:v>
                </c:pt>
                <c:pt idx="95">
                  <c:v>8.3811899278211935E-2</c:v>
                </c:pt>
                <c:pt idx="96">
                  <c:v>8.3844505334187441E-2</c:v>
                </c:pt>
                <c:pt idx="97">
                  <c:v>8.3838038324044101E-2</c:v>
                </c:pt>
                <c:pt idx="98">
                  <c:v>8.3863912352147921E-2</c:v>
                </c:pt>
                <c:pt idx="99">
                  <c:v>8.3942194047491134E-2</c:v>
                </c:pt>
                <c:pt idx="100">
                  <c:v>8.3974901581415351E-2</c:v>
                </c:pt>
                <c:pt idx="101">
                  <c:v>8.4059890991133354E-2</c:v>
                </c:pt>
                <c:pt idx="102">
                  <c:v>8.412523218564083E-2</c:v>
                </c:pt>
                <c:pt idx="103">
                  <c:v>8.4177918448432615E-2</c:v>
                </c:pt>
                <c:pt idx="104">
                  <c:v>8.4269568236440176E-2</c:v>
                </c:pt>
                <c:pt idx="105">
                  <c:v>8.4342064423842483E-2</c:v>
                </c:pt>
                <c:pt idx="106">
                  <c:v>8.4480579604360534E-2</c:v>
                </c:pt>
                <c:pt idx="107">
                  <c:v>8.4546576709109048E-2</c:v>
                </c:pt>
                <c:pt idx="108">
                  <c:v>8.4666262526373534E-2</c:v>
                </c:pt>
                <c:pt idx="109">
                  <c:v>8.475237052380355E-2</c:v>
                </c:pt>
                <c:pt idx="110">
                  <c:v>8.4892237793345135E-2</c:v>
                </c:pt>
                <c:pt idx="111">
                  <c:v>8.5046163057307514E-2</c:v>
                </c:pt>
                <c:pt idx="112">
                  <c:v>8.516697837780754E-2</c:v>
                </c:pt>
                <c:pt idx="113">
                  <c:v>8.5335008175093777E-2</c:v>
                </c:pt>
                <c:pt idx="114">
                  <c:v>8.5510721334240883E-2</c:v>
                </c:pt>
                <c:pt idx="115">
                  <c:v>8.5646355918848352E-2</c:v>
                </c:pt>
                <c:pt idx="116">
                  <c:v>8.5782421466193137E-2</c:v>
                </c:pt>
                <c:pt idx="117">
                  <c:v>8.598038271587953E-2</c:v>
                </c:pt>
                <c:pt idx="118">
                  <c:v>8.6151937557075661E-2</c:v>
                </c:pt>
                <c:pt idx="119">
                  <c:v>8.6379357406684357E-2</c:v>
                </c:pt>
                <c:pt idx="120">
                  <c:v>8.6496809997647278E-2</c:v>
                </c:pt>
                <c:pt idx="121">
                  <c:v>8.6733277824035518E-2</c:v>
                </c:pt>
                <c:pt idx="122">
                  <c:v>8.6879463432433829E-2</c:v>
                </c:pt>
                <c:pt idx="123">
                  <c:v>8.7103764973137196E-2</c:v>
                </c:pt>
                <c:pt idx="124">
                  <c:v>8.7308183919927923E-2</c:v>
                </c:pt>
                <c:pt idx="125">
                  <c:v>8.7513258258626186E-2</c:v>
                </c:pt>
                <c:pt idx="126">
                  <c:v>8.7676536706658856E-2</c:v>
                </c:pt>
                <c:pt idx="127">
                  <c:v>8.7940847468358882E-2</c:v>
                </c:pt>
                <c:pt idx="128">
                  <c:v>8.817067020289833E-2</c:v>
                </c:pt>
                <c:pt idx="129">
                  <c:v>8.8343592969263487E-2</c:v>
                </c:pt>
                <c:pt idx="130">
                  <c:v>8.8546352244472937E-2</c:v>
                </c:pt>
                <c:pt idx="131">
                  <c:v>8.875004437502218E-2</c:v>
                </c:pt>
                <c:pt idx="132">
                  <c:v>8.891797494647137E-2</c:v>
                </c:pt>
                <c:pt idx="133">
                  <c:v>8.9057345806111465E-2</c:v>
                </c:pt>
                <c:pt idx="134">
                  <c:v>8.9322719412327958E-2</c:v>
                </c:pt>
                <c:pt idx="135">
                  <c:v>8.95598313409256E-2</c:v>
                </c:pt>
                <c:pt idx="136">
                  <c:v>8.9716030819250878E-2</c:v>
                </c:pt>
                <c:pt idx="137">
                  <c:v>8.9977253750251923E-2</c:v>
                </c:pt>
                <c:pt idx="138">
                  <c:v>9.016547167361541E-2</c:v>
                </c:pt>
                <c:pt idx="139">
                  <c:v>9.0543295993278067E-2</c:v>
                </c:pt>
                <c:pt idx="140">
                  <c:v>9.0748713183247065E-2</c:v>
                </c:pt>
                <c:pt idx="141">
                  <c:v>9.1039525720486791E-2</c:v>
                </c:pt>
                <c:pt idx="142">
                  <c:v>9.1277853436976267E-2</c:v>
                </c:pt>
                <c:pt idx="143">
                  <c:v>9.1494321862385222E-2</c:v>
                </c:pt>
                <c:pt idx="144">
                  <c:v>9.1673144902239753E-2</c:v>
                </c:pt>
                <c:pt idx="145">
                  <c:v>9.2001059852209494E-2</c:v>
                </c:pt>
                <c:pt idx="146">
                  <c:v>9.2142459613959962E-2</c:v>
                </c:pt>
                <c:pt idx="147">
                  <c:v>9.2410509662442894E-2</c:v>
                </c:pt>
                <c:pt idx="148">
                  <c:v>9.271174435292763E-2</c:v>
                </c:pt>
                <c:pt idx="149">
                  <c:v>9.2895017482842276E-2</c:v>
                </c:pt>
                <c:pt idx="150">
                  <c:v>9.3200119296152684E-2</c:v>
                </c:pt>
                <c:pt idx="151">
                  <c:v>9.3344883206882126E-2</c:v>
                </c:pt>
                <c:pt idx="152">
                  <c:v>9.3741797592710632E-2</c:v>
                </c:pt>
                <c:pt idx="153">
                  <c:v>9.3880493886502242E-2</c:v>
                </c:pt>
                <c:pt idx="154">
                  <c:v>9.416692405625908E-2</c:v>
                </c:pt>
                <c:pt idx="155">
                  <c:v>9.4512955835985998E-2</c:v>
                </c:pt>
                <c:pt idx="156">
                  <c:v>9.4820164076811903E-2</c:v>
                </c:pt>
                <c:pt idx="157">
                  <c:v>9.5070409145012802E-2</c:v>
                </c:pt>
                <c:pt idx="158">
                  <c:v>9.5339063846664282E-2</c:v>
                </c:pt>
                <c:pt idx="159">
                  <c:v>9.5651308892510889E-2</c:v>
                </c:pt>
                <c:pt idx="160">
                  <c:v>9.5880954207256258E-2</c:v>
                </c:pt>
                <c:pt idx="161">
                  <c:v>9.6153846153846145E-2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F-435C-ADB7-55B72DA70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384392"/>
        <c:axId val="1046380128"/>
      </c:lineChart>
      <c:catAx>
        <c:axId val="10463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1/T</a:t>
                </a:r>
                <a:r>
                  <a:rPr lang="zh-CN" altLang="en-US">
                    <a:solidFill>
                      <a:schemeClr val="tx1"/>
                    </a:solidFill>
                  </a:rPr>
                  <a:t>（</a:t>
                </a:r>
                <a:r>
                  <a:rPr lang="en-US" altLang="zh-CN">
                    <a:solidFill>
                      <a:schemeClr val="tx1"/>
                    </a:solidFill>
                  </a:rPr>
                  <a:t>1/K</a:t>
                </a:r>
                <a:r>
                  <a:rPr lang="zh-CN" altLang="en-US">
                    <a:solidFill>
                      <a:schemeClr val="tx1"/>
                    </a:solidFill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380128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046380128"/>
        <c:scaling>
          <c:orientation val="minMax"/>
          <c:max val="0.22000000000000003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电导率（</a:t>
                </a:r>
                <a:r>
                  <a:rPr lang="en-US" altLang="zh-CN">
                    <a:solidFill>
                      <a:schemeClr val="tx1"/>
                    </a:solidFill>
                  </a:rPr>
                  <a:t>A/V)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38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电阻率</a:t>
            </a:r>
            <a:r>
              <a:rPr lang="zh-CN" altLang="zh-CN" sz="1400" b="0" i="0" u="none" strike="noStrike" baseline="0">
                <a:solidFill>
                  <a:schemeClr val="tx1"/>
                </a:solidFill>
                <a:effectLst/>
              </a:rPr>
              <a:t>与</a:t>
            </a:r>
            <a:r>
              <a:rPr lang="en-US" altLang="zh-CN" sz="1400" b="0" i="0" u="none" strike="noStrike" baseline="0">
                <a:solidFill>
                  <a:schemeClr val="tx1"/>
                </a:solidFill>
                <a:effectLst/>
              </a:rPr>
              <a:t>1/T</a:t>
            </a:r>
            <a:endParaRPr lang="zh-CN" alt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电导数据02!$G$1</c:f>
              <c:strCache>
                <c:ptCount val="1"/>
                <c:pt idx="0">
                  <c:v>电阻率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电导数据02!$F:$F</c15:sqref>
                  </c15:fullRef>
                </c:ext>
              </c:extLst>
              <c:f>电导数据02!$F$2:$F$1048576</c:f>
              <c:strCache>
                <c:ptCount val="163"/>
                <c:pt idx="0">
                  <c:v>0.00235 </c:v>
                </c:pt>
                <c:pt idx="1">
                  <c:v>0.00236 </c:v>
                </c:pt>
                <c:pt idx="2">
                  <c:v>0.00236 </c:v>
                </c:pt>
                <c:pt idx="3">
                  <c:v>0.00237 </c:v>
                </c:pt>
                <c:pt idx="4">
                  <c:v>0.00237 </c:v>
                </c:pt>
                <c:pt idx="5">
                  <c:v>0.00238 </c:v>
                </c:pt>
                <c:pt idx="6">
                  <c:v>0.00238 </c:v>
                </c:pt>
                <c:pt idx="7">
                  <c:v>0.00239 </c:v>
                </c:pt>
                <c:pt idx="8">
                  <c:v>0.00239 </c:v>
                </c:pt>
                <c:pt idx="9">
                  <c:v>0.00240 </c:v>
                </c:pt>
                <c:pt idx="10">
                  <c:v>0.00240 </c:v>
                </c:pt>
                <c:pt idx="11">
                  <c:v>0.00240 </c:v>
                </c:pt>
                <c:pt idx="12">
                  <c:v>0.00241 </c:v>
                </c:pt>
                <c:pt idx="13">
                  <c:v>0.00241 </c:v>
                </c:pt>
                <c:pt idx="14">
                  <c:v>0.00242 </c:v>
                </c:pt>
                <c:pt idx="15">
                  <c:v>0.00242 </c:v>
                </c:pt>
                <c:pt idx="16">
                  <c:v>0.00243 </c:v>
                </c:pt>
                <c:pt idx="17">
                  <c:v>0.00243 </c:v>
                </c:pt>
                <c:pt idx="18">
                  <c:v>0.00244 </c:v>
                </c:pt>
                <c:pt idx="19">
                  <c:v>0.00244 </c:v>
                </c:pt>
                <c:pt idx="20">
                  <c:v>0.00245 </c:v>
                </c:pt>
                <c:pt idx="21">
                  <c:v>0.00245 </c:v>
                </c:pt>
                <c:pt idx="22">
                  <c:v>0.00246 </c:v>
                </c:pt>
                <c:pt idx="23">
                  <c:v>0.00246 </c:v>
                </c:pt>
                <c:pt idx="24">
                  <c:v>0.00247 </c:v>
                </c:pt>
                <c:pt idx="25">
                  <c:v>0.00247 </c:v>
                </c:pt>
                <c:pt idx="26">
                  <c:v>0.00248 </c:v>
                </c:pt>
                <c:pt idx="27">
                  <c:v>0.00248 </c:v>
                </c:pt>
                <c:pt idx="28">
                  <c:v>0.00249 </c:v>
                </c:pt>
                <c:pt idx="29">
                  <c:v>0.00249 </c:v>
                </c:pt>
                <c:pt idx="30">
                  <c:v>0.00249 </c:v>
                </c:pt>
                <c:pt idx="31">
                  <c:v>0.00250 </c:v>
                </c:pt>
                <c:pt idx="32">
                  <c:v>0.00250 </c:v>
                </c:pt>
                <c:pt idx="33">
                  <c:v>0.00251 </c:v>
                </c:pt>
                <c:pt idx="34">
                  <c:v>0.00251 </c:v>
                </c:pt>
                <c:pt idx="35">
                  <c:v>0.00252 </c:v>
                </c:pt>
                <c:pt idx="36">
                  <c:v>0.00252 </c:v>
                </c:pt>
                <c:pt idx="37">
                  <c:v>0.00253 </c:v>
                </c:pt>
                <c:pt idx="38">
                  <c:v>0.00253 </c:v>
                </c:pt>
                <c:pt idx="39">
                  <c:v>0.00253 </c:v>
                </c:pt>
                <c:pt idx="40">
                  <c:v>0.00254 </c:v>
                </c:pt>
                <c:pt idx="41">
                  <c:v>0.00254 </c:v>
                </c:pt>
                <c:pt idx="42">
                  <c:v>0.00255 </c:v>
                </c:pt>
                <c:pt idx="43">
                  <c:v>0.00255 </c:v>
                </c:pt>
                <c:pt idx="44">
                  <c:v>0.00256 </c:v>
                </c:pt>
                <c:pt idx="45">
                  <c:v>0.00256 </c:v>
                </c:pt>
                <c:pt idx="46">
                  <c:v>0.00257 </c:v>
                </c:pt>
                <c:pt idx="47">
                  <c:v>0.00257 </c:v>
                </c:pt>
                <c:pt idx="48">
                  <c:v>0.00258 </c:v>
                </c:pt>
                <c:pt idx="49">
                  <c:v>0.00258 </c:v>
                </c:pt>
                <c:pt idx="50">
                  <c:v>0.00259 </c:v>
                </c:pt>
                <c:pt idx="51">
                  <c:v>0.00259 </c:v>
                </c:pt>
                <c:pt idx="52">
                  <c:v>0.00260 </c:v>
                </c:pt>
                <c:pt idx="53">
                  <c:v>0.00260 </c:v>
                </c:pt>
                <c:pt idx="54">
                  <c:v>0.00260 </c:v>
                </c:pt>
                <c:pt idx="55">
                  <c:v>0.00261 </c:v>
                </c:pt>
                <c:pt idx="56">
                  <c:v>0.00261 </c:v>
                </c:pt>
                <c:pt idx="57">
                  <c:v>0.00262 </c:v>
                </c:pt>
                <c:pt idx="58">
                  <c:v>0.00262 </c:v>
                </c:pt>
                <c:pt idx="59">
                  <c:v>0.00263 </c:v>
                </c:pt>
                <c:pt idx="60">
                  <c:v>0.00263 </c:v>
                </c:pt>
                <c:pt idx="61">
                  <c:v>0.00264 </c:v>
                </c:pt>
                <c:pt idx="62">
                  <c:v>0.00264 </c:v>
                </c:pt>
                <c:pt idx="63">
                  <c:v>0.00264 </c:v>
                </c:pt>
                <c:pt idx="64">
                  <c:v>0.00265 </c:v>
                </c:pt>
                <c:pt idx="65">
                  <c:v>0.00265 </c:v>
                </c:pt>
                <c:pt idx="66">
                  <c:v>0.00266 </c:v>
                </c:pt>
                <c:pt idx="67">
                  <c:v>0.00266 </c:v>
                </c:pt>
                <c:pt idx="68">
                  <c:v>0.00267 </c:v>
                </c:pt>
                <c:pt idx="69">
                  <c:v>0.00267 </c:v>
                </c:pt>
                <c:pt idx="70">
                  <c:v>0.00268 </c:v>
                </c:pt>
                <c:pt idx="71">
                  <c:v>0.00268 </c:v>
                </c:pt>
                <c:pt idx="72">
                  <c:v>0.00268 </c:v>
                </c:pt>
                <c:pt idx="73">
                  <c:v>0.00269 </c:v>
                </c:pt>
                <c:pt idx="74">
                  <c:v>0.00269 </c:v>
                </c:pt>
                <c:pt idx="75">
                  <c:v>0.00270 </c:v>
                </c:pt>
                <c:pt idx="76">
                  <c:v>0.00270 </c:v>
                </c:pt>
                <c:pt idx="77">
                  <c:v>0.00271 </c:v>
                </c:pt>
                <c:pt idx="78">
                  <c:v>0.00271 </c:v>
                </c:pt>
                <c:pt idx="79">
                  <c:v>0.00271 </c:v>
                </c:pt>
                <c:pt idx="80">
                  <c:v>0.00272 </c:v>
                </c:pt>
                <c:pt idx="81">
                  <c:v>0.00272 </c:v>
                </c:pt>
                <c:pt idx="82">
                  <c:v>0.00273 </c:v>
                </c:pt>
                <c:pt idx="83">
                  <c:v>0.00273 </c:v>
                </c:pt>
                <c:pt idx="84">
                  <c:v>0.00274 </c:v>
                </c:pt>
                <c:pt idx="85">
                  <c:v>0.00274 </c:v>
                </c:pt>
                <c:pt idx="86">
                  <c:v>0.00275 </c:v>
                </c:pt>
                <c:pt idx="87">
                  <c:v>0.00275 </c:v>
                </c:pt>
                <c:pt idx="88">
                  <c:v>0.00276 </c:v>
                </c:pt>
                <c:pt idx="89">
                  <c:v>0.00276 </c:v>
                </c:pt>
                <c:pt idx="90">
                  <c:v>0.00277 </c:v>
                </c:pt>
                <c:pt idx="91">
                  <c:v>0.00277 </c:v>
                </c:pt>
                <c:pt idx="92">
                  <c:v>0.00278 </c:v>
                </c:pt>
                <c:pt idx="93">
                  <c:v>0.00278 </c:v>
                </c:pt>
                <c:pt idx="94">
                  <c:v>0.00278 </c:v>
                </c:pt>
                <c:pt idx="95">
                  <c:v>0.00279 </c:v>
                </c:pt>
                <c:pt idx="96">
                  <c:v>0.00279 </c:v>
                </c:pt>
                <c:pt idx="97">
                  <c:v>0.00280 </c:v>
                </c:pt>
                <c:pt idx="98">
                  <c:v>0.00280 </c:v>
                </c:pt>
                <c:pt idx="99">
                  <c:v>0.00281 </c:v>
                </c:pt>
                <c:pt idx="100">
                  <c:v>0.00281 </c:v>
                </c:pt>
                <c:pt idx="101">
                  <c:v>0.00282 </c:v>
                </c:pt>
                <c:pt idx="102">
                  <c:v>0.00282 </c:v>
                </c:pt>
                <c:pt idx="103">
                  <c:v>0.00283 </c:v>
                </c:pt>
                <c:pt idx="104">
                  <c:v>0.00283 </c:v>
                </c:pt>
                <c:pt idx="105">
                  <c:v>0.00284 </c:v>
                </c:pt>
                <c:pt idx="106">
                  <c:v>0.00284 </c:v>
                </c:pt>
                <c:pt idx="107">
                  <c:v>0.00285 </c:v>
                </c:pt>
                <c:pt idx="108">
                  <c:v>0.00285 </c:v>
                </c:pt>
                <c:pt idx="109">
                  <c:v>0.00285 </c:v>
                </c:pt>
                <c:pt idx="110">
                  <c:v>0.00286 </c:v>
                </c:pt>
                <c:pt idx="111">
                  <c:v>0.00287 </c:v>
                </c:pt>
                <c:pt idx="112">
                  <c:v>0.00287 </c:v>
                </c:pt>
                <c:pt idx="113">
                  <c:v>0.00288 </c:v>
                </c:pt>
                <c:pt idx="114">
                  <c:v>0.00288 </c:v>
                </c:pt>
                <c:pt idx="115">
                  <c:v>0.00289 </c:v>
                </c:pt>
                <c:pt idx="116">
                  <c:v>0.00289 </c:v>
                </c:pt>
                <c:pt idx="117">
                  <c:v>0.00290 </c:v>
                </c:pt>
                <c:pt idx="118">
                  <c:v>0.00290 </c:v>
                </c:pt>
                <c:pt idx="119">
                  <c:v>0.00291 </c:v>
                </c:pt>
                <c:pt idx="120">
                  <c:v>0.00291 </c:v>
                </c:pt>
                <c:pt idx="121">
                  <c:v>0.00292 </c:v>
                </c:pt>
                <c:pt idx="122">
                  <c:v>0.00292 </c:v>
                </c:pt>
                <c:pt idx="123">
                  <c:v>0.00292 </c:v>
                </c:pt>
                <c:pt idx="124">
                  <c:v>0.00293 </c:v>
                </c:pt>
                <c:pt idx="125">
                  <c:v>0.00294 </c:v>
                </c:pt>
                <c:pt idx="126">
                  <c:v>0.00294 </c:v>
                </c:pt>
                <c:pt idx="127">
                  <c:v>0.00295 </c:v>
                </c:pt>
                <c:pt idx="128">
                  <c:v>0.00295 </c:v>
                </c:pt>
                <c:pt idx="129">
                  <c:v>0.00296 </c:v>
                </c:pt>
                <c:pt idx="130">
                  <c:v>0.00296 </c:v>
                </c:pt>
                <c:pt idx="131">
                  <c:v>0.00297 </c:v>
                </c:pt>
                <c:pt idx="132">
                  <c:v>0.00297 </c:v>
                </c:pt>
                <c:pt idx="133">
                  <c:v>0.00298 </c:v>
                </c:pt>
                <c:pt idx="134">
                  <c:v>0.00298 </c:v>
                </c:pt>
                <c:pt idx="135">
                  <c:v>0.00299 </c:v>
                </c:pt>
                <c:pt idx="136">
                  <c:v>0.00299 </c:v>
                </c:pt>
                <c:pt idx="137">
                  <c:v>0.00300 </c:v>
                </c:pt>
                <c:pt idx="138">
                  <c:v>0.00300 </c:v>
                </c:pt>
                <c:pt idx="139">
                  <c:v>0.00301 </c:v>
                </c:pt>
                <c:pt idx="140">
                  <c:v>0.00301 </c:v>
                </c:pt>
                <c:pt idx="141">
                  <c:v>0.00302 </c:v>
                </c:pt>
                <c:pt idx="142">
                  <c:v>0.00302 </c:v>
                </c:pt>
                <c:pt idx="143">
                  <c:v>0.00303 </c:v>
                </c:pt>
                <c:pt idx="144">
                  <c:v>0.00303 </c:v>
                </c:pt>
                <c:pt idx="145">
                  <c:v>0.00304 </c:v>
                </c:pt>
                <c:pt idx="146">
                  <c:v>0.00304 </c:v>
                </c:pt>
                <c:pt idx="147">
                  <c:v>0.00305 </c:v>
                </c:pt>
                <c:pt idx="148">
                  <c:v>0.00305 </c:v>
                </c:pt>
                <c:pt idx="149">
                  <c:v>0.00306 </c:v>
                </c:pt>
                <c:pt idx="150">
                  <c:v>0.00306 </c:v>
                </c:pt>
                <c:pt idx="151">
                  <c:v>0.00307 </c:v>
                </c:pt>
                <c:pt idx="152">
                  <c:v>0.00307 </c:v>
                </c:pt>
                <c:pt idx="153">
                  <c:v>0.00308 </c:v>
                </c:pt>
                <c:pt idx="154">
                  <c:v>0.00308 </c:v>
                </c:pt>
                <c:pt idx="155">
                  <c:v>0.00309 </c:v>
                </c:pt>
                <c:pt idx="156">
                  <c:v>0.00309 </c:v>
                </c:pt>
                <c:pt idx="157">
                  <c:v>0.00310 </c:v>
                </c:pt>
                <c:pt idx="158">
                  <c:v>0.00310 </c:v>
                </c:pt>
                <c:pt idx="159">
                  <c:v>0.00311 </c:v>
                </c:pt>
                <c:pt idx="160">
                  <c:v>0.00311 </c:v>
                </c:pt>
                <c:pt idx="161">
                  <c:v>0.00312 </c:v>
                </c:pt>
                <c:pt idx="162">
                  <c:v>0.00312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电导数据02!$G$2:$G$164</c15:sqref>
                  </c15:fullRef>
                </c:ext>
              </c:extLst>
              <c:f>电导数据02!$G$3:$G$164</c:f>
              <c:numCache>
                <c:formatCode>General</c:formatCode>
                <c:ptCount val="162"/>
                <c:pt idx="0">
                  <c:v>4.7861200000000004</c:v>
                </c:pt>
                <c:pt idx="1">
                  <c:v>4.8879600000000005</c:v>
                </c:pt>
                <c:pt idx="2">
                  <c:v>4.9351599999999998</c:v>
                </c:pt>
                <c:pt idx="3">
                  <c:v>5.0314800000000011</c:v>
                </c:pt>
                <c:pt idx="4">
                  <c:v>5.1259200000000007</c:v>
                </c:pt>
                <c:pt idx="5">
                  <c:v>5.2296400000000007</c:v>
                </c:pt>
                <c:pt idx="6">
                  <c:v>5.3296399999999995</c:v>
                </c:pt>
                <c:pt idx="7">
                  <c:v>5.4296399999999991</c:v>
                </c:pt>
                <c:pt idx="8">
                  <c:v>5.5416800000000004</c:v>
                </c:pt>
                <c:pt idx="9">
                  <c:v>5.5944400000000005</c:v>
                </c:pt>
                <c:pt idx="10">
                  <c:v>5.7037200000000015</c:v>
                </c:pt>
                <c:pt idx="11">
                  <c:v>5.8185200000000012</c:v>
                </c:pt>
                <c:pt idx="12">
                  <c:v>5.8759200000000007</c:v>
                </c:pt>
                <c:pt idx="13">
                  <c:v>5.9879600000000011</c:v>
                </c:pt>
                <c:pt idx="14">
                  <c:v>6.1000000000000005</c:v>
                </c:pt>
                <c:pt idx="15">
                  <c:v>6.2148000000000003</c:v>
                </c:pt>
                <c:pt idx="16">
                  <c:v>6.3361200000000011</c:v>
                </c:pt>
                <c:pt idx="17">
                  <c:v>6.4546399999999995</c:v>
                </c:pt>
                <c:pt idx="18">
                  <c:v>6.5722000000000005</c:v>
                </c:pt>
                <c:pt idx="19">
                  <c:v>6.6944399999999993</c:v>
                </c:pt>
                <c:pt idx="20">
                  <c:v>6.8203999999999994</c:v>
                </c:pt>
                <c:pt idx="21">
                  <c:v>6.9444399999999993</c:v>
                </c:pt>
                <c:pt idx="22">
                  <c:v>7.0027600000000012</c:v>
                </c:pt>
                <c:pt idx="23">
                  <c:v>7.1268399999999996</c:v>
                </c:pt>
                <c:pt idx="24">
                  <c:v>7.2537199999999995</c:v>
                </c:pt>
                <c:pt idx="25">
                  <c:v>7.3212800000000007</c:v>
                </c:pt>
                <c:pt idx="26">
                  <c:v>7.4425999999999997</c:v>
                </c:pt>
                <c:pt idx="27">
                  <c:v>7.5731200000000003</c:v>
                </c:pt>
                <c:pt idx="28">
                  <c:v>7.6972399999999999</c:v>
                </c:pt>
                <c:pt idx="29">
                  <c:v>7.7583200000000003</c:v>
                </c:pt>
                <c:pt idx="30">
                  <c:v>7.875</c:v>
                </c:pt>
                <c:pt idx="31">
                  <c:v>8.003680000000001</c:v>
                </c:pt>
                <c:pt idx="32">
                  <c:v>8.1278000000000006</c:v>
                </c:pt>
                <c:pt idx="33">
                  <c:v>8.2490400000000008</c:v>
                </c:pt>
                <c:pt idx="34">
                  <c:v>8.3694400000000009</c:v>
                </c:pt>
                <c:pt idx="35">
                  <c:v>8.4231600000000011</c:v>
                </c:pt>
                <c:pt idx="36">
                  <c:v>8.5370399999999993</c:v>
                </c:pt>
                <c:pt idx="37">
                  <c:v>8.6509200000000011</c:v>
                </c:pt>
                <c:pt idx="38">
                  <c:v>8.7074000000000016</c:v>
                </c:pt>
                <c:pt idx="39">
                  <c:v>8.8157200000000007</c:v>
                </c:pt>
                <c:pt idx="40">
                  <c:v>8.9305600000000016</c:v>
                </c:pt>
                <c:pt idx="41">
                  <c:v>9.041640000000001</c:v>
                </c:pt>
                <c:pt idx="42">
                  <c:v>9.1509200000000011</c:v>
                </c:pt>
                <c:pt idx="43">
                  <c:v>9.2564800000000016</c:v>
                </c:pt>
                <c:pt idx="44">
                  <c:v>9.3694399999999991</c:v>
                </c:pt>
                <c:pt idx="45">
                  <c:v>9.4759200000000003</c:v>
                </c:pt>
                <c:pt idx="46">
                  <c:v>9.5786799999999985</c:v>
                </c:pt>
                <c:pt idx="47">
                  <c:v>9.6824000000000012</c:v>
                </c:pt>
                <c:pt idx="48">
                  <c:v>9.7870399999999993</c:v>
                </c:pt>
                <c:pt idx="49">
                  <c:v>9.8805600000000009</c:v>
                </c:pt>
                <c:pt idx="50">
                  <c:v>9.9787200000000009</c:v>
                </c:pt>
                <c:pt idx="51">
                  <c:v>10.075920000000002</c:v>
                </c:pt>
                <c:pt idx="52">
                  <c:v>10.17872</c:v>
                </c:pt>
                <c:pt idx="53">
                  <c:v>10.268519999999999</c:v>
                </c:pt>
                <c:pt idx="54">
                  <c:v>10.3528</c:v>
                </c:pt>
                <c:pt idx="55">
                  <c:v>10.432400000000001</c:v>
                </c:pt>
                <c:pt idx="56">
                  <c:v>10.51572</c:v>
                </c:pt>
                <c:pt idx="57">
                  <c:v>10.5898</c:v>
                </c:pt>
                <c:pt idx="58">
                  <c:v>10.666639999999999</c:v>
                </c:pt>
                <c:pt idx="59">
                  <c:v>10.73888</c:v>
                </c:pt>
                <c:pt idx="60">
                  <c:v>10.806480000000001</c:v>
                </c:pt>
                <c:pt idx="61">
                  <c:v>10.873159999999999</c:v>
                </c:pt>
                <c:pt idx="62">
                  <c:v>10.936999999999999</c:v>
                </c:pt>
                <c:pt idx="63">
                  <c:v>11.005560000000001</c:v>
                </c:pt>
                <c:pt idx="64">
                  <c:v>11.064840000000002</c:v>
                </c:pt>
                <c:pt idx="65">
                  <c:v>11.128679999999999</c:v>
                </c:pt>
                <c:pt idx="66">
                  <c:v>11.185160000000003</c:v>
                </c:pt>
                <c:pt idx="67">
                  <c:v>11.239800000000002</c:v>
                </c:pt>
                <c:pt idx="68">
                  <c:v>11.278720000000002</c:v>
                </c:pt>
                <c:pt idx="69">
                  <c:v>11.351840000000001</c:v>
                </c:pt>
                <c:pt idx="70">
                  <c:v>11.400920000000003</c:v>
                </c:pt>
                <c:pt idx="71">
                  <c:v>11.446280000000003</c:v>
                </c:pt>
                <c:pt idx="72">
                  <c:v>11.480560000000001</c:v>
                </c:pt>
                <c:pt idx="73">
                  <c:v>11.516640000000001</c:v>
                </c:pt>
                <c:pt idx="74">
                  <c:v>11.552759999999999</c:v>
                </c:pt>
                <c:pt idx="75">
                  <c:v>11.585200000000002</c:v>
                </c:pt>
                <c:pt idx="76">
                  <c:v>11.622199999999998</c:v>
                </c:pt>
                <c:pt idx="77">
                  <c:v>11.651840000000002</c:v>
                </c:pt>
                <c:pt idx="78">
                  <c:v>11.68056</c:v>
                </c:pt>
                <c:pt idx="79">
                  <c:v>11.717600000000001</c:v>
                </c:pt>
                <c:pt idx="80">
                  <c:v>11.749079999999999</c:v>
                </c:pt>
                <c:pt idx="81">
                  <c:v>11.775920000000001</c:v>
                </c:pt>
                <c:pt idx="82">
                  <c:v>11.805560000000002</c:v>
                </c:pt>
                <c:pt idx="83">
                  <c:v>11.828719999999997</c:v>
                </c:pt>
                <c:pt idx="84">
                  <c:v>11.840719999999999</c:v>
                </c:pt>
                <c:pt idx="85">
                  <c:v>11.869479999999998</c:v>
                </c:pt>
                <c:pt idx="86">
                  <c:v>11.874079999999999</c:v>
                </c:pt>
                <c:pt idx="87">
                  <c:v>11.891680000000001</c:v>
                </c:pt>
                <c:pt idx="88">
                  <c:v>11.896280000000001</c:v>
                </c:pt>
                <c:pt idx="89">
                  <c:v>11.91296</c:v>
                </c:pt>
                <c:pt idx="90">
                  <c:v>11.920399999999999</c:v>
                </c:pt>
                <c:pt idx="91">
                  <c:v>11.92592</c:v>
                </c:pt>
                <c:pt idx="92">
                  <c:v>11.923160000000003</c:v>
                </c:pt>
                <c:pt idx="93">
                  <c:v>11.930560000000002</c:v>
                </c:pt>
                <c:pt idx="94">
                  <c:v>11.929600000000001</c:v>
                </c:pt>
                <c:pt idx="95">
                  <c:v>11.931479999999999</c:v>
                </c:pt>
                <c:pt idx="96">
                  <c:v>11.926839999999999</c:v>
                </c:pt>
                <c:pt idx="97">
                  <c:v>11.927759999999997</c:v>
                </c:pt>
                <c:pt idx="98">
                  <c:v>11.92408</c:v>
                </c:pt>
                <c:pt idx="99">
                  <c:v>11.91296</c:v>
                </c:pt>
                <c:pt idx="100">
                  <c:v>11.90832</c:v>
                </c:pt>
                <c:pt idx="101">
                  <c:v>11.896280000000001</c:v>
                </c:pt>
                <c:pt idx="102">
                  <c:v>11.887040000000001</c:v>
                </c:pt>
                <c:pt idx="103">
                  <c:v>11.879599999999998</c:v>
                </c:pt>
                <c:pt idx="104">
                  <c:v>11.866680000000001</c:v>
                </c:pt>
                <c:pt idx="105">
                  <c:v>11.856480000000001</c:v>
                </c:pt>
                <c:pt idx="106">
                  <c:v>11.837040000000002</c:v>
                </c:pt>
                <c:pt idx="107">
                  <c:v>11.8278</c:v>
                </c:pt>
                <c:pt idx="108">
                  <c:v>11.81108</c:v>
                </c:pt>
                <c:pt idx="109">
                  <c:v>11.79908</c:v>
                </c:pt>
                <c:pt idx="110">
                  <c:v>11.779639999999999</c:v>
                </c:pt>
                <c:pt idx="111">
                  <c:v>11.758319999999999</c:v>
                </c:pt>
                <c:pt idx="112">
                  <c:v>11.741639999999999</c:v>
                </c:pt>
                <c:pt idx="113">
                  <c:v>11.718520000000002</c:v>
                </c:pt>
                <c:pt idx="114">
                  <c:v>11.69444</c:v>
                </c:pt>
                <c:pt idx="115">
                  <c:v>11.675920000000001</c:v>
                </c:pt>
                <c:pt idx="116">
                  <c:v>11.657400000000001</c:v>
                </c:pt>
                <c:pt idx="117">
                  <c:v>11.630560000000003</c:v>
                </c:pt>
                <c:pt idx="118">
                  <c:v>11.6074</c:v>
                </c:pt>
                <c:pt idx="119">
                  <c:v>11.576840000000002</c:v>
                </c:pt>
                <c:pt idx="120">
                  <c:v>11.561120000000001</c:v>
                </c:pt>
                <c:pt idx="121">
                  <c:v>11.5296</c:v>
                </c:pt>
                <c:pt idx="122">
                  <c:v>11.510200000000001</c:v>
                </c:pt>
                <c:pt idx="123">
                  <c:v>11.480560000000001</c:v>
                </c:pt>
                <c:pt idx="124">
                  <c:v>11.453679999999999</c:v>
                </c:pt>
                <c:pt idx="125">
                  <c:v>11.426839999999999</c:v>
                </c:pt>
                <c:pt idx="126">
                  <c:v>11.405559999999999</c:v>
                </c:pt>
                <c:pt idx="127">
                  <c:v>11.37128</c:v>
                </c:pt>
                <c:pt idx="128">
                  <c:v>11.341640000000002</c:v>
                </c:pt>
                <c:pt idx="129">
                  <c:v>11.319440000000002</c:v>
                </c:pt>
                <c:pt idx="130">
                  <c:v>11.293519999999999</c:v>
                </c:pt>
                <c:pt idx="131">
                  <c:v>11.267600000000002</c:v>
                </c:pt>
                <c:pt idx="132">
                  <c:v>11.246320000000001</c:v>
                </c:pt>
                <c:pt idx="133">
                  <c:v>11.228720000000001</c:v>
                </c:pt>
                <c:pt idx="134">
                  <c:v>11.195360000000001</c:v>
                </c:pt>
                <c:pt idx="135">
                  <c:v>11.165720000000002</c:v>
                </c:pt>
                <c:pt idx="136">
                  <c:v>11.146280000000004</c:v>
                </c:pt>
                <c:pt idx="137">
                  <c:v>11.113920000000002</c:v>
                </c:pt>
                <c:pt idx="138">
                  <c:v>11.090720000000001</c:v>
                </c:pt>
                <c:pt idx="139">
                  <c:v>11.04444</c:v>
                </c:pt>
                <c:pt idx="140">
                  <c:v>11.019439999999999</c:v>
                </c:pt>
                <c:pt idx="141">
                  <c:v>10.984240000000002</c:v>
                </c:pt>
                <c:pt idx="142">
                  <c:v>10.955560000000004</c:v>
                </c:pt>
                <c:pt idx="143">
                  <c:v>10.929639999999999</c:v>
                </c:pt>
                <c:pt idx="144">
                  <c:v>10.90832</c:v>
                </c:pt>
                <c:pt idx="145">
                  <c:v>10.869440000000001</c:v>
                </c:pt>
                <c:pt idx="146">
                  <c:v>10.852759999999998</c:v>
                </c:pt>
                <c:pt idx="147">
                  <c:v>10.82128</c:v>
                </c:pt>
                <c:pt idx="148">
                  <c:v>10.786120000000002</c:v>
                </c:pt>
                <c:pt idx="149">
                  <c:v>10.764840000000001</c:v>
                </c:pt>
                <c:pt idx="150">
                  <c:v>10.729600000000001</c:v>
                </c:pt>
                <c:pt idx="151">
                  <c:v>10.712960000000001</c:v>
                </c:pt>
                <c:pt idx="152">
                  <c:v>10.6676</c:v>
                </c:pt>
                <c:pt idx="153">
                  <c:v>10.65184</c:v>
                </c:pt>
                <c:pt idx="154">
                  <c:v>10.619440000000001</c:v>
                </c:pt>
                <c:pt idx="155">
                  <c:v>10.58056</c:v>
                </c:pt>
                <c:pt idx="156">
                  <c:v>10.546280000000001</c:v>
                </c:pt>
                <c:pt idx="157">
                  <c:v>10.518519999999999</c:v>
                </c:pt>
                <c:pt idx="158">
                  <c:v>10.48888</c:v>
                </c:pt>
                <c:pt idx="159">
                  <c:v>10.454639999999999</c:v>
                </c:pt>
                <c:pt idx="160">
                  <c:v>10.429600000000001</c:v>
                </c:pt>
                <c:pt idx="161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B-40B0-88F8-CCB76A9B7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35504"/>
        <c:axId val="620638128"/>
      </c:lineChart>
      <c:catAx>
        <c:axId val="62063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1/T</a:t>
                </a:r>
                <a:r>
                  <a:rPr lang="zh-CN" altLang="en-US">
                    <a:solidFill>
                      <a:schemeClr val="tx1"/>
                    </a:solidFill>
                  </a:rPr>
                  <a:t>（</a:t>
                </a:r>
                <a:r>
                  <a:rPr lang="en-US" altLang="zh-CN">
                    <a:solidFill>
                      <a:schemeClr val="tx1"/>
                    </a:solidFill>
                  </a:rPr>
                  <a:t>1/K</a:t>
                </a:r>
                <a:r>
                  <a:rPr lang="zh-CN" altLang="en-US">
                    <a:solidFill>
                      <a:schemeClr val="tx1"/>
                    </a:solidFill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638128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620638128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电阻率（</a:t>
                </a:r>
                <a:r>
                  <a:rPr lang="en-US" altLang="zh-CN">
                    <a:solidFill>
                      <a:schemeClr val="tx1"/>
                    </a:solidFill>
                  </a:rPr>
                  <a:t>V/A</a:t>
                </a:r>
                <a:r>
                  <a:rPr lang="zh-CN" altLang="en-US">
                    <a:solidFill>
                      <a:schemeClr val="tx1"/>
                    </a:solidFill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6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霍尔系数与</a:t>
            </a:r>
            <a:r>
              <a:rPr lang="en-US" altLang="zh-CN">
                <a:solidFill>
                  <a:schemeClr val="tx1"/>
                </a:solidFill>
              </a:rPr>
              <a:t>1/T</a:t>
            </a:r>
            <a:r>
              <a:rPr lang="en-US" altLang="zh-CN" baseline="0">
                <a:solidFill>
                  <a:schemeClr val="tx1"/>
                </a:solidFill>
              </a:rPr>
              <a:t> (20mT)</a:t>
            </a:r>
            <a:endParaRPr lang="en-US" altLang="zh-CN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霍尔数据01!$G$1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霍尔数据01!$H:$H</c15:sqref>
                  </c15:fullRef>
                </c:ext>
              </c:extLst>
              <c:f>霍尔数据01!$H$2:$H$1048576</c:f>
              <c:strCache>
                <c:ptCount val="43"/>
                <c:pt idx="0">
                  <c:v>0.00235 </c:v>
                </c:pt>
                <c:pt idx="1">
                  <c:v>0.00235 </c:v>
                </c:pt>
                <c:pt idx="2">
                  <c:v>0.00235 </c:v>
                </c:pt>
                <c:pt idx="3">
                  <c:v>0.00236 </c:v>
                </c:pt>
                <c:pt idx="4">
                  <c:v>0.00237 </c:v>
                </c:pt>
                <c:pt idx="5">
                  <c:v>0.00239 </c:v>
                </c:pt>
                <c:pt idx="6">
                  <c:v>0.00240 </c:v>
                </c:pt>
                <c:pt idx="7">
                  <c:v>0.00241 </c:v>
                </c:pt>
                <c:pt idx="8">
                  <c:v>0.00242 </c:v>
                </c:pt>
                <c:pt idx="9">
                  <c:v>0.00243 </c:v>
                </c:pt>
                <c:pt idx="10">
                  <c:v>0.00244 </c:v>
                </c:pt>
                <c:pt idx="11">
                  <c:v>0.00246 </c:v>
                </c:pt>
                <c:pt idx="12">
                  <c:v>0.00247 </c:v>
                </c:pt>
                <c:pt idx="13">
                  <c:v>0.00248 </c:v>
                </c:pt>
                <c:pt idx="14">
                  <c:v>0.00249 </c:v>
                </c:pt>
                <c:pt idx="15">
                  <c:v>0.00251 </c:v>
                </c:pt>
                <c:pt idx="16">
                  <c:v>0.00252 </c:v>
                </c:pt>
                <c:pt idx="17">
                  <c:v>0.00254 </c:v>
                </c:pt>
                <c:pt idx="18">
                  <c:v>0.00255 </c:v>
                </c:pt>
                <c:pt idx="19">
                  <c:v>0.00257 </c:v>
                </c:pt>
                <c:pt idx="20">
                  <c:v>0.00258 </c:v>
                </c:pt>
                <c:pt idx="21">
                  <c:v>0.00260 </c:v>
                </c:pt>
                <c:pt idx="22">
                  <c:v>0.00262 </c:v>
                </c:pt>
                <c:pt idx="23">
                  <c:v>0.00264 </c:v>
                </c:pt>
                <c:pt idx="24">
                  <c:v>0.00266 </c:v>
                </c:pt>
                <c:pt idx="25">
                  <c:v>0.00268 </c:v>
                </c:pt>
                <c:pt idx="26">
                  <c:v>0.00270 </c:v>
                </c:pt>
                <c:pt idx="27">
                  <c:v>0.00272 </c:v>
                </c:pt>
                <c:pt idx="28">
                  <c:v>0.00274 </c:v>
                </c:pt>
                <c:pt idx="29">
                  <c:v>0.00276 </c:v>
                </c:pt>
                <c:pt idx="30">
                  <c:v>0.00279 </c:v>
                </c:pt>
                <c:pt idx="31">
                  <c:v>0.00281 </c:v>
                </c:pt>
                <c:pt idx="32">
                  <c:v>0.00284 </c:v>
                </c:pt>
                <c:pt idx="33">
                  <c:v>0.00286 </c:v>
                </c:pt>
                <c:pt idx="34">
                  <c:v>0.00289 </c:v>
                </c:pt>
                <c:pt idx="35">
                  <c:v>0.00292 </c:v>
                </c:pt>
                <c:pt idx="36">
                  <c:v>0.00294 </c:v>
                </c:pt>
                <c:pt idx="37">
                  <c:v>0.00297 </c:v>
                </c:pt>
                <c:pt idx="38">
                  <c:v>0.00300 </c:v>
                </c:pt>
                <c:pt idx="39">
                  <c:v>0.00303 </c:v>
                </c:pt>
                <c:pt idx="40">
                  <c:v>0.00306 </c:v>
                </c:pt>
                <c:pt idx="41">
                  <c:v>0.00309 </c:v>
                </c:pt>
                <c:pt idx="42">
                  <c:v>0.00313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霍尔数据01!$G$2:$G$44</c15:sqref>
                  </c15:fullRef>
                </c:ext>
              </c:extLst>
              <c:f>霍尔数据01!$G$3:$G$44</c:f>
              <c:numCache>
                <c:formatCode>General</c:formatCode>
                <c:ptCount val="42"/>
                <c:pt idx="0">
                  <c:v>7800</c:v>
                </c:pt>
                <c:pt idx="1">
                  <c:v>8070.0000000000009</c:v>
                </c:pt>
                <c:pt idx="2">
                  <c:v>8430</c:v>
                </c:pt>
                <c:pt idx="3">
                  <c:v>8767.4999999999982</c:v>
                </c:pt>
                <c:pt idx="4">
                  <c:v>9022.4999999999982</c:v>
                </c:pt>
                <c:pt idx="5">
                  <c:v>9450</c:v>
                </c:pt>
                <c:pt idx="6">
                  <c:v>9697.5000000000018</c:v>
                </c:pt>
                <c:pt idx="7">
                  <c:v>10267.499999999998</c:v>
                </c:pt>
                <c:pt idx="8">
                  <c:v>10575</c:v>
                </c:pt>
                <c:pt idx="9">
                  <c:v>10852.499999999998</c:v>
                </c:pt>
                <c:pt idx="10">
                  <c:v>11497.5</c:v>
                </c:pt>
                <c:pt idx="11">
                  <c:v>11865</c:v>
                </c:pt>
                <c:pt idx="12">
                  <c:v>12195</c:v>
                </c:pt>
                <c:pt idx="13">
                  <c:v>12787.5</c:v>
                </c:pt>
                <c:pt idx="14">
                  <c:v>13222.499999999998</c:v>
                </c:pt>
                <c:pt idx="15">
                  <c:v>13807.499999999998</c:v>
                </c:pt>
                <c:pt idx="16">
                  <c:v>14227.499999999998</c:v>
                </c:pt>
                <c:pt idx="17">
                  <c:v>14549.999999999998</c:v>
                </c:pt>
                <c:pt idx="18">
                  <c:v>15180</c:v>
                </c:pt>
                <c:pt idx="19">
                  <c:v>15472.499999999998</c:v>
                </c:pt>
                <c:pt idx="20">
                  <c:v>15652.5</c:v>
                </c:pt>
                <c:pt idx="21">
                  <c:v>16012.500000000002</c:v>
                </c:pt>
                <c:pt idx="22">
                  <c:v>16237.499999999998</c:v>
                </c:pt>
                <c:pt idx="23">
                  <c:v>16417.500000000004</c:v>
                </c:pt>
                <c:pt idx="24">
                  <c:v>16462.500000000004</c:v>
                </c:pt>
                <c:pt idx="25">
                  <c:v>16545</c:v>
                </c:pt>
                <c:pt idx="26">
                  <c:v>16402.499999999996</c:v>
                </c:pt>
                <c:pt idx="27">
                  <c:v>16237.499999999995</c:v>
                </c:pt>
                <c:pt idx="28">
                  <c:v>16102.499999999998</c:v>
                </c:pt>
                <c:pt idx="29">
                  <c:v>15892.499999999998</c:v>
                </c:pt>
                <c:pt idx="30">
                  <c:v>15442.500000000002</c:v>
                </c:pt>
                <c:pt idx="31">
                  <c:v>15270</c:v>
                </c:pt>
                <c:pt idx="32">
                  <c:v>14910.000000000002</c:v>
                </c:pt>
                <c:pt idx="33">
                  <c:v>14640</c:v>
                </c:pt>
                <c:pt idx="34">
                  <c:v>14264.999999999998</c:v>
                </c:pt>
                <c:pt idx="35">
                  <c:v>13942.5</c:v>
                </c:pt>
                <c:pt idx="36">
                  <c:v>13732.5</c:v>
                </c:pt>
                <c:pt idx="37">
                  <c:v>13245</c:v>
                </c:pt>
                <c:pt idx="38">
                  <c:v>12839.999999999998</c:v>
                </c:pt>
                <c:pt idx="39">
                  <c:v>12615</c:v>
                </c:pt>
                <c:pt idx="40">
                  <c:v>12360.000000000002</c:v>
                </c:pt>
                <c:pt idx="41">
                  <c:v>12209.999999999998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A-4886-8FC0-B12388957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286952"/>
        <c:axId val="1073289248"/>
      </c:lineChart>
      <c:catAx>
        <c:axId val="107328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1/T</a:t>
                </a:r>
                <a:r>
                  <a:rPr lang="zh-CN" altLang="en-US">
                    <a:solidFill>
                      <a:schemeClr val="tx1"/>
                    </a:solidFill>
                  </a:rPr>
                  <a:t>（</a:t>
                </a:r>
                <a:r>
                  <a:rPr lang="en-US" altLang="zh-CN">
                    <a:solidFill>
                      <a:schemeClr val="tx1"/>
                    </a:solidFill>
                  </a:rPr>
                  <a:t>1/K</a:t>
                </a:r>
                <a:r>
                  <a:rPr lang="zh-CN" altLang="en-US">
                    <a:solidFill>
                      <a:schemeClr val="tx1"/>
                    </a:solidFill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2892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73289248"/>
        <c:scaling>
          <c:orientation val="minMax"/>
          <c:max val="17000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R</a:t>
                </a:r>
                <a:r>
                  <a:rPr lang="en-US" altLang="zh-CN" baseline="-25000">
                    <a:solidFill>
                      <a:schemeClr val="tx1"/>
                    </a:solidFill>
                  </a:rPr>
                  <a:t>h</a:t>
                </a:r>
                <a:r>
                  <a:rPr lang="zh-CN" altLang="en-US" baseline="0">
                    <a:solidFill>
                      <a:schemeClr val="tx1"/>
                    </a:solidFill>
                  </a:rPr>
                  <a:t>（</a:t>
                </a:r>
                <a:r>
                  <a:rPr lang="en-US" altLang="zh-CN" baseline="0">
                    <a:solidFill>
                      <a:schemeClr val="tx1"/>
                    </a:solidFill>
                  </a:rPr>
                  <a:t>cm</a:t>
                </a:r>
                <a:r>
                  <a:rPr lang="en-US" altLang="zh-CN" baseline="30000">
                    <a:solidFill>
                      <a:schemeClr val="tx1"/>
                    </a:solidFill>
                  </a:rPr>
                  <a:t>3</a:t>
                </a:r>
                <a:r>
                  <a:rPr lang="en-US" altLang="zh-CN" baseline="0">
                    <a:solidFill>
                      <a:schemeClr val="tx1"/>
                    </a:solidFill>
                  </a:rPr>
                  <a:t>/C)</a:t>
                </a:r>
                <a:endParaRPr lang="zh-CN" altLang="en-US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3117283950617286E-2"/>
              <c:y val="0.322053819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286952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solidFill>
                  <a:schemeClr val="tx1"/>
                </a:solidFill>
                <a:effectLst/>
              </a:rPr>
              <a:t>霍尔系数与</a:t>
            </a:r>
            <a:r>
              <a:rPr lang="en-US" altLang="zh-CN" sz="1400" b="0" i="0" baseline="0">
                <a:solidFill>
                  <a:schemeClr val="tx1"/>
                </a:solidFill>
                <a:effectLst/>
              </a:rPr>
              <a:t>1/T (40mT)</a:t>
            </a:r>
            <a:endParaRPr lang="zh-CN" altLang="zh-CN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霍尔数据02!$G$1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霍尔数据02!$H:$H</c15:sqref>
                  </c15:fullRef>
                </c:ext>
              </c:extLst>
              <c:f>霍尔数据02!$H$2:$H$1048576</c:f>
              <c:strCache>
                <c:ptCount val="42"/>
                <c:pt idx="0">
                  <c:v>0.00235 </c:v>
                </c:pt>
                <c:pt idx="1">
                  <c:v>0.00236 </c:v>
                </c:pt>
                <c:pt idx="2">
                  <c:v>0.00237 </c:v>
                </c:pt>
                <c:pt idx="3">
                  <c:v>0.00238 </c:v>
                </c:pt>
                <c:pt idx="4">
                  <c:v>0.00239 </c:v>
                </c:pt>
                <c:pt idx="5">
                  <c:v>0.00240 </c:v>
                </c:pt>
                <c:pt idx="6">
                  <c:v>0.00241 </c:v>
                </c:pt>
                <c:pt idx="7">
                  <c:v>0.00242 </c:v>
                </c:pt>
                <c:pt idx="8">
                  <c:v>0.00244 </c:v>
                </c:pt>
                <c:pt idx="9">
                  <c:v>0.00245 </c:v>
                </c:pt>
                <c:pt idx="10">
                  <c:v>0.00246 </c:v>
                </c:pt>
                <c:pt idx="11">
                  <c:v>0.00247 </c:v>
                </c:pt>
                <c:pt idx="12">
                  <c:v>0.00249 </c:v>
                </c:pt>
                <c:pt idx="13">
                  <c:v>0.00250 </c:v>
                </c:pt>
                <c:pt idx="14">
                  <c:v>0.00252 </c:v>
                </c:pt>
                <c:pt idx="15">
                  <c:v>0.00253 </c:v>
                </c:pt>
                <c:pt idx="16">
                  <c:v>0.00255 </c:v>
                </c:pt>
                <c:pt idx="17">
                  <c:v>0.00256 </c:v>
                </c:pt>
                <c:pt idx="18">
                  <c:v>0.00258 </c:v>
                </c:pt>
                <c:pt idx="19">
                  <c:v>0.00260 </c:v>
                </c:pt>
                <c:pt idx="20">
                  <c:v>0.00261 </c:v>
                </c:pt>
                <c:pt idx="21">
                  <c:v>0.00263 </c:v>
                </c:pt>
                <c:pt idx="22">
                  <c:v>0.00265 </c:v>
                </c:pt>
                <c:pt idx="23">
                  <c:v>0.00267 </c:v>
                </c:pt>
                <c:pt idx="24">
                  <c:v>0.00269 </c:v>
                </c:pt>
                <c:pt idx="25">
                  <c:v>0.00271 </c:v>
                </c:pt>
                <c:pt idx="26">
                  <c:v>0.00273 </c:v>
                </c:pt>
                <c:pt idx="27">
                  <c:v>0.00276 </c:v>
                </c:pt>
                <c:pt idx="28">
                  <c:v>0.00278 </c:v>
                </c:pt>
                <c:pt idx="29">
                  <c:v>0.00280 </c:v>
                </c:pt>
                <c:pt idx="30">
                  <c:v>0.00283 </c:v>
                </c:pt>
                <c:pt idx="31">
                  <c:v>0.00285 </c:v>
                </c:pt>
                <c:pt idx="32">
                  <c:v>0.00288 </c:v>
                </c:pt>
                <c:pt idx="33">
                  <c:v>0.00291 </c:v>
                </c:pt>
                <c:pt idx="34">
                  <c:v>0.00294 </c:v>
                </c:pt>
                <c:pt idx="35">
                  <c:v>0.00296 </c:v>
                </c:pt>
                <c:pt idx="36">
                  <c:v>0.00299 </c:v>
                </c:pt>
                <c:pt idx="37">
                  <c:v>0.00302 </c:v>
                </c:pt>
                <c:pt idx="38">
                  <c:v>0.00306 </c:v>
                </c:pt>
                <c:pt idx="39">
                  <c:v>0.00309 </c:v>
                </c:pt>
                <c:pt idx="40">
                  <c:v>0.00312 </c:v>
                </c:pt>
                <c:pt idx="41">
                  <c:v>0.00316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霍尔数据02!$G$2:$G$43</c15:sqref>
                  </c15:fullRef>
                </c:ext>
              </c:extLst>
              <c:f>霍尔数据02!$G$3:$G$43</c:f>
              <c:numCache>
                <c:formatCode>General</c:formatCode>
                <c:ptCount val="41"/>
                <c:pt idx="0">
                  <c:v>4008.75</c:v>
                </c:pt>
                <c:pt idx="1">
                  <c:v>4188.75</c:v>
                </c:pt>
                <c:pt idx="2">
                  <c:v>4327.5000000000009</c:v>
                </c:pt>
                <c:pt idx="3">
                  <c:v>4593.75</c:v>
                </c:pt>
                <c:pt idx="4">
                  <c:v>4710</c:v>
                </c:pt>
                <c:pt idx="5">
                  <c:v>4833.7500000000009</c:v>
                </c:pt>
                <c:pt idx="6">
                  <c:v>5088.7499999999991</c:v>
                </c:pt>
                <c:pt idx="7">
                  <c:v>5310</c:v>
                </c:pt>
                <c:pt idx="8">
                  <c:v>5538.75</c:v>
                </c:pt>
                <c:pt idx="9">
                  <c:v>5760</c:v>
                </c:pt>
                <c:pt idx="10">
                  <c:v>5902.5</c:v>
                </c:pt>
                <c:pt idx="11">
                  <c:v>6149.9999999999991</c:v>
                </c:pt>
                <c:pt idx="12">
                  <c:v>6356.25</c:v>
                </c:pt>
                <c:pt idx="13">
                  <c:v>6690</c:v>
                </c:pt>
                <c:pt idx="14">
                  <c:v>6907.5</c:v>
                </c:pt>
                <c:pt idx="15">
                  <c:v>7042.4999999999991</c:v>
                </c:pt>
                <c:pt idx="16">
                  <c:v>7361.25</c:v>
                </c:pt>
                <c:pt idx="17">
                  <c:v>7455.0000000000009</c:v>
                </c:pt>
                <c:pt idx="18">
                  <c:v>7717.4999999999991</c:v>
                </c:pt>
                <c:pt idx="19">
                  <c:v>7901.2499999999991</c:v>
                </c:pt>
                <c:pt idx="20">
                  <c:v>7916.25</c:v>
                </c:pt>
                <c:pt idx="21">
                  <c:v>8118.7499999999991</c:v>
                </c:pt>
                <c:pt idx="22">
                  <c:v>8163.7499999999991</c:v>
                </c:pt>
                <c:pt idx="23">
                  <c:v>8137.4999999999991</c:v>
                </c:pt>
                <c:pt idx="24">
                  <c:v>8156.2499999999991</c:v>
                </c:pt>
                <c:pt idx="25">
                  <c:v>8197.5</c:v>
                </c:pt>
                <c:pt idx="26">
                  <c:v>8077.5</c:v>
                </c:pt>
                <c:pt idx="27">
                  <c:v>7950</c:v>
                </c:pt>
                <c:pt idx="28">
                  <c:v>7848.75</c:v>
                </c:pt>
                <c:pt idx="29">
                  <c:v>7680</c:v>
                </c:pt>
                <c:pt idx="30">
                  <c:v>7496.25</c:v>
                </c:pt>
                <c:pt idx="31">
                  <c:v>7395</c:v>
                </c:pt>
                <c:pt idx="32">
                  <c:v>7173.75</c:v>
                </c:pt>
                <c:pt idx="33">
                  <c:v>7027.5</c:v>
                </c:pt>
                <c:pt idx="34">
                  <c:v>6873.75</c:v>
                </c:pt>
                <c:pt idx="35">
                  <c:v>6701.25</c:v>
                </c:pt>
                <c:pt idx="36">
                  <c:v>6569.9999999999991</c:v>
                </c:pt>
                <c:pt idx="37">
                  <c:v>6389.9999999999991</c:v>
                </c:pt>
                <c:pt idx="38">
                  <c:v>6180.0000000000009</c:v>
                </c:pt>
                <c:pt idx="39">
                  <c:v>6138.75</c:v>
                </c:pt>
                <c:pt idx="40">
                  <c:v>5467.4999999999991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4-416C-A20C-EDE7ECBCE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723208"/>
        <c:axId val="861725832"/>
      </c:lineChart>
      <c:catAx>
        <c:axId val="86172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1/T</a:t>
                </a:r>
                <a:r>
                  <a:rPr lang="zh-CN" altLang="en-US">
                    <a:solidFill>
                      <a:schemeClr val="tx1"/>
                    </a:solidFill>
                  </a:rPr>
                  <a:t>（</a:t>
                </a:r>
                <a:r>
                  <a:rPr lang="en-US" altLang="zh-CN">
                    <a:solidFill>
                      <a:schemeClr val="tx1"/>
                    </a:solidFill>
                  </a:rPr>
                  <a:t>1/K</a:t>
                </a:r>
                <a:r>
                  <a:rPr lang="zh-CN" altLang="en-US">
                    <a:solidFill>
                      <a:schemeClr val="tx1"/>
                    </a:solidFill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00_);[Red]\(#,##0.0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7258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861725832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R</a:t>
                </a:r>
                <a:r>
                  <a:rPr lang="en-US" altLang="zh-CN" baseline="-25000">
                    <a:solidFill>
                      <a:schemeClr val="tx1"/>
                    </a:solidFill>
                  </a:rPr>
                  <a:t>h</a:t>
                </a:r>
                <a:r>
                  <a:rPr lang="zh-CN" altLang="en-US">
                    <a:solidFill>
                      <a:schemeClr val="tx1"/>
                    </a:solidFill>
                  </a:rPr>
                  <a:t>（</a:t>
                </a:r>
                <a:r>
                  <a:rPr lang="en-US" altLang="zh-CN">
                    <a:solidFill>
                      <a:schemeClr val="tx1"/>
                    </a:solidFill>
                  </a:rPr>
                  <a:t>cm</a:t>
                </a:r>
                <a:r>
                  <a:rPr lang="en-US" altLang="zh-CN" baseline="30000">
                    <a:solidFill>
                      <a:schemeClr val="tx1"/>
                    </a:solidFill>
                  </a:rPr>
                  <a:t>3</a:t>
                </a:r>
                <a:r>
                  <a:rPr lang="en-US" altLang="zh-CN">
                    <a:solidFill>
                      <a:schemeClr val="tx1"/>
                    </a:solidFill>
                  </a:rPr>
                  <a:t>/C)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723208"/>
        <c:crosses val="autoZero"/>
        <c:crossBetween val="between"/>
        <c:majorUnit val="7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264319</xdr:colOff>
      <xdr:row>1</xdr:row>
      <xdr:rowOff>28573</xdr:rowOff>
    </xdr:from>
    <xdr:to>
      <xdr:col>14</xdr:col>
      <xdr:colOff>265819</xdr:colOff>
      <xdr:row>17</xdr:row>
      <xdr:rowOff>89173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35AF5B-69D5-4141-9C98-19FD8F825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288129</xdr:colOff>
      <xdr:row>19</xdr:row>
      <xdr:rowOff>119062</xdr:rowOff>
    </xdr:from>
    <xdr:to>
      <xdr:col>14</xdr:col>
      <xdr:colOff>289629</xdr:colOff>
      <xdr:row>36</xdr:row>
      <xdr:rowOff>3450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ABACA36-3853-4EF0-854C-0A632EA9B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126205</xdr:colOff>
      <xdr:row>0</xdr:row>
      <xdr:rowOff>61912</xdr:rowOff>
    </xdr:from>
    <xdr:to>
      <xdr:col>14</xdr:col>
      <xdr:colOff>127705</xdr:colOff>
      <xdr:row>16</xdr:row>
      <xdr:rowOff>122512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F26CF4-193C-407A-B9FE-E4303F466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40482</xdr:colOff>
      <xdr:row>21</xdr:row>
      <xdr:rowOff>23812</xdr:rowOff>
    </xdr:from>
    <xdr:to>
      <xdr:col>14</xdr:col>
      <xdr:colOff>41982</xdr:colOff>
      <xdr:row>37</xdr:row>
      <xdr:rowOff>84412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6F8A39D-2764-40C6-973F-8B70744F9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102393</xdr:colOff>
      <xdr:row>0</xdr:row>
      <xdr:rowOff>95250</xdr:rowOff>
    </xdr:from>
    <xdr:to>
      <xdr:col>14</xdr:col>
      <xdr:colOff>103893</xdr:colOff>
      <xdr:row>16</xdr:row>
      <xdr:rowOff>155850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44096F-D883-449E-BDC1-C7B451A25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107155</xdr:colOff>
      <xdr:row>0</xdr:row>
      <xdr:rowOff>114300</xdr:rowOff>
    </xdr:from>
    <xdr:to>
      <xdr:col>14</xdr:col>
      <xdr:colOff>108655</xdr:colOff>
      <xdr:row>16</xdr:row>
      <xdr:rowOff>174900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FC2324-3219-4D63-B463-DF544EE7E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080555C-1BE2-4786-A814-BFDD4308B840}" autoFormatId="16" applyNumberFormats="0" applyBorderFormats="0" applyFontFormats="0" applyPatternFormats="0" applyAlignmentFormats="0" applyWidthHeightFormats="0">
  <queryTableRefresh nextId="8" unboundColumnsRight="4">
    <queryTableFields count="7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47D6415-469E-4B6B-845F-1261E1571389}" autoFormatId="16" applyNumberFormats="0" applyBorderFormats="0" applyFontFormats="0" applyPatternFormats="0" applyAlignmentFormats="0" applyWidthHeightFormats="0">
  <queryTableRefresh nextId="8" unboundColumnsRight="4">
    <queryTableFields count="7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50FFCC7-DB62-4A15-A641-731AA6E908C0}" autoFormatId="16" applyNumberFormats="0" applyBorderFormats="0" applyFontFormats="0" applyPatternFormats="0" applyAlignmentFormats="0" applyWidthHeightFormats="0">
  <queryTableRefresh nextId="11" unboundColumnsRight="3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12AE1B8-86CA-452D-8AEA-DAA56A97F238}" autoFormatId="16" applyNumberFormats="0" applyBorderFormats="0" applyFontFormats="0" applyPatternFormats="0" applyAlignmentFormats="0" applyWidthHeightFormats="0">
  <queryTableRefresh nextId="11" unboundColumnsRight="3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5DE3F-1CFA-43E0-AE8D-DD2B0426E93F}" name="电导数据01" displayName="电导数据01" ref="A1:G125" tableType="queryTable" totalsRowShown="0">
  <autoFilter ref="A1:G125" xr:uid="{5495DE3F-1CFA-43E0-AE8D-DD2B0426E93F}"/>
  <sortState xmlns:xlrd2="http://schemas.microsoft.com/office/spreadsheetml/2017/richdata2" ref="A2:F125">
    <sortCondition ref="F1:F125"/>
  </sortState>
  <tableColumns count="7">
    <tableColumn id="1" xr3:uid="{51A15EF5-57E4-4900-BF79-6588BF5F9F94}" uniqueName="1" name="电导电压+" queryTableFieldId="1"/>
    <tableColumn id="2" xr3:uid="{C9CB23B1-6888-4F8E-B86F-BBD242B1AC05}" uniqueName="2" name="电导电压-" queryTableFieldId="2"/>
    <tableColumn id="3" xr3:uid="{D4849DA4-F2E3-42A3-9B06-F7DA7D18496C}" uniqueName="3" name="温度" queryTableFieldId="3"/>
    <tableColumn id="4" xr3:uid="{E0023906-6790-4F59-85F0-126403874D32}" uniqueName="4" name="电导电压" queryTableFieldId="4" dataDxfId="12">
      <calculatedColumnFormula>(电导数据01[[#This Row],[电导电压+]]-电导数据01[[#This Row],[电导电压-]])</calculatedColumnFormula>
    </tableColumn>
    <tableColumn id="5" xr3:uid="{BEDA2C30-6A08-4D6B-B2EC-5913A23431E3}" uniqueName="5" name="电导" queryTableFieldId="5" dataDxfId="11">
      <calculatedColumnFormula>($I$2*$I$5)/(电导数据01[[#This Row],[电导电压]]*$I$3*$I$4)</calculatedColumnFormula>
    </tableColumn>
    <tableColumn id="6" xr3:uid="{6A48D4F6-0EDA-43C4-AFEB-FC09B34FA5E0}" uniqueName="6" name="1/T" queryTableFieldId="6" dataDxfId="10">
      <calculatedColumnFormula>1/电导数据01[[#This Row],[温度]]</calculatedColumnFormula>
    </tableColumn>
    <tableColumn id="7" xr3:uid="{705DB194-04B9-49F2-B960-E127B5889EC0}" uniqueName="7" name="电阻率" queryTableFieldId="7" dataDxfId="9">
      <calculatedColumnFormula>1/电导数据01[[#This Row],[电导]]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CFE4A1-3C2D-402B-AD88-4C85CB2F924F}" name="电导数据02" displayName="电导数据02" ref="A1:G164" tableType="queryTable" totalsRowShown="0">
  <autoFilter ref="A1:G164" xr:uid="{1BCFE4A1-3C2D-402B-AD88-4C85CB2F924F}"/>
  <sortState xmlns:xlrd2="http://schemas.microsoft.com/office/spreadsheetml/2017/richdata2" ref="A2:F164">
    <sortCondition ref="F1:F164"/>
  </sortState>
  <tableColumns count="7">
    <tableColumn id="1" xr3:uid="{AF007739-0C4C-4ACE-8CEE-1CCB33F0BAD3}" uniqueName="1" name="电导电压+" queryTableFieldId="1"/>
    <tableColumn id="2" xr3:uid="{D0270602-20F7-4302-B6F1-A811F7264587}" uniqueName="2" name="电导电压-" queryTableFieldId="2"/>
    <tableColumn id="3" xr3:uid="{607213E4-FD95-4717-95B3-472F673C3347}" uniqueName="3" name="温度" queryTableFieldId="3"/>
    <tableColumn id="4" xr3:uid="{78258139-2505-460C-9576-1404A8A7A204}" uniqueName="4" name="电导电压" queryTableFieldId="4" dataDxfId="8">
      <calculatedColumnFormula>(电导数据02[[#This Row],[电导电压+]]-电导数据02[[#This Row],[电导电压-]])</calculatedColumnFormula>
    </tableColumn>
    <tableColumn id="5" xr3:uid="{D315A6C4-B769-40A0-AE3C-8CEAF782F739}" uniqueName="5" name="电导" queryTableFieldId="5" dataDxfId="7">
      <calculatedColumnFormula>($I$2*$I$5)/(电导数据02[[#This Row],[电导电压]]*$I$3*$I$4)</calculatedColumnFormula>
    </tableColumn>
    <tableColumn id="6" xr3:uid="{BF2FE613-B556-475D-A1F8-0DFE80306A88}" uniqueName="6" name="1/T" queryTableFieldId="6" dataDxfId="6">
      <calculatedColumnFormula>1/电导数据02[[#This Row],[温度]]</calculatedColumnFormula>
    </tableColumn>
    <tableColumn id="7" xr3:uid="{200F6862-1423-4544-90EF-9BBEB3188A8C}" uniqueName="7" name="电阻率" queryTableFieldId="7" dataDxfId="5">
      <calculatedColumnFormula>1/电导数据02[[#This Row],[电导]]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D0BC0D-59FB-49EB-ABBF-7C49F536285F}" name="霍尔数据01" displayName="霍尔数据01" ref="A1:H44" tableType="queryTable" totalsRowShown="0">
  <autoFilter ref="A1:H44" xr:uid="{0FD0BC0D-59FB-49EB-ABBF-7C49F536285F}"/>
  <sortState xmlns:xlrd2="http://schemas.microsoft.com/office/spreadsheetml/2017/richdata2" ref="A2:H44">
    <sortCondition ref="H1:H44"/>
  </sortState>
  <tableColumns count="8">
    <tableColumn id="1" xr3:uid="{101EB334-B475-4344-8473-74F4C78D8EC2}" uniqueName="1" name="U4" queryTableFieldId="1"/>
    <tableColumn id="2" xr3:uid="{20414500-955C-405F-8149-5D9C37825509}" uniqueName="2" name="U1" queryTableFieldId="2"/>
    <tableColumn id="3" xr3:uid="{2E6A01DE-400E-4229-A130-228C91F966CD}" uniqueName="3" name="U3" queryTableFieldId="3"/>
    <tableColumn id="4" xr3:uid="{98B281EE-4389-4A21-9F4B-4428E925A340}" uniqueName="4" name="U2" queryTableFieldId="4"/>
    <tableColumn id="5" xr3:uid="{3A5B84F8-2C01-4B27-BBAA-7D62C4A93F60}" uniqueName="5" name="温度" queryTableFieldId="5"/>
    <tableColumn id="6" xr3:uid="{08EE80DA-CDBB-4D26-A7F8-54CD1D405C19}" uniqueName="6" name="Uh" queryTableFieldId="6" dataDxfId="4">
      <calculatedColumnFormula>(-霍尔数据01[[#This Row],[U4]]+霍尔数据01[[#This Row],[U1]]+霍尔数据01[[#This Row],[U3]]-霍尔数据01[[#This Row],[U2]])/4</calculatedColumnFormula>
    </tableColumn>
    <tableColumn id="7" xr3:uid="{E2BA232A-FDA0-47E7-B22B-359DF448C627}" uniqueName="7" name="Rh" queryTableFieldId="7" dataDxfId="3">
      <calculatedColumnFormula>霍尔数据01[[#This Row],[Uh]]*0.06*10^8/(1*200)</calculatedColumnFormula>
    </tableColumn>
    <tableColumn id="9" xr3:uid="{76B7D810-B28C-488D-8F36-2E90723C94EA}" uniqueName="9" name="1/T" queryTableFieldId="9" dataDxfId="2">
      <calculatedColumnFormula>1/霍尔数据01[[#This Row],[温度]]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6249D1-8FE5-45A1-83A9-313B43991566}" name="霍尔数据02" displayName="霍尔数据02" ref="A1:H43" tableType="queryTable" totalsRowShown="0">
  <autoFilter ref="A1:H43" xr:uid="{A76249D1-8FE5-45A1-83A9-313B43991566}"/>
  <sortState xmlns:xlrd2="http://schemas.microsoft.com/office/spreadsheetml/2017/richdata2" ref="A2:H43">
    <sortCondition ref="H1:H43"/>
  </sortState>
  <tableColumns count="8">
    <tableColumn id="1" xr3:uid="{D4CB5F46-27F7-4D97-8E30-1166972ADFC5}" uniqueName="1" name="U1" queryTableFieldId="1"/>
    <tableColumn id="2" xr3:uid="{F627E523-E7B0-4077-8CF9-635F17D3C324}" uniqueName="2" name="U2" queryTableFieldId="2"/>
    <tableColumn id="3" xr3:uid="{A10C18FF-349B-4031-AC58-75374940066E}" uniqueName="3" name="U3" queryTableFieldId="3"/>
    <tableColumn id="4" xr3:uid="{BE4C1CF1-B1DB-4DC5-B2E9-0D6A857D4C87}" uniqueName="4" name="U4" queryTableFieldId="4"/>
    <tableColumn id="5" xr3:uid="{E2D17110-54A4-4D5E-B92B-DE5C01A69313}" uniqueName="5" name="温度" queryTableFieldId="5"/>
    <tableColumn id="6" xr3:uid="{28561708-884C-411D-BF31-D58073510ED9}" uniqueName="6" name="Uh" queryTableFieldId="6">
      <calculatedColumnFormula>(-霍尔数据02[[#This Row],[U1]]+霍尔数据02[[#This Row],[U2]]+霍尔数据02[[#This Row],[U3]]-霍尔数据02[[#This Row],[U4]])/4</calculatedColumnFormula>
    </tableColumn>
    <tableColumn id="7" xr3:uid="{9B9D5F41-5C58-41B9-82EA-C838796A0F09}" uniqueName="7" name="Rh" queryTableFieldId="7" dataDxfId="1">
      <calculatedColumnFormula>霍尔数据02[[#This Row],[Uh]]*0.06*10^8/(1*400)</calculatedColumnFormula>
    </tableColumn>
    <tableColumn id="9" xr3:uid="{948174DF-549D-4C6F-A64E-522F29DE21F0}" uniqueName="9" name="1/T" queryTableFieldId="9" dataDxfId="0">
      <calculatedColumnFormula>1/霍尔数据02[[#This Row],[温度]]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灰度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CE96-FF34-4056-858D-8DA6522CAD37}">
  <dimension ref="A1:I125"/>
  <sheetViews>
    <sheetView zoomScaleNormal="100" workbookViewId="0">
      <selection activeCell="S30" sqref="S30"/>
    </sheetView>
  </sheetViews>
  <sheetFormatPr defaultRowHeight="13.9" x14ac:dyDescent="0.4"/>
  <cols>
    <col min="1" max="1" width="12.265625" customWidth="1"/>
    <col min="2" max="2" width="12.46484375" customWidth="1"/>
    <col min="3" max="3" width="11.19921875" bestFit="1" customWidth="1"/>
    <col min="4" max="4" width="10.59765625" customWidth="1"/>
    <col min="6" max="6" width="9.06640625" style="2"/>
    <col min="8" max="8" width="10.46484375" customWidth="1"/>
  </cols>
  <sheetData>
    <row r="1" spans="1:9" x14ac:dyDescent="0.4">
      <c r="A1" t="s">
        <v>1</v>
      </c>
      <c r="B1" t="s">
        <v>2</v>
      </c>
      <c r="C1" t="s">
        <v>0</v>
      </c>
      <c r="D1" t="s">
        <v>6</v>
      </c>
      <c r="E1" t="s">
        <v>10</v>
      </c>
      <c r="F1" s="2" t="s">
        <v>11</v>
      </c>
      <c r="G1" t="s">
        <v>18</v>
      </c>
      <c r="H1" t="s">
        <v>4</v>
      </c>
      <c r="I1" t="s">
        <v>5</v>
      </c>
    </row>
    <row r="2" spans="1:9" x14ac:dyDescent="0.4">
      <c r="A2">
        <v>111.343</v>
      </c>
      <c r="B2">
        <v>-113.194</v>
      </c>
      <c r="C2">
        <v>397.9</v>
      </c>
      <c r="D2">
        <f>(电导数据01[[#This Row],[电导电压+]]-电导数据01[[#This Row],[电导电压-]])</f>
        <v>224.53700000000001</v>
      </c>
      <c r="E2">
        <f>($I$2*$I$5)/(电导数据01[[#This Row],[电导电压]]*$I$3*$I$4)</f>
        <v>0.11134022455096486</v>
      </c>
      <c r="F2" s="2">
        <f>1/电导数据01[[#This Row],[温度]]</f>
        <v>2.5131942699170647E-3</v>
      </c>
      <c r="G2" s="1">
        <f>1/电导数据01[[#This Row],[电导]]</f>
        <v>8.9814800000000012</v>
      </c>
      <c r="H2" t="s">
        <v>3</v>
      </c>
      <c r="I2">
        <v>1</v>
      </c>
    </row>
    <row r="3" spans="1:9" x14ac:dyDescent="0.4">
      <c r="A3">
        <v>111.991</v>
      </c>
      <c r="B3">
        <v>-113.866</v>
      </c>
      <c r="C3">
        <v>396.8</v>
      </c>
      <c r="D3">
        <f>(电导数据01[[#This Row],[电导电压+]]-电导数据01[[#This Row],[电导电压-]])</f>
        <v>225.857</v>
      </c>
      <c r="E3">
        <f>($I$2*$I$5)/(电导数据01[[#This Row],[电导电压]]*$I$3*$I$4)</f>
        <v>0.11068950707748708</v>
      </c>
      <c r="F3" s="2">
        <f>1/电导数据01[[#This Row],[温度]]</f>
        <v>2.5201612903225806E-3</v>
      </c>
      <c r="G3" s="1">
        <f>1/电导数据01[[#This Row],[电导]]</f>
        <v>9.0342800000000008</v>
      </c>
      <c r="H3" t="s">
        <v>7</v>
      </c>
      <c r="I3">
        <v>0.06</v>
      </c>
    </row>
    <row r="4" spans="1:9" x14ac:dyDescent="0.4">
      <c r="A4">
        <v>113.565</v>
      </c>
      <c r="B4">
        <v>-115.556</v>
      </c>
      <c r="C4">
        <v>396</v>
      </c>
      <c r="D4">
        <f>(电导数据01[[#This Row],[电导电压+]]-电导数据01[[#This Row],[电导电压-]])</f>
        <v>229.12099999999998</v>
      </c>
      <c r="E4">
        <f>($I$2*$I$5)/(电导数据01[[#This Row],[电导电压]]*$I$3*$I$4)</f>
        <v>0.10911265226670624</v>
      </c>
      <c r="F4" s="2">
        <f>1/电导数据01[[#This Row],[温度]]</f>
        <v>2.5252525252525255E-3</v>
      </c>
      <c r="G4" s="1">
        <f>1/电导数据01[[#This Row],[电导]]</f>
        <v>9.1648399999999999</v>
      </c>
      <c r="H4" t="s">
        <v>8</v>
      </c>
      <c r="I4">
        <v>0.4</v>
      </c>
    </row>
    <row r="5" spans="1:9" x14ac:dyDescent="0.4">
      <c r="A5">
        <v>115.023</v>
      </c>
      <c r="B5">
        <v>-116.944</v>
      </c>
      <c r="C5">
        <v>395.1</v>
      </c>
      <c r="D5">
        <f>(电导数据01[[#This Row],[电导电压+]]-电导数据01[[#This Row],[电导电压-]])</f>
        <v>231.96699999999998</v>
      </c>
      <c r="E5">
        <f>($I$2*$I$5)/(电导数据01[[#This Row],[电导电压]]*$I$3*$I$4)</f>
        <v>0.10777395060504295</v>
      </c>
      <c r="F5" s="2">
        <f>1/电导数据01[[#This Row],[温度]]</f>
        <v>2.5310048089091366E-3</v>
      </c>
      <c r="G5" s="1">
        <f>1/电导数据01[[#This Row],[电导]]</f>
        <v>9.2786799999999996</v>
      </c>
      <c r="H5" t="s">
        <v>9</v>
      </c>
      <c r="I5">
        <v>0.6</v>
      </c>
    </row>
    <row r="6" spans="1:9" x14ac:dyDescent="0.4">
      <c r="A6">
        <v>115.718</v>
      </c>
      <c r="B6">
        <v>-117.54600000000001</v>
      </c>
      <c r="C6">
        <v>394.6</v>
      </c>
      <c r="D6">
        <f>(电导数据01[[#This Row],[电导电压+]]-电导数据01[[#This Row],[电导电压-]])</f>
        <v>233.26400000000001</v>
      </c>
      <c r="E6">
        <f>($I$2*$I$5)/(电导数据01[[#This Row],[电导电压]]*$I$3*$I$4)</f>
        <v>0.10717470334042116</v>
      </c>
      <c r="F6" s="2">
        <f>1/电导数据01[[#This Row],[温度]]</f>
        <v>2.5342118601115052E-3</v>
      </c>
      <c r="G6" s="1">
        <f>1/电导数据01[[#This Row],[电导]]</f>
        <v>9.3305600000000002</v>
      </c>
    </row>
    <row r="7" spans="1:9" x14ac:dyDescent="0.4">
      <c r="A7">
        <v>117.06</v>
      </c>
      <c r="B7">
        <v>-118.935</v>
      </c>
      <c r="C7">
        <v>394.1</v>
      </c>
      <c r="D7">
        <f>(电导数据01[[#This Row],[电导电压+]]-电导数据01[[#This Row],[电导电压-]])</f>
        <v>235.995</v>
      </c>
      <c r="E7">
        <f>($I$2*$I$5)/(电导数据01[[#This Row],[电导电压]]*$I$3*$I$4)</f>
        <v>0.10593444776372381</v>
      </c>
      <c r="F7" s="2">
        <f>1/电导数据01[[#This Row],[温度]]</f>
        <v>2.5374270489723419E-3</v>
      </c>
      <c r="G7" s="1">
        <f>1/电导数据01[[#This Row],[电导]]</f>
        <v>9.4398</v>
      </c>
    </row>
    <row r="8" spans="1:9" x14ac:dyDescent="0.4">
      <c r="A8">
        <v>117.66200000000001</v>
      </c>
      <c r="B8">
        <v>-119.514</v>
      </c>
      <c r="C8">
        <v>393.5</v>
      </c>
      <c r="D8">
        <f>(电导数据01[[#This Row],[电导电压+]]-电导数据01[[#This Row],[电导电压-]])</f>
        <v>237.17599999999999</v>
      </c>
      <c r="E8">
        <f>($I$2*$I$5)/(电导数据01[[#This Row],[电导电压]]*$I$3*$I$4)</f>
        <v>0.10540695517253011</v>
      </c>
      <c r="F8" s="2">
        <f>1/电导数据01[[#This Row],[温度]]</f>
        <v>2.5412960609911056E-3</v>
      </c>
      <c r="G8" s="1">
        <f>1/电导数据01[[#This Row],[电导]]</f>
        <v>9.4870399999999986</v>
      </c>
    </row>
    <row r="9" spans="1:9" x14ac:dyDescent="0.4">
      <c r="A9">
        <v>118.98099999999999</v>
      </c>
      <c r="B9">
        <v>-120.926</v>
      </c>
      <c r="C9">
        <v>392.8</v>
      </c>
      <c r="D9">
        <f>(电导数据01[[#This Row],[电导电压+]]-电导数据01[[#This Row],[电导电压-]])</f>
        <v>239.90699999999998</v>
      </c>
      <c r="E9">
        <f>($I$2*$I$5)/(电导数据01[[#This Row],[电导电压]]*$I$3*$I$4)</f>
        <v>0.10420704689733939</v>
      </c>
      <c r="F9" s="2">
        <f>1/电导数据01[[#This Row],[温度]]</f>
        <v>2.5458248472505093E-3</v>
      </c>
      <c r="G9" s="1">
        <f>1/电导数据01[[#This Row],[电导]]</f>
        <v>9.5962799999999984</v>
      </c>
    </row>
    <row r="10" spans="1:9" x14ac:dyDescent="0.4">
      <c r="A10">
        <v>120.324</v>
      </c>
      <c r="B10">
        <v>-122.13</v>
      </c>
      <c r="C10">
        <v>391.9</v>
      </c>
      <c r="D10">
        <f>(电导数据01[[#This Row],[电导电压+]]-电导数据01[[#This Row],[电导电压-]])</f>
        <v>242.45400000000001</v>
      </c>
      <c r="E10">
        <f>($I$2*$I$5)/(电导数据01[[#This Row],[电导电压]]*$I$3*$I$4)</f>
        <v>0.10311234295990165</v>
      </c>
      <c r="F10" s="2">
        <f>1/电导数据01[[#This Row],[温度]]</f>
        <v>2.5516713447307987E-3</v>
      </c>
      <c r="G10" s="1">
        <f>1/电导数据01[[#This Row],[电导]]</f>
        <v>9.6981600000000014</v>
      </c>
    </row>
    <row r="11" spans="1:9" x14ac:dyDescent="0.4">
      <c r="A11">
        <v>121.62</v>
      </c>
      <c r="B11">
        <v>-123.426</v>
      </c>
      <c r="C11">
        <v>391.2</v>
      </c>
      <c r="D11">
        <f>(电导数据01[[#This Row],[电导电压+]]-电导数据01[[#This Row],[电导电压-]])</f>
        <v>245.04599999999999</v>
      </c>
      <c r="E11">
        <f>($I$2*$I$5)/(电导数据01[[#This Row],[电导电压]]*$I$3*$I$4)</f>
        <v>0.10202166123911427</v>
      </c>
      <c r="F11" s="2">
        <f>1/电导数据01[[#This Row],[温度]]</f>
        <v>2.5562372188139061E-3</v>
      </c>
      <c r="G11" s="1">
        <f>1/电导数据01[[#This Row],[电导]]</f>
        <v>9.8018400000000021</v>
      </c>
    </row>
    <row r="12" spans="1:9" x14ac:dyDescent="0.4">
      <c r="A12">
        <v>122.917</v>
      </c>
      <c r="B12">
        <v>-124.676</v>
      </c>
      <c r="C12">
        <v>390.6</v>
      </c>
      <c r="D12">
        <f>(电导数据01[[#This Row],[电导电压+]]-电导数据01[[#This Row],[电导电压-]])</f>
        <v>247.59300000000002</v>
      </c>
      <c r="E12">
        <f>($I$2*$I$5)/(电导数据01[[#This Row],[电导电压]]*$I$3*$I$4)</f>
        <v>0.10097215995605691</v>
      </c>
      <c r="F12" s="2">
        <f>1/电导数据01[[#This Row],[温度]]</f>
        <v>2.5601638504864311E-3</v>
      </c>
      <c r="G12" s="1">
        <f>1/电导数据01[[#This Row],[电导]]</f>
        <v>9.9037200000000016</v>
      </c>
    </row>
    <row r="13" spans="1:9" x14ac:dyDescent="0.4">
      <c r="A13">
        <v>124.21299999999999</v>
      </c>
      <c r="B13">
        <v>-125.85599999999999</v>
      </c>
      <c r="C13">
        <v>389.8</v>
      </c>
      <c r="D13">
        <f>(电导数据01[[#This Row],[电导电压+]]-电导数据01[[#This Row],[电导电压-]])</f>
        <v>250.06899999999999</v>
      </c>
      <c r="E13">
        <f>($I$2*$I$5)/(电导数据01[[#This Row],[电导电压]]*$I$3*$I$4)</f>
        <v>9.997240761549811E-2</v>
      </c>
      <c r="F13" s="2">
        <f>1/电导数据01[[#This Row],[温度]]</f>
        <v>2.5654181631605951E-3</v>
      </c>
      <c r="G13" s="1">
        <f>1/电导数据01[[#This Row],[电导]]</f>
        <v>10.002760000000002</v>
      </c>
    </row>
    <row r="14" spans="1:9" x14ac:dyDescent="0.4">
      <c r="A14">
        <v>125.301</v>
      </c>
      <c r="B14">
        <v>-127.03700000000001</v>
      </c>
      <c r="C14">
        <v>389</v>
      </c>
      <c r="D14">
        <f>(电导数据01[[#This Row],[电导电压+]]-电导数据01[[#This Row],[电导电压-]])</f>
        <v>252.33800000000002</v>
      </c>
      <c r="E14">
        <f>($I$2*$I$5)/(电导数据01[[#This Row],[电导电压]]*$I$3*$I$4)</f>
        <v>9.9073464955733964E-2</v>
      </c>
      <c r="F14" s="2">
        <f>1/电导数据01[[#This Row],[温度]]</f>
        <v>2.5706940874035988E-3</v>
      </c>
      <c r="G14" s="1">
        <f>1/电导数据01[[#This Row],[电导]]</f>
        <v>10.093520000000002</v>
      </c>
    </row>
    <row r="15" spans="1:9" x14ac:dyDescent="0.4">
      <c r="A15">
        <v>126.458</v>
      </c>
      <c r="B15">
        <v>-128.17099999999999</v>
      </c>
      <c r="C15">
        <v>388.2</v>
      </c>
      <c r="D15">
        <f>(电导数据01[[#This Row],[电导电压+]]-电导数据01[[#This Row],[电导电压-]])</f>
        <v>254.62899999999999</v>
      </c>
      <c r="E15">
        <f>($I$2*$I$5)/(电导数据01[[#This Row],[电导电压]]*$I$3*$I$4)</f>
        <v>9.8182060959278006E-2</v>
      </c>
      <c r="F15" s="2">
        <f>1/电导数据01[[#This Row],[温度]]</f>
        <v>2.5759917568263782E-3</v>
      </c>
      <c r="G15" s="1">
        <f>1/电导数据01[[#This Row],[电导]]</f>
        <v>10.18516</v>
      </c>
    </row>
    <row r="16" spans="1:9" x14ac:dyDescent="0.4">
      <c r="A16">
        <v>127.361</v>
      </c>
      <c r="B16">
        <v>-129.21299999999999</v>
      </c>
      <c r="C16">
        <v>387.7</v>
      </c>
      <c r="D16">
        <f>(电导数据01[[#This Row],[电导电压+]]-电导数据01[[#This Row],[电导电压-]])</f>
        <v>256.57400000000001</v>
      </c>
      <c r="E16">
        <f>($I$2*$I$5)/(电导数据01[[#This Row],[电导电压]]*$I$3*$I$4)</f>
        <v>9.7437776236095619E-2</v>
      </c>
      <c r="F16" s="2">
        <f>1/电导数据01[[#This Row],[温度]]</f>
        <v>2.5793139025019345E-3</v>
      </c>
      <c r="G16" s="1">
        <f>1/电导数据01[[#This Row],[电导]]</f>
        <v>10.262960000000001</v>
      </c>
    </row>
    <row r="17" spans="1:7" x14ac:dyDescent="0.4">
      <c r="A17">
        <v>128.03200000000001</v>
      </c>
      <c r="B17">
        <v>-129.792</v>
      </c>
      <c r="C17">
        <v>387.1</v>
      </c>
      <c r="D17">
        <f>(电导数据01[[#This Row],[电导电压+]]-电导数据01[[#This Row],[电导电压-]])</f>
        <v>257.82400000000001</v>
      </c>
      <c r="E17">
        <f>($I$2*$I$5)/(电导数据01[[#This Row],[电导电压]]*$I$3*$I$4)</f>
        <v>9.6965371726449034E-2</v>
      </c>
      <c r="F17" s="2">
        <f>1/电导数据01[[#This Row],[温度]]</f>
        <v>2.5833118057349519E-3</v>
      </c>
      <c r="G17" s="1">
        <f>1/电导数据01[[#This Row],[电导]]</f>
        <v>10.312960000000002</v>
      </c>
    </row>
    <row r="18" spans="1:7" x14ac:dyDescent="0.4">
      <c r="A18">
        <v>129.005</v>
      </c>
      <c r="B18">
        <v>-130.78700000000001</v>
      </c>
      <c r="C18">
        <v>386.4</v>
      </c>
      <c r="D18">
        <f>(电导数据01[[#This Row],[电导电压+]]-电导数据01[[#This Row],[电导电压-]])</f>
        <v>259.79200000000003</v>
      </c>
      <c r="E18">
        <f>($I$2*$I$5)/(电导数据01[[#This Row],[电导电压]]*$I$3*$I$4)</f>
        <v>9.6230830818500937E-2</v>
      </c>
      <c r="F18" s="2">
        <f>1/电导数据01[[#This Row],[温度]]</f>
        <v>2.587991718426501E-3</v>
      </c>
      <c r="G18" s="1">
        <f>1/电导数据01[[#This Row],[电导]]</f>
        <v>10.391680000000003</v>
      </c>
    </row>
    <row r="19" spans="1:7" x14ac:dyDescent="0.4">
      <c r="A19">
        <v>129.95400000000001</v>
      </c>
      <c r="B19">
        <v>-131.78200000000001</v>
      </c>
      <c r="C19">
        <v>385.8</v>
      </c>
      <c r="D19">
        <f>(电导数据01[[#This Row],[电导电压+]]-电导数据01[[#This Row],[电导电压-]])</f>
        <v>261.73599999999999</v>
      </c>
      <c r="E19">
        <f>($I$2*$I$5)/(电导数据01[[#This Row],[电导电压]]*$I$3*$I$4)</f>
        <v>9.5516092551273052E-2</v>
      </c>
      <c r="F19" s="2">
        <f>1/电导数据01[[#This Row],[温度]]</f>
        <v>2.592016588906169E-3</v>
      </c>
      <c r="G19" s="1">
        <f>1/电导数据01[[#This Row],[电导]]</f>
        <v>10.469439999999999</v>
      </c>
    </row>
    <row r="20" spans="1:7" x14ac:dyDescent="0.4">
      <c r="A20">
        <v>130.92599999999999</v>
      </c>
      <c r="B20">
        <v>-132.755</v>
      </c>
      <c r="C20">
        <v>385.2</v>
      </c>
      <c r="D20">
        <f>(电导数据01[[#This Row],[电导电压+]]-电导数据01[[#This Row],[电导电压-]])</f>
        <v>263.68099999999998</v>
      </c>
      <c r="E20">
        <f>($I$2*$I$5)/(电导数据01[[#This Row],[电导电压]]*$I$3*$I$4)</f>
        <v>9.481153363344344E-2</v>
      </c>
      <c r="F20" s="2">
        <f>1/电导数据01[[#This Row],[温度]]</f>
        <v>2.5960539979231569E-3</v>
      </c>
      <c r="G20" s="1">
        <f>1/电导数据01[[#This Row],[电导]]</f>
        <v>10.54724</v>
      </c>
    </row>
    <row r="21" spans="1:7" x14ac:dyDescent="0.4">
      <c r="A21">
        <v>131.898</v>
      </c>
      <c r="B21">
        <v>-133.70400000000001</v>
      </c>
      <c r="C21">
        <v>384.4</v>
      </c>
      <c r="D21">
        <f>(电导数据01[[#This Row],[电导电压+]]-电导数据01[[#This Row],[电导电压-]])</f>
        <v>265.60199999999998</v>
      </c>
      <c r="E21">
        <f>($I$2*$I$5)/(电导数据01[[#This Row],[电导电压]]*$I$3*$I$4)</f>
        <v>9.4125797245502671E-2</v>
      </c>
      <c r="F21" s="2">
        <f>1/电导数据01[[#This Row],[温度]]</f>
        <v>2.6014568158168575E-3</v>
      </c>
      <c r="G21" s="1">
        <f>1/电导数据01[[#This Row],[电导]]</f>
        <v>10.624079999999999</v>
      </c>
    </row>
    <row r="22" spans="1:7" x14ac:dyDescent="0.4">
      <c r="A22">
        <v>132.755</v>
      </c>
      <c r="B22">
        <v>-134.51400000000001</v>
      </c>
      <c r="C22">
        <v>383.9</v>
      </c>
      <c r="D22">
        <f>(电导数据01[[#This Row],[电导电压+]]-电导数据01[[#This Row],[电导电压-]])</f>
        <v>267.26900000000001</v>
      </c>
      <c r="E22">
        <f>($I$2*$I$5)/(电导数据01[[#This Row],[电导电压]]*$I$3*$I$4)</f>
        <v>9.3538719417515681E-2</v>
      </c>
      <c r="F22" s="2">
        <f>1/电导数据01[[#This Row],[温度]]</f>
        <v>2.6048450117218025E-3</v>
      </c>
      <c r="G22" s="1">
        <f>1/电导数据01[[#This Row],[电导]]</f>
        <v>10.690760000000001</v>
      </c>
    </row>
    <row r="23" spans="1:7" x14ac:dyDescent="0.4">
      <c r="A23">
        <v>133.65700000000001</v>
      </c>
      <c r="B23">
        <v>-135.44</v>
      </c>
      <c r="C23">
        <v>383.2</v>
      </c>
      <c r="D23">
        <f>(电导数据01[[#This Row],[电导电压+]]-电导数据01[[#This Row],[电导电压-]])</f>
        <v>269.09699999999998</v>
      </c>
      <c r="E23">
        <f>($I$2*$I$5)/(电导数据01[[#This Row],[电导电压]]*$I$3*$I$4)</f>
        <v>9.290330252659823E-2</v>
      </c>
      <c r="F23" s="2">
        <f>1/电导数据01[[#This Row],[温度]]</f>
        <v>2.6096033402922755E-3</v>
      </c>
      <c r="G23" s="1">
        <f>1/电导数据01[[#This Row],[电导]]</f>
        <v>10.763879999999999</v>
      </c>
    </row>
    <row r="24" spans="1:7" x14ac:dyDescent="0.4">
      <c r="A24">
        <v>134.583</v>
      </c>
      <c r="B24">
        <v>-136.36600000000001</v>
      </c>
      <c r="C24">
        <v>382.5</v>
      </c>
      <c r="D24">
        <f>(电导数据01[[#This Row],[电导电压+]]-电导数据01[[#This Row],[电导电压-]])</f>
        <v>270.94900000000001</v>
      </c>
      <c r="E24">
        <f>($I$2*$I$5)/(电导数据01[[#This Row],[电导电压]]*$I$3*$I$4)</f>
        <v>9.2268286651731493E-2</v>
      </c>
      <c r="F24" s="2">
        <f>1/电导数据01[[#This Row],[温度]]</f>
        <v>2.6143790849673201E-3</v>
      </c>
      <c r="G24" s="1">
        <f>1/电导数据01[[#This Row],[电导]]</f>
        <v>10.837960000000001</v>
      </c>
    </row>
    <row r="25" spans="1:7" x14ac:dyDescent="0.4">
      <c r="A25">
        <v>135.39400000000001</v>
      </c>
      <c r="B25">
        <v>-137.083</v>
      </c>
      <c r="C25">
        <v>382</v>
      </c>
      <c r="D25">
        <f>(电导数据01[[#This Row],[电导电压+]]-电导数据01[[#This Row],[电导电压-]])</f>
        <v>272.47699999999998</v>
      </c>
      <c r="E25">
        <f>($I$2*$I$5)/(电导数据01[[#This Row],[电导电压]]*$I$3*$I$4)</f>
        <v>9.1750863375624367E-2</v>
      </c>
      <c r="F25" s="2">
        <f>1/电导数据01[[#This Row],[温度]]</f>
        <v>2.617801047120419E-3</v>
      </c>
      <c r="G25" s="1">
        <f>1/电导数据01[[#This Row],[电导]]</f>
        <v>10.89908</v>
      </c>
    </row>
    <row r="26" spans="1:7" x14ac:dyDescent="0.4">
      <c r="A26">
        <v>136.20400000000001</v>
      </c>
      <c r="B26">
        <v>-137.84700000000001</v>
      </c>
      <c r="C26">
        <v>381.4</v>
      </c>
      <c r="D26">
        <f>(电导数据01[[#This Row],[电导电压+]]-电导数据01[[#This Row],[电导电压-]])</f>
        <v>274.05100000000004</v>
      </c>
      <c r="E26">
        <f>($I$2*$I$5)/(电导数据01[[#This Row],[电导电压]]*$I$3*$I$4)</f>
        <v>9.1223896282078859E-2</v>
      </c>
      <c r="F26" s="2">
        <f>1/电导数据01[[#This Row],[温度]]</f>
        <v>2.6219192448872575E-3</v>
      </c>
      <c r="G26" s="1">
        <f>1/电导数据01[[#This Row],[电导]]</f>
        <v>10.962040000000004</v>
      </c>
    </row>
    <row r="27" spans="1:7" x14ac:dyDescent="0.4">
      <c r="A27">
        <v>136.99100000000001</v>
      </c>
      <c r="B27">
        <v>-138.58799999999999</v>
      </c>
      <c r="C27">
        <v>380.8</v>
      </c>
      <c r="D27">
        <f>(电导数据01[[#This Row],[电导电压+]]-电导数据01[[#This Row],[电导电压-]])</f>
        <v>275.57900000000001</v>
      </c>
      <c r="E27">
        <f>($I$2*$I$5)/(电导数据01[[#This Row],[电导电压]]*$I$3*$I$4)</f>
        <v>9.0718088098149699E-2</v>
      </c>
      <c r="F27" s="2">
        <f>1/电导数据01[[#This Row],[温度]]</f>
        <v>2.626050420168067E-3</v>
      </c>
      <c r="G27" s="1">
        <f>1/电导数据01[[#This Row],[电导]]</f>
        <v>11.023160000000003</v>
      </c>
    </row>
    <row r="28" spans="1:7" x14ac:dyDescent="0.4">
      <c r="A28">
        <v>137.61600000000001</v>
      </c>
      <c r="B28">
        <v>-139.21299999999999</v>
      </c>
      <c r="C28">
        <v>380.2</v>
      </c>
      <c r="D28">
        <f>(电导数据01[[#This Row],[电导电压+]]-电导数据01[[#This Row],[电导电压-]])</f>
        <v>276.82900000000001</v>
      </c>
      <c r="E28">
        <f>($I$2*$I$5)/(电导数据01[[#This Row],[电导电压]]*$I$3*$I$4)</f>
        <v>9.0308457567668129E-2</v>
      </c>
      <c r="F28" s="2">
        <f>1/电导数据01[[#This Row],[温度]]</f>
        <v>2.6301946344029457E-3</v>
      </c>
      <c r="G28" s="1">
        <f>1/电导数据01[[#This Row],[电导]]</f>
        <v>11.07316</v>
      </c>
    </row>
    <row r="29" spans="1:7" x14ac:dyDescent="0.4">
      <c r="A29">
        <v>138.31</v>
      </c>
      <c r="B29">
        <v>-139.90700000000001</v>
      </c>
      <c r="C29">
        <v>379.5</v>
      </c>
      <c r="D29">
        <f>(电导数据01[[#This Row],[电导电压+]]-电导数据01[[#This Row],[电导电压-]])</f>
        <v>278.21699999999998</v>
      </c>
      <c r="E29">
        <f>($I$2*$I$5)/(电导数据01[[#This Row],[电导电压]]*$I$3*$I$4)</f>
        <v>8.985791666217377E-2</v>
      </c>
      <c r="F29" s="2">
        <f>1/电导数据01[[#This Row],[温度]]</f>
        <v>2.635046113306983E-3</v>
      </c>
      <c r="G29" s="1">
        <f>1/电导数据01[[#This Row],[电导]]</f>
        <v>11.128679999999999</v>
      </c>
    </row>
    <row r="30" spans="1:7" x14ac:dyDescent="0.4">
      <c r="A30">
        <v>138.958</v>
      </c>
      <c r="B30">
        <v>-140.57900000000001</v>
      </c>
      <c r="C30">
        <v>378.9</v>
      </c>
      <c r="D30">
        <f>(电导数据01[[#This Row],[电导电压+]]-电导数据01[[#This Row],[电导电压-]])</f>
        <v>279.53700000000003</v>
      </c>
      <c r="E30">
        <f>($I$2*$I$5)/(电导数据01[[#This Row],[电导电压]]*$I$3*$I$4)</f>
        <v>8.9433599129989938E-2</v>
      </c>
      <c r="F30" s="2">
        <f>1/电导数据01[[#This Row],[温度]]</f>
        <v>2.6392187912377936E-3</v>
      </c>
      <c r="G30" s="1">
        <f>1/电导数据01[[#This Row],[电导]]</f>
        <v>11.181480000000001</v>
      </c>
    </row>
    <row r="31" spans="1:7" x14ac:dyDescent="0.4">
      <c r="A31">
        <v>139.60599999999999</v>
      </c>
      <c r="B31">
        <v>-141.227</v>
      </c>
      <c r="C31">
        <v>378.2</v>
      </c>
      <c r="D31">
        <f>(电导数据01[[#This Row],[电导电压+]]-电导数据01[[#This Row],[电导电压-]])</f>
        <v>280.83299999999997</v>
      </c>
      <c r="E31">
        <f>($I$2*$I$5)/(电导数据01[[#This Row],[电导电压]]*$I$3*$I$4)</f>
        <v>8.9020877176115343E-2</v>
      </c>
      <c r="F31" s="2">
        <f>1/电导数据01[[#This Row],[温度]]</f>
        <v>2.6441036488630354E-3</v>
      </c>
      <c r="G31" s="1">
        <f>1/电导数据01[[#This Row],[电导]]</f>
        <v>11.233320000000001</v>
      </c>
    </row>
    <row r="32" spans="1:7" x14ac:dyDescent="0.4">
      <c r="A32">
        <v>140.50899999999999</v>
      </c>
      <c r="B32">
        <v>-142.083</v>
      </c>
      <c r="C32">
        <v>377.4</v>
      </c>
      <c r="D32">
        <f>(电导数据01[[#This Row],[电导电压+]]-电导数据01[[#This Row],[电导电压-]])</f>
        <v>282.59199999999998</v>
      </c>
      <c r="E32">
        <f>($I$2*$I$5)/(电导数据01[[#This Row],[电导电压]]*$I$3*$I$4)</f>
        <v>8.8466764805797751E-2</v>
      </c>
      <c r="F32" s="2">
        <f>1/电导数据01[[#This Row],[温度]]</f>
        <v>2.6497085320614732E-3</v>
      </c>
      <c r="G32" s="1">
        <f>1/电导数据01[[#This Row],[电导]]</f>
        <v>11.303680000000002</v>
      </c>
    </row>
    <row r="33" spans="1:7" x14ac:dyDescent="0.4">
      <c r="A33">
        <v>141.29599999999999</v>
      </c>
      <c r="B33">
        <v>-143.00899999999999</v>
      </c>
      <c r="C33">
        <v>376.7</v>
      </c>
      <c r="D33">
        <f>(电导数据01[[#This Row],[电导电压+]]-电导数据01[[#This Row],[电导电压-]])</f>
        <v>284.30499999999995</v>
      </c>
      <c r="E33">
        <f>($I$2*$I$5)/(电导数据01[[#This Row],[电导电压]]*$I$3*$I$4)</f>
        <v>8.7933733138706685E-2</v>
      </c>
      <c r="F33" s="2">
        <f>1/电导数据01[[#This Row],[温度]]</f>
        <v>2.6546323334218211E-3</v>
      </c>
      <c r="G33" s="1">
        <f>1/电导数据01[[#This Row],[电导]]</f>
        <v>11.372199999999998</v>
      </c>
    </row>
    <row r="34" spans="1:7" x14ac:dyDescent="0.4">
      <c r="A34">
        <v>141.875</v>
      </c>
      <c r="B34">
        <v>-143.51900000000001</v>
      </c>
      <c r="C34">
        <v>376.1</v>
      </c>
      <c r="D34">
        <f>(电导数据01[[#This Row],[电导电压+]]-电导数据01[[#This Row],[电导电压-]])</f>
        <v>285.39400000000001</v>
      </c>
      <c r="E34">
        <f>($I$2*$I$5)/(电导数据01[[#This Row],[电导电压]]*$I$3*$I$4)</f>
        <v>8.75981975794866E-2</v>
      </c>
      <c r="F34" s="2">
        <f>1/电导数据01[[#This Row],[温度]]</f>
        <v>2.6588673225206062E-3</v>
      </c>
      <c r="G34" s="1">
        <f>1/电导数据01[[#This Row],[电导]]</f>
        <v>11.415760000000001</v>
      </c>
    </row>
    <row r="35" spans="1:7" x14ac:dyDescent="0.4">
      <c r="A35">
        <v>142.59299999999999</v>
      </c>
      <c r="B35">
        <v>-144.21299999999999</v>
      </c>
      <c r="C35">
        <v>375.3</v>
      </c>
      <c r="D35">
        <f>(电导数据01[[#This Row],[电导电压+]]-电导数据01[[#This Row],[电导电压-]])</f>
        <v>286.80599999999998</v>
      </c>
      <c r="E35">
        <f>($I$2*$I$5)/(电导数据01[[#This Row],[电导电压]]*$I$3*$I$4)</f>
        <v>8.7166935140826893E-2</v>
      </c>
      <c r="F35" s="2">
        <f>1/电导数据01[[#This Row],[温度]]</f>
        <v>2.6645350386357578E-3</v>
      </c>
      <c r="G35" s="1">
        <f>1/电导数据01[[#This Row],[电导]]</f>
        <v>11.472240000000001</v>
      </c>
    </row>
    <row r="36" spans="1:7" x14ac:dyDescent="0.4">
      <c r="A36">
        <v>143.28700000000001</v>
      </c>
      <c r="B36">
        <v>-144.90700000000001</v>
      </c>
      <c r="C36">
        <v>374.4</v>
      </c>
      <c r="D36">
        <f>(电导数据01[[#This Row],[电导电压+]]-电导数据01[[#This Row],[电导电压-]])</f>
        <v>288.19400000000002</v>
      </c>
      <c r="E36">
        <f>($I$2*$I$5)/(电导数据01[[#This Row],[电导电压]]*$I$3*$I$4)</f>
        <v>8.6747121730500976E-2</v>
      </c>
      <c r="F36" s="2">
        <f>1/电导数据01[[#This Row],[温度]]</f>
        <v>2.670940170940171E-3</v>
      </c>
      <c r="G36" s="1">
        <f>1/电导数据01[[#This Row],[电导]]</f>
        <v>11.527760000000001</v>
      </c>
    </row>
    <row r="37" spans="1:7" x14ac:dyDescent="0.4">
      <c r="A37">
        <v>143.70400000000001</v>
      </c>
      <c r="B37">
        <v>-145.34700000000001</v>
      </c>
      <c r="C37">
        <v>373.8</v>
      </c>
      <c r="D37">
        <f>(电导数据01[[#This Row],[电导电压+]]-电导数据01[[#This Row],[电导电压-]])</f>
        <v>289.05100000000004</v>
      </c>
      <c r="E37">
        <f>($I$2*$I$5)/(电导数据01[[#This Row],[电导电压]]*$I$3*$I$4)</f>
        <v>8.6489927383056955E-2</v>
      </c>
      <c r="F37" s="2">
        <f>1/电导数据01[[#This Row],[温度]]</f>
        <v>2.6752273943285178E-3</v>
      </c>
      <c r="G37" s="1">
        <f>1/电导数据01[[#This Row],[电导]]</f>
        <v>11.562040000000001</v>
      </c>
    </row>
    <row r="38" spans="1:7" x14ac:dyDescent="0.4">
      <c r="A38">
        <v>144.14400000000001</v>
      </c>
      <c r="B38">
        <v>-145.74100000000001</v>
      </c>
      <c r="C38">
        <v>373.2</v>
      </c>
      <c r="D38">
        <f>(电导数据01[[#This Row],[电导电压+]]-电导数据01[[#This Row],[电导电压-]])</f>
        <v>289.88499999999999</v>
      </c>
      <c r="E38">
        <f>($I$2*$I$5)/(电导数据01[[#This Row],[电导电压]]*$I$3*$I$4)</f>
        <v>8.6241095606878579E-2</v>
      </c>
      <c r="F38" s="2">
        <f>1/电导数据01[[#This Row],[温度]]</f>
        <v>2.6795284030010718E-3</v>
      </c>
      <c r="G38" s="1">
        <f>1/电导数据01[[#This Row],[电导]]</f>
        <v>11.595400000000001</v>
      </c>
    </row>
    <row r="39" spans="1:7" x14ac:dyDescent="0.4">
      <c r="A39">
        <v>144.49100000000001</v>
      </c>
      <c r="B39">
        <v>-146.11099999999999</v>
      </c>
      <c r="C39">
        <v>372.7</v>
      </c>
      <c r="D39">
        <f>(电导数据01[[#This Row],[电导电压+]]-电导数据01[[#This Row],[电导电压-]])</f>
        <v>290.60199999999998</v>
      </c>
      <c r="E39">
        <f>($I$2*$I$5)/(电导数据01[[#This Row],[电导电压]]*$I$3*$I$4)</f>
        <v>8.6028313638584736E-2</v>
      </c>
      <c r="F39" s="2">
        <f>1/电导数据01[[#This Row],[温度]]</f>
        <v>2.6831231553528308E-3</v>
      </c>
      <c r="G39" s="1">
        <f>1/电导数据01[[#This Row],[电导]]</f>
        <v>11.624079999999999</v>
      </c>
    </row>
    <row r="40" spans="1:7" x14ac:dyDescent="0.4">
      <c r="A40">
        <v>144.95400000000001</v>
      </c>
      <c r="B40">
        <v>-146.48099999999999</v>
      </c>
      <c r="C40">
        <v>372</v>
      </c>
      <c r="D40">
        <f>(电导数据01[[#This Row],[电导电压+]]-电导数据01[[#This Row],[电导电压-]])</f>
        <v>291.435</v>
      </c>
      <c r="E40">
        <f>($I$2*$I$5)/(电导数据01[[#This Row],[电导电压]]*$I$3*$I$4)</f>
        <v>8.5782421466193137E-2</v>
      </c>
      <c r="F40" s="2">
        <f>1/电导数据01[[#This Row],[温度]]</f>
        <v>2.6881720430107529E-3</v>
      </c>
      <c r="G40" s="1">
        <f>1/电导数据01[[#This Row],[电导]]</f>
        <v>11.657400000000001</v>
      </c>
    </row>
    <row r="41" spans="1:7" x14ac:dyDescent="0.4">
      <c r="A41">
        <v>145.255</v>
      </c>
      <c r="B41">
        <v>-146.80600000000001</v>
      </c>
      <c r="C41">
        <v>371.5</v>
      </c>
      <c r="D41">
        <f>(电导数据01[[#This Row],[电导电压+]]-电导数据01[[#This Row],[电导电压-]])</f>
        <v>292.06100000000004</v>
      </c>
      <c r="E41">
        <f>($I$2*$I$5)/(电导数据01[[#This Row],[电导电压]]*$I$3*$I$4)</f>
        <v>8.5598556465943734E-2</v>
      </c>
      <c r="F41" s="2">
        <f>1/电导数据01[[#This Row],[温度]]</f>
        <v>2.6917900403768506E-3</v>
      </c>
      <c r="G41" s="1">
        <f>1/电导数据01[[#This Row],[电导]]</f>
        <v>11.682440000000003</v>
      </c>
    </row>
    <row r="42" spans="1:7" x14ac:dyDescent="0.4">
      <c r="A42">
        <v>145.74100000000001</v>
      </c>
      <c r="B42">
        <v>-147.38399999999999</v>
      </c>
      <c r="C42">
        <v>370.7</v>
      </c>
      <c r="D42">
        <f>(电导数据01[[#This Row],[电导电压+]]-电导数据01[[#This Row],[电导电压-]])</f>
        <v>293.125</v>
      </c>
      <c r="E42">
        <f>($I$2*$I$5)/(电导数据01[[#This Row],[电导电压]]*$I$3*$I$4)</f>
        <v>8.5287846481876331E-2</v>
      </c>
      <c r="F42" s="2">
        <f>1/电导数据01[[#This Row],[温度]]</f>
        <v>2.6975991367682761E-3</v>
      </c>
      <c r="G42" s="1">
        <f>1/电导数据01[[#This Row],[电导]]</f>
        <v>11.725</v>
      </c>
    </row>
    <row r="43" spans="1:7" x14ac:dyDescent="0.4">
      <c r="A43">
        <v>146.065</v>
      </c>
      <c r="B43">
        <v>-147.66200000000001</v>
      </c>
      <c r="C43">
        <v>370.2</v>
      </c>
      <c r="D43">
        <f>(电导数据01[[#This Row],[电导电压+]]-电导数据01[[#This Row],[电导电压-]])</f>
        <v>293.72699999999998</v>
      </c>
      <c r="E43">
        <f>($I$2*$I$5)/(电导数据01[[#This Row],[电导电压]]*$I$3*$I$4)</f>
        <v>8.5113047149223603E-2</v>
      </c>
      <c r="F43" s="2">
        <f>1/电导数据01[[#This Row],[温度]]</f>
        <v>2.7012425715829281E-3</v>
      </c>
      <c r="G43" s="1">
        <f>1/电导数据01[[#This Row],[电导]]</f>
        <v>11.749079999999999</v>
      </c>
    </row>
    <row r="44" spans="1:7" x14ac:dyDescent="0.4">
      <c r="A44">
        <v>146.31899999999999</v>
      </c>
      <c r="B44">
        <v>-147.89400000000001</v>
      </c>
      <c r="C44">
        <v>369.6</v>
      </c>
      <c r="D44">
        <f>(电导数据01[[#This Row],[电导电压+]]-电导数据01[[#This Row],[电导电压-]])</f>
        <v>294.21299999999997</v>
      </c>
      <c r="E44">
        <f>($I$2*$I$5)/(电导数据01[[#This Row],[电导电压]]*$I$3*$I$4)</f>
        <v>8.497245193108395E-2</v>
      </c>
      <c r="F44" s="2">
        <f>1/电导数据01[[#This Row],[温度]]</f>
        <v>2.7056277056277055E-3</v>
      </c>
      <c r="G44" s="1">
        <f>1/电导数据01[[#This Row],[电导]]</f>
        <v>11.768519999999999</v>
      </c>
    </row>
    <row r="45" spans="1:7" x14ac:dyDescent="0.4">
      <c r="A45">
        <v>146.59700000000001</v>
      </c>
      <c r="B45">
        <v>-148.148</v>
      </c>
      <c r="C45">
        <v>369</v>
      </c>
      <c r="D45">
        <f>(电导数据01[[#This Row],[电导电压+]]-电导数据01[[#This Row],[电导电压-]])</f>
        <v>294.745</v>
      </c>
      <c r="E45">
        <f>($I$2*$I$5)/(电导数据01[[#This Row],[电导电压]]*$I$3*$I$4)</f>
        <v>8.4819080900439367E-2</v>
      </c>
      <c r="F45" s="2">
        <f>1/电导数据01[[#This Row],[温度]]</f>
        <v>2.7100271002710027E-3</v>
      </c>
      <c r="G45" s="1">
        <f>1/电导数据01[[#This Row],[电导]]</f>
        <v>11.7898</v>
      </c>
    </row>
    <row r="46" spans="1:7" x14ac:dyDescent="0.4">
      <c r="A46">
        <v>146.94399999999999</v>
      </c>
      <c r="B46">
        <v>-148.565</v>
      </c>
      <c r="C46">
        <v>368.3</v>
      </c>
      <c r="D46">
        <f>(电导数据01[[#This Row],[电导电压+]]-电导数据01[[#This Row],[电导电压-]])</f>
        <v>295.50900000000001</v>
      </c>
      <c r="E46">
        <f>($I$2*$I$5)/(电导数据01[[#This Row],[电导电压]]*$I$3*$I$4)</f>
        <v>8.4599792222910294E-2</v>
      </c>
      <c r="F46" s="2">
        <f>1/电导数据01[[#This Row],[温度]]</f>
        <v>2.7151778441487917E-3</v>
      </c>
      <c r="G46" s="1">
        <f>1/电导数据01[[#This Row],[电导]]</f>
        <v>11.820360000000001</v>
      </c>
    </row>
    <row r="47" spans="1:7" x14ac:dyDescent="0.4">
      <c r="A47">
        <v>147.17599999999999</v>
      </c>
      <c r="B47">
        <v>-148.68100000000001</v>
      </c>
      <c r="C47">
        <v>367.8</v>
      </c>
      <c r="D47">
        <f>(电导数据01[[#This Row],[电导电压+]]-电导数据01[[#This Row],[电导电压-]])</f>
        <v>295.85699999999997</v>
      </c>
      <c r="E47">
        <f>($I$2*$I$5)/(电导数据01[[#This Row],[电导电压]]*$I$3*$I$4)</f>
        <v>8.4500282230942664E-2</v>
      </c>
      <c r="F47" s="2">
        <f>1/电导数据01[[#This Row],[温度]]</f>
        <v>2.7188689505165849E-3</v>
      </c>
      <c r="G47" s="1">
        <f>1/电导数据01[[#This Row],[电导]]</f>
        <v>11.834279999999998</v>
      </c>
    </row>
    <row r="48" spans="1:7" x14ac:dyDescent="0.4">
      <c r="A48">
        <v>147.59299999999999</v>
      </c>
      <c r="B48">
        <v>-149.05099999999999</v>
      </c>
      <c r="C48">
        <v>367.2</v>
      </c>
      <c r="D48">
        <f>(电导数据01[[#This Row],[电导电压+]]-电导数据01[[#This Row],[电导电压-]])</f>
        <v>296.64400000000001</v>
      </c>
      <c r="E48">
        <f>($I$2*$I$5)/(电导数据01[[#This Row],[电导电压]]*$I$3*$I$4)</f>
        <v>8.4276101994309682E-2</v>
      </c>
      <c r="F48" s="2">
        <f>1/电导数据01[[#This Row],[温度]]</f>
        <v>2.7233115468409588E-3</v>
      </c>
      <c r="G48" s="1">
        <f>1/电导数据01[[#This Row],[电导]]</f>
        <v>11.86576</v>
      </c>
    </row>
    <row r="49" spans="1:7" x14ac:dyDescent="0.4">
      <c r="A49">
        <v>147.59299999999999</v>
      </c>
      <c r="B49">
        <v>-149.23599999999999</v>
      </c>
      <c r="C49">
        <v>366.7</v>
      </c>
      <c r="D49">
        <f>(电导数据01[[#This Row],[电导电压+]]-电导数据01[[#This Row],[电导电压-]])</f>
        <v>296.82899999999995</v>
      </c>
      <c r="E49">
        <f>($I$2*$I$5)/(电导数据01[[#This Row],[电导电压]]*$I$3*$I$4)</f>
        <v>8.422357653733295E-2</v>
      </c>
      <c r="F49" s="2">
        <f>1/电导数据01[[#This Row],[温度]]</f>
        <v>2.7270248159258249E-3</v>
      </c>
      <c r="G49" s="1">
        <f>1/电导数据01[[#This Row],[电导]]</f>
        <v>11.873159999999999</v>
      </c>
    </row>
    <row r="50" spans="1:7" x14ac:dyDescent="0.4">
      <c r="A50">
        <v>147.77799999999999</v>
      </c>
      <c r="B50">
        <v>-149.352</v>
      </c>
      <c r="C50">
        <v>365.9</v>
      </c>
      <c r="D50">
        <f>(电导数据01[[#This Row],[电导电压+]]-电导数据01[[#This Row],[电导电压-]])</f>
        <v>297.13</v>
      </c>
      <c r="E50">
        <f>($I$2*$I$5)/(电导数据01[[#This Row],[电导电压]]*$I$3*$I$4)</f>
        <v>8.4138255982230001E-2</v>
      </c>
      <c r="F50" s="2">
        <f>1/电导数据01[[#This Row],[温度]]</f>
        <v>2.7329871549603719E-3</v>
      </c>
      <c r="G50" s="1">
        <f>1/电导数据01[[#This Row],[电导]]</f>
        <v>11.885199999999999</v>
      </c>
    </row>
    <row r="51" spans="1:7" x14ac:dyDescent="0.4">
      <c r="A51">
        <v>148.102</v>
      </c>
      <c r="B51">
        <v>-149.60599999999999</v>
      </c>
      <c r="C51">
        <v>365.2</v>
      </c>
      <c r="D51">
        <f>(电导数据01[[#This Row],[电导电压+]]-电导数据01[[#This Row],[电导电压-]])</f>
        <v>297.70799999999997</v>
      </c>
      <c r="E51">
        <f>($I$2*$I$5)/(电导数据01[[#This Row],[电导电压]]*$I$3*$I$4)</f>
        <v>8.3974901581415351E-2</v>
      </c>
      <c r="F51" s="2">
        <f>1/电导数据01[[#This Row],[温度]]</f>
        <v>2.7382256297918948E-3</v>
      </c>
      <c r="G51" s="1">
        <f>1/电导数据01[[#This Row],[电导]]</f>
        <v>11.90832</v>
      </c>
    </row>
    <row r="52" spans="1:7" x14ac:dyDescent="0.4">
      <c r="A52">
        <v>148.148</v>
      </c>
      <c r="B52">
        <v>-149.65299999999999</v>
      </c>
      <c r="C52">
        <v>364.5</v>
      </c>
      <c r="D52">
        <f>(电导数据01[[#This Row],[电导电压+]]-电导数据01[[#This Row],[电导电压-]])</f>
        <v>297.80099999999999</v>
      </c>
      <c r="E52">
        <f>($I$2*$I$5)/(电导数据01[[#This Row],[电导电压]]*$I$3*$I$4)</f>
        <v>8.394867713674567E-2</v>
      </c>
      <c r="F52" s="2">
        <f>1/电导数据01[[#This Row],[温度]]</f>
        <v>2.7434842249657062E-3</v>
      </c>
      <c r="G52" s="1">
        <f>1/电导数据01[[#This Row],[电导]]</f>
        <v>11.912040000000001</v>
      </c>
    </row>
    <row r="53" spans="1:7" x14ac:dyDescent="0.4">
      <c r="A53">
        <v>148.24100000000001</v>
      </c>
      <c r="B53">
        <v>-149.67599999999999</v>
      </c>
      <c r="C53">
        <v>363.9</v>
      </c>
      <c r="D53">
        <f>(电导数据01[[#This Row],[电导电压+]]-电导数据01[[#This Row],[电导电压-]])</f>
        <v>297.91700000000003</v>
      </c>
      <c r="E53">
        <f>($I$2*$I$5)/(电导数据01[[#This Row],[电导电压]]*$I$3*$I$4)</f>
        <v>8.3915990024067091E-2</v>
      </c>
      <c r="F53" s="2">
        <f>1/电导数据01[[#This Row],[温度]]</f>
        <v>2.7480076944215444E-3</v>
      </c>
      <c r="G53" s="1">
        <f>1/电导数据01[[#This Row],[电导]]</f>
        <v>11.916680000000001</v>
      </c>
    </row>
    <row r="54" spans="1:7" x14ac:dyDescent="0.4">
      <c r="A54">
        <v>148.333</v>
      </c>
      <c r="B54">
        <v>-149.63</v>
      </c>
      <c r="C54">
        <v>363.2</v>
      </c>
      <c r="D54">
        <f>(电导数据01[[#This Row],[电导电压+]]-电导数据01[[#This Row],[电导电压-]])</f>
        <v>297.96299999999997</v>
      </c>
      <c r="E54">
        <f>($I$2*$I$5)/(电导数据01[[#This Row],[电导电压]]*$I$3*$I$4)</f>
        <v>8.3903034940579879E-2</v>
      </c>
      <c r="F54" s="2">
        <f>1/电导数据01[[#This Row],[温度]]</f>
        <v>2.7533039647577094E-3</v>
      </c>
      <c r="G54" s="1">
        <f>1/电导数据01[[#This Row],[电导]]</f>
        <v>11.918519999999999</v>
      </c>
    </row>
    <row r="55" spans="1:7" x14ac:dyDescent="0.4">
      <c r="A55">
        <v>148.102</v>
      </c>
      <c r="B55">
        <v>-149.60599999999999</v>
      </c>
      <c r="C55">
        <v>362.5</v>
      </c>
      <c r="D55">
        <f>(电导数据01[[#This Row],[电导电压+]]-电导数据01[[#This Row],[电导电压-]])</f>
        <v>297.70799999999997</v>
      </c>
      <c r="E55">
        <f>($I$2*$I$5)/(电导数据01[[#This Row],[电导电压]]*$I$3*$I$4)</f>
        <v>8.3974901581415351E-2</v>
      </c>
      <c r="F55" s="2">
        <f>1/电导数据01[[#This Row],[温度]]</f>
        <v>2.7586206896551722E-3</v>
      </c>
      <c r="G55" s="1">
        <f>1/电导数据01[[#This Row],[电导]]</f>
        <v>11.90832</v>
      </c>
    </row>
    <row r="56" spans="1:7" x14ac:dyDescent="0.4">
      <c r="A56">
        <v>148.21799999999999</v>
      </c>
      <c r="B56">
        <v>-149.69900000000001</v>
      </c>
      <c r="C56">
        <v>361.9</v>
      </c>
      <c r="D56">
        <f>(电导数据01[[#This Row],[电导电压+]]-电导数据01[[#This Row],[电导电压-]])</f>
        <v>297.91700000000003</v>
      </c>
      <c r="E56">
        <f>($I$2*$I$5)/(电导数据01[[#This Row],[电导电压]]*$I$3*$I$4)</f>
        <v>8.3915990024067091E-2</v>
      </c>
      <c r="F56" s="2">
        <f>1/电导数据01[[#This Row],[温度]]</f>
        <v>2.7631942525559549E-3</v>
      </c>
      <c r="G56" s="1">
        <f>1/电导数据01[[#This Row],[电导]]</f>
        <v>11.916680000000001</v>
      </c>
    </row>
    <row r="57" spans="1:7" x14ac:dyDescent="0.4">
      <c r="A57">
        <v>148.07900000000001</v>
      </c>
      <c r="B57">
        <v>-149.63</v>
      </c>
      <c r="C57">
        <v>361.3</v>
      </c>
      <c r="D57">
        <f>(电导数据01[[#This Row],[电导电压+]]-电导数据01[[#This Row],[电导电压-]])</f>
        <v>297.709</v>
      </c>
      <c r="E57">
        <f>($I$2*$I$5)/(电导数据01[[#This Row],[电导电压]]*$I$3*$I$4)</f>
        <v>8.3974619510998993E-2</v>
      </c>
      <c r="F57" s="2">
        <f>1/电导数据01[[#This Row],[温度]]</f>
        <v>2.7677830058123443E-3</v>
      </c>
      <c r="G57" s="1">
        <f>1/电导数据01[[#This Row],[电导]]</f>
        <v>11.90836</v>
      </c>
    </row>
    <row r="58" spans="1:7" x14ac:dyDescent="0.4">
      <c r="A58">
        <v>147.96299999999999</v>
      </c>
      <c r="B58">
        <v>-149.60599999999999</v>
      </c>
      <c r="C58">
        <v>360.6</v>
      </c>
      <c r="D58">
        <f>(电导数据01[[#This Row],[电导电压+]]-电导数据01[[#This Row],[电导电压-]])</f>
        <v>297.56899999999996</v>
      </c>
      <c r="E58">
        <f>($I$2*$I$5)/(电导数据01[[#This Row],[电导电压]]*$I$3*$I$4)</f>
        <v>8.4014127815733503E-2</v>
      </c>
      <c r="F58" s="2">
        <f>1/电导数据01[[#This Row],[温度]]</f>
        <v>2.7731558513588461E-3</v>
      </c>
      <c r="G58" s="1">
        <f>1/电导数据01[[#This Row],[电导]]</f>
        <v>11.902759999999999</v>
      </c>
    </row>
    <row r="59" spans="1:7" x14ac:dyDescent="0.4">
      <c r="A59">
        <v>147.96299999999999</v>
      </c>
      <c r="B59">
        <v>-149.583</v>
      </c>
      <c r="C59">
        <v>360.1</v>
      </c>
      <c r="D59">
        <f>(电导数据01[[#This Row],[电导电压+]]-电导数据01[[#This Row],[电导电压-]])</f>
        <v>297.54599999999999</v>
      </c>
      <c r="E59">
        <f>($I$2*$I$5)/(电导数据01[[#This Row],[电导电压]]*$I$3*$I$4)</f>
        <v>8.4020622021468941E-2</v>
      </c>
      <c r="F59" s="2">
        <f>1/电导数据01[[#This Row],[温度]]</f>
        <v>2.7770063871146904E-3</v>
      </c>
      <c r="G59" s="1">
        <f>1/电导数据01[[#This Row],[电导]]</f>
        <v>11.901840000000002</v>
      </c>
    </row>
    <row r="60" spans="1:7" x14ac:dyDescent="0.4">
      <c r="A60">
        <v>147.94</v>
      </c>
      <c r="B60">
        <v>-149.44399999999999</v>
      </c>
      <c r="C60">
        <v>359.5</v>
      </c>
      <c r="D60">
        <f>(电导数据01[[#This Row],[电导电压+]]-电导数据01[[#This Row],[电导电压-]])</f>
        <v>297.38400000000001</v>
      </c>
      <c r="E60">
        <f>($I$2*$I$5)/(电导数据01[[#This Row],[电导电压]]*$I$3*$I$4)</f>
        <v>8.4066392273962287E-2</v>
      </c>
      <c r="F60" s="2">
        <f>1/电导数据01[[#This Row],[温度]]</f>
        <v>2.7816411682892906E-3</v>
      </c>
      <c r="G60" s="1">
        <f>1/电导数据01[[#This Row],[电导]]</f>
        <v>11.89536</v>
      </c>
    </row>
    <row r="61" spans="1:7" x14ac:dyDescent="0.4">
      <c r="A61">
        <v>147.89400000000001</v>
      </c>
      <c r="B61">
        <v>-149.398</v>
      </c>
      <c r="C61">
        <v>358.9</v>
      </c>
      <c r="D61">
        <f>(电导数据01[[#This Row],[电导电压+]]-电导数据01[[#This Row],[电导电压-]])</f>
        <v>297.29200000000003</v>
      </c>
      <c r="E61">
        <f>($I$2*$I$5)/(电导数据01[[#This Row],[电导电压]]*$I$3*$I$4)</f>
        <v>8.4092407464714816E-2</v>
      </c>
      <c r="F61" s="2">
        <f>1/电导数据01[[#This Row],[温度]]</f>
        <v>2.7862914460852605E-3</v>
      </c>
      <c r="G61" s="1">
        <f>1/电导数据01[[#This Row],[电导]]</f>
        <v>11.891680000000001</v>
      </c>
    </row>
    <row r="62" spans="1:7" x14ac:dyDescent="0.4">
      <c r="A62">
        <v>147.708</v>
      </c>
      <c r="B62">
        <v>-149.25899999999999</v>
      </c>
      <c r="C62">
        <v>358.4</v>
      </c>
      <c r="D62">
        <f>(电导数据01[[#This Row],[电导电压+]]-电导数据01[[#This Row],[电导电压-]])</f>
        <v>296.96699999999998</v>
      </c>
      <c r="E62">
        <f>($I$2*$I$5)/(电导数据01[[#This Row],[电导电压]]*$I$3*$I$4)</f>
        <v>8.4184438001528791E-2</v>
      </c>
      <c r="F62" s="2">
        <f>1/电导数据01[[#This Row],[温度]]</f>
        <v>2.7901785714285715E-3</v>
      </c>
      <c r="G62" s="1">
        <f>1/电导数据01[[#This Row],[电导]]</f>
        <v>11.878679999999999</v>
      </c>
    </row>
    <row r="63" spans="1:7" x14ac:dyDescent="0.4">
      <c r="A63">
        <v>147.77799999999999</v>
      </c>
      <c r="B63">
        <v>-149.19</v>
      </c>
      <c r="C63">
        <v>357.7</v>
      </c>
      <c r="D63">
        <f>(电导数据01[[#This Row],[电导电压+]]-电导数据01[[#This Row],[电导电压-]])</f>
        <v>296.96799999999996</v>
      </c>
      <c r="E63">
        <f>($I$2*$I$5)/(电导数据01[[#This Row],[电导电压]]*$I$3*$I$4)</f>
        <v>8.4184154521699306E-2</v>
      </c>
      <c r="F63" s="2">
        <f>1/电导数据01[[#This Row],[温度]]</f>
        <v>2.7956388034665923E-3</v>
      </c>
      <c r="G63" s="1">
        <f>1/电导数据01[[#This Row],[电导]]</f>
        <v>11.87872</v>
      </c>
    </row>
    <row r="64" spans="1:7" x14ac:dyDescent="0.4">
      <c r="A64">
        <v>147.61600000000001</v>
      </c>
      <c r="B64">
        <v>-149.07400000000001</v>
      </c>
      <c r="C64">
        <v>357.2</v>
      </c>
      <c r="D64">
        <f>(电导数据01[[#This Row],[电导电压+]]-电导数据01[[#This Row],[电导电压-]])</f>
        <v>296.69000000000005</v>
      </c>
      <c r="E64">
        <f>($I$2*$I$5)/(电导数据01[[#This Row],[电导电压]]*$I$3*$I$4)</f>
        <v>8.4263035491590532E-2</v>
      </c>
      <c r="F64" s="2">
        <f>1/电导数据01[[#This Row],[温度]]</f>
        <v>2.7995520716685329E-3</v>
      </c>
      <c r="G64" s="1">
        <f>1/电导数据01[[#This Row],[电导]]</f>
        <v>11.867600000000003</v>
      </c>
    </row>
    <row r="65" spans="1:7" x14ac:dyDescent="0.4">
      <c r="A65">
        <v>147.59299999999999</v>
      </c>
      <c r="B65">
        <v>-148.88900000000001</v>
      </c>
      <c r="C65">
        <v>356.6</v>
      </c>
      <c r="D65">
        <f>(电导数据01[[#This Row],[电导电压+]]-电导数据01[[#This Row],[电导电压-]])</f>
        <v>296.48199999999997</v>
      </c>
      <c r="E65">
        <f>($I$2*$I$5)/(电导数据01[[#This Row],[电导电压]]*$I$3*$I$4)</f>
        <v>8.4322151091803216E-2</v>
      </c>
      <c r="F65" s="2">
        <f>1/电导数据01[[#This Row],[温度]]</f>
        <v>2.8042624789680311E-3</v>
      </c>
      <c r="G65" s="1">
        <f>1/电导数据01[[#This Row],[电导]]</f>
        <v>11.85928</v>
      </c>
    </row>
    <row r="66" spans="1:7" x14ac:dyDescent="0.4">
      <c r="A66">
        <v>147.33799999999999</v>
      </c>
      <c r="B66">
        <v>-148.70400000000001</v>
      </c>
      <c r="C66">
        <v>356</v>
      </c>
      <c r="D66">
        <f>(电导数据01[[#This Row],[电导电压+]]-电导数据01[[#This Row],[电导电压-]])</f>
        <v>296.04200000000003</v>
      </c>
      <c r="E66">
        <f>($I$2*$I$5)/(电导数据01[[#This Row],[电导电压]]*$I$3*$I$4)</f>
        <v>8.4447477047175715E-2</v>
      </c>
      <c r="F66" s="2">
        <f>1/电导数据01[[#This Row],[温度]]</f>
        <v>2.8089887640449437E-3</v>
      </c>
      <c r="G66" s="1">
        <f>1/电导数据01[[#This Row],[电导]]</f>
        <v>11.841680000000004</v>
      </c>
    </row>
    <row r="67" spans="1:7" x14ac:dyDescent="0.4">
      <c r="A67">
        <v>147.15299999999999</v>
      </c>
      <c r="B67">
        <v>-148.70400000000001</v>
      </c>
      <c r="C67">
        <v>353.1</v>
      </c>
      <c r="D67">
        <f>(电导数据01[[#This Row],[电导电压+]]-电导数据01[[#This Row],[电导电压-]])</f>
        <v>295.85699999999997</v>
      </c>
      <c r="E67">
        <f>($I$2*$I$5)/(电导数据01[[#This Row],[电导电压]]*$I$3*$I$4)</f>
        <v>8.4500282230942664E-2</v>
      </c>
      <c r="F67" s="2">
        <f>1/电导数据01[[#This Row],[温度]]</f>
        <v>2.8320589068252617E-3</v>
      </c>
      <c r="G67" s="1">
        <f>1/电导数据01[[#This Row],[电导]]</f>
        <v>11.834279999999998</v>
      </c>
    </row>
    <row r="68" spans="1:7" x14ac:dyDescent="0.4">
      <c r="A68">
        <v>147.19900000000001</v>
      </c>
      <c r="B68">
        <v>-148.63399999999999</v>
      </c>
      <c r="C68">
        <v>352.5</v>
      </c>
      <c r="D68">
        <f>(电导数据01[[#This Row],[电导电压+]]-电导数据01[[#This Row],[电导电压-]])</f>
        <v>295.83299999999997</v>
      </c>
      <c r="E68">
        <f>($I$2*$I$5)/(电导数据01[[#This Row],[电导电压]]*$I$3*$I$4)</f>
        <v>8.4507137472830965E-2</v>
      </c>
      <c r="F68" s="2">
        <f>1/电导数据01[[#This Row],[温度]]</f>
        <v>2.8368794326241137E-3</v>
      </c>
      <c r="G68" s="1">
        <f>1/电导数据01[[#This Row],[电导]]</f>
        <v>11.833319999999999</v>
      </c>
    </row>
    <row r="69" spans="1:7" x14ac:dyDescent="0.4">
      <c r="A69">
        <v>146.96799999999999</v>
      </c>
      <c r="B69">
        <v>-148.44900000000001</v>
      </c>
      <c r="C69">
        <v>351.8</v>
      </c>
      <c r="D69">
        <f>(电导数据01[[#This Row],[电导电压+]]-电导数据01[[#This Row],[电导电压-]])</f>
        <v>295.41700000000003</v>
      </c>
      <c r="E69">
        <f>($I$2*$I$5)/(电导数据01[[#This Row],[电导电压]]*$I$3*$I$4)</f>
        <v>8.4626138644695453E-2</v>
      </c>
      <c r="F69" s="2">
        <f>1/电导数据01[[#This Row],[温度]]</f>
        <v>2.8425241614553724E-3</v>
      </c>
      <c r="G69" s="1">
        <f>1/电导数据01[[#This Row],[电导]]</f>
        <v>11.816680000000002</v>
      </c>
    </row>
    <row r="70" spans="1:7" x14ac:dyDescent="0.4">
      <c r="A70">
        <v>146.82900000000001</v>
      </c>
      <c r="B70">
        <v>-148.26400000000001</v>
      </c>
      <c r="C70">
        <v>351.3</v>
      </c>
      <c r="D70">
        <f>(电导数据01[[#This Row],[电导电压+]]-电导数据01[[#This Row],[电导电压-]])</f>
        <v>295.09300000000002</v>
      </c>
      <c r="E70">
        <f>($I$2*$I$5)/(电导数据01[[#This Row],[电导电压]]*$I$3*$I$4)</f>
        <v>8.4719054670900337E-2</v>
      </c>
      <c r="F70" s="2">
        <f>1/电导数据01[[#This Row],[温度]]</f>
        <v>2.8465698832906348E-3</v>
      </c>
      <c r="G70" s="1">
        <f>1/电导数据01[[#This Row],[电导]]</f>
        <v>11.803720000000004</v>
      </c>
    </row>
    <row r="71" spans="1:7" x14ac:dyDescent="0.4">
      <c r="A71">
        <v>146.82900000000001</v>
      </c>
      <c r="B71">
        <v>-148.07900000000001</v>
      </c>
      <c r="C71">
        <v>350.8</v>
      </c>
      <c r="D71">
        <f>(电导数据01[[#This Row],[电导电压+]]-电导数据01[[#This Row],[电导电压-]])</f>
        <v>294.90800000000002</v>
      </c>
      <c r="E71">
        <f>($I$2*$I$5)/(电导数据01[[#This Row],[电导电压]]*$I$3*$I$4)</f>
        <v>8.4772200143773652E-2</v>
      </c>
      <c r="F71" s="2">
        <f>1/电导数据01[[#This Row],[温度]]</f>
        <v>2.8506271379703536E-3</v>
      </c>
      <c r="G71" s="1">
        <f>1/电导数据01[[#This Row],[电导]]</f>
        <v>11.79632</v>
      </c>
    </row>
    <row r="72" spans="1:7" x14ac:dyDescent="0.4">
      <c r="A72">
        <v>146.62</v>
      </c>
      <c r="B72">
        <v>-147.94</v>
      </c>
      <c r="C72">
        <v>350.2</v>
      </c>
      <c r="D72">
        <f>(电导数据01[[#This Row],[电导电压+]]-电导数据01[[#This Row],[电导电压-]])</f>
        <v>294.56</v>
      </c>
      <c r="E72">
        <f>($I$2*$I$5)/(电导数据01[[#This Row],[电导电压]]*$I$3*$I$4)</f>
        <v>8.4872351982618138E-2</v>
      </c>
      <c r="F72" s="2">
        <f>1/电导数据01[[#This Row],[温度]]</f>
        <v>2.8555111364934323E-3</v>
      </c>
      <c r="G72" s="1">
        <f>1/电导数据01[[#This Row],[电导]]</f>
        <v>11.782400000000001</v>
      </c>
    </row>
    <row r="73" spans="1:7" x14ac:dyDescent="0.4">
      <c r="A73">
        <v>146.25</v>
      </c>
      <c r="B73">
        <v>-147.685</v>
      </c>
      <c r="C73">
        <v>349.6</v>
      </c>
      <c r="D73">
        <f>(电导数据01[[#This Row],[电导电压+]]-电导数据01[[#This Row],[电导电压-]])</f>
        <v>293.935</v>
      </c>
      <c r="E73">
        <f>($I$2*$I$5)/(电导数据01[[#This Row],[电导电压]]*$I$3*$I$4)</f>
        <v>8.5052817799853714E-2</v>
      </c>
      <c r="F73" s="2">
        <f>1/电导数据01[[#This Row],[温度]]</f>
        <v>2.860411899313501E-3</v>
      </c>
      <c r="G73" s="1">
        <f>1/电导数据01[[#This Row],[电导]]</f>
        <v>11.757399999999999</v>
      </c>
    </row>
    <row r="74" spans="1:7" x14ac:dyDescent="0.4">
      <c r="A74">
        <v>146.08799999999999</v>
      </c>
      <c r="B74">
        <v>-147.45400000000001</v>
      </c>
      <c r="C74">
        <v>349</v>
      </c>
      <c r="D74">
        <f>(电导数据01[[#This Row],[电导电压+]]-电导数据01[[#This Row],[电导电压-]])</f>
        <v>293.54200000000003</v>
      </c>
      <c r="E74">
        <f>($I$2*$I$5)/(电导数据01[[#This Row],[电导电压]]*$I$3*$I$4)</f>
        <v>8.5166688242227687E-2</v>
      </c>
      <c r="F74" s="2">
        <f>1/电导数据01[[#This Row],[温度]]</f>
        <v>2.8653295128939827E-3</v>
      </c>
      <c r="G74" s="1">
        <f>1/电导数据01[[#This Row],[电导]]</f>
        <v>11.741680000000001</v>
      </c>
    </row>
    <row r="75" spans="1:7" x14ac:dyDescent="0.4">
      <c r="A75">
        <v>145.74100000000001</v>
      </c>
      <c r="B75">
        <v>-147.22200000000001</v>
      </c>
      <c r="C75">
        <v>348.4</v>
      </c>
      <c r="D75">
        <f>(电导数据01[[#This Row],[电导电压+]]-电导数据01[[#This Row],[电导电压-]])</f>
        <v>292.96300000000002</v>
      </c>
      <c r="E75">
        <f>($I$2*$I$5)/(电导数据01[[#This Row],[电导电压]]*$I$3*$I$4)</f>
        <v>8.5335008175093777E-2</v>
      </c>
      <c r="F75" s="2">
        <f>1/电导数据01[[#This Row],[温度]]</f>
        <v>2.8702640642939152E-3</v>
      </c>
      <c r="G75" s="1">
        <f>1/电导数据01[[#This Row],[电导]]</f>
        <v>11.718520000000002</v>
      </c>
    </row>
    <row r="76" spans="1:7" x14ac:dyDescent="0.4">
      <c r="A76">
        <v>145.50899999999999</v>
      </c>
      <c r="B76">
        <v>-146.99100000000001</v>
      </c>
      <c r="C76">
        <v>347.8</v>
      </c>
      <c r="D76">
        <f>(电导数据01[[#This Row],[电导电压+]]-电导数据01[[#This Row],[电导电压-]])</f>
        <v>292.5</v>
      </c>
      <c r="E76">
        <f>($I$2*$I$5)/(电导数据01[[#This Row],[电导电压]]*$I$3*$I$4)</f>
        <v>8.5470085470085458E-2</v>
      </c>
      <c r="F76" s="2">
        <f>1/电导数据01[[#This Row],[温度]]</f>
        <v>2.8752156411730877E-3</v>
      </c>
      <c r="G76" s="1">
        <f>1/电导数据01[[#This Row],[电导]]</f>
        <v>11.700000000000001</v>
      </c>
    </row>
    <row r="77" spans="1:7" x14ac:dyDescent="0.4">
      <c r="A77">
        <v>145.34700000000001</v>
      </c>
      <c r="B77">
        <v>-146.667</v>
      </c>
      <c r="C77">
        <v>347.3</v>
      </c>
      <c r="D77">
        <f>(电导数据01[[#This Row],[电导电压+]]-电导数据01[[#This Row],[电导电压-]])</f>
        <v>292.01400000000001</v>
      </c>
      <c r="E77">
        <f>($I$2*$I$5)/(电导数据01[[#This Row],[电导电压]]*$I$3*$I$4)</f>
        <v>8.5612333655235712E-2</v>
      </c>
      <c r="F77" s="2">
        <f>1/电导数据01[[#This Row],[温度]]</f>
        <v>2.8793550244745176E-3</v>
      </c>
      <c r="G77" s="1">
        <f>1/电导数据01[[#This Row],[电导]]</f>
        <v>11.68056</v>
      </c>
    </row>
    <row r="78" spans="1:7" x14ac:dyDescent="0.4">
      <c r="A78">
        <v>145</v>
      </c>
      <c r="B78">
        <v>-146.48099999999999</v>
      </c>
      <c r="C78">
        <v>346.8</v>
      </c>
      <c r="D78">
        <f>(电导数据01[[#This Row],[电导电压+]]-电导数据01[[#This Row],[电导电压-]])</f>
        <v>291.48099999999999</v>
      </c>
      <c r="E78">
        <f>($I$2*$I$5)/(电导数据01[[#This Row],[电导电压]]*$I$3*$I$4)</f>
        <v>8.5768883735131959E-2</v>
      </c>
      <c r="F78" s="2">
        <f>1/电导数据01[[#This Row],[温度]]</f>
        <v>2.8835063437139563E-3</v>
      </c>
      <c r="G78" s="1">
        <f>1/电导数据01[[#This Row],[电导]]</f>
        <v>11.65924</v>
      </c>
    </row>
    <row r="79" spans="1:7" x14ac:dyDescent="0.4">
      <c r="A79">
        <v>144.88399999999999</v>
      </c>
      <c r="B79">
        <v>-146.36600000000001</v>
      </c>
      <c r="C79">
        <v>346.3</v>
      </c>
      <c r="D79">
        <f>(电导数据01[[#This Row],[电导电压+]]-电导数据01[[#This Row],[电导电压-]])</f>
        <v>291.25</v>
      </c>
      <c r="E79">
        <f>($I$2*$I$5)/(电导数据01[[#This Row],[电导电压]]*$I$3*$I$4)</f>
        <v>8.5836909871244635E-2</v>
      </c>
      <c r="F79" s="2">
        <f>1/电导数据01[[#This Row],[温度]]</f>
        <v>2.887669650591972E-3</v>
      </c>
      <c r="G79" s="1">
        <f>1/电导数据01[[#This Row],[电导]]</f>
        <v>11.65</v>
      </c>
    </row>
    <row r="80" spans="1:7" x14ac:dyDescent="0.4">
      <c r="A80">
        <v>144.53700000000001</v>
      </c>
      <c r="B80">
        <v>-146.065</v>
      </c>
      <c r="C80">
        <v>345.7</v>
      </c>
      <c r="D80">
        <f>(电导数据01[[#This Row],[电导电压+]]-电导数据01[[#This Row],[电导电压-]])</f>
        <v>290.60199999999998</v>
      </c>
      <c r="E80">
        <f>($I$2*$I$5)/(电导数据01[[#This Row],[电导电压]]*$I$3*$I$4)</f>
        <v>8.6028313638584736E-2</v>
      </c>
      <c r="F80" s="2">
        <f>1/电导数据01[[#This Row],[温度]]</f>
        <v>2.8926815157651145E-3</v>
      </c>
      <c r="G80" s="1">
        <f>1/电导数据01[[#This Row],[电导]]</f>
        <v>11.624079999999999</v>
      </c>
    </row>
    <row r="81" spans="1:7" x14ac:dyDescent="0.4">
      <c r="A81">
        <v>144.25899999999999</v>
      </c>
      <c r="B81">
        <v>-145.78700000000001</v>
      </c>
      <c r="C81">
        <v>345.1</v>
      </c>
      <c r="D81">
        <f>(电导数据01[[#This Row],[电导电压+]]-电导数据01[[#This Row],[电导电压-]])</f>
        <v>290.04599999999999</v>
      </c>
      <c r="E81">
        <f>($I$2*$I$5)/(电导数据01[[#This Row],[电导电压]]*$I$3*$I$4)</f>
        <v>8.6193224523006706E-2</v>
      </c>
      <c r="F81" s="2">
        <f>1/电导数据01[[#This Row],[温度]]</f>
        <v>2.8977108084613152E-3</v>
      </c>
      <c r="G81" s="1">
        <f>1/电导数据01[[#This Row],[电导]]</f>
        <v>11.601839999999999</v>
      </c>
    </row>
    <row r="82" spans="1:7" x14ac:dyDescent="0.4">
      <c r="A82">
        <v>143.88900000000001</v>
      </c>
      <c r="B82">
        <v>-145.44</v>
      </c>
      <c r="C82">
        <v>344.5</v>
      </c>
      <c r="D82">
        <f>(电导数据01[[#This Row],[电导电压+]]-电导数据01[[#This Row],[电导电压-]])</f>
        <v>289.32900000000001</v>
      </c>
      <c r="E82">
        <f>($I$2*$I$5)/(电导数据01[[#This Row],[电导电压]]*$I$3*$I$4)</f>
        <v>8.6406824065337381E-2</v>
      </c>
      <c r="F82" s="2">
        <f>1/电导数据01[[#This Row],[温度]]</f>
        <v>2.9027576197387518E-3</v>
      </c>
      <c r="G82" s="1">
        <f>1/电导数据01[[#This Row],[电导]]</f>
        <v>11.57316</v>
      </c>
    </row>
    <row r="83" spans="1:7" x14ac:dyDescent="0.4">
      <c r="A83">
        <v>143.51900000000001</v>
      </c>
      <c r="B83">
        <v>-145</v>
      </c>
      <c r="C83">
        <v>343.8</v>
      </c>
      <c r="D83">
        <f>(电导数据01[[#This Row],[电导电压+]]-电导数据01[[#This Row],[电导电压-]])</f>
        <v>288.51900000000001</v>
      </c>
      <c r="E83">
        <f>($I$2*$I$5)/(电导数据01[[#This Row],[电导电压]]*$I$3*$I$4)</f>
        <v>8.6649406104970558E-2</v>
      </c>
      <c r="F83" s="2">
        <f>1/电导数据01[[#This Row],[温度]]</f>
        <v>2.9086678301337987E-3</v>
      </c>
      <c r="G83" s="1">
        <f>1/电导数据01[[#This Row],[电导]]</f>
        <v>11.540760000000001</v>
      </c>
    </row>
    <row r="84" spans="1:7" x14ac:dyDescent="0.4">
      <c r="A84">
        <v>143.148</v>
      </c>
      <c r="B84">
        <v>-144.69900000000001</v>
      </c>
      <c r="C84">
        <v>343.2</v>
      </c>
      <c r="D84">
        <f>(电导数据01[[#This Row],[电导电压+]]-电导数据01[[#This Row],[电导电压-]])</f>
        <v>287.84699999999998</v>
      </c>
      <c r="E84">
        <f>($I$2*$I$5)/(电导数据01[[#This Row],[电导电压]]*$I$3*$I$4)</f>
        <v>8.6851695518799926E-2</v>
      </c>
      <c r="F84" s="2">
        <f>1/电导数据01[[#This Row],[温度]]</f>
        <v>2.913752913752914E-3</v>
      </c>
      <c r="G84" s="1">
        <f>1/电导数据01[[#This Row],[电导]]</f>
        <v>11.513879999999999</v>
      </c>
    </row>
    <row r="85" spans="1:7" x14ac:dyDescent="0.4">
      <c r="A85">
        <v>142.84700000000001</v>
      </c>
      <c r="B85">
        <v>-144.44399999999999</v>
      </c>
      <c r="C85">
        <v>342.6</v>
      </c>
      <c r="D85">
        <f>(电导数据01[[#This Row],[电导电压+]]-电导数据01[[#This Row],[电导电压-]])</f>
        <v>287.291</v>
      </c>
      <c r="E85">
        <f>($I$2*$I$5)/(电导数据01[[#This Row],[电导电压]]*$I$3*$I$4)</f>
        <v>8.7019781336693455E-2</v>
      </c>
      <c r="F85" s="2">
        <f>1/电导数据01[[#This Row],[温度]]</f>
        <v>2.918855808523059E-3</v>
      </c>
      <c r="G85" s="1">
        <f>1/电导数据01[[#This Row],[电导]]</f>
        <v>11.49164</v>
      </c>
    </row>
    <row r="86" spans="1:7" x14ac:dyDescent="0.4">
      <c r="A86">
        <v>142.708</v>
      </c>
      <c r="B86">
        <v>-144.21299999999999</v>
      </c>
      <c r="C86">
        <v>342.1</v>
      </c>
      <c r="D86">
        <f>(电导数据01[[#This Row],[电导电压+]]-电导数据01[[#This Row],[电导电压-]])</f>
        <v>286.92099999999999</v>
      </c>
      <c r="E86">
        <f>($I$2*$I$5)/(电导数据01[[#This Row],[电导电压]]*$I$3*$I$4)</f>
        <v>8.7131998006419881E-2</v>
      </c>
      <c r="F86" s="2">
        <f>1/电导数据01[[#This Row],[温度]]</f>
        <v>2.9231218941829871E-3</v>
      </c>
      <c r="G86" s="1">
        <f>1/电导数据01[[#This Row],[电导]]</f>
        <v>11.476840000000001</v>
      </c>
    </row>
    <row r="87" spans="1:7" x14ac:dyDescent="0.4">
      <c r="A87">
        <v>142.40700000000001</v>
      </c>
      <c r="B87">
        <v>-143.79599999999999</v>
      </c>
      <c r="C87">
        <v>341.6</v>
      </c>
      <c r="D87">
        <f>(电导数据01[[#This Row],[电导电压+]]-电导数据01[[#This Row],[电导电压-]])</f>
        <v>286.20299999999997</v>
      </c>
      <c r="E87">
        <f>($I$2*$I$5)/(电导数据01[[#This Row],[电导电压]]*$I$3*$I$4)</f>
        <v>8.7350586821242263E-2</v>
      </c>
      <c r="F87" s="2">
        <f>1/电导数据01[[#This Row],[温度]]</f>
        <v>2.9274004683840747E-3</v>
      </c>
      <c r="G87" s="1">
        <f>1/电导数据01[[#This Row],[电导]]</f>
        <v>11.448120000000001</v>
      </c>
    </row>
    <row r="88" spans="1:7" x14ac:dyDescent="0.4">
      <c r="A88">
        <v>142.03700000000001</v>
      </c>
      <c r="B88">
        <v>-143.51900000000001</v>
      </c>
      <c r="C88">
        <v>340.9</v>
      </c>
      <c r="D88">
        <f>(电导数据01[[#This Row],[电导电压+]]-电导数据01[[#This Row],[电导电压-]])</f>
        <v>285.55600000000004</v>
      </c>
      <c r="E88">
        <f>($I$2*$I$5)/(电导数据01[[#This Row],[电导电压]]*$I$3*$I$4)</f>
        <v>8.7548501870035975E-2</v>
      </c>
      <c r="F88" s="2">
        <f>1/电导数据01[[#This Row],[温度]]</f>
        <v>2.9334115576415375E-3</v>
      </c>
      <c r="G88" s="1">
        <f>1/电导数据01[[#This Row],[电导]]</f>
        <v>11.422240000000004</v>
      </c>
    </row>
    <row r="89" spans="1:7" x14ac:dyDescent="0.4">
      <c r="A89">
        <v>141.667</v>
      </c>
      <c r="B89">
        <v>-143.148</v>
      </c>
      <c r="C89">
        <v>340.4</v>
      </c>
      <c r="D89">
        <f>(电导数据01[[#This Row],[电导电压+]]-电导数据01[[#This Row],[电导电压-]])</f>
        <v>284.815</v>
      </c>
      <c r="E89">
        <f>($I$2*$I$5)/(电导数据01[[#This Row],[电导电压]]*$I$3*$I$4)</f>
        <v>8.7776275828169159E-2</v>
      </c>
      <c r="F89" s="2">
        <f>1/电导数据01[[#This Row],[温度]]</f>
        <v>2.9377203290246769E-3</v>
      </c>
      <c r="G89" s="1">
        <f>1/电导数据01[[#This Row],[电导]]</f>
        <v>11.3926</v>
      </c>
    </row>
    <row r="90" spans="1:7" x14ac:dyDescent="0.4">
      <c r="A90">
        <v>141.29599999999999</v>
      </c>
      <c r="B90">
        <v>-142.77799999999999</v>
      </c>
      <c r="C90">
        <v>339.8</v>
      </c>
      <c r="D90">
        <f>(电导数据01[[#This Row],[电导电压+]]-电导数据01[[#This Row],[电导电压-]])</f>
        <v>284.07399999999996</v>
      </c>
      <c r="E90">
        <f>($I$2*$I$5)/(电导数据01[[#This Row],[电导电压]]*$I$3*$I$4)</f>
        <v>8.8005238071770034E-2</v>
      </c>
      <c r="F90" s="2">
        <f>1/电导数据01[[#This Row],[温度]]</f>
        <v>2.942907592701589E-3</v>
      </c>
      <c r="G90" s="1">
        <f>1/电导数据01[[#This Row],[电导]]</f>
        <v>11.362959999999999</v>
      </c>
    </row>
    <row r="91" spans="1:7" x14ac:dyDescent="0.4">
      <c r="A91">
        <v>141.11099999999999</v>
      </c>
      <c r="B91">
        <v>-142.59299999999999</v>
      </c>
      <c r="C91">
        <v>339.3</v>
      </c>
      <c r="D91">
        <f>(电导数据01[[#This Row],[电导电压+]]-电导数据01[[#This Row],[电导电压-]])</f>
        <v>283.70399999999995</v>
      </c>
      <c r="E91">
        <f>($I$2*$I$5)/(电导数据01[[#This Row],[电导电压]]*$I$3*$I$4)</f>
        <v>8.8120012407297763E-2</v>
      </c>
      <c r="F91" s="2">
        <f>1/电导数据01[[#This Row],[温度]]</f>
        <v>2.9472443265546712E-3</v>
      </c>
      <c r="G91" s="1">
        <f>1/电导数据01[[#This Row],[电导]]</f>
        <v>11.348159999999998</v>
      </c>
    </row>
    <row r="92" spans="1:7" x14ac:dyDescent="0.4">
      <c r="A92">
        <v>140.69399999999999</v>
      </c>
      <c r="B92">
        <v>-142.15299999999999</v>
      </c>
      <c r="C92">
        <v>338.5</v>
      </c>
      <c r="D92">
        <f>(电导数据01[[#This Row],[电导电压+]]-电导数据01[[#This Row],[电导电压-]])</f>
        <v>282.84699999999998</v>
      </c>
      <c r="E92">
        <f>($I$2*$I$5)/(电导数据01[[#This Row],[电导电压]]*$I$3*$I$4)</f>
        <v>8.8387007816946972E-2</v>
      </c>
      <c r="F92" s="2">
        <f>1/电导数据01[[#This Row],[温度]]</f>
        <v>2.9542097488921715E-3</v>
      </c>
      <c r="G92" s="1">
        <f>1/电导数据01[[#This Row],[电导]]</f>
        <v>11.313879999999999</v>
      </c>
    </row>
    <row r="93" spans="1:7" x14ac:dyDescent="0.4">
      <c r="A93">
        <v>140.30099999999999</v>
      </c>
      <c r="B93">
        <v>-141.78200000000001</v>
      </c>
      <c r="C93">
        <v>337.9</v>
      </c>
      <c r="D93">
        <f>(电导数据01[[#This Row],[电导电压+]]-电导数据01[[#This Row],[电导电压-]])</f>
        <v>282.08299999999997</v>
      </c>
      <c r="E93">
        <f>($I$2*$I$5)/(电导数据01[[#This Row],[电导电压]]*$I$3*$I$4)</f>
        <v>8.8626397195151793E-2</v>
      </c>
      <c r="F93" s="2">
        <f>1/电导数据01[[#This Row],[温度]]</f>
        <v>2.9594554601953243E-3</v>
      </c>
      <c r="G93" s="1">
        <f>1/电导数据01[[#This Row],[电导]]</f>
        <v>11.283319999999998</v>
      </c>
    </row>
    <row r="94" spans="1:7" x14ac:dyDescent="0.4">
      <c r="A94">
        <v>140.023</v>
      </c>
      <c r="B94">
        <v>-141.505</v>
      </c>
      <c r="C94">
        <v>337.3</v>
      </c>
      <c r="D94">
        <f>(电导数据01[[#This Row],[电导电压+]]-电导数据01[[#This Row],[电导电压-]])</f>
        <v>281.52800000000002</v>
      </c>
      <c r="E94">
        <f>($I$2*$I$5)/(电导数据01[[#This Row],[电导电压]]*$I$3*$I$4)</f>
        <v>8.8801113921173014E-2</v>
      </c>
      <c r="F94" s="2">
        <f>1/电导数据01[[#This Row],[温度]]</f>
        <v>2.9647198339756891E-3</v>
      </c>
      <c r="G94" s="1">
        <f>1/电导数据01[[#This Row],[电导]]</f>
        <v>11.261120000000002</v>
      </c>
    </row>
    <row r="95" spans="1:7" x14ac:dyDescent="0.4">
      <c r="A95">
        <v>139.745</v>
      </c>
      <c r="B95">
        <v>-141.20400000000001</v>
      </c>
      <c r="C95">
        <v>336.8</v>
      </c>
      <c r="D95">
        <f>(电导数据01[[#This Row],[电导电压+]]-电导数据01[[#This Row],[电导电压-]])</f>
        <v>280.94900000000001</v>
      </c>
      <c r="E95">
        <f>($I$2*$I$5)/(电导数据01[[#This Row],[电导电压]]*$I$3*$I$4)</f>
        <v>8.8984121673328601E-2</v>
      </c>
      <c r="F95" s="2">
        <f>1/电导数据01[[#This Row],[温度]]</f>
        <v>2.9691211401425177E-3</v>
      </c>
      <c r="G95" s="1">
        <f>1/电导数据01[[#This Row],[电导]]</f>
        <v>11.237960000000001</v>
      </c>
    </row>
    <row r="96" spans="1:7" x14ac:dyDescent="0.4">
      <c r="A96">
        <v>139.60599999999999</v>
      </c>
      <c r="B96">
        <v>-140.94900000000001</v>
      </c>
      <c r="C96">
        <v>336.3</v>
      </c>
      <c r="D96">
        <f>(电导数据01[[#This Row],[电导电压+]]-电导数据01[[#This Row],[电导电压-]])</f>
        <v>280.55500000000001</v>
      </c>
      <c r="E96">
        <f>($I$2*$I$5)/(电导数据01[[#This Row],[电导电压]]*$I$3*$I$4)</f>
        <v>8.9109087344727403E-2</v>
      </c>
      <c r="F96" s="2">
        <f>1/电导数据01[[#This Row],[温度]]</f>
        <v>2.9735355337496281E-3</v>
      </c>
      <c r="G96" s="1">
        <f>1/电导数据01[[#This Row],[电导]]</f>
        <v>11.222200000000001</v>
      </c>
    </row>
    <row r="97" spans="1:7" x14ac:dyDescent="0.4">
      <c r="A97">
        <v>139.07400000000001</v>
      </c>
      <c r="B97">
        <v>-140.48599999999999</v>
      </c>
      <c r="C97">
        <v>335.7</v>
      </c>
      <c r="D97">
        <f>(电导数据01[[#This Row],[电导电压+]]-电导数据01[[#This Row],[电导电压-]])</f>
        <v>279.56</v>
      </c>
      <c r="E97">
        <f>($I$2*$I$5)/(电导数据01[[#This Row],[电导电压]]*$I$3*$I$4)</f>
        <v>8.942624123622836E-2</v>
      </c>
      <c r="F97" s="2">
        <f>1/电导数据01[[#This Row],[温度]]</f>
        <v>2.9788501638367592E-3</v>
      </c>
      <c r="G97" s="1">
        <f>1/电导数据01[[#This Row],[电导]]</f>
        <v>11.182399999999999</v>
      </c>
    </row>
    <row r="98" spans="1:7" x14ac:dyDescent="0.4">
      <c r="A98">
        <v>138.70400000000001</v>
      </c>
      <c r="B98">
        <v>-140.23099999999999</v>
      </c>
      <c r="C98">
        <v>335.2</v>
      </c>
      <c r="D98">
        <f>(电导数据01[[#This Row],[电导电压+]]-电导数据01[[#This Row],[电导电压-]])</f>
        <v>278.935</v>
      </c>
      <c r="E98">
        <f>($I$2*$I$5)/(电导数据01[[#This Row],[电导电压]]*$I$3*$I$4)</f>
        <v>8.962661551974474E-2</v>
      </c>
      <c r="F98" s="2">
        <f>1/电导数据01[[#This Row],[温度]]</f>
        <v>2.9832935560859188E-3</v>
      </c>
      <c r="G98" s="1">
        <f>1/电导数据01[[#This Row],[电导]]</f>
        <v>11.157400000000001</v>
      </c>
    </row>
    <row r="99" spans="1:7" x14ac:dyDescent="0.4">
      <c r="A99">
        <v>138.333</v>
      </c>
      <c r="B99">
        <v>-140.04599999999999</v>
      </c>
      <c r="C99">
        <v>334.7</v>
      </c>
      <c r="D99">
        <f>(电导数据01[[#This Row],[电导电压+]]-电导数据01[[#This Row],[电导电压-]])</f>
        <v>278.37900000000002</v>
      </c>
      <c r="E99">
        <f>($I$2*$I$5)/(电导数据01[[#This Row],[电导电压]]*$I$3*$I$4)</f>
        <v>8.9805624705886558E-2</v>
      </c>
      <c r="F99" s="2">
        <f>1/电导数据01[[#This Row],[温度]]</f>
        <v>2.987750224081267E-3</v>
      </c>
      <c r="G99" s="1">
        <f>1/电导数据01[[#This Row],[电导]]</f>
        <v>11.135160000000003</v>
      </c>
    </row>
    <row r="100" spans="1:7" x14ac:dyDescent="0.4">
      <c r="A100">
        <v>138.05600000000001</v>
      </c>
      <c r="B100">
        <v>-139.76900000000001</v>
      </c>
      <c r="C100">
        <v>334.1</v>
      </c>
      <c r="D100">
        <f>(电导数据01[[#This Row],[电导电压+]]-电导数据01[[#This Row],[电导电压-]])</f>
        <v>277.82500000000005</v>
      </c>
      <c r="E100">
        <f>($I$2*$I$5)/(电导数据01[[#This Row],[电导电压]]*$I$3*$I$4)</f>
        <v>8.9984702600557881E-2</v>
      </c>
      <c r="F100" s="2">
        <f>1/电导数据01[[#This Row],[温度]]</f>
        <v>2.9931158335827594E-3</v>
      </c>
      <c r="G100" s="1">
        <f>1/电导数据01[[#This Row],[电导]]</f>
        <v>11.113000000000003</v>
      </c>
    </row>
    <row r="101" spans="1:7" x14ac:dyDescent="0.4">
      <c r="A101">
        <v>137.755</v>
      </c>
      <c r="B101">
        <v>-139.23599999999999</v>
      </c>
      <c r="C101">
        <v>333.6</v>
      </c>
      <c r="D101">
        <f>(电导数据01[[#This Row],[电导电压+]]-电导数据01[[#This Row],[电导电压-]])</f>
        <v>276.99099999999999</v>
      </c>
      <c r="E101">
        <f>($I$2*$I$5)/(电导数据01[[#This Row],[电导电压]]*$I$3*$I$4)</f>
        <v>9.0255640074948268E-2</v>
      </c>
      <c r="F101" s="2">
        <f>1/电导数据01[[#This Row],[温度]]</f>
        <v>2.9976019184652278E-3</v>
      </c>
      <c r="G101" s="1">
        <f>1/电导数据01[[#This Row],[电导]]</f>
        <v>11.079640000000001</v>
      </c>
    </row>
    <row r="102" spans="1:7" x14ac:dyDescent="0.4">
      <c r="A102">
        <v>137.292</v>
      </c>
      <c r="B102">
        <v>-138.88900000000001</v>
      </c>
      <c r="C102">
        <v>333.1</v>
      </c>
      <c r="D102">
        <f>(电导数据01[[#This Row],[电导电压+]]-电导数据01[[#This Row],[电导电压-]])</f>
        <v>276.18100000000004</v>
      </c>
      <c r="E102">
        <f>($I$2*$I$5)/(电导数据01[[#This Row],[电导电压]]*$I$3*$I$4)</f>
        <v>9.0520347163635412E-2</v>
      </c>
      <c r="F102" s="2">
        <f>1/电导数据01[[#This Row],[温度]]</f>
        <v>3.0021014710297205E-3</v>
      </c>
      <c r="G102" s="1">
        <f>1/电导数据01[[#This Row],[电导]]</f>
        <v>11.047240000000004</v>
      </c>
    </row>
    <row r="103" spans="1:7" x14ac:dyDescent="0.4">
      <c r="A103">
        <v>136.898</v>
      </c>
      <c r="B103">
        <v>-138.61099999999999</v>
      </c>
      <c r="C103">
        <v>332.4</v>
      </c>
      <c r="D103">
        <f>(电导数据01[[#This Row],[电导电压+]]-电导数据01[[#This Row],[电导电压-]])</f>
        <v>275.50900000000001</v>
      </c>
      <c r="E103">
        <f>($I$2*$I$5)/(电导数据01[[#This Row],[电导电压]]*$I$3*$I$4)</f>
        <v>9.0741137313118614E-2</v>
      </c>
      <c r="F103" s="2">
        <f>1/电导数据01[[#This Row],[温度]]</f>
        <v>3.0084235860409147E-3</v>
      </c>
      <c r="G103" s="1">
        <f>1/电导数据01[[#This Row],[电导]]</f>
        <v>11.020360000000002</v>
      </c>
    </row>
    <row r="104" spans="1:7" x14ac:dyDescent="0.4">
      <c r="A104">
        <v>136.505</v>
      </c>
      <c r="B104">
        <v>-138.148</v>
      </c>
      <c r="C104">
        <v>331.9</v>
      </c>
      <c r="D104">
        <f>(电导数据01[[#This Row],[电导电压+]]-电导数据01[[#This Row],[电导电压-]])</f>
        <v>274.65300000000002</v>
      </c>
      <c r="E104">
        <f>($I$2*$I$5)/(电导数据01[[#This Row],[电导电压]]*$I$3*$I$4)</f>
        <v>9.1023946579866233E-2</v>
      </c>
      <c r="F104" s="2">
        <f>1/电导数据01[[#This Row],[温度]]</f>
        <v>3.0129557095510697E-3</v>
      </c>
      <c r="G104" s="1">
        <f>1/电导数据01[[#This Row],[电导]]</f>
        <v>10.98612</v>
      </c>
    </row>
    <row r="105" spans="1:7" x14ac:dyDescent="0.4">
      <c r="A105">
        <v>136.227</v>
      </c>
      <c r="B105">
        <v>-137.77799999999999</v>
      </c>
      <c r="C105">
        <v>331.2</v>
      </c>
      <c r="D105">
        <f>(电导数据01[[#This Row],[电导电压+]]-电导数据01[[#This Row],[电导电压-]])</f>
        <v>274.005</v>
      </c>
      <c r="E105">
        <f>($I$2*$I$5)/(电导数据01[[#This Row],[电导电压]]*$I$3*$I$4)</f>
        <v>9.1239210963303577E-2</v>
      </c>
      <c r="F105" s="2">
        <f>1/电导数据01[[#This Row],[温度]]</f>
        <v>3.0193236714975845E-3</v>
      </c>
      <c r="G105" s="1">
        <f>1/电导数据01[[#This Row],[电导]]</f>
        <v>10.960200000000002</v>
      </c>
    </row>
    <row r="106" spans="1:7" x14ac:dyDescent="0.4">
      <c r="A106">
        <v>135.94900000000001</v>
      </c>
      <c r="B106">
        <v>-137.59299999999999</v>
      </c>
      <c r="C106">
        <v>330.7</v>
      </c>
      <c r="D106">
        <f>(电导数据01[[#This Row],[电导电压+]]-电导数据01[[#This Row],[电导电压-]])</f>
        <v>273.54200000000003</v>
      </c>
      <c r="E106">
        <f>($I$2*$I$5)/(电导数据01[[#This Row],[电导电压]]*$I$3*$I$4)</f>
        <v>9.139364338931498E-2</v>
      </c>
      <c r="F106" s="2">
        <f>1/电导数据01[[#This Row],[温度]]</f>
        <v>3.0238887208950713E-3</v>
      </c>
      <c r="G106" s="1">
        <f>1/电导数据01[[#This Row],[电导]]</f>
        <v>10.941680000000002</v>
      </c>
    </row>
    <row r="107" spans="1:7" x14ac:dyDescent="0.4">
      <c r="A107">
        <v>135.37</v>
      </c>
      <c r="B107">
        <v>-137.22200000000001</v>
      </c>
      <c r="C107">
        <v>330.1</v>
      </c>
      <c r="D107">
        <f>(电导数据01[[#This Row],[电导电压+]]-电导数据01[[#This Row],[电导电压-]])</f>
        <v>272.59199999999998</v>
      </c>
      <c r="E107">
        <f>($I$2*$I$5)/(电导数据01[[#This Row],[电导电压]]*$I$3*$I$4)</f>
        <v>9.1712155895991077E-2</v>
      </c>
      <c r="F107" s="2">
        <f>1/电导数据01[[#This Row],[温度]]</f>
        <v>3.0293850348379276E-3</v>
      </c>
      <c r="G107" s="1">
        <f>1/电导数据01[[#This Row],[电导]]</f>
        <v>10.90368</v>
      </c>
    </row>
    <row r="108" spans="1:7" x14ac:dyDescent="0.4">
      <c r="A108">
        <v>135</v>
      </c>
      <c r="B108">
        <v>-136.667</v>
      </c>
      <c r="C108">
        <v>329.5</v>
      </c>
      <c r="D108">
        <f>(电导数据01[[#This Row],[电导电压+]]-电导数据01[[#This Row],[电导电压-]])</f>
        <v>271.66700000000003</v>
      </c>
      <c r="E108">
        <f>($I$2*$I$5)/(电导数据01[[#This Row],[电导电压]]*$I$3*$I$4)</f>
        <v>9.2024426963893277E-2</v>
      </c>
      <c r="F108" s="2">
        <f>1/电导数据01[[#This Row],[温度]]</f>
        <v>3.0349013657056147E-3</v>
      </c>
      <c r="G108" s="1">
        <f>1/电导数据01[[#This Row],[电导]]</f>
        <v>10.866680000000002</v>
      </c>
    </row>
    <row r="109" spans="1:7" x14ac:dyDescent="0.4">
      <c r="A109">
        <v>134.63</v>
      </c>
      <c r="B109">
        <v>-136.29599999999999</v>
      </c>
      <c r="C109">
        <v>329</v>
      </c>
      <c r="D109">
        <f>(电导数据01[[#This Row],[电导电压+]]-电导数据01[[#This Row],[电导电压-]])</f>
        <v>270.92599999999999</v>
      </c>
      <c r="E109">
        <f>($I$2*$I$5)/(电导数据01[[#This Row],[电导电压]]*$I$3*$I$4)</f>
        <v>9.2276119678436172E-2</v>
      </c>
      <c r="F109" s="2">
        <f>1/电导数据01[[#This Row],[温度]]</f>
        <v>3.0395136778115501E-3</v>
      </c>
      <c r="G109" s="1">
        <f>1/电导数据01[[#This Row],[电导]]</f>
        <v>10.83704</v>
      </c>
    </row>
    <row r="110" spans="1:7" x14ac:dyDescent="0.4">
      <c r="A110">
        <v>134.30600000000001</v>
      </c>
      <c r="B110">
        <v>-135.92599999999999</v>
      </c>
      <c r="C110">
        <v>328.4</v>
      </c>
      <c r="D110">
        <f>(电导数据01[[#This Row],[电导电压+]]-电导数据01[[#This Row],[电导电压-]])</f>
        <v>270.23199999999997</v>
      </c>
      <c r="E110">
        <f>($I$2*$I$5)/(电导数据01[[#This Row],[电导电压]]*$I$3*$I$4)</f>
        <v>9.2513099854939454E-2</v>
      </c>
      <c r="F110" s="2">
        <f>1/电导数据01[[#This Row],[温度]]</f>
        <v>3.0450669914738127E-3</v>
      </c>
      <c r="G110" s="1">
        <f>1/电导数据01[[#This Row],[电导]]</f>
        <v>10.809280000000001</v>
      </c>
    </row>
    <row r="111" spans="1:7" x14ac:dyDescent="0.4">
      <c r="A111">
        <v>133.88900000000001</v>
      </c>
      <c r="B111">
        <v>-135.55600000000001</v>
      </c>
      <c r="C111">
        <v>327.8</v>
      </c>
      <c r="D111">
        <f>(电导数据01[[#This Row],[电导电压+]]-电导数据01[[#This Row],[电导电压-]])</f>
        <v>269.44500000000005</v>
      </c>
      <c r="E111">
        <f>($I$2*$I$5)/(电导数据01[[#This Row],[电导电压]]*$I$3*$I$4)</f>
        <v>9.2783313848837409E-2</v>
      </c>
      <c r="F111" s="2">
        <f>1/电导数据01[[#This Row],[温度]]</f>
        <v>3.0506406345332518E-3</v>
      </c>
      <c r="G111" s="1">
        <f>1/电导数据01[[#This Row],[电导]]</f>
        <v>10.777800000000003</v>
      </c>
    </row>
    <row r="112" spans="1:7" x14ac:dyDescent="0.4">
      <c r="A112">
        <v>133.51900000000001</v>
      </c>
      <c r="B112">
        <v>-135.13900000000001</v>
      </c>
      <c r="C112">
        <v>327.2</v>
      </c>
      <c r="D112">
        <f>(电导数据01[[#This Row],[电导电压+]]-电导数据01[[#This Row],[电导电压-]])</f>
        <v>268.65800000000002</v>
      </c>
      <c r="E112">
        <f>($I$2*$I$5)/(电导数据01[[#This Row],[电导电压]]*$I$3*$I$4)</f>
        <v>9.3055110958914306E-2</v>
      </c>
      <c r="F112" s="2">
        <f>1/电导数据01[[#This Row],[温度]]</f>
        <v>3.0562347188264061E-3</v>
      </c>
      <c r="G112" s="1">
        <f>1/电导数据01[[#This Row],[电导]]</f>
        <v>10.746320000000001</v>
      </c>
    </row>
    <row r="113" spans="1:7" x14ac:dyDescent="0.4">
      <c r="A113">
        <v>133.148</v>
      </c>
      <c r="B113">
        <v>-134.69900000000001</v>
      </c>
      <c r="C113">
        <v>326.60000000000002</v>
      </c>
      <c r="D113">
        <f>(电导数据01[[#This Row],[电导电压+]]-电导数据01[[#This Row],[电导电压-]])</f>
        <v>267.84699999999998</v>
      </c>
      <c r="E113">
        <f>($I$2*$I$5)/(电导数据01[[#This Row],[电导电压]]*$I$3*$I$4)</f>
        <v>9.3336867689389841E-2</v>
      </c>
      <c r="F113" s="2">
        <f>1/电导数据01[[#This Row],[温度]]</f>
        <v>3.0618493570116348E-3</v>
      </c>
      <c r="G113" s="1">
        <f>1/电导数据01[[#This Row],[电导]]</f>
        <v>10.71388</v>
      </c>
    </row>
    <row r="114" spans="1:7" x14ac:dyDescent="0.4">
      <c r="A114">
        <v>132.66200000000001</v>
      </c>
      <c r="B114">
        <v>-134.32900000000001</v>
      </c>
      <c r="C114">
        <v>325.89999999999998</v>
      </c>
      <c r="D114">
        <f>(电导数据01[[#This Row],[电导电压+]]-电导数据01[[#This Row],[电导电压-]])</f>
        <v>266.99099999999999</v>
      </c>
      <c r="E114">
        <f>($I$2*$I$5)/(电导数据01[[#This Row],[电导电压]]*$I$3*$I$4)</f>
        <v>9.363611507503998E-2</v>
      </c>
      <c r="F114" s="2">
        <f>1/电导数据01[[#This Row],[温度]]</f>
        <v>3.0684258975145753E-3</v>
      </c>
      <c r="G114" s="1">
        <f>1/电导数据01[[#This Row],[电导]]</f>
        <v>10.679640000000001</v>
      </c>
    </row>
    <row r="115" spans="1:7" x14ac:dyDescent="0.4">
      <c r="A115">
        <v>132.36099999999999</v>
      </c>
      <c r="B115">
        <v>-133.88900000000001</v>
      </c>
      <c r="C115">
        <v>325.3</v>
      </c>
      <c r="D115">
        <f>(电导数据01[[#This Row],[电导电压+]]-电导数据01[[#This Row],[电导电压-]])</f>
        <v>266.25</v>
      </c>
      <c r="E115">
        <f>($I$2*$I$5)/(电导数据01[[#This Row],[电导电压]]*$I$3*$I$4)</f>
        <v>9.3896713615023455E-2</v>
      </c>
      <c r="F115" s="2">
        <f>1/电导数据01[[#This Row],[温度]]</f>
        <v>3.0740854595757761E-3</v>
      </c>
      <c r="G115" s="1">
        <f>1/电导数据01[[#This Row],[电导]]</f>
        <v>10.650000000000002</v>
      </c>
    </row>
    <row r="116" spans="1:7" x14ac:dyDescent="0.4">
      <c r="A116">
        <v>132.03700000000001</v>
      </c>
      <c r="B116">
        <v>-133.495</v>
      </c>
      <c r="C116">
        <v>324.7</v>
      </c>
      <c r="D116">
        <f>(电导数据01[[#This Row],[电导电压+]]-电导数据01[[#This Row],[电导电压-]])</f>
        <v>265.53200000000004</v>
      </c>
      <c r="E116">
        <f>($I$2*$I$5)/(电导数据01[[#This Row],[电导电压]]*$I$3*$I$4)</f>
        <v>9.415061084916318E-2</v>
      </c>
      <c r="F116" s="2">
        <f>1/电导数据01[[#This Row],[温度]]</f>
        <v>3.0797659377887281E-3</v>
      </c>
      <c r="G116" s="1">
        <f>1/电导数据01[[#This Row],[电导]]</f>
        <v>10.62128</v>
      </c>
    </row>
    <row r="117" spans="1:7" x14ac:dyDescent="0.4">
      <c r="A117">
        <v>131.38900000000001</v>
      </c>
      <c r="B117">
        <v>-132.94</v>
      </c>
      <c r="C117">
        <v>324.10000000000002</v>
      </c>
      <c r="D117">
        <f>(电导数据01[[#This Row],[电导电压+]]-电导数据01[[#This Row],[电导电压-]])</f>
        <v>264.32900000000001</v>
      </c>
      <c r="E117">
        <f>($I$2*$I$5)/(电导数据01[[#This Row],[电导电压]]*$I$3*$I$4)</f>
        <v>9.4579104071062944E-2</v>
      </c>
      <c r="F117" s="2">
        <f>1/电导数据01[[#This Row],[温度]]</f>
        <v>3.0854674483184199E-3</v>
      </c>
      <c r="G117" s="1">
        <f>1/电导数据01[[#This Row],[电导]]</f>
        <v>10.573160000000001</v>
      </c>
    </row>
    <row r="118" spans="1:7" x14ac:dyDescent="0.4">
      <c r="A118">
        <v>130.94900000000001</v>
      </c>
      <c r="B118">
        <v>-132.59299999999999</v>
      </c>
      <c r="C118">
        <v>323.5</v>
      </c>
      <c r="D118">
        <f>(电导数据01[[#This Row],[电导电压+]]-电导数据01[[#This Row],[电导电压-]])</f>
        <v>263.54200000000003</v>
      </c>
      <c r="E118">
        <f>($I$2*$I$5)/(电导数据01[[#This Row],[电导电压]]*$I$3*$I$4)</f>
        <v>9.4861540096075753E-2</v>
      </c>
      <c r="F118" s="2">
        <f>1/电导数据01[[#This Row],[温度]]</f>
        <v>3.0911901081916537E-3</v>
      </c>
      <c r="G118" s="1">
        <f>1/电导数据01[[#This Row],[电导]]</f>
        <v>10.541680000000001</v>
      </c>
    </row>
    <row r="119" spans="1:7" x14ac:dyDescent="0.4">
      <c r="A119">
        <v>130.625</v>
      </c>
      <c r="B119">
        <v>-132.17599999999999</v>
      </c>
      <c r="C119">
        <v>323</v>
      </c>
      <c r="D119">
        <f>(电导数据01[[#This Row],[电导电压+]]-电导数据01[[#This Row],[电导电压-]])</f>
        <v>262.80099999999999</v>
      </c>
      <c r="E119">
        <f>($I$2*$I$5)/(电导数据01[[#This Row],[电导电压]]*$I$3*$I$4)</f>
        <v>9.5129013968744416E-2</v>
      </c>
      <c r="F119" s="2">
        <f>1/电导数据01[[#This Row],[温度]]</f>
        <v>3.0959752321981426E-3</v>
      </c>
      <c r="G119" s="1">
        <f>1/电导数据01[[#This Row],[电导]]</f>
        <v>10.512039999999999</v>
      </c>
    </row>
    <row r="120" spans="1:7" x14ac:dyDescent="0.4">
      <c r="A120">
        <v>130.32400000000001</v>
      </c>
      <c r="B120">
        <v>-131.852</v>
      </c>
      <c r="C120">
        <v>322.39999999999998</v>
      </c>
      <c r="D120">
        <f>(电导数据01[[#This Row],[电导电压+]]-电导数据01[[#This Row],[电导电压-]])</f>
        <v>262.17600000000004</v>
      </c>
      <c r="E120">
        <f>($I$2*$I$5)/(电导数据01[[#This Row],[电导电压]]*$I$3*$I$4)</f>
        <v>9.5355791529354306E-2</v>
      </c>
      <c r="F120" s="2">
        <f>1/电导数据01[[#This Row],[温度]]</f>
        <v>3.1017369727047149E-3</v>
      </c>
      <c r="G120" s="1">
        <f>1/电导数据01[[#This Row],[电导]]</f>
        <v>10.487040000000002</v>
      </c>
    </row>
    <row r="121" spans="1:7" x14ac:dyDescent="0.4">
      <c r="A121">
        <v>129.95400000000001</v>
      </c>
      <c r="B121">
        <v>-131.64400000000001</v>
      </c>
      <c r="C121">
        <v>321.89999999999998</v>
      </c>
      <c r="D121">
        <f>(电导数据01[[#This Row],[电导电压+]]-电导数据01[[#This Row],[电导电压-]])</f>
        <v>261.59800000000001</v>
      </c>
      <c r="E121">
        <f>($I$2*$I$5)/(电导数据01[[#This Row],[电导电压]]*$I$3*$I$4)</f>
        <v>9.5566479866054002E-2</v>
      </c>
      <c r="F121" s="2">
        <f>1/电导数据01[[#This Row],[温度]]</f>
        <v>3.1065548306927621E-3</v>
      </c>
      <c r="G121" s="1">
        <f>1/电导数据01[[#This Row],[电导]]</f>
        <v>10.463920000000002</v>
      </c>
    </row>
    <row r="122" spans="1:7" x14ac:dyDescent="0.4">
      <c r="A122">
        <v>129.44399999999999</v>
      </c>
      <c r="B122">
        <v>-131.29599999999999</v>
      </c>
      <c r="C122">
        <v>321.39999999999998</v>
      </c>
      <c r="D122">
        <f>(电导数据01[[#This Row],[电导电压+]]-电导数据01[[#This Row],[电导电压-]])</f>
        <v>260.74</v>
      </c>
      <c r="E122">
        <f>($I$2*$I$5)/(电导数据01[[#This Row],[电导电压]]*$I$3*$I$4)</f>
        <v>9.5880954207256258E-2</v>
      </c>
      <c r="F122" s="2">
        <f>1/电导数据01[[#This Row],[温度]]</f>
        <v>3.1113876789047919E-3</v>
      </c>
      <c r="G122" s="1">
        <f>1/电导数据01[[#This Row],[电导]]</f>
        <v>10.429600000000001</v>
      </c>
    </row>
    <row r="123" spans="1:7" x14ac:dyDescent="0.4">
      <c r="A123">
        <v>129.25899999999999</v>
      </c>
      <c r="B123">
        <v>-130.92599999999999</v>
      </c>
      <c r="C123">
        <v>320.7</v>
      </c>
      <c r="D123">
        <f>(电导数据01[[#This Row],[电导电压+]]-电导数据01[[#This Row],[电导电压-]])</f>
        <v>260.18499999999995</v>
      </c>
      <c r="E123">
        <f>($I$2*$I$5)/(电导数据01[[#This Row],[电导电压]]*$I$3*$I$4)</f>
        <v>9.608547764090937E-2</v>
      </c>
      <c r="F123" s="2">
        <f>1/电导数据01[[#This Row],[温度]]</f>
        <v>3.1181789834736516E-3</v>
      </c>
      <c r="G123" s="1">
        <f>1/电导数据01[[#This Row],[电导]]</f>
        <v>10.407399999999997</v>
      </c>
    </row>
    <row r="124" spans="1:7" x14ac:dyDescent="0.4">
      <c r="A124">
        <v>128.86600000000001</v>
      </c>
      <c r="B124">
        <v>-130.55600000000001</v>
      </c>
      <c r="C124">
        <v>320.2</v>
      </c>
      <c r="D124">
        <f>(电导数据01[[#This Row],[电导电压+]]-电导数据01[[#This Row],[电导电压-]])</f>
        <v>259.42200000000003</v>
      </c>
      <c r="E124">
        <f>($I$2*$I$5)/(电导数据01[[#This Row],[电导电压]]*$I$3*$I$4)</f>
        <v>9.6368079808188956E-2</v>
      </c>
      <c r="F124" s="2">
        <f>1/电导数据01[[#This Row],[温度]]</f>
        <v>3.1230480949406623E-3</v>
      </c>
      <c r="G124" s="1">
        <f>1/电导数据01[[#This Row],[电导]]</f>
        <v>10.376880000000002</v>
      </c>
    </row>
    <row r="125" spans="1:7" x14ac:dyDescent="0.4">
      <c r="A125">
        <v>128.42599999999999</v>
      </c>
      <c r="B125">
        <v>-130.11600000000001</v>
      </c>
      <c r="C125">
        <v>319.60000000000002</v>
      </c>
      <c r="D125">
        <f>(电导数据01[[#This Row],[电导电压+]]-电导数据01[[#This Row],[电导电压-]])</f>
        <v>258.54200000000003</v>
      </c>
      <c r="E125">
        <f>($I$2*$I$5)/(电导数据01[[#This Row],[电导电压]]*$I$3*$I$4)</f>
        <v>9.6696088063061292E-2</v>
      </c>
      <c r="F125" s="2">
        <f>1/电导数据01[[#This Row],[温度]]</f>
        <v>3.1289111389236545E-3</v>
      </c>
      <c r="G125" s="1">
        <f>1/电导数据01[[#This Row],[电导]]</f>
        <v>10.341680000000004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3FC0-7CFD-4504-A0FA-85E7C06E6458}">
  <dimension ref="A1:I164"/>
  <sheetViews>
    <sheetView workbookViewId="0">
      <selection activeCell="P33" sqref="P33"/>
    </sheetView>
  </sheetViews>
  <sheetFormatPr defaultRowHeight="13.9" x14ac:dyDescent="0.4"/>
  <cols>
    <col min="1" max="3" width="11.19921875" bestFit="1" customWidth="1"/>
    <col min="6" max="6" width="9.06640625" style="2"/>
  </cols>
  <sheetData>
    <row r="1" spans="1:9" x14ac:dyDescent="0.4">
      <c r="A1" t="s">
        <v>1</v>
      </c>
      <c r="B1" t="s">
        <v>2</v>
      </c>
      <c r="C1" t="s">
        <v>0</v>
      </c>
      <c r="D1" t="s">
        <v>6</v>
      </c>
      <c r="E1" t="s">
        <v>10</v>
      </c>
      <c r="F1" s="2" t="s">
        <v>11</v>
      </c>
      <c r="G1" t="s">
        <v>18</v>
      </c>
      <c r="H1" t="s">
        <v>4</v>
      </c>
      <c r="I1" t="s">
        <v>5</v>
      </c>
    </row>
    <row r="2" spans="1:9" x14ac:dyDescent="0.4">
      <c r="A2">
        <v>58.241</v>
      </c>
      <c r="B2">
        <v>-59.814999999999998</v>
      </c>
      <c r="C2">
        <v>424.8</v>
      </c>
      <c r="D2">
        <f>(电导数据02[[#This Row],[电导电压+]]-电导数据02[[#This Row],[电导电压-]])</f>
        <v>118.056</v>
      </c>
      <c r="E2">
        <f>($I$2*$I$5)/(电导数据02[[#This Row],[电导电压]]*$I$3*$I$4)</f>
        <v>0.21176390865352032</v>
      </c>
      <c r="F2" s="2">
        <f>1/电导数据02[[#This Row],[温度]]</f>
        <v>2.3540489642184556E-3</v>
      </c>
      <c r="G2" s="1">
        <f>1/电导数据02[[#This Row],[电导]]</f>
        <v>4.7222400000000011</v>
      </c>
      <c r="H2" t="s">
        <v>3</v>
      </c>
      <c r="I2">
        <v>1</v>
      </c>
    </row>
    <row r="3" spans="1:9" x14ac:dyDescent="0.4">
      <c r="A3">
        <v>58.773000000000003</v>
      </c>
      <c r="B3">
        <v>-60.88</v>
      </c>
      <c r="C3">
        <v>424.3</v>
      </c>
      <c r="D3">
        <f>(电导数据02[[#This Row],[电导电压+]]-电导数据02[[#This Row],[电导电压-]])</f>
        <v>119.65300000000001</v>
      </c>
      <c r="E3">
        <f>($I$2*$I$5)/(电导数据02[[#This Row],[电导电压]]*$I$3*$I$4)</f>
        <v>0.20893751096921931</v>
      </c>
      <c r="F3" s="2">
        <f>1/电导数据02[[#This Row],[温度]]</f>
        <v>2.3568230025925053E-3</v>
      </c>
      <c r="G3" s="1">
        <f>1/电导数据02[[#This Row],[电导]]</f>
        <v>4.7861200000000004</v>
      </c>
      <c r="H3" t="s">
        <v>7</v>
      </c>
      <c r="I3">
        <v>0.06</v>
      </c>
    </row>
    <row r="4" spans="1:9" x14ac:dyDescent="0.4">
      <c r="A4">
        <v>60.045999999999999</v>
      </c>
      <c r="B4">
        <v>-62.152999999999999</v>
      </c>
      <c r="C4">
        <v>423.4</v>
      </c>
      <c r="D4">
        <f>(电导数据02[[#This Row],[电导电压+]]-电导数据02[[#This Row],[电导电压-]])</f>
        <v>122.199</v>
      </c>
      <c r="E4">
        <f>($I$2*$I$5)/(电导数据02[[#This Row],[电导电压]]*$I$3*$I$4)</f>
        <v>0.20458432556731232</v>
      </c>
      <c r="F4" s="2">
        <f>1/电导数据02[[#This Row],[温度]]</f>
        <v>2.3618327822390174E-3</v>
      </c>
      <c r="G4" s="1">
        <f>1/电导数据02[[#This Row],[电导]]</f>
        <v>4.8879600000000005</v>
      </c>
      <c r="H4" t="s">
        <v>8</v>
      </c>
      <c r="I4">
        <v>0.4</v>
      </c>
    </row>
    <row r="5" spans="1:9" x14ac:dyDescent="0.4">
      <c r="A5">
        <v>60.694000000000003</v>
      </c>
      <c r="B5">
        <v>-62.685000000000002</v>
      </c>
      <c r="C5">
        <v>422.7</v>
      </c>
      <c r="D5">
        <f>(电导数据02[[#This Row],[电导电压+]]-电导数据02[[#This Row],[电导电压-]])</f>
        <v>123.379</v>
      </c>
      <c r="E5">
        <f>($I$2*$I$5)/(电导数据02[[#This Row],[电导电压]]*$I$3*$I$4)</f>
        <v>0.2026276756984576</v>
      </c>
      <c r="F5" s="2">
        <f>1/电导数据02[[#This Row],[温度]]</f>
        <v>2.3657440264963333E-3</v>
      </c>
      <c r="G5" s="1">
        <f>1/电导数据02[[#This Row],[电导]]</f>
        <v>4.9351599999999998</v>
      </c>
      <c r="H5" t="s">
        <v>9</v>
      </c>
      <c r="I5">
        <v>0.6</v>
      </c>
    </row>
    <row r="6" spans="1:9" x14ac:dyDescent="0.4">
      <c r="A6">
        <v>61.944000000000003</v>
      </c>
      <c r="B6">
        <v>-63.843000000000004</v>
      </c>
      <c r="C6">
        <v>421.9</v>
      </c>
      <c r="D6">
        <f>(电导数据02[[#This Row],[电导电压+]]-电导数据02[[#This Row],[电导电压-]])</f>
        <v>125.78700000000001</v>
      </c>
      <c r="E6">
        <f>($I$2*$I$5)/(电导数据02[[#This Row],[电导电压]]*$I$3*$I$4)</f>
        <v>0.19874867832128912</v>
      </c>
      <c r="F6" s="2">
        <f>1/电导数据02[[#This Row],[温度]]</f>
        <v>2.3702299123014932E-3</v>
      </c>
      <c r="G6" s="1">
        <f>1/电导数据02[[#This Row],[电导]]</f>
        <v>5.0314800000000011</v>
      </c>
    </row>
    <row r="7" spans="1:9" x14ac:dyDescent="0.4">
      <c r="A7">
        <v>63.031999999999996</v>
      </c>
      <c r="B7">
        <v>-65.116</v>
      </c>
      <c r="C7">
        <v>420.8</v>
      </c>
      <c r="D7">
        <f>(电导数据02[[#This Row],[电导电压+]]-电导数据02[[#This Row],[电导电压-]])</f>
        <v>128.148</v>
      </c>
      <c r="E7">
        <f>($I$2*$I$5)/(电导数据02[[#This Row],[电导电压]]*$I$3*$I$4)</f>
        <v>0.19508693073633609</v>
      </c>
      <c r="F7" s="2">
        <f>1/电导数据02[[#This Row],[温度]]</f>
        <v>2.3764258555133079E-3</v>
      </c>
      <c r="G7" s="1">
        <f>1/电导数据02[[#This Row],[电导]]</f>
        <v>5.1259200000000007</v>
      </c>
    </row>
    <row r="8" spans="1:9" x14ac:dyDescent="0.4">
      <c r="A8">
        <v>64.305999999999997</v>
      </c>
      <c r="B8">
        <v>-66.435000000000002</v>
      </c>
      <c r="C8">
        <v>419.9</v>
      </c>
      <c r="D8">
        <f>(电导数据02[[#This Row],[电导电压+]]-电导数据02[[#This Row],[电导电压-]])</f>
        <v>130.74099999999999</v>
      </c>
      <c r="E8">
        <f>($I$2*$I$5)/(电导数据02[[#This Row],[电导电压]]*$I$3*$I$4)</f>
        <v>0.19121775112627254</v>
      </c>
      <c r="F8" s="2">
        <f>1/电导数据02[[#This Row],[温度]]</f>
        <v>2.3815194093831865E-3</v>
      </c>
      <c r="G8" s="1">
        <f>1/电导数据02[[#This Row],[电导]]</f>
        <v>5.2296400000000007</v>
      </c>
    </row>
    <row r="9" spans="1:9" x14ac:dyDescent="0.4">
      <c r="A9">
        <v>65.578999999999994</v>
      </c>
      <c r="B9">
        <v>-67.662000000000006</v>
      </c>
      <c r="C9">
        <v>419.2</v>
      </c>
      <c r="D9">
        <f>(电导数据02[[#This Row],[电导电压+]]-电导数据02[[#This Row],[电导电压-]])</f>
        <v>133.24099999999999</v>
      </c>
      <c r="E9">
        <f>($I$2*$I$5)/(电导数据02[[#This Row],[电导电压]]*$I$3*$I$4)</f>
        <v>0.18762993372910741</v>
      </c>
      <c r="F9" s="2">
        <f>1/电导数据02[[#This Row],[温度]]</f>
        <v>2.3854961832061069E-3</v>
      </c>
      <c r="G9" s="1">
        <f>1/电导数据02[[#This Row],[电导]]</f>
        <v>5.3296399999999995</v>
      </c>
    </row>
    <row r="10" spans="1:9" x14ac:dyDescent="0.4">
      <c r="A10">
        <v>66.875</v>
      </c>
      <c r="B10">
        <v>-68.866</v>
      </c>
      <c r="C10">
        <v>418.2</v>
      </c>
      <c r="D10">
        <f>(电导数据02[[#This Row],[电导电压+]]-电导数据02[[#This Row],[电导电压-]])</f>
        <v>135.74099999999999</v>
      </c>
      <c r="E10">
        <f>($I$2*$I$5)/(电导数据02[[#This Row],[电导电压]]*$I$3*$I$4)</f>
        <v>0.18417427306414424</v>
      </c>
      <c r="F10" s="2">
        <f>1/电导数据02[[#This Row],[温度]]</f>
        <v>2.3912003825920613E-3</v>
      </c>
      <c r="G10" s="1">
        <f>1/电导数据02[[#This Row],[电导]]</f>
        <v>5.4296399999999991</v>
      </c>
    </row>
    <row r="11" spans="1:9" x14ac:dyDescent="0.4">
      <c r="A11">
        <v>68.287000000000006</v>
      </c>
      <c r="B11">
        <v>-70.254999999999995</v>
      </c>
      <c r="C11">
        <v>417.3</v>
      </c>
      <c r="D11">
        <f>(电导数据02[[#This Row],[电导电压+]]-电导数据02[[#This Row],[电导电压-]])</f>
        <v>138.542</v>
      </c>
      <c r="E11">
        <f>($I$2*$I$5)/(电导数据02[[#This Row],[电导电压]]*$I$3*$I$4)</f>
        <v>0.18045069365246638</v>
      </c>
      <c r="F11" s="2">
        <f>1/电导数据02[[#This Row],[温度]]</f>
        <v>2.3963575365444525E-3</v>
      </c>
      <c r="G11" s="1">
        <f>1/电导数据02[[#This Row],[电导]]</f>
        <v>5.5416800000000004</v>
      </c>
    </row>
    <row r="12" spans="1:9" x14ac:dyDescent="0.4">
      <c r="A12">
        <v>68.912000000000006</v>
      </c>
      <c r="B12">
        <v>-70.948999999999998</v>
      </c>
      <c r="C12">
        <v>416.8</v>
      </c>
      <c r="D12">
        <f>(电导数据02[[#This Row],[电导电压+]]-电导数据02[[#This Row],[电导电压-]])</f>
        <v>139.86099999999999</v>
      </c>
      <c r="E12">
        <f>($I$2*$I$5)/(电导数据02[[#This Row],[电导电压]]*$I$3*$I$4)</f>
        <v>0.17874890069426072</v>
      </c>
      <c r="F12" s="2">
        <f>1/电导数据02[[#This Row],[温度]]</f>
        <v>2.3992322456813818E-3</v>
      </c>
      <c r="G12" s="1">
        <f>1/电导数据02[[#This Row],[电导]]</f>
        <v>5.5944400000000005</v>
      </c>
    </row>
    <row r="13" spans="1:9" x14ac:dyDescent="0.4">
      <c r="A13">
        <v>70.278000000000006</v>
      </c>
      <c r="B13">
        <v>-72.314999999999998</v>
      </c>
      <c r="C13">
        <v>415.9</v>
      </c>
      <c r="D13">
        <f>(电导数据02[[#This Row],[电导电压+]]-电导数据02[[#This Row],[电导电压-]])</f>
        <v>142.59300000000002</v>
      </c>
      <c r="E13">
        <f>($I$2*$I$5)/(电导数据02[[#This Row],[电导电压]]*$I$3*$I$4)</f>
        <v>0.17532417439846271</v>
      </c>
      <c r="F13" s="2">
        <f>1/电导数据02[[#This Row],[温度]]</f>
        <v>2.4044241404183701E-3</v>
      </c>
      <c r="G13" s="1">
        <f>1/电导数据02[[#This Row],[电导]]</f>
        <v>5.7037200000000015</v>
      </c>
    </row>
    <row r="14" spans="1:9" x14ac:dyDescent="0.4">
      <c r="A14">
        <v>71.736000000000004</v>
      </c>
      <c r="B14">
        <v>-73.727000000000004</v>
      </c>
      <c r="C14">
        <v>415</v>
      </c>
      <c r="D14">
        <f>(电导数据02[[#This Row],[电导电压+]]-电导数据02[[#This Row],[电导电压-]])</f>
        <v>145.46300000000002</v>
      </c>
      <c r="E14">
        <f>($I$2*$I$5)/(电导数据02[[#This Row],[电导电压]]*$I$3*$I$4)</f>
        <v>0.17186501034627358</v>
      </c>
      <c r="F14" s="2">
        <f>1/电导数据02[[#This Row],[温度]]</f>
        <v>2.4096385542168677E-3</v>
      </c>
      <c r="G14" s="1">
        <f>1/电导数据02[[#This Row],[电导]]</f>
        <v>5.8185200000000012</v>
      </c>
    </row>
    <row r="15" spans="1:9" x14ac:dyDescent="0.4">
      <c r="A15">
        <v>72.477000000000004</v>
      </c>
      <c r="B15">
        <v>-74.421000000000006</v>
      </c>
      <c r="C15">
        <v>414.5</v>
      </c>
      <c r="D15">
        <f>(电导数据02[[#This Row],[电导电压+]]-电导数据02[[#This Row],[电导电压-]])</f>
        <v>146.89800000000002</v>
      </c>
      <c r="E15">
        <f>($I$2*$I$5)/(电导数据02[[#This Row],[电导电压]]*$I$3*$I$4)</f>
        <v>0.17018611553595009</v>
      </c>
      <c r="F15" s="2">
        <f>1/电导数据02[[#This Row],[温度]]</f>
        <v>2.4125452352231603E-3</v>
      </c>
      <c r="G15" s="1">
        <f>1/电导数据02[[#This Row],[电导]]</f>
        <v>5.8759200000000007</v>
      </c>
    </row>
    <row r="16" spans="1:9" x14ac:dyDescent="0.4">
      <c r="A16">
        <v>73.888999999999996</v>
      </c>
      <c r="B16">
        <v>-75.81</v>
      </c>
      <c r="C16">
        <v>413.7</v>
      </c>
      <c r="D16">
        <f>(电导数据02[[#This Row],[电导电压+]]-电导数据02[[#This Row],[电导电压-]])</f>
        <v>149.69900000000001</v>
      </c>
      <c r="E16">
        <f>($I$2*$I$5)/(电导数据02[[#This Row],[电导电压]]*$I$3*$I$4)</f>
        <v>0.1670017835790486</v>
      </c>
      <c r="F16" s="2">
        <f>1/电导数据02[[#This Row],[温度]]</f>
        <v>2.4172105390379501E-3</v>
      </c>
      <c r="G16" s="1">
        <f>1/电导数据02[[#This Row],[电导]]</f>
        <v>5.9879600000000011</v>
      </c>
    </row>
    <row r="17" spans="1:7" x14ac:dyDescent="0.4">
      <c r="A17">
        <v>75.254999999999995</v>
      </c>
      <c r="B17">
        <v>-77.245000000000005</v>
      </c>
      <c r="C17">
        <v>412.9</v>
      </c>
      <c r="D17">
        <f>(电导数据02[[#This Row],[电导电压+]]-电导数据02[[#This Row],[电导电压-]])</f>
        <v>152.5</v>
      </c>
      <c r="E17">
        <f>($I$2*$I$5)/(电导数据02[[#This Row],[电导电压]]*$I$3*$I$4)</f>
        <v>0.16393442622950818</v>
      </c>
      <c r="F17" s="2">
        <f>1/电导数据02[[#This Row],[温度]]</f>
        <v>2.4218939210462584E-3</v>
      </c>
      <c r="G17" s="1">
        <f>1/电导数据02[[#This Row],[电导]]</f>
        <v>6.1000000000000005</v>
      </c>
    </row>
    <row r="18" spans="1:7" x14ac:dyDescent="0.4">
      <c r="A18">
        <v>76.736000000000004</v>
      </c>
      <c r="B18">
        <v>-78.634</v>
      </c>
      <c r="C18">
        <v>411.9</v>
      </c>
      <c r="D18">
        <f>(电导数据02[[#This Row],[电导电压+]]-电导数据02[[#This Row],[电导电压-]])</f>
        <v>155.37</v>
      </c>
      <c r="E18">
        <f>($I$2*$I$5)/(电导数据02[[#This Row],[电导电压]]*$I$3*$I$4)</f>
        <v>0.16090622385273862</v>
      </c>
      <c r="F18" s="2">
        <f>1/电导数据02[[#This Row],[温度]]</f>
        <v>2.4277737314882253E-3</v>
      </c>
      <c r="G18" s="1">
        <f>1/电导数据02[[#This Row],[电导]]</f>
        <v>6.2148000000000003</v>
      </c>
    </row>
    <row r="19" spans="1:7" x14ac:dyDescent="0.4">
      <c r="A19">
        <v>78.218000000000004</v>
      </c>
      <c r="B19">
        <v>-80.185000000000002</v>
      </c>
      <c r="C19">
        <v>411</v>
      </c>
      <c r="D19">
        <f>(电导数据02[[#This Row],[电导电压+]]-电导数据02[[#This Row],[电导电压-]])</f>
        <v>158.40300000000002</v>
      </c>
      <c r="E19">
        <f>($I$2*$I$5)/(电导数据02[[#This Row],[电导电压]]*$I$3*$I$4)</f>
        <v>0.15782529371287157</v>
      </c>
      <c r="F19" s="2">
        <f>1/电导数据02[[#This Row],[温度]]</f>
        <v>2.4330900243309003E-3</v>
      </c>
      <c r="G19" s="1">
        <f>1/电导数据02[[#This Row],[电导]]</f>
        <v>6.3361200000000011</v>
      </c>
    </row>
    <row r="20" spans="1:7" x14ac:dyDescent="0.4">
      <c r="A20">
        <v>79.676000000000002</v>
      </c>
      <c r="B20">
        <v>-81.69</v>
      </c>
      <c r="C20">
        <v>410.2</v>
      </c>
      <c r="D20">
        <f>(电导数据02[[#This Row],[电导电压+]]-电导数据02[[#This Row],[电导电压-]])</f>
        <v>161.36599999999999</v>
      </c>
      <c r="E20">
        <f>($I$2*$I$5)/(电导数据02[[#This Row],[电导电压]]*$I$3*$I$4)</f>
        <v>0.1549273081070362</v>
      </c>
      <c r="F20" s="2">
        <f>1/电导数据02[[#This Row],[温度]]</f>
        <v>2.4378352023403218E-3</v>
      </c>
      <c r="G20" s="1">
        <f>1/电导数据02[[#This Row],[电导]]</f>
        <v>6.4546399999999995</v>
      </c>
    </row>
    <row r="21" spans="1:7" x14ac:dyDescent="0.4">
      <c r="A21">
        <v>81.156999999999996</v>
      </c>
      <c r="B21">
        <v>-83.147999999999996</v>
      </c>
      <c r="C21">
        <v>409.2</v>
      </c>
      <c r="D21">
        <f>(电导数据02[[#This Row],[电导电压+]]-电导数据02[[#This Row],[电导电压-]])</f>
        <v>164.30500000000001</v>
      </c>
      <c r="E21">
        <f>($I$2*$I$5)/(电导数据02[[#This Row],[电导电压]]*$I$3*$I$4)</f>
        <v>0.15215605124615805</v>
      </c>
      <c r="F21" s="2">
        <f>1/电导数据02[[#This Row],[温度]]</f>
        <v>2.4437927663734115E-3</v>
      </c>
      <c r="G21" s="1">
        <f>1/电导数据02[[#This Row],[电导]]</f>
        <v>6.5722000000000005</v>
      </c>
    </row>
    <row r="22" spans="1:7" x14ac:dyDescent="0.4">
      <c r="A22">
        <v>82.685000000000002</v>
      </c>
      <c r="B22">
        <v>-84.676000000000002</v>
      </c>
      <c r="C22">
        <v>408.5</v>
      </c>
      <c r="D22">
        <f>(电导数据02[[#This Row],[电导电压+]]-电导数据02[[#This Row],[电导电压-]])</f>
        <v>167.36099999999999</v>
      </c>
      <c r="E22">
        <f>($I$2*$I$5)/(电导数据02[[#This Row],[电导电压]]*$I$3*$I$4)</f>
        <v>0.14937769253290792</v>
      </c>
      <c r="F22" s="2">
        <f>1/电导数据02[[#This Row],[温度]]</f>
        <v>2.4479804161566705E-3</v>
      </c>
      <c r="G22" s="1">
        <f>1/电导数据02[[#This Row],[电导]]</f>
        <v>6.6944399999999993</v>
      </c>
    </row>
    <row r="23" spans="1:7" x14ac:dyDescent="0.4">
      <c r="A23">
        <v>84.305999999999997</v>
      </c>
      <c r="B23">
        <v>-86.203999999999994</v>
      </c>
      <c r="C23">
        <v>407.5</v>
      </c>
      <c r="D23">
        <f>(电导数据02[[#This Row],[电导电压+]]-电导数据02[[#This Row],[电导电压-]])</f>
        <v>170.51</v>
      </c>
      <c r="E23">
        <f>($I$2*$I$5)/(电导数据02[[#This Row],[电导电压]]*$I$3*$I$4)</f>
        <v>0.1466189666295232</v>
      </c>
      <c r="F23" s="2">
        <f>1/电导数据02[[#This Row],[温度]]</f>
        <v>2.4539877300613498E-3</v>
      </c>
      <c r="G23" s="1">
        <f>1/电导数据02[[#This Row],[电导]]</f>
        <v>6.8203999999999994</v>
      </c>
    </row>
    <row r="24" spans="1:7" x14ac:dyDescent="0.4">
      <c r="A24">
        <v>85.855999999999995</v>
      </c>
      <c r="B24">
        <v>-87.754999999999995</v>
      </c>
      <c r="C24">
        <v>406.7</v>
      </c>
      <c r="D24">
        <f>(电导数据02[[#This Row],[电导电压+]]-电导数据02[[#This Row],[电导电压-]])</f>
        <v>173.61099999999999</v>
      </c>
      <c r="E24">
        <f>($I$2*$I$5)/(电导数据02[[#This Row],[电导电压]]*$I$3*$I$4)</f>
        <v>0.14400009216005899</v>
      </c>
      <c r="F24" s="2">
        <f>1/电导数据02[[#This Row],[温度]]</f>
        <v>2.4588148512417014E-3</v>
      </c>
      <c r="G24" s="1">
        <f>1/电导数据02[[#This Row],[电导]]</f>
        <v>6.9444399999999993</v>
      </c>
    </row>
    <row r="25" spans="1:7" x14ac:dyDescent="0.4">
      <c r="A25">
        <v>86.573999999999998</v>
      </c>
      <c r="B25">
        <v>-88.495000000000005</v>
      </c>
      <c r="C25">
        <v>406.2</v>
      </c>
      <c r="D25">
        <f>(电导数据02[[#This Row],[电导电压+]]-电导数据02[[#This Row],[电导电压-]])</f>
        <v>175.06900000000002</v>
      </c>
      <c r="E25">
        <f>($I$2*$I$5)/(电导数据02[[#This Row],[电导电压]]*$I$3*$I$4)</f>
        <v>0.14280083852652381</v>
      </c>
      <c r="F25" s="2">
        <f>1/电导数据02[[#This Row],[温度]]</f>
        <v>2.461841457410143E-3</v>
      </c>
      <c r="G25" s="1">
        <f>1/电导数据02[[#This Row],[电导]]</f>
        <v>7.0027600000000012</v>
      </c>
    </row>
    <row r="26" spans="1:7" x14ac:dyDescent="0.4">
      <c r="A26">
        <v>88.147999999999996</v>
      </c>
      <c r="B26">
        <v>-90.022999999999996</v>
      </c>
      <c r="C26">
        <v>405.3</v>
      </c>
      <c r="D26">
        <f>(电导数据02[[#This Row],[电导电压+]]-电导数据02[[#This Row],[电导电压-]])</f>
        <v>178.17099999999999</v>
      </c>
      <c r="E26">
        <f>($I$2*$I$5)/(电导数据02[[#This Row],[电导电压]]*$I$3*$I$4)</f>
        <v>0.14031464155221671</v>
      </c>
      <c r="F26" s="2">
        <f>1/电导数据02[[#This Row],[温度]]</f>
        <v>2.467308166790032E-3</v>
      </c>
      <c r="G26" s="1">
        <f>1/电导数据02[[#This Row],[电导]]</f>
        <v>7.1268399999999996</v>
      </c>
    </row>
    <row r="27" spans="1:7" x14ac:dyDescent="0.4">
      <c r="A27">
        <v>89.653000000000006</v>
      </c>
      <c r="B27">
        <v>-91.69</v>
      </c>
      <c r="C27">
        <v>404.5</v>
      </c>
      <c r="D27">
        <f>(电导数据02[[#This Row],[电导电压+]]-电导数据02[[#This Row],[电导电压-]])</f>
        <v>181.34300000000002</v>
      </c>
      <c r="E27">
        <f>($I$2*$I$5)/(电导数据02[[#This Row],[电导电压]]*$I$3*$I$4)</f>
        <v>0.13786029788853169</v>
      </c>
      <c r="F27" s="2">
        <f>1/电导数据02[[#This Row],[温度]]</f>
        <v>2.472187886279357E-3</v>
      </c>
      <c r="G27" s="1">
        <f>1/电导数据02[[#This Row],[电导]]</f>
        <v>7.2537199999999995</v>
      </c>
    </row>
    <row r="28" spans="1:7" x14ac:dyDescent="0.4">
      <c r="A28">
        <v>90.486000000000004</v>
      </c>
      <c r="B28">
        <v>-92.546000000000006</v>
      </c>
      <c r="C28">
        <v>403.9</v>
      </c>
      <c r="D28">
        <f>(电导数据02[[#This Row],[电导电压+]]-电导数据02[[#This Row],[电导电压-]])</f>
        <v>183.03200000000001</v>
      </c>
      <c r="E28">
        <f>($I$2*$I$5)/(电导数据02[[#This Row],[电导电压]]*$I$3*$I$4)</f>
        <v>0.13658813759342628</v>
      </c>
      <c r="F28" s="2">
        <f>1/电导数据02[[#This Row],[温度]]</f>
        <v>2.4758603614756128E-3</v>
      </c>
      <c r="G28" s="1">
        <f>1/电导数据02[[#This Row],[电导]]</f>
        <v>7.3212800000000007</v>
      </c>
    </row>
    <row r="29" spans="1:7" x14ac:dyDescent="0.4">
      <c r="A29">
        <v>92.013999999999996</v>
      </c>
      <c r="B29">
        <v>-94.051000000000002</v>
      </c>
      <c r="C29">
        <v>403.1</v>
      </c>
      <c r="D29">
        <f>(电导数据02[[#This Row],[电导电压+]]-电导数据02[[#This Row],[电导电压-]])</f>
        <v>186.065</v>
      </c>
      <c r="E29">
        <f>($I$2*$I$5)/(电导数据02[[#This Row],[电导电压]]*$I$3*$I$4)</f>
        <v>0.13436164781124876</v>
      </c>
      <c r="F29" s="2">
        <f>1/电导数据02[[#This Row],[温度]]</f>
        <v>2.4807740014884641E-3</v>
      </c>
      <c r="G29" s="1">
        <f>1/电导数据02[[#This Row],[电导]]</f>
        <v>7.4425999999999997</v>
      </c>
    </row>
    <row r="30" spans="1:7" x14ac:dyDescent="0.4">
      <c r="A30">
        <v>93.634</v>
      </c>
      <c r="B30">
        <v>-95.694000000000003</v>
      </c>
      <c r="C30">
        <v>402.3</v>
      </c>
      <c r="D30">
        <f>(电导数据02[[#This Row],[电导电压+]]-电导数据02[[#This Row],[电导电压-]])</f>
        <v>189.328</v>
      </c>
      <c r="E30">
        <f>($I$2*$I$5)/(电导数据02[[#This Row],[电导电压]]*$I$3*$I$4)</f>
        <v>0.13204597312600355</v>
      </c>
      <c r="F30" s="2">
        <f>1/电导数据02[[#This Row],[温度]]</f>
        <v>2.4857071836937609E-3</v>
      </c>
      <c r="G30" s="1">
        <f>1/电导数据02[[#This Row],[电导]]</f>
        <v>7.5731200000000003</v>
      </c>
    </row>
    <row r="31" spans="1:7" x14ac:dyDescent="0.4">
      <c r="A31">
        <v>95.254999999999995</v>
      </c>
      <c r="B31">
        <v>-97.176000000000002</v>
      </c>
      <c r="C31">
        <v>401.6</v>
      </c>
      <c r="D31">
        <f>(电导数据02[[#This Row],[电导电压+]]-电导数据02[[#This Row],[电导电压-]])</f>
        <v>192.43099999999998</v>
      </c>
      <c r="E31">
        <f>($I$2*$I$5)/(电导数据02[[#This Row],[电导电压]]*$I$3*$I$4)</f>
        <v>0.12991669741361839</v>
      </c>
      <c r="F31" s="2">
        <f>1/电导数据02[[#This Row],[温度]]</f>
        <v>2.4900398406374502E-3</v>
      </c>
      <c r="G31" s="1">
        <f>1/电导数据02[[#This Row],[电导]]</f>
        <v>7.6972399999999999</v>
      </c>
    </row>
    <row r="32" spans="1:7" x14ac:dyDescent="0.4">
      <c r="A32">
        <v>95.995000000000005</v>
      </c>
      <c r="B32">
        <v>-97.962999999999994</v>
      </c>
      <c r="C32">
        <v>401.1</v>
      </c>
      <c r="D32">
        <f>(电导数据02[[#This Row],[电导电压+]]-电导数据02[[#This Row],[电导电压-]])</f>
        <v>193.958</v>
      </c>
      <c r="E32">
        <f>($I$2*$I$5)/(电导数据02[[#This Row],[电导电压]]*$I$3*$I$4)</f>
        <v>0.12889388424298043</v>
      </c>
      <c r="F32" s="2">
        <f>1/电导数据02[[#This Row],[温度]]</f>
        <v>2.4931438544003987E-3</v>
      </c>
      <c r="G32" s="1">
        <f>1/电导数据02[[#This Row],[电导]]</f>
        <v>7.7583200000000003</v>
      </c>
    </row>
    <row r="33" spans="1:7" x14ac:dyDescent="0.4">
      <c r="A33">
        <v>97.5</v>
      </c>
      <c r="B33">
        <v>-99.375</v>
      </c>
      <c r="C33">
        <v>400.3</v>
      </c>
      <c r="D33">
        <f>(电导数据02[[#This Row],[电导电压+]]-电导数据02[[#This Row],[电导电压-]])</f>
        <v>196.875</v>
      </c>
      <c r="E33">
        <f>($I$2*$I$5)/(电导数据02[[#This Row],[电导电压]]*$I$3*$I$4)</f>
        <v>0.12698412698412698</v>
      </c>
      <c r="F33" s="2">
        <f>1/电导数据02[[#This Row],[温度]]</f>
        <v>2.4981264051961031E-3</v>
      </c>
      <c r="G33" s="1">
        <f>1/电导数据02[[#This Row],[电导]]</f>
        <v>7.875</v>
      </c>
    </row>
    <row r="34" spans="1:7" x14ac:dyDescent="0.4">
      <c r="A34">
        <v>99.096999999999994</v>
      </c>
      <c r="B34">
        <v>-100.995</v>
      </c>
      <c r="C34">
        <v>399.6</v>
      </c>
      <c r="D34">
        <f>(电导数据02[[#This Row],[电导电压+]]-电导数据02[[#This Row],[电导电压-]])</f>
        <v>200.09199999999998</v>
      </c>
      <c r="E34">
        <f>($I$2*$I$5)/(电导数据02[[#This Row],[电导电压]]*$I$3*$I$4)</f>
        <v>0.12494252643783858</v>
      </c>
      <c r="F34" s="2">
        <f>1/电导数据02[[#This Row],[温度]]</f>
        <v>2.5025025025025025E-3</v>
      </c>
      <c r="G34" s="1">
        <f>1/电导数据02[[#This Row],[电导]]</f>
        <v>8.003680000000001</v>
      </c>
    </row>
    <row r="35" spans="1:7" x14ac:dyDescent="0.4">
      <c r="A35">
        <v>100.602</v>
      </c>
      <c r="B35">
        <v>-102.593</v>
      </c>
      <c r="C35">
        <v>398.7</v>
      </c>
      <c r="D35">
        <f>(电导数据02[[#This Row],[电导电压+]]-电导数据02[[#This Row],[电导电压-]])</f>
        <v>203.19499999999999</v>
      </c>
      <c r="E35">
        <f>($I$2*$I$5)/(电导数据02[[#This Row],[电导电压]]*$I$3*$I$4)</f>
        <v>0.12303452348729052</v>
      </c>
      <c r="F35" s="2">
        <f>1/电导数据02[[#This Row],[温度]]</f>
        <v>2.5081514923501382E-3</v>
      </c>
      <c r="G35" s="1">
        <f>1/电导数据02[[#This Row],[电导]]</f>
        <v>8.1278000000000006</v>
      </c>
    </row>
    <row r="36" spans="1:7" x14ac:dyDescent="0.4">
      <c r="A36">
        <v>102.10599999999999</v>
      </c>
      <c r="B36">
        <v>-104.12</v>
      </c>
      <c r="C36">
        <v>397.7</v>
      </c>
      <c r="D36">
        <f>(电导数据02[[#This Row],[电导电压+]]-电导数据02[[#This Row],[电导电压-]])</f>
        <v>206.226</v>
      </c>
      <c r="E36">
        <f>($I$2*$I$5)/(电导数据02[[#This Row],[电导电压]]*$I$3*$I$4)</f>
        <v>0.12122622753678002</v>
      </c>
      <c r="F36" s="2">
        <f>1/电导数据02[[#This Row],[温度]]</f>
        <v>2.5144581342720646E-3</v>
      </c>
      <c r="G36" s="1">
        <f>1/电导数据02[[#This Row],[电导]]</f>
        <v>8.2490400000000008</v>
      </c>
    </row>
    <row r="37" spans="1:7" x14ac:dyDescent="0.4">
      <c r="A37">
        <v>103.634</v>
      </c>
      <c r="B37">
        <v>-105.602</v>
      </c>
      <c r="C37">
        <v>397.2</v>
      </c>
      <c r="D37">
        <f>(电导数据02[[#This Row],[电导电压+]]-电导数据02[[#This Row],[电导电压-]])</f>
        <v>209.23599999999999</v>
      </c>
      <c r="E37">
        <f>($I$2*$I$5)/(电导数据02[[#This Row],[电导电压]]*$I$3*$I$4)</f>
        <v>0.11948230705997055</v>
      </c>
      <c r="F37" s="2">
        <f>1/电导数据02[[#This Row],[温度]]</f>
        <v>2.5176233635448137E-3</v>
      </c>
      <c r="G37" s="1">
        <f>1/电导数据02[[#This Row],[电导]]</f>
        <v>8.3694400000000009</v>
      </c>
    </row>
    <row r="38" spans="1:7" x14ac:dyDescent="0.4">
      <c r="A38">
        <v>104.306</v>
      </c>
      <c r="B38">
        <v>-106.273</v>
      </c>
      <c r="C38">
        <v>396.6</v>
      </c>
      <c r="D38">
        <f>(电导数据02[[#This Row],[电导电压+]]-电导数据02[[#This Row],[电导电压-]])</f>
        <v>210.57900000000001</v>
      </c>
      <c r="E38">
        <f>($I$2*$I$5)/(电导数据02[[#This Row],[电导电压]]*$I$3*$I$4)</f>
        <v>0.11872029024736558</v>
      </c>
      <c r="F38" s="2">
        <f>1/电导数据02[[#This Row],[温度]]</f>
        <v>2.5214321734745334E-3</v>
      </c>
      <c r="G38" s="1">
        <f>1/电导数据02[[#This Row],[电导]]</f>
        <v>8.4231600000000011</v>
      </c>
    </row>
    <row r="39" spans="1:7" x14ac:dyDescent="0.4">
      <c r="A39">
        <v>105.741</v>
      </c>
      <c r="B39">
        <v>-107.685</v>
      </c>
      <c r="C39">
        <v>395.9</v>
      </c>
      <c r="D39">
        <f>(电导数据02[[#This Row],[电导电压+]]-电导数据02[[#This Row],[电导电压-]])</f>
        <v>213.42599999999999</v>
      </c>
      <c r="E39">
        <f>($I$2*$I$5)/(电导数据02[[#This Row],[电导电压]]*$I$3*$I$4)</f>
        <v>0.11713661878121692</v>
      </c>
      <c r="F39" s="2">
        <f>1/电导数据02[[#This Row],[温度]]</f>
        <v>2.5258903763576662E-3</v>
      </c>
      <c r="G39" s="1">
        <f>1/电导数据02[[#This Row],[电导]]</f>
        <v>8.5370399999999993</v>
      </c>
    </row>
    <row r="40" spans="1:7" x14ac:dyDescent="0.4">
      <c r="A40">
        <v>107.199</v>
      </c>
      <c r="B40">
        <v>-109.074</v>
      </c>
      <c r="C40">
        <v>395.2</v>
      </c>
      <c r="D40">
        <f>(电导数据02[[#This Row],[电导电压+]]-电导数据02[[#This Row],[电导电压-]])</f>
        <v>216.273</v>
      </c>
      <c r="E40">
        <f>($I$2*$I$5)/(电导数据02[[#This Row],[电导电压]]*$I$3*$I$4)</f>
        <v>0.11559464195715599</v>
      </c>
      <c r="F40" s="2">
        <f>1/电导数据02[[#This Row],[温度]]</f>
        <v>2.5303643724696357E-3</v>
      </c>
      <c r="G40" s="1">
        <f>1/电导数据02[[#This Row],[电导]]</f>
        <v>8.6509200000000011</v>
      </c>
    </row>
    <row r="41" spans="1:7" x14ac:dyDescent="0.4">
      <c r="A41">
        <v>107.824</v>
      </c>
      <c r="B41">
        <v>-109.861</v>
      </c>
      <c r="C41">
        <v>394.6</v>
      </c>
      <c r="D41">
        <f>(电导数据02[[#This Row],[电导电压+]]-电导数据02[[#This Row],[电导电压-]])</f>
        <v>217.685</v>
      </c>
      <c r="E41">
        <f>($I$2*$I$5)/(电导数据02[[#This Row],[电导电压]]*$I$3*$I$4)</f>
        <v>0.11484484461492522</v>
      </c>
      <c r="F41" s="2">
        <f>1/电导数据02[[#This Row],[温度]]</f>
        <v>2.5342118601115052E-3</v>
      </c>
      <c r="G41" s="1">
        <f>1/电导数据02[[#This Row],[电导]]</f>
        <v>8.7074000000000016</v>
      </c>
    </row>
    <row r="42" spans="1:7" x14ac:dyDescent="0.4">
      <c r="A42">
        <v>109.259</v>
      </c>
      <c r="B42">
        <v>-111.134</v>
      </c>
      <c r="C42">
        <v>394</v>
      </c>
      <c r="D42">
        <f>(电导数据02[[#This Row],[电导电压+]]-电导数据02[[#This Row],[电导电压-]])</f>
        <v>220.393</v>
      </c>
      <c r="E42">
        <f>($I$2*$I$5)/(电导数据02[[#This Row],[电导电压]]*$I$3*$I$4)</f>
        <v>0.11343372974640754</v>
      </c>
      <c r="F42" s="2">
        <f>1/电导数据02[[#This Row],[温度]]</f>
        <v>2.5380710659898475E-3</v>
      </c>
      <c r="G42" s="1">
        <f>1/电导数据02[[#This Row],[电导]]</f>
        <v>8.8157200000000007</v>
      </c>
    </row>
    <row r="43" spans="1:7" x14ac:dyDescent="0.4">
      <c r="A43">
        <v>110.67100000000001</v>
      </c>
      <c r="B43">
        <v>-112.593</v>
      </c>
      <c r="C43">
        <v>393.2</v>
      </c>
      <c r="D43">
        <f>(电导数据02[[#This Row],[电导电压+]]-电导数据02[[#This Row],[电导电压-]])</f>
        <v>223.26400000000001</v>
      </c>
      <c r="E43">
        <f>($I$2*$I$5)/(电导数据02[[#This Row],[电导电压]]*$I$3*$I$4)</f>
        <v>0.11197506091443313</v>
      </c>
      <c r="F43" s="2">
        <f>1/电导数据02[[#This Row],[温度]]</f>
        <v>2.5432349949135302E-3</v>
      </c>
      <c r="G43" s="1">
        <f>1/电导数据02[[#This Row],[电导]]</f>
        <v>8.9305600000000016</v>
      </c>
    </row>
    <row r="44" spans="1:7" x14ac:dyDescent="0.4">
      <c r="A44">
        <v>112.10599999999999</v>
      </c>
      <c r="B44">
        <v>-113.935</v>
      </c>
      <c r="C44">
        <v>392.4</v>
      </c>
      <c r="D44">
        <f>(电导数据02[[#This Row],[电导电压+]]-电导数据02[[#This Row],[电导电压-]])</f>
        <v>226.041</v>
      </c>
      <c r="E44">
        <f>($I$2*$I$5)/(电导数据02[[#This Row],[电导电压]]*$I$3*$I$4)</f>
        <v>0.11059940453280599</v>
      </c>
      <c r="F44" s="2">
        <f>1/电导数据02[[#This Row],[温度]]</f>
        <v>2.5484199796126403E-3</v>
      </c>
      <c r="G44" s="1">
        <f>1/电导数据02[[#This Row],[电导]]</f>
        <v>9.041640000000001</v>
      </c>
    </row>
    <row r="45" spans="1:7" x14ac:dyDescent="0.4">
      <c r="A45">
        <v>113.47199999999999</v>
      </c>
      <c r="B45">
        <v>-115.301</v>
      </c>
      <c r="C45">
        <v>391.8</v>
      </c>
      <c r="D45">
        <f>(电导数据02[[#This Row],[电导电压+]]-电导数据02[[#This Row],[电导电压-]])</f>
        <v>228.773</v>
      </c>
      <c r="E45">
        <f>($I$2*$I$5)/(电导数据02[[#This Row],[电导电压]]*$I$3*$I$4)</f>
        <v>0.10927862990824966</v>
      </c>
      <c r="F45" s="2">
        <f>1/电导数据02[[#This Row],[温度]]</f>
        <v>2.5523226135783562E-3</v>
      </c>
      <c r="G45" s="1">
        <f>1/电导数据02[[#This Row],[电导]]</f>
        <v>9.1509200000000011</v>
      </c>
    </row>
    <row r="46" spans="1:7" x14ac:dyDescent="0.4">
      <c r="A46">
        <v>114.745</v>
      </c>
      <c r="B46">
        <v>-116.667</v>
      </c>
      <c r="C46">
        <v>390.9</v>
      </c>
      <c r="D46">
        <f>(电导数据02[[#This Row],[电导电压+]]-电导数据02[[#This Row],[电导电压-]])</f>
        <v>231.41200000000001</v>
      </c>
      <c r="E46">
        <f>($I$2*$I$5)/(电导数据02[[#This Row],[电导电压]]*$I$3*$I$4)</f>
        <v>0.1080324270132923</v>
      </c>
      <c r="F46" s="2">
        <f>1/电导数据02[[#This Row],[温度]]</f>
        <v>2.5581990278843694E-3</v>
      </c>
      <c r="G46" s="1">
        <f>1/电导数据02[[#This Row],[电导]]</f>
        <v>9.2564800000000016</v>
      </c>
    </row>
    <row r="47" spans="1:7" x14ac:dyDescent="0.4">
      <c r="A47">
        <v>116.134</v>
      </c>
      <c r="B47">
        <v>-118.102</v>
      </c>
      <c r="C47">
        <v>390.3</v>
      </c>
      <c r="D47">
        <f>(电导数据02[[#This Row],[电导电压+]]-电导数据02[[#This Row],[电导电压-]])</f>
        <v>234.23599999999999</v>
      </c>
      <c r="E47">
        <f>($I$2*$I$5)/(电导数据02[[#This Row],[电导电压]]*$I$3*$I$4)</f>
        <v>0.10672996465103571</v>
      </c>
      <c r="F47" s="2">
        <f>1/电导数据02[[#This Row],[温度]]</f>
        <v>2.5621316935690495E-3</v>
      </c>
      <c r="G47" s="1">
        <f>1/电导数据02[[#This Row],[电导]]</f>
        <v>9.3694399999999991</v>
      </c>
    </row>
    <row r="48" spans="1:7" x14ac:dyDescent="0.4">
      <c r="A48">
        <v>117.5</v>
      </c>
      <c r="B48">
        <v>-119.398</v>
      </c>
      <c r="C48">
        <v>389.5</v>
      </c>
      <c r="D48">
        <f>(电导数据02[[#This Row],[电导电压+]]-电导数据02[[#This Row],[电导电压-]])</f>
        <v>236.898</v>
      </c>
      <c r="E48">
        <f>($I$2*$I$5)/(电导数据02[[#This Row],[电导电压]]*$I$3*$I$4)</f>
        <v>0.10553065032207953</v>
      </c>
      <c r="F48" s="2">
        <f>1/电导数据02[[#This Row],[温度]]</f>
        <v>2.5673940949935813E-3</v>
      </c>
      <c r="G48" s="1">
        <f>1/电导数据02[[#This Row],[电导]]</f>
        <v>9.4759200000000003</v>
      </c>
    </row>
    <row r="49" spans="1:7" x14ac:dyDescent="0.4">
      <c r="A49">
        <v>118.819</v>
      </c>
      <c r="B49">
        <v>-120.648</v>
      </c>
      <c r="C49">
        <v>388.8</v>
      </c>
      <c r="D49">
        <f>(电导数据02[[#This Row],[电导电压+]]-电导数据02[[#This Row],[电导电压-]])</f>
        <v>239.46699999999998</v>
      </c>
      <c r="E49">
        <f>($I$2*$I$5)/(电导数据02[[#This Row],[电导电压]]*$I$3*$I$4)</f>
        <v>0.10439851837622721</v>
      </c>
      <c r="F49" s="2">
        <f>1/电导数据02[[#This Row],[温度]]</f>
        <v>2.5720164609053498E-3</v>
      </c>
      <c r="G49" s="1">
        <f>1/电导数据02[[#This Row],[电导]]</f>
        <v>9.5786799999999985</v>
      </c>
    </row>
    <row r="50" spans="1:7" x14ac:dyDescent="0.4">
      <c r="A50">
        <v>120.139</v>
      </c>
      <c r="B50">
        <v>-121.92100000000001</v>
      </c>
      <c r="C50">
        <v>388</v>
      </c>
      <c r="D50">
        <f>(电导数据02[[#This Row],[电导电压+]]-电导数据02[[#This Row],[电导电压-]])</f>
        <v>242.06</v>
      </c>
      <c r="E50">
        <f>($I$2*$I$5)/(电导数据02[[#This Row],[电导电压]]*$I$3*$I$4)</f>
        <v>0.10328017846814838</v>
      </c>
      <c r="F50" s="2">
        <f>1/电导数据02[[#This Row],[温度]]</f>
        <v>2.5773195876288659E-3</v>
      </c>
      <c r="G50" s="1">
        <f>1/电导数据02[[#This Row],[电导]]</f>
        <v>9.6824000000000012</v>
      </c>
    </row>
    <row r="51" spans="1:7" x14ac:dyDescent="0.4">
      <c r="A51">
        <v>121.41200000000001</v>
      </c>
      <c r="B51">
        <v>-123.264</v>
      </c>
      <c r="C51">
        <v>387.4</v>
      </c>
      <c r="D51">
        <f>(电导数据02[[#This Row],[电导电压+]]-电导数据02[[#This Row],[电导电压-]])</f>
        <v>244.67599999999999</v>
      </c>
      <c r="E51">
        <f>($I$2*$I$5)/(电导数据02[[#This Row],[电导电压]]*$I$3*$I$4)</f>
        <v>0.10217593879252564</v>
      </c>
      <c r="F51" s="2">
        <f>1/电导数据02[[#This Row],[温度]]</f>
        <v>2.5813113061435209E-3</v>
      </c>
      <c r="G51" s="1">
        <f>1/电导数据02[[#This Row],[电导]]</f>
        <v>9.7870399999999993</v>
      </c>
    </row>
    <row r="52" spans="1:7" x14ac:dyDescent="0.4">
      <c r="A52">
        <v>122.66200000000001</v>
      </c>
      <c r="B52">
        <v>-124.352</v>
      </c>
      <c r="C52">
        <v>386.7</v>
      </c>
      <c r="D52">
        <f>(电导数据02[[#This Row],[电导电压+]]-电导数据02[[#This Row],[电导电压-]])</f>
        <v>247.01400000000001</v>
      </c>
      <c r="E52">
        <f>($I$2*$I$5)/(电导数据02[[#This Row],[电导电压]]*$I$3*$I$4)</f>
        <v>0.10120883836543676</v>
      </c>
      <c r="F52" s="2">
        <f>1/电导数据02[[#This Row],[温度]]</f>
        <v>2.5859839668994052E-3</v>
      </c>
      <c r="G52" s="1">
        <f>1/电导数据02[[#This Row],[电导]]</f>
        <v>9.8805600000000009</v>
      </c>
    </row>
    <row r="53" spans="1:7" x14ac:dyDescent="0.4">
      <c r="A53">
        <v>123.91200000000001</v>
      </c>
      <c r="B53">
        <v>-125.556</v>
      </c>
      <c r="C53">
        <v>386.1</v>
      </c>
      <c r="D53">
        <f>(电导数据02[[#This Row],[电导电压+]]-电导数据02[[#This Row],[电导电压-]])</f>
        <v>249.46800000000002</v>
      </c>
      <c r="E53">
        <f>($I$2*$I$5)/(电导数据02[[#This Row],[电导电压]]*$I$3*$I$4)</f>
        <v>0.1002132538040951</v>
      </c>
      <c r="F53" s="2">
        <f>1/电导数据02[[#This Row],[温度]]</f>
        <v>2.5900025900025899E-3</v>
      </c>
      <c r="G53" s="1">
        <f>1/电导数据02[[#This Row],[电导]]</f>
        <v>9.9787200000000009</v>
      </c>
    </row>
    <row r="54" spans="1:7" x14ac:dyDescent="0.4">
      <c r="A54">
        <v>125.023</v>
      </c>
      <c r="B54">
        <v>-126.875</v>
      </c>
      <c r="C54">
        <v>385.3</v>
      </c>
      <c r="D54">
        <f>(电导数据02[[#This Row],[电导电压+]]-电导数据02[[#This Row],[电导电压-]])</f>
        <v>251.898</v>
      </c>
      <c r="E54">
        <f>($I$2*$I$5)/(电导数据02[[#This Row],[电导电压]]*$I$3*$I$4)</f>
        <v>9.9246520416994166E-2</v>
      </c>
      <c r="F54" s="2">
        <f>1/电导数据02[[#This Row],[温度]]</f>
        <v>2.5953802232026989E-3</v>
      </c>
      <c r="G54" s="1">
        <f>1/电导数据02[[#This Row],[电导]]</f>
        <v>10.075920000000002</v>
      </c>
    </row>
    <row r="55" spans="1:7" x14ac:dyDescent="0.4">
      <c r="A55">
        <v>126.389</v>
      </c>
      <c r="B55">
        <v>-128.07900000000001</v>
      </c>
      <c r="C55">
        <v>384.5</v>
      </c>
      <c r="D55">
        <f>(电导数据02[[#This Row],[电导电压+]]-电导数据02[[#This Row],[电导电压-]])</f>
        <v>254.46800000000002</v>
      </c>
      <c r="E55">
        <f>($I$2*$I$5)/(电导数据02[[#This Row],[电导电压]]*$I$3*$I$4)</f>
        <v>9.8244180014775917E-2</v>
      </c>
      <c r="F55" s="2">
        <f>1/电导数据02[[#This Row],[温度]]</f>
        <v>2.6007802340702211E-3</v>
      </c>
      <c r="G55" s="1">
        <f>1/电导数据02[[#This Row],[电导]]</f>
        <v>10.17872</v>
      </c>
    </row>
    <row r="56" spans="1:7" x14ac:dyDescent="0.4">
      <c r="A56">
        <v>127.5</v>
      </c>
      <c r="B56">
        <v>-129.21299999999999</v>
      </c>
      <c r="C56">
        <v>383.9</v>
      </c>
      <c r="D56">
        <f>(电导数据02[[#This Row],[电导电压+]]-电导数据02[[#This Row],[电导电压-]])</f>
        <v>256.71299999999997</v>
      </c>
      <c r="E56">
        <f>($I$2*$I$5)/(电导数据02[[#This Row],[电导电压]]*$I$3*$I$4)</f>
        <v>9.7385017509826158E-2</v>
      </c>
      <c r="F56" s="2">
        <f>1/电导数据02[[#This Row],[温度]]</f>
        <v>2.6048450117218025E-3</v>
      </c>
      <c r="G56" s="1">
        <f>1/电导数据02[[#This Row],[电导]]</f>
        <v>10.268519999999999</v>
      </c>
    </row>
    <row r="57" spans="1:7" x14ac:dyDescent="0.4">
      <c r="A57">
        <v>128.542</v>
      </c>
      <c r="B57">
        <v>-130.27799999999999</v>
      </c>
      <c r="C57">
        <v>383.1</v>
      </c>
      <c r="D57">
        <f>(电导数据02[[#This Row],[电导电压+]]-电导数据02[[#This Row],[电导电压-]])</f>
        <v>258.82</v>
      </c>
      <c r="E57">
        <f>($I$2*$I$5)/(电导数据02[[#This Row],[电导电压]]*$I$3*$I$4)</f>
        <v>9.6592226257630781E-2</v>
      </c>
      <c r="F57" s="2">
        <f>1/电导数据02[[#This Row],[温度]]</f>
        <v>2.6102845210127902E-3</v>
      </c>
      <c r="G57" s="1">
        <f>1/电导数据02[[#This Row],[电导]]</f>
        <v>10.3528</v>
      </c>
    </row>
    <row r="58" spans="1:7" x14ac:dyDescent="0.4">
      <c r="A58">
        <v>129.49100000000001</v>
      </c>
      <c r="B58">
        <v>-131.31899999999999</v>
      </c>
      <c r="C58">
        <v>382.5</v>
      </c>
      <c r="D58">
        <f>(电导数据02[[#This Row],[电导电压+]]-电导数据02[[#This Row],[电导电压-]])</f>
        <v>260.81</v>
      </c>
      <c r="E58">
        <f>($I$2*$I$5)/(电导数据02[[#This Row],[电导电压]]*$I$3*$I$4)</f>
        <v>9.585522027529618E-2</v>
      </c>
      <c r="F58" s="2">
        <f>1/电导数据02[[#This Row],[温度]]</f>
        <v>2.6143790849673201E-3</v>
      </c>
      <c r="G58" s="1">
        <f>1/电导数据02[[#This Row],[电导]]</f>
        <v>10.432400000000001</v>
      </c>
    </row>
    <row r="59" spans="1:7" x14ac:dyDescent="0.4">
      <c r="A59">
        <v>130.50899999999999</v>
      </c>
      <c r="B59">
        <v>-132.38399999999999</v>
      </c>
      <c r="C59">
        <v>381.9</v>
      </c>
      <c r="D59">
        <f>(电导数据02[[#This Row],[电导电压+]]-电导数据02[[#This Row],[电导电压-]])</f>
        <v>262.89299999999997</v>
      </c>
      <c r="E59">
        <f>($I$2*$I$5)/(电导数据02[[#This Row],[电导电压]]*$I$3*$I$4)</f>
        <v>9.509572335512928E-2</v>
      </c>
      <c r="F59" s="2">
        <f>1/电导数据02[[#This Row],[温度]]</f>
        <v>2.618486514794449E-3</v>
      </c>
      <c r="G59" s="1">
        <f>1/电导数据02[[#This Row],[电导]]</f>
        <v>10.51572</v>
      </c>
    </row>
    <row r="60" spans="1:7" x14ac:dyDescent="0.4">
      <c r="A60">
        <v>131.458</v>
      </c>
      <c r="B60">
        <v>-133.28700000000001</v>
      </c>
      <c r="C60">
        <v>381.3</v>
      </c>
      <c r="D60">
        <f>(电导数据02[[#This Row],[电导电压+]]-电导数据02[[#This Row],[电导电压-]])</f>
        <v>264.745</v>
      </c>
      <c r="E60">
        <f>($I$2*$I$5)/(电导数据02[[#This Row],[电导电压]]*$I$3*$I$4)</f>
        <v>9.4430489716519669E-2</v>
      </c>
      <c r="F60" s="2">
        <f>1/电导数据02[[#This Row],[温度]]</f>
        <v>2.6226068712300026E-3</v>
      </c>
      <c r="G60" s="1">
        <f>1/电导数据02[[#This Row],[电导]]</f>
        <v>10.5898</v>
      </c>
    </row>
    <row r="61" spans="1:7" x14ac:dyDescent="0.4">
      <c r="A61">
        <v>132.40700000000001</v>
      </c>
      <c r="B61">
        <v>-134.25899999999999</v>
      </c>
      <c r="C61">
        <v>380.6</v>
      </c>
      <c r="D61">
        <f>(电导数据02[[#This Row],[电导电压+]]-电导数据02[[#This Row],[电导电压-]])</f>
        <v>266.666</v>
      </c>
      <c r="E61">
        <f>($I$2*$I$5)/(电导数据02[[#This Row],[电导电压]]*$I$3*$I$4)</f>
        <v>9.3750234375585939E-2</v>
      </c>
      <c r="F61" s="2">
        <f>1/电导数据02[[#This Row],[温度]]</f>
        <v>2.627430373095113E-3</v>
      </c>
      <c r="G61" s="1">
        <f>1/电导数据02[[#This Row],[电导]]</f>
        <v>10.666639999999999</v>
      </c>
    </row>
    <row r="62" spans="1:7" x14ac:dyDescent="0.4">
      <c r="A62">
        <v>133.35599999999999</v>
      </c>
      <c r="B62">
        <v>-135.11600000000001</v>
      </c>
      <c r="C62">
        <v>380</v>
      </c>
      <c r="D62">
        <f>(电导数据02[[#This Row],[电导电压+]]-电导数据02[[#This Row],[电导电压-]])</f>
        <v>268.47199999999998</v>
      </c>
      <c r="E62">
        <f>($I$2*$I$5)/(电导数据02[[#This Row],[电导电压]]*$I$3*$I$4)</f>
        <v>9.3119580440418362E-2</v>
      </c>
      <c r="F62" s="2">
        <f>1/电导数据02[[#This Row],[温度]]</f>
        <v>2.631578947368421E-3</v>
      </c>
      <c r="G62" s="1">
        <f>1/电导数据02[[#This Row],[电导]]</f>
        <v>10.73888</v>
      </c>
    </row>
    <row r="63" spans="1:7" x14ac:dyDescent="0.4">
      <c r="A63">
        <v>134.21299999999999</v>
      </c>
      <c r="B63">
        <v>-135.94900000000001</v>
      </c>
      <c r="C63">
        <v>379.3</v>
      </c>
      <c r="D63">
        <f>(电导数据02[[#This Row],[电导电压+]]-电导数据02[[#This Row],[电导电压-]])</f>
        <v>270.16200000000003</v>
      </c>
      <c r="E63">
        <f>($I$2*$I$5)/(电导数据02[[#This Row],[电导电压]]*$I$3*$I$4)</f>
        <v>9.2537070350382361E-2</v>
      </c>
      <c r="F63" s="2">
        <f>1/电导数据02[[#This Row],[温度]]</f>
        <v>2.6364355391510679E-3</v>
      </c>
      <c r="G63" s="1">
        <f>1/电导数据02[[#This Row],[电导]]</f>
        <v>10.806480000000001</v>
      </c>
    </row>
    <row r="64" spans="1:7" x14ac:dyDescent="0.4">
      <c r="A64">
        <v>135.09299999999999</v>
      </c>
      <c r="B64">
        <v>-136.73599999999999</v>
      </c>
      <c r="C64">
        <v>378.8</v>
      </c>
      <c r="D64">
        <f>(电导数据02[[#This Row],[电导电压+]]-电导数据02[[#This Row],[电导电压-]])</f>
        <v>271.82899999999995</v>
      </c>
      <c r="E64">
        <f>($I$2*$I$5)/(电导数据02[[#This Row],[电导电压]]*$I$3*$I$4)</f>
        <v>9.1969583819239309E-2</v>
      </c>
      <c r="F64" s="2">
        <f>1/电导数据02[[#This Row],[温度]]</f>
        <v>2.6399155227032735E-3</v>
      </c>
      <c r="G64" s="1">
        <f>1/电导数据02[[#This Row],[电导]]</f>
        <v>10.873159999999999</v>
      </c>
    </row>
    <row r="65" spans="1:7" x14ac:dyDescent="0.4">
      <c r="A65">
        <v>135.85599999999999</v>
      </c>
      <c r="B65">
        <v>-137.56899999999999</v>
      </c>
      <c r="C65">
        <v>378.1</v>
      </c>
      <c r="D65">
        <f>(电导数据02[[#This Row],[电导电压+]]-电导数据02[[#This Row],[电导电压-]])</f>
        <v>273.42499999999995</v>
      </c>
      <c r="E65">
        <f>($I$2*$I$5)/(电导数据02[[#This Row],[电导电压]]*$I$3*$I$4)</f>
        <v>9.1432751211483962E-2</v>
      </c>
      <c r="F65" s="2">
        <f>1/电导数据02[[#This Row],[温度]]</f>
        <v>2.6448029621793175E-3</v>
      </c>
      <c r="G65" s="1">
        <f>1/电导数据02[[#This Row],[电导]]</f>
        <v>10.936999999999999</v>
      </c>
    </row>
    <row r="66" spans="1:7" x14ac:dyDescent="0.4">
      <c r="A66">
        <v>136.69</v>
      </c>
      <c r="B66">
        <v>-138.44900000000001</v>
      </c>
      <c r="C66">
        <v>377.5</v>
      </c>
      <c r="D66">
        <f>(电导数据02[[#This Row],[电导电压+]]-电导数据02[[#This Row],[电导电压-]])</f>
        <v>275.13900000000001</v>
      </c>
      <c r="E66">
        <f>($I$2*$I$5)/(电导数据02[[#This Row],[电导电压]]*$I$3*$I$4)</f>
        <v>9.0863163709979308E-2</v>
      </c>
      <c r="F66" s="2">
        <f>1/电导数据02[[#This Row],[温度]]</f>
        <v>2.6490066225165563E-3</v>
      </c>
      <c r="G66" s="1">
        <f>1/电导数据02[[#This Row],[电导]]</f>
        <v>11.005560000000001</v>
      </c>
    </row>
    <row r="67" spans="1:7" x14ac:dyDescent="0.4">
      <c r="A67">
        <v>137.45400000000001</v>
      </c>
      <c r="B67">
        <v>-139.167</v>
      </c>
      <c r="C67">
        <v>376.9</v>
      </c>
      <c r="D67">
        <f>(电导数据02[[#This Row],[电导电压+]]-电导数据02[[#This Row],[电导电压-]])</f>
        <v>276.62099999999998</v>
      </c>
      <c r="E67">
        <f>($I$2*$I$5)/(电导数据02[[#This Row],[电导电压]]*$I$3*$I$4)</f>
        <v>9.0376363327440784E-2</v>
      </c>
      <c r="F67" s="2">
        <f>1/电导数据02[[#This Row],[温度]]</f>
        <v>2.6532236667551074E-3</v>
      </c>
      <c r="G67" s="1">
        <f>1/电导数据02[[#This Row],[电导]]</f>
        <v>11.064840000000002</v>
      </c>
    </row>
    <row r="68" spans="1:7" x14ac:dyDescent="0.4">
      <c r="A68">
        <v>138.333</v>
      </c>
      <c r="B68">
        <v>-139.88399999999999</v>
      </c>
      <c r="C68">
        <v>376.1</v>
      </c>
      <c r="D68">
        <f>(电导数据02[[#This Row],[电导电压+]]-电导数据02[[#This Row],[电导电压-]])</f>
        <v>278.21699999999998</v>
      </c>
      <c r="E68">
        <f>($I$2*$I$5)/(电导数据02[[#This Row],[电导电压]]*$I$3*$I$4)</f>
        <v>8.985791666217377E-2</v>
      </c>
      <c r="F68" s="2">
        <f>1/电导数据02[[#This Row],[温度]]</f>
        <v>2.6588673225206062E-3</v>
      </c>
      <c r="G68" s="1">
        <f>1/电导数据02[[#This Row],[电导]]</f>
        <v>11.128679999999999</v>
      </c>
    </row>
    <row r="69" spans="1:7" x14ac:dyDescent="0.4">
      <c r="A69">
        <v>138.98099999999999</v>
      </c>
      <c r="B69">
        <v>-140.648</v>
      </c>
      <c r="C69">
        <v>375.5</v>
      </c>
      <c r="D69">
        <f>(电导数据02[[#This Row],[电导电压+]]-电导数据02[[#This Row],[电导电压-]])</f>
        <v>279.62900000000002</v>
      </c>
      <c r="E69">
        <f>($I$2*$I$5)/(电导数据02[[#This Row],[电导电压]]*$I$3*$I$4)</f>
        <v>8.9404174817347248E-2</v>
      </c>
      <c r="F69" s="2">
        <f>1/电导数据02[[#This Row],[温度]]</f>
        <v>2.6631158455392811E-3</v>
      </c>
      <c r="G69" s="1">
        <f>1/电导数据02[[#This Row],[电导]]</f>
        <v>11.185160000000003</v>
      </c>
    </row>
    <row r="70" spans="1:7" x14ac:dyDescent="0.4">
      <c r="A70">
        <v>139.67599999999999</v>
      </c>
      <c r="B70">
        <v>-141.31899999999999</v>
      </c>
      <c r="C70">
        <v>374.8</v>
      </c>
      <c r="D70">
        <f>(电导数据02[[#This Row],[电导电压+]]-电导数据02[[#This Row],[电导电压-]])</f>
        <v>280.995</v>
      </c>
      <c r="E70">
        <f>($I$2*$I$5)/(电导数据02[[#This Row],[电导电压]]*$I$3*$I$4)</f>
        <v>8.8969554618409566E-2</v>
      </c>
      <c r="F70" s="2">
        <f>1/电导数据02[[#This Row],[温度]]</f>
        <v>2.6680896478121665E-3</v>
      </c>
      <c r="G70" s="1">
        <f>1/电导数据02[[#This Row],[电导]]</f>
        <v>11.239800000000002</v>
      </c>
    </row>
    <row r="71" spans="1:7" x14ac:dyDescent="0.4">
      <c r="A71">
        <v>140.16200000000001</v>
      </c>
      <c r="B71">
        <v>-141.80600000000001</v>
      </c>
      <c r="C71">
        <v>374.3</v>
      </c>
      <c r="D71">
        <f>(电导数据02[[#This Row],[电导电压+]]-电导数据02[[#This Row],[电导电压-]])</f>
        <v>281.96800000000002</v>
      </c>
      <c r="E71">
        <f>($I$2*$I$5)/(电导数据02[[#This Row],[电导电压]]*$I$3*$I$4)</f>
        <v>8.8662543267321106E-2</v>
      </c>
      <c r="F71" s="2">
        <f>1/电导数据02[[#This Row],[温度]]</f>
        <v>2.6716537536735237E-3</v>
      </c>
      <c r="G71" s="1">
        <f>1/电导数据02[[#This Row],[电导]]</f>
        <v>11.278720000000002</v>
      </c>
    </row>
    <row r="72" spans="1:7" x14ac:dyDescent="0.4">
      <c r="A72">
        <v>141.08799999999999</v>
      </c>
      <c r="B72">
        <v>-142.708</v>
      </c>
      <c r="C72">
        <v>373.6</v>
      </c>
      <c r="D72">
        <f>(电导数据02[[#This Row],[电导电压+]]-电导数据02[[#This Row],[电导电压-]])</f>
        <v>283.79599999999999</v>
      </c>
      <c r="E72">
        <f>($I$2*$I$5)/(电导数据02[[#This Row],[电导电压]]*$I$3*$I$4)</f>
        <v>8.8091445968230694E-2</v>
      </c>
      <c r="F72" s="2">
        <f>1/电导数据02[[#This Row],[温度]]</f>
        <v>2.6766595289079227E-3</v>
      </c>
      <c r="G72" s="1">
        <f>1/电导数据02[[#This Row],[电导]]</f>
        <v>11.351840000000001</v>
      </c>
    </row>
    <row r="73" spans="1:7" x14ac:dyDescent="0.4">
      <c r="A73">
        <v>141.71299999999999</v>
      </c>
      <c r="B73">
        <v>-143.31</v>
      </c>
      <c r="C73">
        <v>373</v>
      </c>
      <c r="D73">
        <f>(电导数据02[[#This Row],[电导电压+]]-电导数据02[[#This Row],[电导电压-]])</f>
        <v>285.02300000000002</v>
      </c>
      <c r="E73">
        <f>($I$2*$I$5)/(电导数据02[[#This Row],[电导电压]]*$I$3*$I$4)</f>
        <v>8.7712219715601877E-2</v>
      </c>
      <c r="F73" s="2">
        <f>1/电导数据02[[#This Row],[温度]]</f>
        <v>2.6809651474530832E-3</v>
      </c>
      <c r="G73" s="1">
        <f>1/电导数据02[[#This Row],[电导]]</f>
        <v>11.400920000000003</v>
      </c>
    </row>
    <row r="74" spans="1:7" x14ac:dyDescent="0.4">
      <c r="A74">
        <v>142.245</v>
      </c>
      <c r="B74">
        <v>-143.91200000000001</v>
      </c>
      <c r="C74">
        <v>372.5</v>
      </c>
      <c r="D74">
        <f>(电导数据02[[#This Row],[电导电压+]]-电导数据02[[#This Row],[电导电压-]])</f>
        <v>286.15700000000004</v>
      </c>
      <c r="E74">
        <f>($I$2*$I$5)/(电导数据02[[#This Row],[电导电压]]*$I$3*$I$4)</f>
        <v>8.7364628508126638E-2</v>
      </c>
      <c r="F74" s="2">
        <f>1/电导数据02[[#This Row],[温度]]</f>
        <v>2.6845637583892616E-3</v>
      </c>
      <c r="G74" s="1">
        <f>1/电导数据02[[#This Row],[电导]]</f>
        <v>11.446280000000003</v>
      </c>
    </row>
    <row r="75" spans="1:7" x14ac:dyDescent="0.4">
      <c r="A75">
        <v>142.755</v>
      </c>
      <c r="B75">
        <v>-144.25899999999999</v>
      </c>
      <c r="C75">
        <v>371.9</v>
      </c>
      <c r="D75">
        <f>(电导数据02[[#This Row],[电导电压+]]-电导数据02[[#This Row],[电导电压-]])</f>
        <v>287.01400000000001</v>
      </c>
      <c r="E75">
        <f>($I$2*$I$5)/(电导数据02[[#This Row],[电导电压]]*$I$3*$I$4)</f>
        <v>8.7103764973137196E-2</v>
      </c>
      <c r="F75" s="2">
        <f>1/电导数据02[[#This Row],[温度]]</f>
        <v>2.6888948642108095E-3</v>
      </c>
      <c r="G75" s="1">
        <f>1/电导数据02[[#This Row],[电导]]</f>
        <v>11.480560000000001</v>
      </c>
    </row>
    <row r="76" spans="1:7" x14ac:dyDescent="0.4">
      <c r="A76">
        <v>143.17099999999999</v>
      </c>
      <c r="B76">
        <v>-144.745</v>
      </c>
      <c r="C76">
        <v>371.3</v>
      </c>
      <c r="D76">
        <f>(电导数据02[[#This Row],[电导电压+]]-电导数据02[[#This Row],[电导电压-]])</f>
        <v>287.916</v>
      </c>
      <c r="E76">
        <f>($I$2*$I$5)/(电导数据02[[#This Row],[电导电压]]*$I$3*$I$4)</f>
        <v>8.6830881229247411E-2</v>
      </c>
      <c r="F76" s="2">
        <f>1/电导数据02[[#This Row],[温度]]</f>
        <v>2.6932399676811202E-3</v>
      </c>
      <c r="G76" s="1">
        <f>1/电导数据02[[#This Row],[电导]]</f>
        <v>11.516640000000001</v>
      </c>
    </row>
    <row r="77" spans="1:7" x14ac:dyDescent="0.4">
      <c r="A77">
        <v>143.65700000000001</v>
      </c>
      <c r="B77">
        <v>-145.16200000000001</v>
      </c>
      <c r="C77">
        <v>370.8</v>
      </c>
      <c r="D77">
        <f>(电导数据02[[#This Row],[电导电压+]]-电导数据02[[#This Row],[电导电压-]])</f>
        <v>288.81900000000002</v>
      </c>
      <c r="E77">
        <f>($I$2*$I$5)/(电导数据02[[#This Row],[电导电压]]*$I$3*$I$4)</f>
        <v>8.6559402255391785E-2</v>
      </c>
      <c r="F77" s="2">
        <f>1/电导数据02[[#This Row],[温度]]</f>
        <v>2.6968716289104636E-3</v>
      </c>
      <c r="G77" s="1">
        <f>1/电导数据02[[#This Row],[电导]]</f>
        <v>11.552759999999999</v>
      </c>
    </row>
    <row r="78" spans="1:7" x14ac:dyDescent="0.4">
      <c r="A78">
        <v>144.05099999999999</v>
      </c>
      <c r="B78">
        <v>-145.57900000000001</v>
      </c>
      <c r="C78">
        <v>370.1</v>
      </c>
      <c r="D78">
        <f>(电导数据02[[#This Row],[电导电压+]]-电导数据02[[#This Row],[电导电压-]])</f>
        <v>289.63</v>
      </c>
      <c r="E78">
        <f>($I$2*$I$5)/(电导数据02[[#This Row],[电导电压]]*$I$3*$I$4)</f>
        <v>8.6317025170044526E-2</v>
      </c>
      <c r="F78" s="2">
        <f>1/电导数据02[[#This Row],[温度]]</f>
        <v>2.7019724398811128E-3</v>
      </c>
      <c r="G78" s="1">
        <f>1/电导数据02[[#This Row],[电导]]</f>
        <v>11.585200000000002</v>
      </c>
    </row>
    <row r="79" spans="1:7" x14ac:dyDescent="0.4">
      <c r="A79">
        <v>144.44399999999999</v>
      </c>
      <c r="B79">
        <v>-146.11099999999999</v>
      </c>
      <c r="C79">
        <v>369.6</v>
      </c>
      <c r="D79">
        <f>(电导数据02[[#This Row],[电导电压+]]-电导数据02[[#This Row],[电导电压-]])</f>
        <v>290.55499999999995</v>
      </c>
      <c r="E79">
        <f>($I$2*$I$5)/(电导数据02[[#This Row],[电导电压]]*$I$3*$I$4)</f>
        <v>8.6042229526251499E-2</v>
      </c>
      <c r="F79" s="2">
        <f>1/电导数据02[[#This Row],[温度]]</f>
        <v>2.7056277056277055E-3</v>
      </c>
      <c r="G79" s="1">
        <f>1/电导数据02[[#This Row],[电导]]</f>
        <v>11.622199999999998</v>
      </c>
    </row>
    <row r="80" spans="1:7" x14ac:dyDescent="0.4">
      <c r="A80">
        <v>144.83799999999999</v>
      </c>
      <c r="B80">
        <v>-146.458</v>
      </c>
      <c r="C80">
        <v>369</v>
      </c>
      <c r="D80">
        <f>(电导数据02[[#This Row],[电导电压+]]-电导数据02[[#This Row],[电导电压-]])</f>
        <v>291.29599999999999</v>
      </c>
      <c r="E80">
        <f>($I$2*$I$5)/(电导数据02[[#This Row],[电导电压]]*$I$3*$I$4)</f>
        <v>8.5823354937932542E-2</v>
      </c>
      <c r="F80" s="2">
        <f>1/电导数据02[[#This Row],[温度]]</f>
        <v>2.7100271002710027E-3</v>
      </c>
      <c r="G80" s="1">
        <f>1/电导数据02[[#This Row],[电导]]</f>
        <v>11.651840000000002</v>
      </c>
    </row>
    <row r="81" spans="1:7" x14ac:dyDescent="0.4">
      <c r="A81">
        <v>145.255</v>
      </c>
      <c r="B81">
        <v>-146.75899999999999</v>
      </c>
      <c r="C81">
        <v>368.5</v>
      </c>
      <c r="D81">
        <f>(电导数据02[[#This Row],[电导电压+]]-电导数据02[[#This Row],[电导电压-]])</f>
        <v>292.01400000000001</v>
      </c>
      <c r="E81">
        <f>($I$2*$I$5)/(电导数据02[[#This Row],[电导电压]]*$I$3*$I$4)</f>
        <v>8.5612333655235712E-2</v>
      </c>
      <c r="F81" s="2">
        <f>1/电导数据02[[#This Row],[温度]]</f>
        <v>2.7137042062415195E-3</v>
      </c>
      <c r="G81" s="1">
        <f>1/电导数据02[[#This Row],[电导]]</f>
        <v>11.68056</v>
      </c>
    </row>
    <row r="82" spans="1:7" x14ac:dyDescent="0.4">
      <c r="A82">
        <v>145.71799999999999</v>
      </c>
      <c r="B82">
        <v>-147.22200000000001</v>
      </c>
      <c r="C82">
        <v>367.7</v>
      </c>
      <c r="D82">
        <f>(电导数据02[[#This Row],[电导电压+]]-电导数据02[[#This Row],[电导电压-]])</f>
        <v>292.94</v>
      </c>
      <c r="E82">
        <f>($I$2*$I$5)/(电导数据02[[#This Row],[电导电压]]*$I$3*$I$4)</f>
        <v>8.5341708199631314E-2</v>
      </c>
      <c r="F82" s="2">
        <f>1/电导数据02[[#This Row],[温度]]</f>
        <v>2.7196083763937995E-3</v>
      </c>
      <c r="G82" s="1">
        <f>1/电导数据02[[#This Row],[电导]]</f>
        <v>11.717600000000001</v>
      </c>
    </row>
    <row r="83" spans="1:7" x14ac:dyDescent="0.4">
      <c r="A83">
        <v>146.11099999999999</v>
      </c>
      <c r="B83">
        <v>-147.61600000000001</v>
      </c>
      <c r="C83">
        <v>367.1</v>
      </c>
      <c r="D83">
        <f>(电导数据02[[#This Row],[电导电压+]]-电导数据02[[#This Row],[电导电压-]])</f>
        <v>293.72699999999998</v>
      </c>
      <c r="E83">
        <f>($I$2*$I$5)/(电导数据02[[#This Row],[电导电压]]*$I$3*$I$4)</f>
        <v>8.5113047149223603E-2</v>
      </c>
      <c r="F83" s="2">
        <f>1/电导数据02[[#This Row],[温度]]</f>
        <v>2.7240533914464722E-3</v>
      </c>
      <c r="G83" s="1">
        <f>1/电导数据02[[#This Row],[电导]]</f>
        <v>11.749079999999999</v>
      </c>
    </row>
    <row r="84" spans="1:7" x14ac:dyDescent="0.4">
      <c r="A84">
        <v>146.41200000000001</v>
      </c>
      <c r="B84">
        <v>-147.98599999999999</v>
      </c>
      <c r="C84">
        <v>366.4</v>
      </c>
      <c r="D84">
        <f>(电导数据02[[#This Row],[电导电压+]]-电导数据02[[#This Row],[电导电压-]])</f>
        <v>294.39800000000002</v>
      </c>
      <c r="E84">
        <f>($I$2*$I$5)/(电导数据02[[#This Row],[电导电压]]*$I$3*$I$4)</f>
        <v>8.4919055156624693E-2</v>
      </c>
      <c r="F84" s="2">
        <f>1/电导数据02[[#This Row],[温度]]</f>
        <v>2.7292576419213977E-3</v>
      </c>
      <c r="G84" s="1">
        <f>1/电导数据02[[#This Row],[电导]]</f>
        <v>11.775920000000001</v>
      </c>
    </row>
    <row r="85" spans="1:7" x14ac:dyDescent="0.4">
      <c r="A85">
        <v>146.80600000000001</v>
      </c>
      <c r="B85">
        <v>-148.333</v>
      </c>
      <c r="C85">
        <v>365.9</v>
      </c>
      <c r="D85">
        <f>(电导数据02[[#This Row],[电导电压+]]-电导数据02[[#This Row],[电导电压-]])</f>
        <v>295.13900000000001</v>
      </c>
      <c r="E85">
        <f>($I$2*$I$5)/(电导数据02[[#This Row],[电导电压]]*$I$3*$I$4)</f>
        <v>8.4705850463679816E-2</v>
      </c>
      <c r="F85" s="2">
        <f>1/电导数据02[[#This Row],[温度]]</f>
        <v>2.7329871549603719E-3</v>
      </c>
      <c r="G85" s="1">
        <f>1/电导数据02[[#This Row],[电导]]</f>
        <v>11.805560000000002</v>
      </c>
    </row>
    <row r="86" spans="1:7" x14ac:dyDescent="0.4">
      <c r="A86">
        <v>147.15299999999999</v>
      </c>
      <c r="B86">
        <v>-148.565</v>
      </c>
      <c r="C86">
        <v>365.2</v>
      </c>
      <c r="D86">
        <f>(电导数据02[[#This Row],[电导电压+]]-电导数据02[[#This Row],[电导电压-]])</f>
        <v>295.71799999999996</v>
      </c>
      <c r="E86">
        <f>($I$2*$I$5)/(电导数据02[[#This Row],[电导电压]]*$I$3*$I$4)</f>
        <v>8.4540000946848035E-2</v>
      </c>
      <c r="F86" s="2">
        <f>1/电导数据02[[#This Row],[温度]]</f>
        <v>2.7382256297918948E-3</v>
      </c>
      <c r="G86" s="1">
        <f>1/电导数据02[[#This Row],[电导]]</f>
        <v>11.828719999999997</v>
      </c>
    </row>
    <row r="87" spans="1:7" x14ac:dyDescent="0.4">
      <c r="A87">
        <v>147.22200000000001</v>
      </c>
      <c r="B87">
        <v>-148.79599999999999</v>
      </c>
      <c r="C87">
        <v>364.6</v>
      </c>
      <c r="D87">
        <f>(电导数据02[[#This Row],[电导电压+]]-电导数据02[[#This Row],[电导电压-]])</f>
        <v>296.01800000000003</v>
      </c>
      <c r="E87">
        <f>($I$2*$I$5)/(电导数据02[[#This Row],[电导电压]]*$I$3*$I$4)</f>
        <v>8.4454323723557351E-2</v>
      </c>
      <c r="F87" s="2">
        <f>1/电导数据02[[#This Row],[温度]]</f>
        <v>2.7427317608337905E-3</v>
      </c>
      <c r="G87" s="1">
        <f>1/电导数据02[[#This Row],[电导]]</f>
        <v>11.840719999999999</v>
      </c>
    </row>
    <row r="88" spans="1:7" x14ac:dyDescent="0.4">
      <c r="A88">
        <v>147.59299999999999</v>
      </c>
      <c r="B88">
        <v>-149.14400000000001</v>
      </c>
      <c r="C88">
        <v>363.9</v>
      </c>
      <c r="D88">
        <f>(电导数据02[[#This Row],[电导电压+]]-电导数据02[[#This Row],[电导电压-]])</f>
        <v>296.73699999999997</v>
      </c>
      <c r="E88">
        <f>($I$2*$I$5)/(电导数据02[[#This Row],[电导电压]]*$I$3*$I$4)</f>
        <v>8.4249689118647164E-2</v>
      </c>
      <c r="F88" s="2">
        <f>1/电导数据02[[#This Row],[温度]]</f>
        <v>2.7480076944215444E-3</v>
      </c>
      <c r="G88" s="1">
        <f>1/电导数据02[[#This Row],[电导]]</f>
        <v>11.869479999999998</v>
      </c>
    </row>
    <row r="89" spans="1:7" x14ac:dyDescent="0.4">
      <c r="A89">
        <v>147.66200000000001</v>
      </c>
      <c r="B89">
        <v>-149.19</v>
      </c>
      <c r="C89">
        <v>363.3</v>
      </c>
      <c r="D89">
        <f>(电导数据02[[#This Row],[电导电压+]]-电导数据02[[#This Row],[电导电压-]])</f>
        <v>296.85199999999998</v>
      </c>
      <c r="E89">
        <f>($I$2*$I$5)/(电导数据02[[#This Row],[电导电压]]*$I$3*$I$4)</f>
        <v>8.4217050920997669E-2</v>
      </c>
      <c r="F89" s="2">
        <f>1/电导数据02[[#This Row],[温度]]</f>
        <v>2.7525461051472609E-3</v>
      </c>
      <c r="G89" s="1">
        <f>1/电导数据02[[#This Row],[电导]]</f>
        <v>11.874079999999999</v>
      </c>
    </row>
    <row r="90" spans="1:7" x14ac:dyDescent="0.4">
      <c r="A90">
        <v>147.94</v>
      </c>
      <c r="B90">
        <v>-149.352</v>
      </c>
      <c r="C90">
        <v>362.8</v>
      </c>
      <c r="D90">
        <f>(电导数据02[[#This Row],[电导电压+]]-电导数据02[[#This Row],[电导电压-]])</f>
        <v>297.29200000000003</v>
      </c>
      <c r="E90">
        <f>($I$2*$I$5)/(电导数据02[[#This Row],[电导电压]]*$I$3*$I$4)</f>
        <v>8.4092407464714816E-2</v>
      </c>
      <c r="F90" s="2">
        <f>1/电导数据02[[#This Row],[温度]]</f>
        <v>2.7563395810363835E-3</v>
      </c>
      <c r="G90" s="1">
        <f>1/电导数据02[[#This Row],[电导]]</f>
        <v>11.891680000000001</v>
      </c>
    </row>
    <row r="91" spans="1:7" x14ac:dyDescent="0.4">
      <c r="A91">
        <v>147.96299999999999</v>
      </c>
      <c r="B91">
        <v>-149.44399999999999</v>
      </c>
      <c r="C91">
        <v>362.3</v>
      </c>
      <c r="D91">
        <f>(电导数据02[[#This Row],[电导电压+]]-电导数据02[[#This Row],[电导电压-]])</f>
        <v>297.40699999999998</v>
      </c>
      <c r="E91">
        <f>($I$2*$I$5)/(电导数据02[[#This Row],[电导电压]]*$I$3*$I$4)</f>
        <v>8.4059890991133354E-2</v>
      </c>
      <c r="F91" s="2">
        <f>1/电导数据02[[#This Row],[温度]]</f>
        <v>2.760143527463428E-3</v>
      </c>
      <c r="G91" s="1">
        <f>1/电导数据02[[#This Row],[电导]]</f>
        <v>11.896280000000001</v>
      </c>
    </row>
    <row r="92" spans="1:7" x14ac:dyDescent="0.4">
      <c r="A92">
        <v>148.102</v>
      </c>
      <c r="B92">
        <v>-149.72200000000001</v>
      </c>
      <c r="C92">
        <v>361.6</v>
      </c>
      <c r="D92">
        <f>(电导数据02[[#This Row],[电导电压+]]-电导数据02[[#This Row],[电导电压-]])</f>
        <v>297.82400000000001</v>
      </c>
      <c r="E92">
        <f>($I$2*$I$5)/(电导数据02[[#This Row],[电导电压]]*$I$3*$I$4)</f>
        <v>8.3942194047491134E-2</v>
      </c>
      <c r="F92" s="2">
        <f>1/电导数据02[[#This Row],[温度]]</f>
        <v>2.7654867256637168E-3</v>
      </c>
      <c r="G92" s="1">
        <f>1/电导数据02[[#This Row],[电导]]</f>
        <v>11.91296</v>
      </c>
    </row>
    <row r="93" spans="1:7" x14ac:dyDescent="0.4">
      <c r="A93">
        <v>148.24100000000001</v>
      </c>
      <c r="B93">
        <v>-149.76900000000001</v>
      </c>
      <c r="C93">
        <v>361</v>
      </c>
      <c r="D93">
        <f>(电导数据02[[#This Row],[电导电压+]]-电导数据02[[#This Row],[电导电压-]])</f>
        <v>298.01</v>
      </c>
      <c r="E93">
        <f>($I$2*$I$5)/(电导数据02[[#This Row],[电导电压]]*$I$3*$I$4)</f>
        <v>8.3889802355625653E-2</v>
      </c>
      <c r="F93" s="2">
        <f>1/电导数据02[[#This Row],[温度]]</f>
        <v>2.7700831024930748E-3</v>
      </c>
      <c r="G93" s="1">
        <f>1/电导数据02[[#This Row],[电导]]</f>
        <v>11.920399999999999</v>
      </c>
    </row>
    <row r="94" spans="1:7" x14ac:dyDescent="0.4">
      <c r="A94">
        <v>148.333</v>
      </c>
      <c r="B94">
        <v>-149.815</v>
      </c>
      <c r="C94">
        <v>360.3</v>
      </c>
      <c r="D94">
        <f>(电导数据02[[#This Row],[电导电压+]]-电导数据02[[#This Row],[电导电压-]])</f>
        <v>298.14800000000002</v>
      </c>
      <c r="E94">
        <f>($I$2*$I$5)/(电导数据02[[#This Row],[电导电压]]*$I$3*$I$4)</f>
        <v>8.3850973342098553E-2</v>
      </c>
      <c r="F94" s="2">
        <f>1/电导数据02[[#This Row],[温度]]</f>
        <v>2.7754648903691365E-3</v>
      </c>
      <c r="G94" s="1">
        <f>1/电导数据02[[#This Row],[电导]]</f>
        <v>11.92592</v>
      </c>
    </row>
    <row r="95" spans="1:7" x14ac:dyDescent="0.4">
      <c r="A95">
        <v>148.26400000000001</v>
      </c>
      <c r="B95">
        <v>-149.815</v>
      </c>
      <c r="C95">
        <v>359.8</v>
      </c>
      <c r="D95">
        <f>(电导数据02[[#This Row],[电导电压+]]-电导数据02[[#This Row],[电导电压-]])</f>
        <v>298.07900000000001</v>
      </c>
      <c r="E95">
        <f>($I$2*$I$5)/(电导数据02[[#This Row],[电导电压]]*$I$3*$I$4)</f>
        <v>8.3870383354748224E-2</v>
      </c>
      <c r="F95" s="2">
        <f>1/电导数据02[[#This Row],[温度]]</f>
        <v>2.7793218454697055E-3</v>
      </c>
      <c r="G95" s="1">
        <f>1/电导数据02[[#This Row],[电导]]</f>
        <v>11.923160000000003</v>
      </c>
    </row>
    <row r="96" spans="1:7" x14ac:dyDescent="0.4">
      <c r="A96">
        <v>148.40299999999999</v>
      </c>
      <c r="B96">
        <v>-149.86099999999999</v>
      </c>
      <c r="C96">
        <v>359.1</v>
      </c>
      <c r="D96">
        <f>(电导数据02[[#This Row],[电导电压+]]-电导数据02[[#This Row],[电导电压-]])</f>
        <v>298.26400000000001</v>
      </c>
      <c r="E96">
        <f>($I$2*$I$5)/(电导数据02[[#This Row],[电导电压]]*$I$3*$I$4)</f>
        <v>8.381836225625619E-2</v>
      </c>
      <c r="F96" s="2">
        <f>1/电导数据02[[#This Row],[温度]]</f>
        <v>2.7847396268448898E-3</v>
      </c>
      <c r="G96" s="1">
        <f>1/电导数据02[[#This Row],[电导]]</f>
        <v>11.930560000000002</v>
      </c>
    </row>
    <row r="97" spans="1:7" x14ac:dyDescent="0.4">
      <c r="A97">
        <v>148.35599999999999</v>
      </c>
      <c r="B97">
        <v>-149.88399999999999</v>
      </c>
      <c r="C97">
        <v>358.5</v>
      </c>
      <c r="D97">
        <f>(电导数据02[[#This Row],[电导电压+]]-电导数据02[[#This Row],[电导电压-]])</f>
        <v>298.24</v>
      </c>
      <c r="E97">
        <f>($I$2*$I$5)/(电导数据02[[#This Row],[电导电压]]*$I$3*$I$4)</f>
        <v>8.3825107296137333E-2</v>
      </c>
      <c r="F97" s="2">
        <f>1/电导数据02[[#This Row],[温度]]</f>
        <v>2.7894002789400278E-3</v>
      </c>
      <c r="G97" s="1">
        <f>1/电导数据02[[#This Row],[电导]]</f>
        <v>11.929600000000001</v>
      </c>
    </row>
    <row r="98" spans="1:7" x14ac:dyDescent="0.4">
      <c r="A98">
        <v>148.40299999999999</v>
      </c>
      <c r="B98">
        <v>-149.88399999999999</v>
      </c>
      <c r="C98">
        <v>357.9</v>
      </c>
      <c r="D98">
        <f>(电导数据02[[#This Row],[电导电压+]]-电导数据02[[#This Row],[电导电压-]])</f>
        <v>298.28699999999998</v>
      </c>
      <c r="E98">
        <f>($I$2*$I$5)/(电导数据02[[#This Row],[电导电压]]*$I$3*$I$4)</f>
        <v>8.3811899278211935E-2</v>
      </c>
      <c r="F98" s="2">
        <f>1/电导数据02[[#This Row],[温度]]</f>
        <v>2.7940765576976809E-3</v>
      </c>
      <c r="G98" s="1">
        <f>1/电导数据02[[#This Row],[电导]]</f>
        <v>11.931479999999999</v>
      </c>
    </row>
    <row r="99" spans="1:7" x14ac:dyDescent="0.4">
      <c r="A99">
        <v>148.333</v>
      </c>
      <c r="B99">
        <v>-149.83799999999999</v>
      </c>
      <c r="C99">
        <v>357.2</v>
      </c>
      <c r="D99">
        <f>(电导数据02[[#This Row],[电导电压+]]-电导数据02[[#This Row],[电导电压-]])</f>
        <v>298.17099999999999</v>
      </c>
      <c r="E99">
        <f>($I$2*$I$5)/(电导数据02[[#This Row],[电导电压]]*$I$3*$I$4)</f>
        <v>8.3844505334187441E-2</v>
      </c>
      <c r="F99" s="2">
        <f>1/电导数据02[[#This Row],[温度]]</f>
        <v>2.7995520716685329E-3</v>
      </c>
      <c r="G99" s="1">
        <f>1/电导数据02[[#This Row],[电导]]</f>
        <v>11.926839999999999</v>
      </c>
    </row>
    <row r="100" spans="1:7" x14ac:dyDescent="0.4">
      <c r="A100">
        <v>148.333</v>
      </c>
      <c r="B100">
        <v>-149.86099999999999</v>
      </c>
      <c r="C100">
        <v>356.6</v>
      </c>
      <c r="D100">
        <f>(电导数据02[[#This Row],[电导电压+]]-电导数据02[[#This Row],[电导电压-]])</f>
        <v>298.19399999999996</v>
      </c>
      <c r="E100">
        <f>($I$2*$I$5)/(电导数据02[[#This Row],[电导电压]]*$I$3*$I$4)</f>
        <v>8.3838038324044101E-2</v>
      </c>
      <c r="F100" s="2">
        <f>1/电导数据02[[#This Row],[温度]]</f>
        <v>2.8042624789680311E-3</v>
      </c>
      <c r="G100" s="1">
        <f>1/电导数据02[[#This Row],[电导]]</f>
        <v>11.927759999999997</v>
      </c>
    </row>
    <row r="101" spans="1:7" x14ac:dyDescent="0.4">
      <c r="A101">
        <v>148.333</v>
      </c>
      <c r="B101">
        <v>-149.76900000000001</v>
      </c>
      <c r="C101">
        <v>355.9</v>
      </c>
      <c r="D101">
        <f>(电导数据02[[#This Row],[电导电压+]]-电导数据02[[#This Row],[电导电压-]])</f>
        <v>298.10199999999998</v>
      </c>
      <c r="E101">
        <f>($I$2*$I$5)/(电导数据02[[#This Row],[电导电压]]*$I$3*$I$4)</f>
        <v>8.3863912352147921E-2</v>
      </c>
      <c r="F101" s="2">
        <f>1/电导数据02[[#This Row],[温度]]</f>
        <v>2.8097780275358249E-3</v>
      </c>
      <c r="G101" s="1">
        <f>1/电导数据02[[#This Row],[电导]]</f>
        <v>11.92408</v>
      </c>
    </row>
    <row r="102" spans="1:7" x14ac:dyDescent="0.4">
      <c r="A102">
        <v>148.19399999999999</v>
      </c>
      <c r="B102">
        <v>-149.63</v>
      </c>
      <c r="C102">
        <v>355.3</v>
      </c>
      <c r="D102">
        <f>(电导数据02[[#This Row],[电导电压+]]-电导数据02[[#This Row],[电导电压-]])</f>
        <v>297.82399999999996</v>
      </c>
      <c r="E102">
        <f>($I$2*$I$5)/(电导数据02[[#This Row],[电导电压]]*$I$3*$I$4)</f>
        <v>8.3942194047491134E-2</v>
      </c>
      <c r="F102" s="2">
        <f>1/电导数据02[[#This Row],[温度]]</f>
        <v>2.8145229383619475E-3</v>
      </c>
      <c r="G102" s="1">
        <f>1/电导数据02[[#This Row],[电导]]</f>
        <v>11.91296</v>
      </c>
    </row>
    <row r="103" spans="1:7" x14ac:dyDescent="0.4">
      <c r="A103">
        <v>148.102</v>
      </c>
      <c r="B103">
        <v>-149.60599999999999</v>
      </c>
      <c r="C103">
        <v>354.7</v>
      </c>
      <c r="D103">
        <f>(电导数据02[[#This Row],[电导电压+]]-电导数据02[[#This Row],[电导电压-]])</f>
        <v>297.70799999999997</v>
      </c>
      <c r="E103">
        <f>($I$2*$I$5)/(电导数据02[[#This Row],[电导电压]]*$I$3*$I$4)</f>
        <v>8.3974901581415351E-2</v>
      </c>
      <c r="F103" s="2">
        <f>1/电导数据02[[#This Row],[温度]]</f>
        <v>2.8192839018889204E-3</v>
      </c>
      <c r="G103" s="1">
        <f>1/电导数据02[[#This Row],[电导]]</f>
        <v>11.90832</v>
      </c>
    </row>
    <row r="104" spans="1:7" x14ac:dyDescent="0.4">
      <c r="A104">
        <v>147.96299999999999</v>
      </c>
      <c r="B104">
        <v>-149.44399999999999</v>
      </c>
      <c r="C104">
        <v>354.1</v>
      </c>
      <c r="D104">
        <f>(电导数据02[[#This Row],[电导电压+]]-电导数据02[[#This Row],[电导电压-]])</f>
        <v>297.40699999999998</v>
      </c>
      <c r="E104">
        <f>($I$2*$I$5)/(电导数据02[[#This Row],[电导电压]]*$I$3*$I$4)</f>
        <v>8.4059890991133354E-2</v>
      </c>
      <c r="F104" s="2">
        <f>1/电导数据02[[#This Row],[温度]]</f>
        <v>2.8240609997175936E-3</v>
      </c>
      <c r="G104" s="1">
        <f>1/电导数据02[[#This Row],[电导]]</f>
        <v>11.896280000000001</v>
      </c>
    </row>
    <row r="105" spans="1:7" x14ac:dyDescent="0.4">
      <c r="A105">
        <v>147.917</v>
      </c>
      <c r="B105">
        <v>-149.25899999999999</v>
      </c>
      <c r="C105">
        <v>353.5</v>
      </c>
      <c r="D105">
        <f>(电导数据02[[#This Row],[电导电压+]]-电导数据02[[#This Row],[电导电压-]])</f>
        <v>297.17599999999999</v>
      </c>
      <c r="E105">
        <f>($I$2*$I$5)/(电导数据02[[#This Row],[电导电压]]*$I$3*$I$4)</f>
        <v>8.412523218564083E-2</v>
      </c>
      <c r="F105" s="2">
        <f>1/电导数据02[[#This Row],[温度]]</f>
        <v>2.828854314002829E-3</v>
      </c>
      <c r="G105" s="1">
        <f>1/电导数据02[[#This Row],[电导]]</f>
        <v>11.887040000000001</v>
      </c>
    </row>
    <row r="106" spans="1:7" x14ac:dyDescent="0.4">
      <c r="A106">
        <v>147.73099999999999</v>
      </c>
      <c r="B106">
        <v>-149.25899999999999</v>
      </c>
      <c r="C106">
        <v>353</v>
      </c>
      <c r="D106">
        <f>(电导数据02[[#This Row],[电导电压+]]-电导数据02[[#This Row],[电导电压-]])</f>
        <v>296.99</v>
      </c>
      <c r="E106">
        <f>($I$2*$I$5)/(电导数据02[[#This Row],[电导电压]]*$I$3*$I$4)</f>
        <v>8.4177918448432615E-2</v>
      </c>
      <c r="F106" s="2">
        <f>1/电导数据02[[#This Row],[温度]]</f>
        <v>2.8328611898016999E-3</v>
      </c>
      <c r="G106" s="1">
        <f>1/电导数据02[[#This Row],[电导]]</f>
        <v>11.879599999999998</v>
      </c>
    </row>
    <row r="107" spans="1:7" x14ac:dyDescent="0.4">
      <c r="A107">
        <v>147.59299999999999</v>
      </c>
      <c r="B107">
        <v>-149.07400000000001</v>
      </c>
      <c r="C107">
        <v>352.4</v>
      </c>
      <c r="D107">
        <f>(电导数据02[[#This Row],[电导电压+]]-电导数据02[[#This Row],[电导电压-]])</f>
        <v>296.66700000000003</v>
      </c>
      <c r="E107">
        <f>($I$2*$I$5)/(电导数据02[[#This Row],[电导电压]]*$I$3*$I$4)</f>
        <v>8.4269568236440176E-2</v>
      </c>
      <c r="F107" s="2">
        <f>1/电导数据02[[#This Row],[温度]]</f>
        <v>2.8376844494892172E-3</v>
      </c>
      <c r="G107" s="1">
        <f>1/电导数据02[[#This Row],[电导]]</f>
        <v>11.866680000000001</v>
      </c>
    </row>
    <row r="108" spans="1:7" x14ac:dyDescent="0.4">
      <c r="A108">
        <v>147.477</v>
      </c>
      <c r="B108">
        <v>-148.935</v>
      </c>
      <c r="C108">
        <v>351.8</v>
      </c>
      <c r="D108">
        <f>(电导数据02[[#This Row],[电导电压+]]-电导数据02[[#This Row],[电导电压-]])</f>
        <v>296.41200000000003</v>
      </c>
      <c r="E108">
        <f>($I$2*$I$5)/(电导数据02[[#This Row],[电导电压]]*$I$3*$I$4)</f>
        <v>8.4342064423842483E-2</v>
      </c>
      <c r="F108" s="2">
        <f>1/电导数据02[[#This Row],[温度]]</f>
        <v>2.8425241614553724E-3</v>
      </c>
      <c r="G108" s="1">
        <f>1/电导数据02[[#This Row],[电导]]</f>
        <v>11.856480000000001</v>
      </c>
    </row>
    <row r="109" spans="1:7" x14ac:dyDescent="0.4">
      <c r="A109">
        <v>147.22200000000001</v>
      </c>
      <c r="B109">
        <v>-148.70400000000001</v>
      </c>
      <c r="C109">
        <v>351.3</v>
      </c>
      <c r="D109">
        <f>(电导数据02[[#This Row],[电导电压+]]-电导数据02[[#This Row],[电导电压-]])</f>
        <v>295.92600000000004</v>
      </c>
      <c r="E109">
        <f>($I$2*$I$5)/(电导数据02[[#This Row],[电导电压]]*$I$3*$I$4)</f>
        <v>8.4480579604360534E-2</v>
      </c>
      <c r="F109" s="2">
        <f>1/电导数据02[[#This Row],[温度]]</f>
        <v>2.8465698832906348E-3</v>
      </c>
      <c r="G109" s="1">
        <f>1/电导数据02[[#This Row],[电导]]</f>
        <v>11.837040000000002</v>
      </c>
    </row>
    <row r="110" spans="1:7" x14ac:dyDescent="0.4">
      <c r="A110">
        <v>147.17599999999999</v>
      </c>
      <c r="B110">
        <v>-148.51900000000001</v>
      </c>
      <c r="C110">
        <v>350.8</v>
      </c>
      <c r="D110">
        <f>(电导数据02[[#This Row],[电导电压+]]-电导数据02[[#This Row],[电导电压-]])</f>
        <v>295.69499999999999</v>
      </c>
      <c r="E110">
        <f>($I$2*$I$5)/(电导数据02[[#This Row],[电导电压]]*$I$3*$I$4)</f>
        <v>8.4546576709109048E-2</v>
      </c>
      <c r="F110" s="2">
        <f>1/电导数据02[[#This Row],[温度]]</f>
        <v>2.8506271379703536E-3</v>
      </c>
      <c r="G110" s="1">
        <f>1/电导数据02[[#This Row],[电导]]</f>
        <v>11.8278</v>
      </c>
    </row>
    <row r="111" spans="1:7" x14ac:dyDescent="0.4">
      <c r="A111">
        <v>146.94399999999999</v>
      </c>
      <c r="B111">
        <v>-148.333</v>
      </c>
      <c r="C111">
        <v>350.3</v>
      </c>
      <c r="D111">
        <f>(电导数据02[[#This Row],[电导电压+]]-电导数据02[[#This Row],[电导电压-]])</f>
        <v>295.27699999999999</v>
      </c>
      <c r="E111">
        <f>($I$2*$I$5)/(电导数据02[[#This Row],[电导电压]]*$I$3*$I$4)</f>
        <v>8.4666262526373534E-2</v>
      </c>
      <c r="F111" s="2">
        <f>1/电导数据02[[#This Row],[温度]]</f>
        <v>2.8546959748786752E-3</v>
      </c>
      <c r="G111" s="1">
        <f>1/电导数据02[[#This Row],[电导]]</f>
        <v>11.81108</v>
      </c>
    </row>
    <row r="112" spans="1:7" x14ac:dyDescent="0.4">
      <c r="A112">
        <v>146.82900000000001</v>
      </c>
      <c r="B112">
        <v>-148.148</v>
      </c>
      <c r="C112">
        <v>349.6</v>
      </c>
      <c r="D112">
        <f>(电导数据02[[#This Row],[电导电压+]]-电导数据02[[#This Row],[电导电压-]])</f>
        <v>294.97699999999998</v>
      </c>
      <c r="E112">
        <f>($I$2*$I$5)/(电导数据02[[#This Row],[电导电压]]*$I$3*$I$4)</f>
        <v>8.475237052380355E-2</v>
      </c>
      <c r="F112" s="2">
        <f>1/电导数据02[[#This Row],[温度]]</f>
        <v>2.860411899313501E-3</v>
      </c>
      <c r="G112" s="1">
        <f>1/电导数据02[[#This Row],[电导]]</f>
        <v>11.79908</v>
      </c>
    </row>
    <row r="113" spans="1:7" x14ac:dyDescent="0.4">
      <c r="A113">
        <v>146.52799999999999</v>
      </c>
      <c r="B113">
        <v>-147.96299999999999</v>
      </c>
      <c r="C113">
        <v>349</v>
      </c>
      <c r="D113">
        <f>(电导数据02[[#This Row],[电导电压+]]-电导数据02[[#This Row],[电导电压-]])</f>
        <v>294.49099999999999</v>
      </c>
      <c r="E113">
        <f>($I$2*$I$5)/(电导数据02[[#This Row],[电导电压]]*$I$3*$I$4)</f>
        <v>8.4892237793345135E-2</v>
      </c>
      <c r="F113" s="2">
        <f>1/电导数据02[[#This Row],[温度]]</f>
        <v>2.8653295128939827E-3</v>
      </c>
      <c r="G113" s="1">
        <f>1/电导数据02[[#This Row],[电导]]</f>
        <v>11.779639999999999</v>
      </c>
    </row>
    <row r="114" spans="1:7" x14ac:dyDescent="0.4">
      <c r="A114">
        <v>146.13399999999999</v>
      </c>
      <c r="B114">
        <v>-147.82400000000001</v>
      </c>
      <c r="C114">
        <v>348.4</v>
      </c>
      <c r="D114">
        <f>(电导数据02[[#This Row],[电导电压+]]-电导数据02[[#This Row],[电导电压-]])</f>
        <v>293.95799999999997</v>
      </c>
      <c r="E114">
        <f>($I$2*$I$5)/(电导数据02[[#This Row],[电导电压]]*$I$3*$I$4)</f>
        <v>8.5046163057307514E-2</v>
      </c>
      <c r="F114" s="2">
        <f>1/电导数据02[[#This Row],[温度]]</f>
        <v>2.8702640642939152E-3</v>
      </c>
      <c r="G114" s="1">
        <f>1/电导数据02[[#This Row],[电导]]</f>
        <v>11.758319999999999</v>
      </c>
    </row>
    <row r="115" spans="1:7" x14ac:dyDescent="0.4">
      <c r="A115">
        <v>145.97200000000001</v>
      </c>
      <c r="B115">
        <v>-147.56899999999999</v>
      </c>
      <c r="C115">
        <v>347.8</v>
      </c>
      <c r="D115">
        <f>(电导数据02[[#This Row],[电导电压+]]-电导数据02[[#This Row],[电导电压-]])</f>
        <v>293.541</v>
      </c>
      <c r="E115">
        <f>($I$2*$I$5)/(电导数据02[[#This Row],[电导电压]]*$I$3*$I$4)</f>
        <v>8.516697837780754E-2</v>
      </c>
      <c r="F115" s="2">
        <f>1/电导数据02[[#This Row],[温度]]</f>
        <v>2.8752156411730877E-3</v>
      </c>
      <c r="G115" s="1">
        <f>1/电导数据02[[#This Row],[电导]]</f>
        <v>11.741639999999999</v>
      </c>
    </row>
    <row r="116" spans="1:7" x14ac:dyDescent="0.4">
      <c r="A116">
        <v>145.74100000000001</v>
      </c>
      <c r="B116">
        <v>-147.22200000000001</v>
      </c>
      <c r="C116">
        <v>347.2</v>
      </c>
      <c r="D116">
        <f>(电导数据02[[#This Row],[电导电压+]]-电导数据02[[#This Row],[电导电压-]])</f>
        <v>292.96300000000002</v>
      </c>
      <c r="E116">
        <f>($I$2*$I$5)/(电导数据02[[#This Row],[电导电压]]*$I$3*$I$4)</f>
        <v>8.5335008175093777E-2</v>
      </c>
      <c r="F116" s="2">
        <f>1/电导数据02[[#This Row],[温度]]</f>
        <v>2.8801843317972351E-3</v>
      </c>
      <c r="G116" s="1">
        <f>1/电导数据02[[#This Row],[电导]]</f>
        <v>11.718520000000002</v>
      </c>
    </row>
    <row r="117" spans="1:7" x14ac:dyDescent="0.4">
      <c r="A117">
        <v>145.417</v>
      </c>
      <c r="B117">
        <v>-146.94399999999999</v>
      </c>
      <c r="C117">
        <v>346.5</v>
      </c>
      <c r="D117">
        <f>(电导数据02[[#This Row],[电导电压+]]-电导数据02[[#This Row],[电导电压-]])</f>
        <v>292.36099999999999</v>
      </c>
      <c r="E117">
        <f>($I$2*$I$5)/(电导数据02[[#This Row],[电导电压]]*$I$3*$I$4)</f>
        <v>8.5510721334240883E-2</v>
      </c>
      <c r="F117" s="2">
        <f>1/电导数据02[[#This Row],[温度]]</f>
        <v>2.886002886002886E-3</v>
      </c>
      <c r="G117" s="1">
        <f>1/电导数据02[[#This Row],[电导]]</f>
        <v>11.69444</v>
      </c>
    </row>
    <row r="118" spans="1:7" x14ac:dyDescent="0.4">
      <c r="A118">
        <v>145.185</v>
      </c>
      <c r="B118">
        <v>-146.71299999999999</v>
      </c>
      <c r="C118">
        <v>345.8</v>
      </c>
      <c r="D118">
        <f>(电导数据02[[#This Row],[电导电压+]]-电导数据02[[#This Row],[电导电压-]])</f>
        <v>291.89800000000002</v>
      </c>
      <c r="E118">
        <f>($I$2*$I$5)/(电导数据02[[#This Row],[电导电压]]*$I$3*$I$4)</f>
        <v>8.5646355918848352E-2</v>
      </c>
      <c r="F118" s="2">
        <f>1/电导数据02[[#This Row],[温度]]</f>
        <v>2.8918449971081549E-3</v>
      </c>
      <c r="G118" s="1">
        <f>1/电导数据02[[#This Row],[电导]]</f>
        <v>11.675920000000001</v>
      </c>
    </row>
    <row r="119" spans="1:7" x14ac:dyDescent="0.4">
      <c r="A119">
        <v>144.95400000000001</v>
      </c>
      <c r="B119">
        <v>-146.48099999999999</v>
      </c>
      <c r="C119">
        <v>345.3</v>
      </c>
      <c r="D119">
        <f>(电导数据02[[#This Row],[电导电压+]]-电导数据02[[#This Row],[电导电压-]])</f>
        <v>291.435</v>
      </c>
      <c r="E119">
        <f>($I$2*$I$5)/(电导数据02[[#This Row],[电导电压]]*$I$3*$I$4)</f>
        <v>8.5782421466193137E-2</v>
      </c>
      <c r="F119" s="2">
        <f>1/电导数据02[[#This Row],[温度]]</f>
        <v>2.8960324355632784E-3</v>
      </c>
      <c r="G119" s="1">
        <f>1/电导数据02[[#This Row],[电导]]</f>
        <v>11.657400000000001</v>
      </c>
    </row>
    <row r="120" spans="1:7" x14ac:dyDescent="0.4">
      <c r="A120">
        <v>144.63</v>
      </c>
      <c r="B120">
        <v>-146.13399999999999</v>
      </c>
      <c r="C120">
        <v>344.8</v>
      </c>
      <c r="D120">
        <f>(电导数据02[[#This Row],[电导电压+]]-电导数据02[[#This Row],[电导电压-]])</f>
        <v>290.76400000000001</v>
      </c>
      <c r="E120">
        <f>($I$2*$I$5)/(电导数据02[[#This Row],[电导电压]]*$I$3*$I$4)</f>
        <v>8.598038271587953E-2</v>
      </c>
      <c r="F120" s="2">
        <f>1/电导数据02[[#This Row],[温度]]</f>
        <v>2.9002320185614848E-3</v>
      </c>
      <c r="G120" s="1">
        <f>1/电导数据02[[#This Row],[电导]]</f>
        <v>11.630560000000003</v>
      </c>
    </row>
    <row r="121" spans="1:7" x14ac:dyDescent="0.4">
      <c r="A121">
        <v>144.25899999999999</v>
      </c>
      <c r="B121">
        <v>-145.92599999999999</v>
      </c>
      <c r="C121">
        <v>344.1</v>
      </c>
      <c r="D121">
        <f>(电导数据02[[#This Row],[电导电压+]]-电导数据02[[#This Row],[电导电压-]])</f>
        <v>290.18499999999995</v>
      </c>
      <c r="E121">
        <f>($I$2*$I$5)/(电导数据02[[#This Row],[电导电压]]*$I$3*$I$4)</f>
        <v>8.6151937557075661E-2</v>
      </c>
      <c r="F121" s="2">
        <f>1/电导数据02[[#This Row],[温度]]</f>
        <v>2.9061319383900026E-3</v>
      </c>
      <c r="G121" s="1">
        <f>1/电导数据02[[#This Row],[电导]]</f>
        <v>11.6074</v>
      </c>
    </row>
    <row r="122" spans="1:7" x14ac:dyDescent="0.4">
      <c r="A122">
        <v>143.88900000000001</v>
      </c>
      <c r="B122">
        <v>-145.53200000000001</v>
      </c>
      <c r="C122">
        <v>343.5</v>
      </c>
      <c r="D122">
        <f>(电导数据02[[#This Row],[电导电压+]]-电导数据02[[#This Row],[电导电压-]])</f>
        <v>289.42100000000005</v>
      </c>
      <c r="E122">
        <f>($I$2*$I$5)/(电导数据02[[#This Row],[电导电压]]*$I$3*$I$4)</f>
        <v>8.6379357406684357E-2</v>
      </c>
      <c r="F122" s="2">
        <f>1/电导数据02[[#This Row],[温度]]</f>
        <v>2.911208151382824E-3</v>
      </c>
      <c r="G122" s="1">
        <f>1/电导数据02[[#This Row],[电导]]</f>
        <v>11.576840000000002</v>
      </c>
    </row>
    <row r="123" spans="1:7" x14ac:dyDescent="0.4">
      <c r="A123">
        <v>143.70400000000001</v>
      </c>
      <c r="B123">
        <v>-145.32400000000001</v>
      </c>
      <c r="C123">
        <v>342.9</v>
      </c>
      <c r="D123">
        <f>(电导数据02[[#This Row],[电导电压+]]-电导数据02[[#This Row],[电导电压-]])</f>
        <v>289.02800000000002</v>
      </c>
      <c r="E123">
        <f>($I$2*$I$5)/(电导数据02[[#This Row],[电导电压]]*$I$3*$I$4)</f>
        <v>8.6496809997647278E-2</v>
      </c>
      <c r="F123" s="2">
        <f>1/电导数据02[[#This Row],[温度]]</f>
        <v>2.9163021289005542E-3</v>
      </c>
      <c r="G123" s="1">
        <f>1/电导数据02[[#This Row],[电导]]</f>
        <v>11.561120000000001</v>
      </c>
    </row>
    <row r="124" spans="1:7" x14ac:dyDescent="0.4">
      <c r="A124">
        <v>143.35599999999999</v>
      </c>
      <c r="B124">
        <v>-144.88399999999999</v>
      </c>
      <c r="C124">
        <v>342.4</v>
      </c>
      <c r="D124">
        <f>(电导数据02[[#This Row],[电导电压+]]-电导数据02[[#This Row],[电导电压-]])</f>
        <v>288.24</v>
      </c>
      <c r="E124">
        <f>($I$2*$I$5)/(电导数据02[[#This Row],[电导电压]]*$I$3*$I$4)</f>
        <v>8.6733277824035518E-2</v>
      </c>
      <c r="F124" s="2">
        <f>1/电导数据02[[#This Row],[温度]]</f>
        <v>2.9205607476635517E-3</v>
      </c>
      <c r="G124" s="1">
        <f>1/电导数据02[[#This Row],[电导]]</f>
        <v>11.5296</v>
      </c>
    </row>
    <row r="125" spans="1:7" x14ac:dyDescent="0.4">
      <c r="A125">
        <v>143.125</v>
      </c>
      <c r="B125">
        <v>-144.63</v>
      </c>
      <c r="C125">
        <v>341.9</v>
      </c>
      <c r="D125">
        <f>(电导数据02[[#This Row],[电导电压+]]-电导数据02[[#This Row],[电导电压-]])</f>
        <v>287.755</v>
      </c>
      <c r="E125">
        <f>($I$2*$I$5)/(电导数据02[[#This Row],[电导电压]]*$I$3*$I$4)</f>
        <v>8.6879463432433829E-2</v>
      </c>
      <c r="F125" s="2">
        <f>1/电导数据02[[#This Row],[温度]]</f>
        <v>2.9248318221702253E-3</v>
      </c>
      <c r="G125" s="1">
        <f>1/电导数据02[[#This Row],[电导]]</f>
        <v>11.510200000000001</v>
      </c>
    </row>
    <row r="126" spans="1:7" x14ac:dyDescent="0.4">
      <c r="A126">
        <v>142.755</v>
      </c>
      <c r="B126">
        <v>-144.25899999999999</v>
      </c>
      <c r="C126">
        <v>341.2</v>
      </c>
      <c r="D126">
        <f>(电导数据02[[#This Row],[电导电压+]]-电导数据02[[#This Row],[电导电压-]])</f>
        <v>287.01400000000001</v>
      </c>
      <c r="E126">
        <f>($I$2*$I$5)/(电导数据02[[#This Row],[电导电压]]*$I$3*$I$4)</f>
        <v>8.7103764973137196E-2</v>
      </c>
      <c r="F126" s="2">
        <f>1/电导数据02[[#This Row],[温度]]</f>
        <v>2.9308323563892145E-3</v>
      </c>
      <c r="G126" s="1">
        <f>1/电导数据02[[#This Row],[电导]]</f>
        <v>11.480560000000001</v>
      </c>
    </row>
    <row r="127" spans="1:7" x14ac:dyDescent="0.4">
      <c r="A127">
        <v>142.40700000000001</v>
      </c>
      <c r="B127">
        <v>-143.935</v>
      </c>
      <c r="C127">
        <v>340.6</v>
      </c>
      <c r="D127">
        <f>(电导数据02[[#This Row],[电导电压+]]-电导数据02[[#This Row],[电导电压-]])</f>
        <v>286.34199999999998</v>
      </c>
      <c r="E127">
        <f>($I$2*$I$5)/(电导数据02[[#This Row],[电导电压]]*$I$3*$I$4)</f>
        <v>8.7308183919927923E-2</v>
      </c>
      <c r="F127" s="2">
        <f>1/电导数据02[[#This Row],[温度]]</f>
        <v>2.935995302407516E-3</v>
      </c>
      <c r="G127" s="1">
        <f>1/电导数据02[[#This Row],[电导]]</f>
        <v>11.453679999999999</v>
      </c>
    </row>
    <row r="128" spans="1:7" x14ac:dyDescent="0.4">
      <c r="A128">
        <v>142.03700000000001</v>
      </c>
      <c r="B128">
        <v>-143.63399999999999</v>
      </c>
      <c r="C128">
        <v>340</v>
      </c>
      <c r="D128">
        <f>(电导数据02[[#This Row],[电导电压+]]-电导数据02[[#This Row],[电导电压-]])</f>
        <v>285.67099999999999</v>
      </c>
      <c r="E128">
        <f>($I$2*$I$5)/(电导数据02[[#This Row],[电导电压]]*$I$3*$I$4)</f>
        <v>8.7513258258626186E-2</v>
      </c>
      <c r="F128" s="2">
        <f>1/电导数据02[[#This Row],[温度]]</f>
        <v>2.9411764705882353E-3</v>
      </c>
      <c r="G128" s="1">
        <f>1/电导数据02[[#This Row],[电导]]</f>
        <v>11.426839999999999</v>
      </c>
    </row>
    <row r="129" spans="1:7" x14ac:dyDescent="0.4">
      <c r="A129">
        <v>141.82900000000001</v>
      </c>
      <c r="B129">
        <v>-143.31</v>
      </c>
      <c r="C129">
        <v>339.5</v>
      </c>
      <c r="D129">
        <f>(电导数据02[[#This Row],[电导电压+]]-电导数据02[[#This Row],[电导电压-]])</f>
        <v>285.13900000000001</v>
      </c>
      <c r="E129">
        <f>($I$2*$I$5)/(电导数据02[[#This Row],[电导电压]]*$I$3*$I$4)</f>
        <v>8.7676536706658856E-2</v>
      </c>
      <c r="F129" s="2">
        <f>1/电导数据02[[#This Row],[温度]]</f>
        <v>2.9455081001472753E-3</v>
      </c>
      <c r="G129" s="1">
        <f>1/电导数据02[[#This Row],[电导]]</f>
        <v>11.405559999999999</v>
      </c>
    </row>
    <row r="130" spans="1:7" x14ac:dyDescent="0.4">
      <c r="A130">
        <v>141.29599999999999</v>
      </c>
      <c r="B130">
        <v>-142.98599999999999</v>
      </c>
      <c r="C130">
        <v>338.9</v>
      </c>
      <c r="D130">
        <f>(电导数据02[[#This Row],[电导电压+]]-电导数据02[[#This Row],[电导电压-]])</f>
        <v>284.28199999999998</v>
      </c>
      <c r="E130">
        <f>($I$2*$I$5)/(电导数据02[[#This Row],[电导电压]]*$I$3*$I$4)</f>
        <v>8.7940847468358882E-2</v>
      </c>
      <c r="F130" s="2">
        <f>1/电导数据02[[#This Row],[温度]]</f>
        <v>2.9507229271171437E-3</v>
      </c>
      <c r="G130" s="1">
        <f>1/电导数据02[[#This Row],[电导]]</f>
        <v>11.37128</v>
      </c>
    </row>
    <row r="131" spans="1:7" x14ac:dyDescent="0.4">
      <c r="A131">
        <v>140.97200000000001</v>
      </c>
      <c r="B131">
        <v>-142.56899999999999</v>
      </c>
      <c r="C131">
        <v>338.3</v>
      </c>
      <c r="D131">
        <f>(电导数据02[[#This Row],[电导电压+]]-电导数据02[[#This Row],[电导电压-]])</f>
        <v>283.541</v>
      </c>
      <c r="E131">
        <f>($I$2*$I$5)/(电导数据02[[#This Row],[电导电压]]*$I$3*$I$4)</f>
        <v>8.817067020289833E-2</v>
      </c>
      <c r="F131" s="2">
        <f>1/电导数据02[[#This Row],[温度]]</f>
        <v>2.9559562518474726E-3</v>
      </c>
      <c r="G131" s="1">
        <f>1/电导数据02[[#This Row],[电导]]</f>
        <v>11.341640000000002</v>
      </c>
    </row>
    <row r="132" spans="1:7" x14ac:dyDescent="0.4">
      <c r="A132">
        <v>140.76400000000001</v>
      </c>
      <c r="B132">
        <v>-142.22200000000001</v>
      </c>
      <c r="C132">
        <v>337.6</v>
      </c>
      <c r="D132">
        <f>(电导数据02[[#This Row],[电导电压+]]-电导数据02[[#This Row],[电导电压-]])</f>
        <v>282.98599999999999</v>
      </c>
      <c r="E132">
        <f>($I$2*$I$5)/(电导数据02[[#This Row],[电导电压]]*$I$3*$I$4)</f>
        <v>8.8343592969263487E-2</v>
      </c>
      <c r="F132" s="2">
        <f>1/电导数据02[[#This Row],[温度]]</f>
        <v>2.9620853080568718E-3</v>
      </c>
      <c r="G132" s="1">
        <f>1/电导数据02[[#This Row],[电导]]</f>
        <v>11.319440000000002</v>
      </c>
    </row>
    <row r="133" spans="1:7" x14ac:dyDescent="0.4">
      <c r="A133">
        <v>140.417</v>
      </c>
      <c r="B133">
        <v>-141.92099999999999</v>
      </c>
      <c r="C133">
        <v>337.1</v>
      </c>
      <c r="D133">
        <f>(电导数据02[[#This Row],[电导电压+]]-电导数据02[[#This Row],[电导电压-]])</f>
        <v>282.33799999999997</v>
      </c>
      <c r="E133">
        <f>($I$2*$I$5)/(电导数据02[[#This Row],[电导电压]]*$I$3*$I$4)</f>
        <v>8.8546352244472937E-2</v>
      </c>
      <c r="F133" s="2">
        <f>1/电导数据02[[#This Row],[温度]]</f>
        <v>2.9664787896766538E-3</v>
      </c>
      <c r="G133" s="1">
        <f>1/电导数据02[[#This Row],[电导]]</f>
        <v>11.293519999999999</v>
      </c>
    </row>
    <row r="134" spans="1:7" x14ac:dyDescent="0.4">
      <c r="A134">
        <v>140.04599999999999</v>
      </c>
      <c r="B134">
        <v>-141.64400000000001</v>
      </c>
      <c r="C134">
        <v>336.5</v>
      </c>
      <c r="D134">
        <f>(电导数据02[[#This Row],[电导电压+]]-电导数据02[[#This Row],[电导电压-]])</f>
        <v>281.69</v>
      </c>
      <c r="E134">
        <f>($I$2*$I$5)/(电导数据02[[#This Row],[电导电压]]*$I$3*$I$4)</f>
        <v>8.875004437502218E-2</v>
      </c>
      <c r="F134" s="2">
        <f>1/电导数据02[[#This Row],[温度]]</f>
        <v>2.9717682020802376E-3</v>
      </c>
      <c r="G134" s="1">
        <f>1/电导数据02[[#This Row],[电导]]</f>
        <v>11.267600000000002</v>
      </c>
    </row>
    <row r="135" spans="1:7" x14ac:dyDescent="0.4">
      <c r="A135">
        <v>139.815</v>
      </c>
      <c r="B135">
        <v>-141.34299999999999</v>
      </c>
      <c r="C135">
        <v>336</v>
      </c>
      <c r="D135">
        <f>(电导数据02[[#This Row],[电导电压+]]-电导数据02[[#This Row],[电导电压-]])</f>
        <v>281.15800000000002</v>
      </c>
      <c r="E135">
        <f>($I$2*$I$5)/(电导数据02[[#This Row],[电导电压]]*$I$3*$I$4)</f>
        <v>8.891797494647137E-2</v>
      </c>
      <c r="F135" s="2">
        <f>1/电导数据02[[#This Row],[温度]]</f>
        <v>2.976190476190476E-3</v>
      </c>
      <c r="G135" s="1">
        <f>1/电导数据02[[#This Row],[电导]]</f>
        <v>11.246320000000001</v>
      </c>
    </row>
    <row r="136" spans="1:7" x14ac:dyDescent="0.4">
      <c r="A136">
        <v>139.51400000000001</v>
      </c>
      <c r="B136">
        <v>-141.20400000000001</v>
      </c>
      <c r="C136">
        <v>335.4</v>
      </c>
      <c r="D136">
        <f>(电导数据02[[#This Row],[电导电压+]]-电导数据02[[#This Row],[电导电压-]])</f>
        <v>280.71800000000002</v>
      </c>
      <c r="E136">
        <f>($I$2*$I$5)/(电导数据02[[#This Row],[电导电压]]*$I$3*$I$4)</f>
        <v>8.9057345806111465E-2</v>
      </c>
      <c r="F136" s="2">
        <f>1/电导数据02[[#This Row],[温度]]</f>
        <v>2.9815146094215863E-3</v>
      </c>
      <c r="G136" s="1">
        <f>1/电导数据02[[#This Row],[电导]]</f>
        <v>11.228720000000001</v>
      </c>
    </row>
    <row r="137" spans="1:7" x14ac:dyDescent="0.4">
      <c r="A137">
        <v>139.05099999999999</v>
      </c>
      <c r="B137">
        <v>-140.833</v>
      </c>
      <c r="C137">
        <v>334.9</v>
      </c>
      <c r="D137">
        <f>(电导数据02[[#This Row],[电导电压+]]-电导数据02[[#This Row],[电导电压-]])</f>
        <v>279.88400000000001</v>
      </c>
      <c r="E137">
        <f>($I$2*$I$5)/(电导数据02[[#This Row],[电导电压]]*$I$3*$I$4)</f>
        <v>8.9322719412327958E-2</v>
      </c>
      <c r="F137" s="2">
        <f>1/电导数据02[[#This Row],[温度]]</f>
        <v>2.9859659599880562E-3</v>
      </c>
      <c r="G137" s="1">
        <f>1/电导数据02[[#This Row],[电导]]</f>
        <v>11.195360000000001</v>
      </c>
    </row>
    <row r="138" spans="1:7" x14ac:dyDescent="0.4">
      <c r="A138">
        <v>138.81899999999999</v>
      </c>
      <c r="B138">
        <v>-140.32400000000001</v>
      </c>
      <c r="C138">
        <v>334.4</v>
      </c>
      <c r="D138">
        <f>(电导数据02[[#This Row],[电导电压+]]-电导数据02[[#This Row],[电导电压-]])</f>
        <v>279.14300000000003</v>
      </c>
      <c r="E138">
        <f>($I$2*$I$5)/(电导数据02[[#This Row],[电导电压]]*$I$3*$I$4)</f>
        <v>8.95598313409256E-2</v>
      </c>
      <c r="F138" s="2">
        <f>1/电导数据02[[#This Row],[温度]]</f>
        <v>2.9904306220095694E-3</v>
      </c>
      <c r="G138" s="1">
        <f>1/电导数据02[[#This Row],[电导]]</f>
        <v>11.165720000000002</v>
      </c>
    </row>
    <row r="139" spans="1:7" x14ac:dyDescent="0.4">
      <c r="A139">
        <v>138.495</v>
      </c>
      <c r="B139">
        <v>-140.16200000000001</v>
      </c>
      <c r="C139">
        <v>333.7</v>
      </c>
      <c r="D139">
        <f>(电导数据02[[#This Row],[电导电压+]]-电导数据02[[#This Row],[电导电压-]])</f>
        <v>278.65700000000004</v>
      </c>
      <c r="E139">
        <f>($I$2*$I$5)/(电导数据02[[#This Row],[电导电压]]*$I$3*$I$4)</f>
        <v>8.9716030819250878E-2</v>
      </c>
      <c r="F139" s="2">
        <f>1/电导数据02[[#This Row],[温度]]</f>
        <v>2.9967036260113876E-3</v>
      </c>
      <c r="G139" s="1">
        <f>1/电导数据02[[#This Row],[电导]]</f>
        <v>11.146280000000004</v>
      </c>
    </row>
    <row r="140" spans="1:7" x14ac:dyDescent="0.4">
      <c r="A140">
        <v>138.05600000000001</v>
      </c>
      <c r="B140">
        <v>-139.792</v>
      </c>
      <c r="C140">
        <v>333.2</v>
      </c>
      <c r="D140">
        <f>(电导数据02[[#This Row],[电导电压+]]-电导数据02[[#This Row],[电导电压-]])</f>
        <v>277.84800000000001</v>
      </c>
      <c r="E140">
        <f>($I$2*$I$5)/(电导数据02[[#This Row],[电导电压]]*$I$3*$I$4)</f>
        <v>8.9977253750251923E-2</v>
      </c>
      <c r="F140" s="2">
        <f>1/电导数据02[[#This Row],[温度]]</f>
        <v>3.0012004801920769E-3</v>
      </c>
      <c r="G140" s="1">
        <f>1/电导数据02[[#This Row],[电导]]</f>
        <v>11.113920000000002</v>
      </c>
    </row>
    <row r="141" spans="1:7" x14ac:dyDescent="0.4">
      <c r="A141">
        <v>137.84700000000001</v>
      </c>
      <c r="B141">
        <v>-139.42099999999999</v>
      </c>
      <c r="C141">
        <v>332.7</v>
      </c>
      <c r="D141">
        <f>(电导数据02[[#This Row],[电导电压+]]-电导数据02[[#This Row],[电导电压-]])</f>
        <v>277.26800000000003</v>
      </c>
      <c r="E141">
        <f>($I$2*$I$5)/(电导数据02[[#This Row],[电导电压]]*$I$3*$I$4)</f>
        <v>9.016547167361541E-2</v>
      </c>
      <c r="F141" s="2">
        <f>1/电导数据02[[#This Row],[温度]]</f>
        <v>3.0057108506161708E-3</v>
      </c>
      <c r="G141" s="1">
        <f>1/电导数据02[[#This Row],[电导]]</f>
        <v>11.090720000000001</v>
      </c>
    </row>
    <row r="142" spans="1:7" x14ac:dyDescent="0.4">
      <c r="A142">
        <v>137.22200000000001</v>
      </c>
      <c r="B142">
        <v>-138.88900000000001</v>
      </c>
      <c r="C142">
        <v>332.1</v>
      </c>
      <c r="D142">
        <f>(电导数据02[[#This Row],[电导电压+]]-电导数据02[[#This Row],[电导电压-]])</f>
        <v>276.11099999999999</v>
      </c>
      <c r="E142">
        <f>($I$2*$I$5)/(电导数据02[[#This Row],[电导电压]]*$I$3*$I$4)</f>
        <v>9.0543295993278067E-2</v>
      </c>
      <c r="F142" s="2">
        <f>1/电导数据02[[#This Row],[温度]]</f>
        <v>3.0111412225233363E-3</v>
      </c>
      <c r="G142" s="1">
        <f>1/电导数据02[[#This Row],[电导]]</f>
        <v>11.04444</v>
      </c>
    </row>
    <row r="143" spans="1:7" x14ac:dyDescent="0.4">
      <c r="A143">
        <v>136.852</v>
      </c>
      <c r="B143">
        <v>-138.63399999999999</v>
      </c>
      <c r="C143">
        <v>331.5</v>
      </c>
      <c r="D143">
        <f>(电导数据02[[#This Row],[电导电压+]]-电导数据02[[#This Row],[电导电压-]])</f>
        <v>275.48599999999999</v>
      </c>
      <c r="E143">
        <f>($I$2*$I$5)/(电导数据02[[#This Row],[电导电压]]*$I$3*$I$4)</f>
        <v>9.0748713183247065E-2</v>
      </c>
      <c r="F143" s="2">
        <f>1/电导数据02[[#This Row],[温度]]</f>
        <v>3.0165912518853697E-3</v>
      </c>
      <c r="G143" s="1">
        <f>1/电导数据02[[#This Row],[电导]]</f>
        <v>11.019439999999999</v>
      </c>
    </row>
    <row r="144" spans="1:7" x14ac:dyDescent="0.4">
      <c r="A144">
        <v>136.458</v>
      </c>
      <c r="B144">
        <v>-138.148</v>
      </c>
      <c r="C144">
        <v>331</v>
      </c>
      <c r="D144">
        <f>(电导数据02[[#This Row],[电导电压+]]-电导数据02[[#This Row],[电导电压-]])</f>
        <v>274.60599999999999</v>
      </c>
      <c r="E144">
        <f>($I$2*$I$5)/(电导数据02[[#This Row],[电导电压]]*$I$3*$I$4)</f>
        <v>9.1039525720486791E-2</v>
      </c>
      <c r="F144" s="2">
        <f>1/电导数据02[[#This Row],[温度]]</f>
        <v>3.0211480362537764E-3</v>
      </c>
      <c r="G144" s="1">
        <f>1/电导数据02[[#This Row],[电导]]</f>
        <v>10.984240000000002</v>
      </c>
    </row>
    <row r="145" spans="1:7" x14ac:dyDescent="0.4">
      <c r="A145">
        <v>136.11099999999999</v>
      </c>
      <c r="B145">
        <v>-137.77799999999999</v>
      </c>
      <c r="C145">
        <v>330.5</v>
      </c>
      <c r="D145">
        <f>(电导数据02[[#This Row],[电导电压+]]-电导数据02[[#This Row],[电导电压-]])</f>
        <v>273.88900000000001</v>
      </c>
      <c r="E145">
        <f>($I$2*$I$5)/(电导数据02[[#This Row],[电导电压]]*$I$3*$I$4)</f>
        <v>9.1277853436976267E-2</v>
      </c>
      <c r="F145" s="2">
        <f>1/电导数据02[[#This Row],[温度]]</f>
        <v>3.0257186081694403E-3</v>
      </c>
      <c r="G145" s="1">
        <f>1/电导数据02[[#This Row],[电导]]</f>
        <v>10.955560000000004</v>
      </c>
    </row>
    <row r="146" spans="1:7" x14ac:dyDescent="0.4">
      <c r="A146">
        <v>135.78700000000001</v>
      </c>
      <c r="B146">
        <v>-137.45400000000001</v>
      </c>
      <c r="C146">
        <v>329.9</v>
      </c>
      <c r="D146">
        <f>(电导数据02[[#This Row],[电导电压+]]-电导数据02[[#This Row],[电导电压-]])</f>
        <v>273.24099999999999</v>
      </c>
      <c r="E146">
        <f>($I$2*$I$5)/(电导数据02[[#This Row],[电导电压]]*$I$3*$I$4)</f>
        <v>9.1494321862385222E-2</v>
      </c>
      <c r="F146" s="2">
        <f>1/电导数据02[[#This Row],[温度]]</f>
        <v>3.031221582297666E-3</v>
      </c>
      <c r="G146" s="1">
        <f>1/电导数据02[[#This Row],[电导]]</f>
        <v>10.929639999999999</v>
      </c>
    </row>
    <row r="147" spans="1:7" x14ac:dyDescent="0.4">
      <c r="A147">
        <v>135.48599999999999</v>
      </c>
      <c r="B147">
        <v>-137.22200000000001</v>
      </c>
      <c r="C147">
        <v>329.4</v>
      </c>
      <c r="D147">
        <f>(电导数据02[[#This Row],[电导电压+]]-电导数据02[[#This Row],[电导电压-]])</f>
        <v>272.70799999999997</v>
      </c>
      <c r="E147">
        <f>($I$2*$I$5)/(电导数据02[[#This Row],[电导电压]]*$I$3*$I$4)</f>
        <v>9.1673144902239753E-2</v>
      </c>
      <c r="F147" s="2">
        <f>1/电导数据02[[#This Row],[温度]]</f>
        <v>3.0358227079538558E-3</v>
      </c>
      <c r="G147" s="1">
        <f>1/电导数据02[[#This Row],[电导]]</f>
        <v>10.90832</v>
      </c>
    </row>
    <row r="148" spans="1:7" x14ac:dyDescent="0.4">
      <c r="A148">
        <v>135.04599999999999</v>
      </c>
      <c r="B148">
        <v>-136.69</v>
      </c>
      <c r="C148">
        <v>328.8</v>
      </c>
      <c r="D148">
        <f>(电导数据02[[#This Row],[电导电压+]]-电导数据02[[#This Row],[电导电压-]])</f>
        <v>271.73599999999999</v>
      </c>
      <c r="E148">
        <f>($I$2*$I$5)/(电导数据02[[#This Row],[电导电压]]*$I$3*$I$4)</f>
        <v>9.2001059852209494E-2</v>
      </c>
      <c r="F148" s="2">
        <f>1/电导数据02[[#This Row],[温度]]</f>
        <v>3.0413625304136251E-3</v>
      </c>
      <c r="G148" s="1">
        <f>1/电导数据02[[#This Row],[电导]]</f>
        <v>10.869440000000001</v>
      </c>
    </row>
    <row r="149" spans="1:7" x14ac:dyDescent="0.4">
      <c r="A149">
        <v>134.83799999999999</v>
      </c>
      <c r="B149">
        <v>-136.48099999999999</v>
      </c>
      <c r="C149">
        <v>328.3</v>
      </c>
      <c r="D149">
        <f>(电导数据02[[#This Row],[电导电压+]]-电导数据02[[#This Row],[电导电压-]])</f>
        <v>271.31899999999996</v>
      </c>
      <c r="E149">
        <f>($I$2*$I$5)/(电导数据02[[#This Row],[电导电压]]*$I$3*$I$4)</f>
        <v>9.2142459613959962E-2</v>
      </c>
      <c r="F149" s="2">
        <f>1/电导数据02[[#This Row],[温度]]</f>
        <v>3.0459945172098689E-3</v>
      </c>
      <c r="G149" s="1">
        <f>1/电导数据02[[#This Row],[电导]]</f>
        <v>10.852759999999998</v>
      </c>
    </row>
    <row r="150" spans="1:7" x14ac:dyDescent="0.4">
      <c r="A150">
        <v>134.44399999999999</v>
      </c>
      <c r="B150">
        <v>-136.08799999999999</v>
      </c>
      <c r="C150">
        <v>327.8</v>
      </c>
      <c r="D150">
        <f>(电导数据02[[#This Row],[电导电压+]]-电导数据02[[#This Row],[电导电压-]])</f>
        <v>270.53199999999998</v>
      </c>
      <c r="E150">
        <f>($I$2*$I$5)/(电导数据02[[#This Row],[电导电压]]*$I$3*$I$4)</f>
        <v>9.2410509662442894E-2</v>
      </c>
      <c r="F150" s="2">
        <f>1/电导数据02[[#This Row],[温度]]</f>
        <v>3.0506406345332518E-3</v>
      </c>
      <c r="G150" s="1">
        <f>1/电导数据02[[#This Row],[电导]]</f>
        <v>10.82128</v>
      </c>
    </row>
    <row r="151" spans="1:7" x14ac:dyDescent="0.4">
      <c r="A151">
        <v>133.91200000000001</v>
      </c>
      <c r="B151">
        <v>-135.74100000000001</v>
      </c>
      <c r="C151">
        <v>327.3</v>
      </c>
      <c r="D151">
        <f>(电导数据02[[#This Row],[电导电压+]]-电导数据02[[#This Row],[电导电压-]])</f>
        <v>269.65300000000002</v>
      </c>
      <c r="E151">
        <f>($I$2*$I$5)/(电导数据02[[#This Row],[电导电压]]*$I$3*$I$4)</f>
        <v>9.271174435292763E-2</v>
      </c>
      <c r="F151" s="2">
        <f>1/电导数据02[[#This Row],[温度]]</f>
        <v>3.0553009471432934E-3</v>
      </c>
      <c r="G151" s="1">
        <f>1/电导数据02[[#This Row],[电导]]</f>
        <v>10.786120000000002</v>
      </c>
    </row>
    <row r="152" spans="1:7" x14ac:dyDescent="0.4">
      <c r="A152">
        <v>133.70400000000001</v>
      </c>
      <c r="B152">
        <v>-135.417</v>
      </c>
      <c r="C152">
        <v>326.7</v>
      </c>
      <c r="D152">
        <f>(电导数据02[[#This Row],[电导电压+]]-电导数据02[[#This Row],[电导电压-]])</f>
        <v>269.12099999999998</v>
      </c>
      <c r="E152">
        <f>($I$2*$I$5)/(电导数据02[[#This Row],[电导电压]]*$I$3*$I$4)</f>
        <v>9.2895017482842276E-2</v>
      </c>
      <c r="F152" s="2">
        <f>1/电导数据02[[#This Row],[温度]]</f>
        <v>3.0609121518212429E-3</v>
      </c>
      <c r="G152" s="1">
        <f>1/电导数据02[[#This Row],[电导]]</f>
        <v>10.764840000000001</v>
      </c>
    </row>
    <row r="153" spans="1:7" x14ac:dyDescent="0.4">
      <c r="A153">
        <v>133.333</v>
      </c>
      <c r="B153">
        <v>-134.90700000000001</v>
      </c>
      <c r="C153">
        <v>326.2</v>
      </c>
      <c r="D153">
        <f>(电导数据02[[#This Row],[电导电压+]]-电导数据02[[#This Row],[电导电压-]])</f>
        <v>268.24</v>
      </c>
      <c r="E153">
        <f>($I$2*$I$5)/(电导数据02[[#This Row],[电导电压]]*$I$3*$I$4)</f>
        <v>9.3200119296152684E-2</v>
      </c>
      <c r="F153" s="2">
        <f>1/电导数据02[[#This Row],[温度]]</f>
        <v>3.0656039239730227E-3</v>
      </c>
      <c r="G153" s="1">
        <f>1/电导数据02[[#This Row],[电导]]</f>
        <v>10.729600000000001</v>
      </c>
    </row>
    <row r="154" spans="1:7" x14ac:dyDescent="0.4">
      <c r="A154">
        <v>133.07900000000001</v>
      </c>
      <c r="B154">
        <v>-134.745</v>
      </c>
      <c r="C154">
        <v>325.60000000000002</v>
      </c>
      <c r="D154">
        <f>(电导数据02[[#This Row],[电导电压+]]-电导数据02[[#This Row],[电导电压-]])</f>
        <v>267.82400000000001</v>
      </c>
      <c r="E154">
        <f>($I$2*$I$5)/(电导数据02[[#This Row],[电导电压]]*$I$3*$I$4)</f>
        <v>9.3344883206882126E-2</v>
      </c>
      <c r="F154" s="2">
        <f>1/电导数据02[[#This Row],[温度]]</f>
        <v>3.0712530712530711E-3</v>
      </c>
      <c r="G154" s="1">
        <f>1/电导数据02[[#This Row],[电导]]</f>
        <v>10.712960000000001</v>
      </c>
    </row>
    <row r="155" spans="1:7" x14ac:dyDescent="0.4">
      <c r="A155">
        <v>132.43100000000001</v>
      </c>
      <c r="B155">
        <v>-134.25899999999999</v>
      </c>
      <c r="C155">
        <v>325.10000000000002</v>
      </c>
      <c r="D155">
        <f>(电导数据02[[#This Row],[电导电压+]]-电导数据02[[#This Row],[电导电压-]])</f>
        <v>266.69</v>
      </c>
      <c r="E155">
        <f>($I$2*$I$5)/(电导数据02[[#This Row],[电导电压]]*$I$3*$I$4)</f>
        <v>9.3741797592710632E-2</v>
      </c>
      <c r="F155" s="2">
        <f>1/电导数据02[[#This Row],[温度]]</f>
        <v>3.075976622577668E-3</v>
      </c>
      <c r="G155" s="1">
        <f>1/电导数据02[[#This Row],[电导]]</f>
        <v>10.6676</v>
      </c>
    </row>
    <row r="156" spans="1:7" x14ac:dyDescent="0.4">
      <c r="A156">
        <v>132.315</v>
      </c>
      <c r="B156">
        <v>-133.98099999999999</v>
      </c>
      <c r="C156">
        <v>324.60000000000002</v>
      </c>
      <c r="D156">
        <f>(电导数据02[[#This Row],[电导电压+]]-电导数据02[[#This Row],[电导电压-]])</f>
        <v>266.29599999999999</v>
      </c>
      <c r="E156">
        <f>($I$2*$I$5)/(电导数据02[[#This Row],[电导电压]]*$I$3*$I$4)</f>
        <v>9.3880493886502242E-2</v>
      </c>
      <c r="F156" s="2">
        <f>1/电导数据02[[#This Row],[温度]]</f>
        <v>3.0807147258163892E-3</v>
      </c>
      <c r="G156" s="1">
        <f>1/电导数据02[[#This Row],[电导]]</f>
        <v>10.65184</v>
      </c>
    </row>
    <row r="157" spans="1:7" x14ac:dyDescent="0.4">
      <c r="A157">
        <v>131.94399999999999</v>
      </c>
      <c r="B157">
        <v>-133.542</v>
      </c>
      <c r="C157">
        <v>324</v>
      </c>
      <c r="D157">
        <f>(电导数据02[[#This Row],[电导电压+]]-电导数据02[[#This Row],[电导电压-]])</f>
        <v>265.48599999999999</v>
      </c>
      <c r="E157">
        <f>($I$2*$I$5)/(电导数据02[[#This Row],[电导电压]]*$I$3*$I$4)</f>
        <v>9.416692405625908E-2</v>
      </c>
      <c r="F157" s="2">
        <f>1/电导数据02[[#This Row],[温度]]</f>
        <v>3.0864197530864196E-3</v>
      </c>
      <c r="G157" s="1">
        <f>1/电导数据02[[#This Row],[电导]]</f>
        <v>10.619440000000001</v>
      </c>
    </row>
    <row r="158" spans="1:7" x14ac:dyDescent="0.4">
      <c r="A158">
        <v>131.36600000000001</v>
      </c>
      <c r="B158">
        <v>-133.148</v>
      </c>
      <c r="C158">
        <v>323.39999999999998</v>
      </c>
      <c r="D158">
        <f>(电导数据02[[#This Row],[电导电压+]]-电导数据02[[#This Row],[电导电压-]])</f>
        <v>264.51400000000001</v>
      </c>
      <c r="E158">
        <f>($I$2*$I$5)/(电导数据02[[#This Row],[电导电压]]*$I$3*$I$4)</f>
        <v>9.4512955835985998E-2</v>
      </c>
      <c r="F158" s="2">
        <f>1/电导数据02[[#This Row],[温度]]</f>
        <v>3.0921459492888066E-3</v>
      </c>
      <c r="G158" s="1">
        <f>1/电导数据02[[#This Row],[电导]]</f>
        <v>10.58056</v>
      </c>
    </row>
    <row r="159" spans="1:7" x14ac:dyDescent="0.4">
      <c r="A159">
        <v>130.995</v>
      </c>
      <c r="B159">
        <v>-132.66200000000001</v>
      </c>
      <c r="C159">
        <v>322.89999999999998</v>
      </c>
      <c r="D159">
        <f>(电导数据02[[#This Row],[电导电压+]]-电导数据02[[#This Row],[电导电压-]])</f>
        <v>263.65700000000004</v>
      </c>
      <c r="E159">
        <f>($I$2*$I$5)/(电导数据02[[#This Row],[电导电压]]*$I$3*$I$4)</f>
        <v>9.4820164076811903E-2</v>
      </c>
      <c r="F159" s="2">
        <f>1/电导数据02[[#This Row],[温度]]</f>
        <v>3.0969340353050484E-3</v>
      </c>
      <c r="G159" s="1">
        <f>1/电导数据02[[#This Row],[电导]]</f>
        <v>10.546280000000001</v>
      </c>
    </row>
    <row r="160" spans="1:7" x14ac:dyDescent="0.4">
      <c r="A160">
        <v>130.67099999999999</v>
      </c>
      <c r="B160">
        <v>-132.292</v>
      </c>
      <c r="C160">
        <v>322.39999999999998</v>
      </c>
      <c r="D160">
        <f>(电导数据02[[#This Row],[电导电压+]]-电导数据02[[#This Row],[电导电压-]])</f>
        <v>262.96299999999997</v>
      </c>
      <c r="E160">
        <f>($I$2*$I$5)/(电导数据02[[#This Row],[电导电压]]*$I$3*$I$4)</f>
        <v>9.5070409145012802E-2</v>
      </c>
      <c r="F160" s="2">
        <f>1/电导数据02[[#This Row],[温度]]</f>
        <v>3.1017369727047149E-3</v>
      </c>
      <c r="G160" s="1">
        <f>1/电导数据02[[#This Row],[电导]]</f>
        <v>10.518519999999999</v>
      </c>
    </row>
    <row r="161" spans="1:7" x14ac:dyDescent="0.4">
      <c r="A161">
        <v>130.208</v>
      </c>
      <c r="B161">
        <v>-132.01400000000001</v>
      </c>
      <c r="C161">
        <v>321.8</v>
      </c>
      <c r="D161">
        <f>(电导数据02[[#This Row],[电导电压+]]-电导数据02[[#This Row],[电导电压-]])</f>
        <v>262.22199999999998</v>
      </c>
      <c r="E161">
        <f>($I$2*$I$5)/(电导数据02[[#This Row],[电导电压]]*$I$3*$I$4)</f>
        <v>9.5339063846664282E-2</v>
      </c>
      <c r="F161" s="2">
        <f>1/电导数据02[[#This Row],[温度]]</f>
        <v>3.1075201988812924E-3</v>
      </c>
      <c r="G161" s="1">
        <f>1/电导数据02[[#This Row],[电导]]</f>
        <v>10.48888</v>
      </c>
    </row>
    <row r="162" spans="1:7" x14ac:dyDescent="0.4">
      <c r="A162">
        <v>129.815</v>
      </c>
      <c r="B162">
        <v>-131.55099999999999</v>
      </c>
      <c r="C162">
        <v>321.2</v>
      </c>
      <c r="D162">
        <f>(电导数据02[[#This Row],[电导电压+]]-电导数据02[[#This Row],[电导电压-]])</f>
        <v>261.36599999999999</v>
      </c>
      <c r="E162">
        <f>($I$2*$I$5)/(电导数据02[[#This Row],[电导电压]]*$I$3*$I$4)</f>
        <v>9.5651308892510889E-2</v>
      </c>
      <c r="F162" s="2">
        <f>1/电导数据02[[#This Row],[温度]]</f>
        <v>3.1133250311332506E-3</v>
      </c>
      <c r="G162" s="1">
        <f>1/电导数据02[[#This Row],[电导]]</f>
        <v>10.454639999999999</v>
      </c>
    </row>
    <row r="163" spans="1:7" x14ac:dyDescent="0.4">
      <c r="A163">
        <v>129.44399999999999</v>
      </c>
      <c r="B163">
        <v>-131.29599999999999</v>
      </c>
      <c r="C163">
        <v>320.7</v>
      </c>
      <c r="D163">
        <f>(电导数据02[[#This Row],[电导电压+]]-电导数据02[[#This Row],[电导电压-]])</f>
        <v>260.74</v>
      </c>
      <c r="E163">
        <f>($I$2*$I$5)/(电导数据02[[#This Row],[电导电压]]*$I$3*$I$4)</f>
        <v>9.5880954207256258E-2</v>
      </c>
      <c r="F163" s="2">
        <f>1/电导数据02[[#This Row],[温度]]</f>
        <v>3.1181789834736516E-3</v>
      </c>
      <c r="G163" s="1">
        <f>1/电导数据02[[#This Row],[电导]]</f>
        <v>10.429600000000001</v>
      </c>
    </row>
    <row r="164" spans="1:7" x14ac:dyDescent="0.4">
      <c r="A164">
        <v>129.14400000000001</v>
      </c>
      <c r="B164">
        <v>-130.85599999999999</v>
      </c>
      <c r="C164">
        <v>320.2</v>
      </c>
      <c r="D164">
        <f>(电导数据02[[#This Row],[电导电压+]]-电导数据02[[#This Row],[电导电压-]])</f>
        <v>260</v>
      </c>
      <c r="E164">
        <f>($I$2*$I$5)/(电导数据02[[#This Row],[电导电压]]*$I$3*$I$4)</f>
        <v>9.6153846153846145E-2</v>
      </c>
      <c r="F164" s="2">
        <f>1/电导数据02[[#This Row],[温度]]</f>
        <v>3.1230480949406623E-3</v>
      </c>
      <c r="G164" s="1">
        <f>1/电导数据02[[#This Row],[电导]]</f>
        <v>10.4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4B15-832F-4B67-8FAA-BEB2EA79ABAD}">
  <dimension ref="A1:H44"/>
  <sheetViews>
    <sheetView workbookViewId="0">
      <selection activeCell="L34" sqref="L34"/>
    </sheetView>
  </sheetViews>
  <sheetFormatPr defaultRowHeight="13.9" x14ac:dyDescent="0.4"/>
  <cols>
    <col min="1" max="5" width="11.19921875" bestFit="1" customWidth="1"/>
    <col min="8" max="8" width="9.06640625" style="2"/>
  </cols>
  <sheetData>
    <row r="1" spans="1:8" x14ac:dyDescent="0.4">
      <c r="A1" t="s">
        <v>15</v>
      </c>
      <c r="B1" t="s">
        <v>12</v>
      </c>
      <c r="C1" t="s">
        <v>14</v>
      </c>
      <c r="D1" t="s">
        <v>13</v>
      </c>
      <c r="E1" t="s">
        <v>0</v>
      </c>
      <c r="F1" t="s">
        <v>16</v>
      </c>
      <c r="G1" t="s">
        <v>17</v>
      </c>
      <c r="H1" s="2" t="s">
        <v>11</v>
      </c>
    </row>
    <row r="2" spans="1:8" x14ac:dyDescent="0.4">
      <c r="A2">
        <v>-0.21099999999999999</v>
      </c>
      <c r="B2">
        <v>0.31900000000000001</v>
      </c>
      <c r="C2">
        <v>0.311</v>
      </c>
      <c r="D2">
        <v>-0.22</v>
      </c>
      <c r="E2">
        <v>425.5</v>
      </c>
      <c r="F2">
        <f>(-霍尔数据01[[#This Row],[U4]]+霍尔数据01[[#This Row],[U1]]+霍尔数据01[[#This Row],[U3]]-霍尔数据01[[#This Row],[U2]])/4</f>
        <v>0.26524999999999999</v>
      </c>
      <c r="G2">
        <f>霍尔数据01[[#This Row],[Uh]]*0.06*10^8/(1*200)</f>
        <v>7957.4999999999991</v>
      </c>
      <c r="H2" s="2">
        <f>1/霍尔数据01[[#This Row],[温度]]</f>
        <v>2.3501762632197414E-3</v>
      </c>
    </row>
    <row r="3" spans="1:8" x14ac:dyDescent="0.4">
      <c r="A3">
        <v>-0.20499999999999999</v>
      </c>
      <c r="B3">
        <v>0.308</v>
      </c>
      <c r="C3">
        <v>0.315</v>
      </c>
      <c r="D3">
        <v>-0.21199999999999999</v>
      </c>
      <c r="E3">
        <v>425.3</v>
      </c>
      <c r="F3">
        <f>(-霍尔数据01[[#This Row],[U4]]+霍尔数据01[[#This Row],[U1]]+霍尔数据01[[#This Row],[U3]]-霍尔数据01[[#This Row],[U2]])/4</f>
        <v>0.26</v>
      </c>
      <c r="G3">
        <f>霍尔数据01[[#This Row],[Uh]]*0.06*10^8/(1*200)</f>
        <v>7800</v>
      </c>
      <c r="H3" s="2">
        <f>1/霍尔数据01[[#This Row],[温度]]</f>
        <v>2.3512814483893723E-3</v>
      </c>
    </row>
    <row r="4" spans="1:8" x14ac:dyDescent="0.4">
      <c r="A4">
        <v>-0.222</v>
      </c>
      <c r="B4">
        <v>0.32500000000000001</v>
      </c>
      <c r="C4">
        <v>0.311</v>
      </c>
      <c r="D4">
        <v>-0.218</v>
      </c>
      <c r="E4">
        <v>424.7</v>
      </c>
      <c r="F4">
        <f>(-霍尔数据01[[#This Row],[U4]]+霍尔数据01[[#This Row],[U1]]+霍尔数据01[[#This Row],[U3]]-霍尔数据01[[#This Row],[U2]])/4</f>
        <v>0.26900000000000002</v>
      </c>
      <c r="G4">
        <f>霍尔数据01[[#This Row],[Uh]]*0.06*10^8/(1*200)</f>
        <v>8070.0000000000009</v>
      </c>
      <c r="H4" s="2">
        <f>1/霍尔数据01[[#This Row],[温度]]</f>
        <v>2.3546032493524842E-3</v>
      </c>
    </row>
    <row r="5" spans="1:8" x14ac:dyDescent="0.4">
      <c r="A5">
        <v>-0.23400000000000001</v>
      </c>
      <c r="B5">
        <v>0.33700000000000002</v>
      </c>
      <c r="C5">
        <v>0.33100000000000002</v>
      </c>
      <c r="D5">
        <v>-0.222</v>
      </c>
      <c r="E5">
        <v>422.9</v>
      </c>
      <c r="F5">
        <f>(-霍尔数据01[[#This Row],[U4]]+霍尔数据01[[#This Row],[U1]]+霍尔数据01[[#This Row],[U3]]-霍尔数据01[[#This Row],[U2]])/4</f>
        <v>0.28100000000000003</v>
      </c>
      <c r="G5">
        <f>霍尔数据01[[#This Row],[Uh]]*0.06*10^8/(1*200)</f>
        <v>8430</v>
      </c>
      <c r="H5" s="2">
        <f>1/霍尔数据01[[#This Row],[温度]]</f>
        <v>2.3646252069047056E-3</v>
      </c>
    </row>
    <row r="6" spans="1:8" x14ac:dyDescent="0.4">
      <c r="A6">
        <v>-0.23699999999999999</v>
      </c>
      <c r="B6">
        <v>0.35399999999999998</v>
      </c>
      <c r="C6">
        <v>0.34399999999999997</v>
      </c>
      <c r="D6">
        <v>-0.23400000000000001</v>
      </c>
      <c r="E6">
        <v>421.1</v>
      </c>
      <c r="F6">
        <f>(-霍尔数据01[[#This Row],[U4]]+霍尔数据01[[#This Row],[U1]]+霍尔数据01[[#This Row],[U3]]-霍尔数据01[[#This Row],[U2]])/4</f>
        <v>0.29225000000000001</v>
      </c>
      <c r="G6">
        <f>霍尔数据01[[#This Row],[Uh]]*0.06*10^8/(1*200)</f>
        <v>8767.4999999999982</v>
      </c>
      <c r="H6" s="2">
        <f>1/霍尔数据01[[#This Row],[温度]]</f>
        <v>2.3747328425552123E-3</v>
      </c>
    </row>
    <row r="7" spans="1:8" x14ac:dyDescent="0.4">
      <c r="A7">
        <v>-0.25700000000000001</v>
      </c>
      <c r="B7">
        <v>0.35399999999999998</v>
      </c>
      <c r="C7">
        <v>0.34699999999999998</v>
      </c>
      <c r="D7">
        <v>-0.245</v>
      </c>
      <c r="E7">
        <v>419.1</v>
      </c>
      <c r="F7">
        <f>(-霍尔数据01[[#This Row],[U4]]+霍尔数据01[[#This Row],[U1]]+霍尔数据01[[#This Row],[U3]]-霍尔数据01[[#This Row],[U2]])/4</f>
        <v>0.30074999999999996</v>
      </c>
      <c r="G7">
        <f>霍尔数据01[[#This Row],[Uh]]*0.06*10^8/(1*200)</f>
        <v>9022.4999999999982</v>
      </c>
      <c r="H7" s="2">
        <f>1/霍尔数据01[[#This Row],[温度]]</f>
        <v>2.3860653781913625E-3</v>
      </c>
    </row>
    <row r="8" spans="1:8" x14ac:dyDescent="0.4">
      <c r="A8">
        <v>-0.26400000000000001</v>
      </c>
      <c r="B8">
        <v>0.373</v>
      </c>
      <c r="C8">
        <v>0.36499999999999999</v>
      </c>
      <c r="D8">
        <v>-0.25800000000000001</v>
      </c>
      <c r="E8">
        <v>417.2</v>
      </c>
      <c r="F8">
        <f>(-霍尔数据01[[#This Row],[U4]]+霍尔数据01[[#This Row],[U1]]+霍尔数据01[[#This Row],[U3]]-霍尔数据01[[#This Row],[U2]])/4</f>
        <v>0.315</v>
      </c>
      <c r="G8">
        <f>霍尔数据01[[#This Row],[Uh]]*0.06*10^8/(1*200)</f>
        <v>9450</v>
      </c>
      <c r="H8" s="2">
        <f>1/霍尔数据01[[#This Row],[温度]]</f>
        <v>2.3969319271332696E-3</v>
      </c>
    </row>
    <row r="9" spans="1:8" x14ac:dyDescent="0.4">
      <c r="A9">
        <v>-0.28000000000000003</v>
      </c>
      <c r="B9">
        <v>0.375</v>
      </c>
      <c r="C9">
        <v>0.36799999999999999</v>
      </c>
      <c r="D9">
        <v>-0.27</v>
      </c>
      <c r="E9">
        <v>415.4</v>
      </c>
      <c r="F9">
        <f>(-霍尔数据01[[#This Row],[U4]]+霍尔数据01[[#This Row],[U1]]+霍尔数据01[[#This Row],[U3]]-霍尔数据01[[#This Row],[U2]])/4</f>
        <v>0.32325000000000004</v>
      </c>
      <c r="G9">
        <f>霍尔数据01[[#This Row],[Uh]]*0.06*10^8/(1*200)</f>
        <v>9697.5000000000018</v>
      </c>
      <c r="H9" s="2">
        <f>1/霍尔数据01[[#This Row],[温度]]</f>
        <v>2.4073182474723159E-3</v>
      </c>
    </row>
    <row r="10" spans="1:8" x14ac:dyDescent="0.4">
      <c r="A10">
        <v>-0.29199999999999998</v>
      </c>
      <c r="B10">
        <v>0.4</v>
      </c>
      <c r="C10">
        <v>0.38800000000000001</v>
      </c>
      <c r="D10">
        <v>-0.28899999999999998</v>
      </c>
      <c r="E10">
        <v>413.5</v>
      </c>
      <c r="F10">
        <f>(-霍尔数据01[[#This Row],[U4]]+霍尔数据01[[#This Row],[U1]]+霍尔数据01[[#This Row],[U3]]-霍尔数据01[[#This Row],[U2]])/4</f>
        <v>0.34225</v>
      </c>
      <c r="G10">
        <f>霍尔数据01[[#This Row],[Uh]]*0.06*10^8/(1*200)</f>
        <v>10267.499999999998</v>
      </c>
      <c r="H10" s="2">
        <f>1/霍尔数据01[[#This Row],[温度]]</f>
        <v>2.4183796856106408E-3</v>
      </c>
    </row>
    <row r="11" spans="1:8" x14ac:dyDescent="0.4">
      <c r="A11">
        <v>-0.30299999999999999</v>
      </c>
      <c r="B11">
        <v>0.41299999999999998</v>
      </c>
      <c r="C11">
        <v>0.40100000000000002</v>
      </c>
      <c r="D11">
        <v>-0.29299999999999998</v>
      </c>
      <c r="E11">
        <v>411.3</v>
      </c>
      <c r="F11">
        <f>(-霍尔数据01[[#This Row],[U4]]+霍尔数据01[[#This Row],[U1]]+霍尔数据01[[#This Row],[U3]]-霍尔数据01[[#This Row],[U2]])/4</f>
        <v>0.35249999999999998</v>
      </c>
      <c r="G11">
        <f>霍尔数据01[[#This Row],[Uh]]*0.06*10^8/(1*200)</f>
        <v>10575</v>
      </c>
      <c r="H11" s="2">
        <f>1/霍尔数据01[[#This Row],[温度]]</f>
        <v>2.4313153415998056E-3</v>
      </c>
    </row>
    <row r="12" spans="1:8" x14ac:dyDescent="0.4">
      <c r="A12">
        <v>-0.315</v>
      </c>
      <c r="B12">
        <v>0.42199999999999999</v>
      </c>
      <c r="C12">
        <v>0.40699999999999997</v>
      </c>
      <c r="D12">
        <v>-0.30299999999999999</v>
      </c>
      <c r="E12">
        <v>409.4</v>
      </c>
      <c r="F12">
        <f>(-霍尔数据01[[#This Row],[U4]]+霍尔数据01[[#This Row],[U1]]+霍尔数据01[[#This Row],[U3]]-霍尔数据01[[#This Row],[U2]])/4</f>
        <v>0.36174999999999996</v>
      </c>
      <c r="G12">
        <f>霍尔数据01[[#This Row],[Uh]]*0.06*10^8/(1*200)</f>
        <v>10852.499999999998</v>
      </c>
      <c r="H12" s="2">
        <f>1/霍尔数据01[[#This Row],[温度]]</f>
        <v>2.4425989252564728E-3</v>
      </c>
    </row>
    <row r="13" spans="1:8" x14ac:dyDescent="0.4">
      <c r="A13">
        <v>-0.32900000000000001</v>
      </c>
      <c r="B13">
        <v>0.44600000000000001</v>
      </c>
      <c r="C13">
        <v>0.432</v>
      </c>
      <c r="D13">
        <v>-0.32600000000000001</v>
      </c>
      <c r="E13">
        <v>407.3</v>
      </c>
      <c r="F13">
        <f>(-霍尔数据01[[#This Row],[U4]]+霍尔数据01[[#This Row],[U1]]+霍尔数据01[[#This Row],[U3]]-霍尔数据01[[#This Row],[U2]])/4</f>
        <v>0.38325000000000004</v>
      </c>
      <c r="G13">
        <f>霍尔数据01[[#This Row],[Uh]]*0.06*10^8/(1*200)</f>
        <v>11497.5</v>
      </c>
      <c r="H13" s="2">
        <f>1/霍尔数据01[[#This Row],[温度]]</f>
        <v>2.4551927326295114E-3</v>
      </c>
    </row>
    <row r="14" spans="1:8" x14ac:dyDescent="0.4">
      <c r="A14">
        <v>-0.35299999999999998</v>
      </c>
      <c r="B14">
        <v>0.45300000000000001</v>
      </c>
      <c r="C14">
        <v>0.437</v>
      </c>
      <c r="D14">
        <v>-0.33900000000000002</v>
      </c>
      <c r="E14">
        <v>405.4</v>
      </c>
      <c r="F14">
        <f>(-霍尔数据01[[#This Row],[U4]]+霍尔数据01[[#This Row],[U1]]+霍尔数据01[[#This Row],[U3]]-霍尔数据01[[#This Row],[U2]])/4</f>
        <v>0.39550000000000002</v>
      </c>
      <c r="G14">
        <f>霍尔数据01[[#This Row],[Uh]]*0.06*10^8/(1*200)</f>
        <v>11865</v>
      </c>
      <c r="H14" s="2">
        <f>1/霍尔数据01[[#This Row],[温度]]</f>
        <v>2.4666995559940799E-3</v>
      </c>
    </row>
    <row r="15" spans="1:8" x14ac:dyDescent="0.4">
      <c r="A15">
        <v>-0.35599999999999998</v>
      </c>
      <c r="B15">
        <v>0.46300000000000002</v>
      </c>
      <c r="C15">
        <v>0.45800000000000002</v>
      </c>
      <c r="D15">
        <v>-0.34899999999999998</v>
      </c>
      <c r="E15">
        <v>403.3</v>
      </c>
      <c r="F15">
        <f>(-霍尔数据01[[#This Row],[U4]]+霍尔数据01[[#This Row],[U1]]+霍尔数据01[[#This Row],[U3]]-霍尔数据01[[#This Row],[U2]])/4</f>
        <v>0.40649999999999997</v>
      </c>
      <c r="G15">
        <f>霍尔数据01[[#This Row],[Uh]]*0.06*10^8/(1*200)</f>
        <v>12195</v>
      </c>
      <c r="H15" s="2">
        <f>1/霍尔数据01[[#This Row],[温度]]</f>
        <v>2.4795437639474338E-3</v>
      </c>
    </row>
    <row r="16" spans="1:8" x14ac:dyDescent="0.4">
      <c r="A16">
        <v>-0.372</v>
      </c>
      <c r="B16">
        <v>0.48799999999999999</v>
      </c>
      <c r="C16">
        <v>0.47299999999999998</v>
      </c>
      <c r="D16">
        <v>-0.372</v>
      </c>
      <c r="E16">
        <v>401</v>
      </c>
      <c r="F16">
        <f>(-霍尔数据01[[#This Row],[U4]]+霍尔数据01[[#This Row],[U1]]+霍尔数据01[[#This Row],[U3]]-霍尔数据01[[#This Row],[U2]])/4</f>
        <v>0.42625000000000002</v>
      </c>
      <c r="G16">
        <f>霍尔数据01[[#This Row],[Uh]]*0.06*10^8/(1*200)</f>
        <v>12787.5</v>
      </c>
      <c r="H16" s="2">
        <f>1/霍尔数据01[[#This Row],[温度]]</f>
        <v>2.4937655860349127E-3</v>
      </c>
    </row>
    <row r="17" spans="1:8" x14ac:dyDescent="0.4">
      <c r="A17">
        <v>-0.38500000000000001</v>
      </c>
      <c r="B17">
        <v>0.502</v>
      </c>
      <c r="C17">
        <v>0.49199999999999999</v>
      </c>
      <c r="D17">
        <v>-0.38400000000000001</v>
      </c>
      <c r="E17">
        <v>398.7</v>
      </c>
      <c r="F17">
        <f>(-霍尔数据01[[#This Row],[U4]]+霍尔数据01[[#This Row],[U1]]+霍尔数据01[[#This Row],[U3]]-霍尔数据01[[#This Row],[U2]])/4</f>
        <v>0.44074999999999998</v>
      </c>
      <c r="G17">
        <f>霍尔数据01[[#This Row],[Uh]]*0.06*10^8/(1*200)</f>
        <v>13222.499999999998</v>
      </c>
      <c r="H17" s="2">
        <f>1/霍尔数据01[[#This Row],[温度]]</f>
        <v>2.5081514923501382E-3</v>
      </c>
    </row>
    <row r="18" spans="1:8" x14ac:dyDescent="0.4">
      <c r="A18">
        <v>-0.40799999999999997</v>
      </c>
      <c r="B18">
        <v>0.51900000000000002</v>
      </c>
      <c r="C18">
        <v>0.504</v>
      </c>
      <c r="D18">
        <v>-0.41</v>
      </c>
      <c r="E18">
        <v>396.5</v>
      </c>
      <c r="F18">
        <f>(-霍尔数据01[[#This Row],[U4]]+霍尔数据01[[#This Row],[U1]]+霍尔数据01[[#This Row],[U3]]-霍尔数据01[[#This Row],[U2]])/4</f>
        <v>0.46024999999999999</v>
      </c>
      <c r="G18">
        <f>霍尔数据01[[#This Row],[Uh]]*0.06*10^8/(1*200)</f>
        <v>13807.499999999998</v>
      </c>
      <c r="H18" s="2">
        <f>1/霍尔数据01[[#This Row],[温度]]</f>
        <v>2.5220680958385876E-3</v>
      </c>
    </row>
    <row r="19" spans="1:8" x14ac:dyDescent="0.4">
      <c r="A19">
        <v>-0.43</v>
      </c>
      <c r="B19">
        <v>0.53500000000000003</v>
      </c>
      <c r="C19">
        <v>0.51400000000000001</v>
      </c>
      <c r="D19">
        <v>-0.41799999999999998</v>
      </c>
      <c r="E19">
        <v>394</v>
      </c>
      <c r="F19">
        <f>(-霍尔数据01[[#This Row],[U4]]+霍尔数据01[[#This Row],[U1]]+霍尔数据01[[#This Row],[U3]]-霍尔数据01[[#This Row],[U2]])/4</f>
        <v>0.47425</v>
      </c>
      <c r="G19">
        <f>霍尔数据01[[#This Row],[Uh]]*0.06*10^8/(1*200)</f>
        <v>14227.499999999998</v>
      </c>
      <c r="H19" s="2">
        <f>1/霍尔数据01[[#This Row],[温度]]</f>
        <v>2.5380710659898475E-3</v>
      </c>
    </row>
    <row r="20" spans="1:8" x14ac:dyDescent="0.4">
      <c r="A20">
        <v>-0.43099999999999999</v>
      </c>
      <c r="B20">
        <v>0.54100000000000004</v>
      </c>
      <c r="C20">
        <v>0.53800000000000003</v>
      </c>
      <c r="D20">
        <v>-0.43</v>
      </c>
      <c r="E20">
        <v>391.6</v>
      </c>
      <c r="F20">
        <f>(-霍尔数据01[[#This Row],[U4]]+霍尔数据01[[#This Row],[U1]]+霍尔数据01[[#This Row],[U3]]-霍尔数据01[[#This Row],[U2]])/4</f>
        <v>0.48499999999999999</v>
      </c>
      <c r="G20">
        <f>霍尔数据01[[#This Row],[Uh]]*0.06*10^8/(1*200)</f>
        <v>14549.999999999998</v>
      </c>
      <c r="H20" s="2">
        <f>1/霍尔数据01[[#This Row],[温度]]</f>
        <v>2.5536261491317671E-3</v>
      </c>
    </row>
    <row r="21" spans="1:8" x14ac:dyDescent="0.4">
      <c r="A21">
        <v>-0.46300000000000002</v>
      </c>
      <c r="B21">
        <v>0.55500000000000005</v>
      </c>
      <c r="C21">
        <v>0.55000000000000004</v>
      </c>
      <c r="D21">
        <v>-0.45600000000000002</v>
      </c>
      <c r="E21">
        <v>389.2</v>
      </c>
      <c r="F21">
        <f>(-霍尔数据01[[#This Row],[U4]]+霍尔数据01[[#This Row],[U1]]+霍尔数据01[[#This Row],[U3]]-霍尔数据01[[#This Row],[U2]])/4</f>
        <v>0.50600000000000001</v>
      </c>
      <c r="G21">
        <f>霍尔数据01[[#This Row],[Uh]]*0.06*10^8/(1*200)</f>
        <v>15180</v>
      </c>
      <c r="H21" s="2">
        <f>1/霍尔数据01[[#This Row],[温度]]</f>
        <v>2.5693730729701952E-3</v>
      </c>
    </row>
    <row r="22" spans="1:8" x14ac:dyDescent="0.4">
      <c r="A22">
        <v>-0.46400000000000002</v>
      </c>
      <c r="B22">
        <v>0.57299999999999995</v>
      </c>
      <c r="C22">
        <v>0.56299999999999994</v>
      </c>
      <c r="D22">
        <v>-0.46300000000000002</v>
      </c>
      <c r="E22">
        <v>386.9</v>
      </c>
      <c r="F22">
        <f>(-霍尔数据01[[#This Row],[U4]]+霍尔数据01[[#This Row],[U1]]+霍尔数据01[[#This Row],[U3]]-霍尔数据01[[#This Row],[U2]])/4</f>
        <v>0.51574999999999993</v>
      </c>
      <c r="G22">
        <f>霍尔数据01[[#This Row],[Uh]]*0.06*10^8/(1*200)</f>
        <v>15472.499999999998</v>
      </c>
      <c r="H22" s="2">
        <f>1/霍尔数据01[[#This Row],[温度]]</f>
        <v>2.5846471956577927E-3</v>
      </c>
    </row>
    <row r="23" spans="1:8" x14ac:dyDescent="0.4">
      <c r="A23">
        <v>-0.47199999999999998</v>
      </c>
      <c r="B23">
        <v>0.57999999999999996</v>
      </c>
      <c r="C23">
        <v>0.57099999999999995</v>
      </c>
      <c r="D23">
        <v>-0.46400000000000002</v>
      </c>
      <c r="E23">
        <v>384.4</v>
      </c>
      <c r="F23">
        <f>(-霍尔数据01[[#This Row],[U4]]+霍尔数据01[[#This Row],[U1]]+霍尔数据01[[#This Row],[U3]]-霍尔数据01[[#This Row],[U2]])/4</f>
        <v>0.52175000000000005</v>
      </c>
      <c r="G23">
        <f>霍尔数据01[[#This Row],[Uh]]*0.06*10^8/(1*200)</f>
        <v>15652.5</v>
      </c>
      <c r="H23" s="2">
        <f>1/霍尔数据01[[#This Row],[温度]]</f>
        <v>2.6014568158168575E-3</v>
      </c>
    </row>
    <row r="24" spans="1:8" x14ac:dyDescent="0.4">
      <c r="A24">
        <v>-0.48699999999999999</v>
      </c>
      <c r="B24">
        <v>0.59299999999999997</v>
      </c>
      <c r="C24">
        <v>0.57599999999999996</v>
      </c>
      <c r="D24">
        <v>-0.47899999999999998</v>
      </c>
      <c r="E24">
        <v>381.5</v>
      </c>
      <c r="F24">
        <f>(-霍尔数据01[[#This Row],[U4]]+霍尔数据01[[#This Row],[U1]]+霍尔数据01[[#This Row],[U3]]-霍尔数据01[[#This Row],[U2]])/4</f>
        <v>0.53375000000000006</v>
      </c>
      <c r="G24">
        <f>霍尔数据01[[#This Row],[Uh]]*0.06*10^8/(1*200)</f>
        <v>16012.500000000002</v>
      </c>
      <c r="H24" s="2">
        <f>1/霍尔数据01[[#This Row],[温度]]</f>
        <v>2.6212319790301442E-3</v>
      </c>
    </row>
    <row r="25" spans="1:8" x14ac:dyDescent="0.4">
      <c r="A25">
        <v>-0.49299999999999999</v>
      </c>
      <c r="B25">
        <v>0.59099999999999997</v>
      </c>
      <c r="C25">
        <v>0.59599999999999997</v>
      </c>
      <c r="D25">
        <v>-0.48499999999999999</v>
      </c>
      <c r="E25">
        <v>378.8</v>
      </c>
      <c r="F25">
        <f>(-霍尔数据01[[#This Row],[U4]]+霍尔数据01[[#This Row],[U1]]+霍尔数据01[[#This Row],[U3]]-霍尔数据01[[#This Row],[U2]])/4</f>
        <v>0.54125000000000001</v>
      </c>
      <c r="G25">
        <f>霍尔数据01[[#This Row],[Uh]]*0.06*10^8/(1*200)</f>
        <v>16237.499999999998</v>
      </c>
      <c r="H25" s="2">
        <f>1/霍尔数据01[[#This Row],[温度]]</f>
        <v>2.6399155227032735E-3</v>
      </c>
    </row>
    <row r="26" spans="1:8" x14ac:dyDescent="0.4">
      <c r="A26">
        <v>-0.499</v>
      </c>
      <c r="B26">
        <v>0.59699999999999998</v>
      </c>
      <c r="C26">
        <v>0.60399999999999998</v>
      </c>
      <c r="D26">
        <v>-0.48899999999999999</v>
      </c>
      <c r="E26">
        <v>376</v>
      </c>
      <c r="F26">
        <f>(-霍尔数据01[[#This Row],[U4]]+霍尔数据01[[#This Row],[U1]]+霍尔数据01[[#This Row],[U3]]-霍尔数据01[[#This Row],[U2]])/4</f>
        <v>0.54725000000000001</v>
      </c>
      <c r="G26">
        <f>霍尔数据01[[#This Row],[Uh]]*0.06*10^8/(1*200)</f>
        <v>16417.500000000004</v>
      </c>
      <c r="H26" s="2">
        <f>1/霍尔数据01[[#This Row],[温度]]</f>
        <v>2.6595744680851063E-3</v>
      </c>
    </row>
    <row r="27" spans="1:8" x14ac:dyDescent="0.4">
      <c r="A27">
        <v>-0.5</v>
      </c>
      <c r="B27">
        <v>0.59599999999999997</v>
      </c>
      <c r="C27">
        <v>0.60699999999999998</v>
      </c>
      <c r="D27">
        <v>-0.49199999999999999</v>
      </c>
      <c r="E27">
        <v>373.4</v>
      </c>
      <c r="F27">
        <f>(-霍尔数据01[[#This Row],[U4]]+霍尔数据01[[#This Row],[U1]]+霍尔数据01[[#This Row],[U3]]-霍尔数据01[[#This Row],[U2]])/4</f>
        <v>0.54875000000000007</v>
      </c>
      <c r="G27">
        <f>霍尔数据01[[#This Row],[Uh]]*0.06*10^8/(1*200)</f>
        <v>16462.500000000004</v>
      </c>
      <c r="H27" s="2">
        <f>1/霍尔数据01[[#This Row],[温度]]</f>
        <v>2.6780931976432784E-3</v>
      </c>
    </row>
    <row r="28" spans="1:8" x14ac:dyDescent="0.4">
      <c r="A28">
        <v>-0.496</v>
      </c>
      <c r="B28">
        <v>0.60699999999999998</v>
      </c>
      <c r="C28">
        <v>0.60399999999999998</v>
      </c>
      <c r="D28">
        <v>-0.499</v>
      </c>
      <c r="E28">
        <v>370.4</v>
      </c>
      <c r="F28">
        <f>(-霍尔数据01[[#This Row],[U4]]+霍尔数据01[[#This Row],[U1]]+霍尔数据01[[#This Row],[U3]]-霍尔数据01[[#This Row],[U2]])/4</f>
        <v>0.55149999999999999</v>
      </c>
      <c r="G28">
        <f>霍尔数据01[[#This Row],[Uh]]*0.06*10^8/(1*200)</f>
        <v>16545</v>
      </c>
      <c r="H28" s="2">
        <f>1/霍尔数据01[[#This Row],[温度]]</f>
        <v>2.699784017278618E-3</v>
      </c>
    </row>
    <row r="29" spans="1:8" x14ac:dyDescent="0.4">
      <c r="A29">
        <v>-0.498</v>
      </c>
      <c r="B29">
        <v>0.60399999999999998</v>
      </c>
      <c r="C29">
        <v>0.58699999999999997</v>
      </c>
      <c r="D29">
        <v>-0.498</v>
      </c>
      <c r="E29">
        <v>367.7</v>
      </c>
      <c r="F29">
        <f>(-霍尔数据01[[#This Row],[U4]]+霍尔数据01[[#This Row],[U1]]+霍尔数据01[[#This Row],[U3]]-霍尔数据01[[#This Row],[U2]])/4</f>
        <v>0.54674999999999996</v>
      </c>
      <c r="G29">
        <f>霍尔数据01[[#This Row],[Uh]]*0.06*10^8/(1*200)</f>
        <v>16402.499999999996</v>
      </c>
      <c r="H29" s="2">
        <f>1/霍尔数据01[[#This Row],[温度]]</f>
        <v>2.7196083763937995E-3</v>
      </c>
    </row>
    <row r="30" spans="1:8" x14ac:dyDescent="0.4">
      <c r="A30">
        <v>-0.49</v>
      </c>
      <c r="B30">
        <v>0.59599999999999997</v>
      </c>
      <c r="C30">
        <v>0.59</v>
      </c>
      <c r="D30">
        <v>-0.48899999999999999</v>
      </c>
      <c r="E30">
        <v>364.8</v>
      </c>
      <c r="F30">
        <f>(-霍尔数据01[[#This Row],[U4]]+霍尔数据01[[#This Row],[U1]]+霍尔数据01[[#This Row],[U3]]-霍尔数据01[[#This Row],[U2]])/4</f>
        <v>0.5412499999999999</v>
      </c>
      <c r="G30">
        <f>霍尔数据01[[#This Row],[Uh]]*0.06*10^8/(1*200)</f>
        <v>16237.499999999995</v>
      </c>
      <c r="H30" s="2">
        <f>1/霍尔数据01[[#This Row],[温度]]</f>
        <v>2.7412280701754384E-3</v>
      </c>
    </row>
    <row r="31" spans="1:8" x14ac:dyDescent="0.4">
      <c r="A31">
        <v>-0.48699999999999999</v>
      </c>
      <c r="B31">
        <v>0.58899999999999997</v>
      </c>
      <c r="C31">
        <v>0.58599999999999997</v>
      </c>
      <c r="D31">
        <v>-0.48499999999999999</v>
      </c>
      <c r="E31">
        <v>361.7</v>
      </c>
      <c r="F31">
        <f>(-霍尔数据01[[#This Row],[U4]]+霍尔数据01[[#This Row],[U1]]+霍尔数据01[[#This Row],[U3]]-霍尔数据01[[#This Row],[U2]])/4</f>
        <v>0.53674999999999995</v>
      </c>
      <c r="G31">
        <f>霍尔数据01[[#This Row],[Uh]]*0.06*10^8/(1*200)</f>
        <v>16102.499999999998</v>
      </c>
      <c r="H31" s="2">
        <f>1/霍尔数据01[[#This Row],[温度]]</f>
        <v>2.764722145424385E-3</v>
      </c>
    </row>
    <row r="32" spans="1:8" x14ac:dyDescent="0.4">
      <c r="A32">
        <v>-0.47699999999999998</v>
      </c>
      <c r="B32">
        <v>0.58299999999999996</v>
      </c>
      <c r="C32">
        <v>0.58299999999999996</v>
      </c>
      <c r="D32">
        <v>-0.47599999999999998</v>
      </c>
      <c r="E32">
        <v>358.7</v>
      </c>
      <c r="F32">
        <f>(-霍尔数据01[[#This Row],[U4]]+霍尔数据01[[#This Row],[U1]]+霍尔数据01[[#This Row],[U3]]-霍尔数据01[[#This Row],[U2]])/4</f>
        <v>0.52974999999999994</v>
      </c>
      <c r="G32">
        <f>霍尔数据01[[#This Row],[Uh]]*0.06*10^8/(1*200)</f>
        <v>15892.499999999998</v>
      </c>
      <c r="H32" s="2">
        <f>1/霍尔数据01[[#This Row],[温度]]</f>
        <v>2.7878449958182324E-3</v>
      </c>
    </row>
    <row r="33" spans="1:8" x14ac:dyDescent="0.4">
      <c r="A33">
        <v>-0.46700000000000003</v>
      </c>
      <c r="B33">
        <v>0.55800000000000005</v>
      </c>
      <c r="C33">
        <v>0.56999999999999995</v>
      </c>
      <c r="D33">
        <v>-0.46400000000000002</v>
      </c>
      <c r="E33">
        <v>355.7</v>
      </c>
      <c r="F33">
        <f>(-霍尔数据01[[#This Row],[U4]]+霍尔数据01[[#This Row],[U1]]+霍尔数据01[[#This Row],[U3]]-霍尔数据01[[#This Row],[U2]])/4</f>
        <v>0.51475000000000004</v>
      </c>
      <c r="G33">
        <f>霍尔数据01[[#This Row],[Uh]]*0.06*10^8/(1*200)</f>
        <v>15442.500000000002</v>
      </c>
      <c r="H33" s="2">
        <f>1/霍尔数据01[[#This Row],[温度]]</f>
        <v>2.8113578858588698E-3</v>
      </c>
    </row>
    <row r="34" spans="1:8" x14ac:dyDescent="0.4">
      <c r="A34">
        <v>-0.45600000000000002</v>
      </c>
      <c r="B34">
        <v>0.55000000000000004</v>
      </c>
      <c r="C34">
        <v>0.56599999999999995</v>
      </c>
      <c r="D34">
        <v>-0.46400000000000002</v>
      </c>
      <c r="E34">
        <v>352.6</v>
      </c>
      <c r="F34">
        <f>(-霍尔数据01[[#This Row],[U4]]+霍尔数据01[[#This Row],[U1]]+霍尔数据01[[#This Row],[U3]]-霍尔数据01[[#This Row],[U2]])/4</f>
        <v>0.50900000000000001</v>
      </c>
      <c r="G34">
        <f>霍尔数据01[[#This Row],[Uh]]*0.06*10^8/(1*200)</f>
        <v>15270</v>
      </c>
      <c r="H34" s="2">
        <f>1/霍尔数据01[[#This Row],[温度]]</f>
        <v>2.8360748723766306E-3</v>
      </c>
    </row>
    <row r="35" spans="1:8" x14ac:dyDescent="0.4">
      <c r="A35">
        <v>-0.45</v>
      </c>
      <c r="B35">
        <v>0.53700000000000003</v>
      </c>
      <c r="C35">
        <v>0.55000000000000004</v>
      </c>
      <c r="D35">
        <v>-0.45100000000000001</v>
      </c>
      <c r="E35">
        <v>349.3</v>
      </c>
      <c r="F35">
        <f>(-霍尔数据01[[#This Row],[U4]]+霍尔数据01[[#This Row],[U1]]+霍尔数据01[[#This Row],[U3]]-霍尔数据01[[#This Row],[U2]])/4</f>
        <v>0.49700000000000005</v>
      </c>
      <c r="G35">
        <f>霍尔数据01[[#This Row],[Uh]]*0.06*10^8/(1*200)</f>
        <v>14910.000000000002</v>
      </c>
      <c r="H35" s="2">
        <f>1/霍尔数据01[[#This Row],[温度]]</f>
        <v>2.8628685943315199E-3</v>
      </c>
    </row>
    <row r="36" spans="1:8" x14ac:dyDescent="0.4">
      <c r="A36">
        <v>-0.43</v>
      </c>
      <c r="B36">
        <v>0.53700000000000003</v>
      </c>
      <c r="C36">
        <v>0.54400000000000004</v>
      </c>
      <c r="D36">
        <v>-0.441</v>
      </c>
      <c r="E36">
        <v>346.1</v>
      </c>
      <c r="F36">
        <f>(-霍尔数据01[[#This Row],[U4]]+霍尔数据01[[#This Row],[U1]]+霍尔数据01[[#This Row],[U3]]-霍尔数据01[[#This Row],[U2]])/4</f>
        <v>0.48800000000000004</v>
      </c>
      <c r="G36">
        <f>霍尔数据01[[#This Row],[Uh]]*0.06*10^8/(1*200)</f>
        <v>14640</v>
      </c>
      <c r="H36" s="2">
        <f>1/霍尔数据01[[#This Row],[温度]]</f>
        <v>2.8893383415197916E-3</v>
      </c>
    </row>
    <row r="37" spans="1:8" x14ac:dyDescent="0.4">
      <c r="A37">
        <v>-0.41799999999999998</v>
      </c>
      <c r="B37">
        <v>0.52700000000000002</v>
      </c>
      <c r="C37">
        <v>0.52700000000000002</v>
      </c>
      <c r="D37">
        <v>-0.43</v>
      </c>
      <c r="E37">
        <v>343</v>
      </c>
      <c r="F37">
        <f>(-霍尔数据01[[#This Row],[U4]]+霍尔数据01[[#This Row],[U1]]+霍尔数据01[[#This Row],[U3]]-霍尔数据01[[#This Row],[U2]])/4</f>
        <v>0.47549999999999998</v>
      </c>
      <c r="G37">
        <f>霍尔数据01[[#This Row],[Uh]]*0.06*10^8/(1*200)</f>
        <v>14264.999999999998</v>
      </c>
      <c r="H37" s="2">
        <f>1/霍尔数据01[[#This Row],[温度]]</f>
        <v>2.9154518950437317E-3</v>
      </c>
    </row>
    <row r="38" spans="1:8" x14ac:dyDescent="0.4">
      <c r="A38">
        <v>-0.41799999999999998</v>
      </c>
      <c r="B38">
        <v>0.50700000000000001</v>
      </c>
      <c r="C38">
        <v>0.51100000000000001</v>
      </c>
      <c r="D38">
        <v>-0.42299999999999999</v>
      </c>
      <c r="E38">
        <v>339.7</v>
      </c>
      <c r="F38">
        <f>(-霍尔数据01[[#This Row],[U4]]+霍尔数据01[[#This Row],[U1]]+霍尔数据01[[#This Row],[U3]]-霍尔数据01[[#This Row],[U2]])/4</f>
        <v>0.46475</v>
      </c>
      <c r="G38">
        <f>霍尔数据01[[#This Row],[Uh]]*0.06*10^8/(1*200)</f>
        <v>13942.5</v>
      </c>
      <c r="H38" s="2">
        <f>1/霍尔数据01[[#This Row],[温度]]</f>
        <v>2.9437739181630853E-3</v>
      </c>
    </row>
    <row r="39" spans="1:8" x14ac:dyDescent="0.4">
      <c r="A39">
        <v>-0.40699999999999997</v>
      </c>
      <c r="B39">
        <v>0.502</v>
      </c>
      <c r="C39">
        <v>0.504</v>
      </c>
      <c r="D39">
        <v>-0.41799999999999998</v>
      </c>
      <c r="E39">
        <v>336.3</v>
      </c>
      <c r="F39">
        <f>(-霍尔数据01[[#This Row],[U4]]+霍尔数据01[[#This Row],[U1]]+霍尔数据01[[#This Row],[U3]]-霍尔数据01[[#This Row],[U2]])/4</f>
        <v>0.45774999999999999</v>
      </c>
      <c r="G39">
        <f>霍尔数据01[[#This Row],[Uh]]*0.06*10^8/(1*200)</f>
        <v>13732.5</v>
      </c>
      <c r="H39" s="2">
        <f>1/霍尔数据01[[#This Row],[温度]]</f>
        <v>2.9735355337496281E-3</v>
      </c>
    </row>
    <row r="40" spans="1:8" x14ac:dyDescent="0.4">
      <c r="A40">
        <v>-0.38700000000000001</v>
      </c>
      <c r="B40">
        <v>0.49199999999999999</v>
      </c>
      <c r="C40">
        <v>0.49199999999999999</v>
      </c>
      <c r="D40">
        <v>-0.39500000000000002</v>
      </c>
      <c r="E40">
        <v>333.2</v>
      </c>
      <c r="F40">
        <f>(-霍尔数据01[[#This Row],[U4]]+霍尔数据01[[#This Row],[U1]]+霍尔数据01[[#This Row],[U3]]-霍尔数据01[[#This Row],[U2]])/4</f>
        <v>0.4415</v>
      </c>
      <c r="G40">
        <f>霍尔数据01[[#This Row],[Uh]]*0.06*10^8/(1*200)</f>
        <v>13245</v>
      </c>
      <c r="H40" s="2">
        <f>1/霍尔数据01[[#This Row],[温度]]</f>
        <v>3.0012004801920769E-3</v>
      </c>
    </row>
    <row r="41" spans="1:8" x14ac:dyDescent="0.4">
      <c r="A41">
        <v>-0.38500000000000001</v>
      </c>
      <c r="B41">
        <v>0.46800000000000003</v>
      </c>
      <c r="C41">
        <v>0.47499999999999998</v>
      </c>
      <c r="D41">
        <v>-0.38400000000000001</v>
      </c>
      <c r="E41">
        <v>330</v>
      </c>
      <c r="F41">
        <f>(-霍尔数据01[[#This Row],[U4]]+霍尔数据01[[#This Row],[U1]]+霍尔数据01[[#This Row],[U3]]-霍尔数据01[[#This Row],[U2]])/4</f>
        <v>0.42799999999999994</v>
      </c>
      <c r="G41">
        <f>霍尔数据01[[#This Row],[Uh]]*0.06*10^8/(1*200)</f>
        <v>12839.999999999998</v>
      </c>
      <c r="H41" s="2">
        <f>1/霍尔数据01[[#This Row],[温度]]</f>
        <v>3.0303030303030303E-3</v>
      </c>
    </row>
    <row r="42" spans="1:8" x14ac:dyDescent="0.4">
      <c r="A42">
        <v>-0.372</v>
      </c>
      <c r="B42">
        <v>0.45800000000000002</v>
      </c>
      <c r="C42">
        <v>0.47299999999999998</v>
      </c>
      <c r="D42">
        <v>-0.379</v>
      </c>
      <c r="E42">
        <v>326.60000000000002</v>
      </c>
      <c r="F42">
        <f>(-霍尔数据01[[#This Row],[U4]]+霍尔数据01[[#This Row],[U1]]+霍尔数据01[[#This Row],[U3]]-霍尔数据01[[#This Row],[U2]])/4</f>
        <v>0.42049999999999998</v>
      </c>
      <c r="G42">
        <f>霍尔数据01[[#This Row],[Uh]]*0.06*10^8/(1*200)</f>
        <v>12615</v>
      </c>
      <c r="H42" s="2">
        <f>1/霍尔数据01[[#This Row],[温度]]</f>
        <v>3.0618493570116348E-3</v>
      </c>
    </row>
    <row r="43" spans="1:8" x14ac:dyDescent="0.4">
      <c r="A43">
        <v>-0.372</v>
      </c>
      <c r="B43">
        <v>0.44600000000000001</v>
      </c>
      <c r="C43">
        <v>0.45800000000000002</v>
      </c>
      <c r="D43">
        <v>-0.372</v>
      </c>
      <c r="E43">
        <v>323.2</v>
      </c>
      <c r="F43">
        <f>(-霍尔数据01[[#This Row],[U4]]+霍尔数据01[[#This Row],[U1]]+霍尔数据01[[#This Row],[U3]]-霍尔数据01[[#This Row],[U2]])/4</f>
        <v>0.41200000000000003</v>
      </c>
      <c r="G43">
        <f>霍尔数据01[[#This Row],[Uh]]*0.06*10^8/(1*200)</f>
        <v>12360.000000000002</v>
      </c>
      <c r="H43" s="2">
        <f>1/霍尔数据01[[#This Row],[温度]]</f>
        <v>3.0940594059405942E-3</v>
      </c>
    </row>
    <row r="44" spans="1:8" x14ac:dyDescent="0.4">
      <c r="A44">
        <v>-0.36099999999999999</v>
      </c>
      <c r="B44">
        <v>0.45800000000000002</v>
      </c>
      <c r="C44">
        <v>0.45600000000000002</v>
      </c>
      <c r="D44">
        <v>-0.35299999999999998</v>
      </c>
      <c r="E44">
        <v>319.60000000000002</v>
      </c>
      <c r="F44">
        <f>(-霍尔数据01[[#This Row],[U4]]+霍尔数据01[[#This Row],[U1]]+霍尔数据01[[#This Row],[U3]]-霍尔数据01[[#This Row],[U2]])/4</f>
        <v>0.40699999999999997</v>
      </c>
      <c r="G44">
        <f>霍尔数据01[[#This Row],[Uh]]*0.06*10^8/(1*200)</f>
        <v>12209.999999999998</v>
      </c>
      <c r="H44" s="2">
        <f>1/霍尔数据01[[#This Row],[温度]]</f>
        <v>3.1289111389236545E-3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DF9D-077A-4A7C-8726-968FE6246355}">
  <dimension ref="A1:H43"/>
  <sheetViews>
    <sheetView tabSelected="1" workbookViewId="0">
      <selection activeCell="T15" sqref="T15"/>
    </sheetView>
  </sheetViews>
  <sheetFormatPr defaultRowHeight="13.9" x14ac:dyDescent="0.4"/>
  <cols>
    <col min="1" max="5" width="11.19921875" bestFit="1" customWidth="1"/>
    <col min="8" max="8" width="9.06640625" style="2"/>
  </cols>
  <sheetData>
    <row r="1" spans="1:8" x14ac:dyDescent="0.4">
      <c r="A1" t="s">
        <v>12</v>
      </c>
      <c r="B1" t="s">
        <v>13</v>
      </c>
      <c r="C1" t="s">
        <v>14</v>
      </c>
      <c r="D1" t="s">
        <v>15</v>
      </c>
      <c r="E1" t="s">
        <v>0</v>
      </c>
      <c r="F1" t="s">
        <v>16</v>
      </c>
      <c r="G1" t="s">
        <v>17</v>
      </c>
      <c r="H1" s="2" t="s">
        <v>11</v>
      </c>
    </row>
    <row r="2" spans="1:8" x14ac:dyDescent="0.4">
      <c r="A2">
        <v>-0.21099999999999999</v>
      </c>
      <c r="B2">
        <v>0.31900000000000001</v>
      </c>
      <c r="C2">
        <v>0.308</v>
      </c>
      <c r="D2">
        <v>-0.21199999999999999</v>
      </c>
      <c r="E2">
        <v>426</v>
      </c>
      <c r="F2">
        <f>(-霍尔数据02[[#This Row],[U1]]+霍尔数据02[[#This Row],[U2]]+霍尔数据02[[#This Row],[U3]]-霍尔数据02[[#This Row],[U4]])/4</f>
        <v>0.26250000000000001</v>
      </c>
      <c r="G2">
        <f>霍尔数据02[[#This Row],[Uh]]*0.06*10^8/(1*400)</f>
        <v>3937.5</v>
      </c>
      <c r="H2" s="2">
        <f>1/霍尔数据02[[#This Row],[温度]]</f>
        <v>2.3474178403755869E-3</v>
      </c>
    </row>
    <row r="3" spans="1:8" x14ac:dyDescent="0.4">
      <c r="A3">
        <v>-0.22700000000000001</v>
      </c>
      <c r="B3">
        <v>0.316</v>
      </c>
      <c r="C3">
        <v>0.315</v>
      </c>
      <c r="D3">
        <v>-0.21099999999999999</v>
      </c>
      <c r="E3">
        <v>424.1</v>
      </c>
      <c r="F3">
        <f>(-霍尔数据02[[#This Row],[U1]]+霍尔数据02[[#This Row],[U2]]+霍尔数据02[[#This Row],[U3]]-霍尔数据02[[#This Row],[U4]])/4</f>
        <v>0.26725000000000004</v>
      </c>
      <c r="G3">
        <f>霍尔数据02[[#This Row],[Uh]]*0.06*10^8/(1*400)</f>
        <v>4008.75</v>
      </c>
      <c r="H3" s="2">
        <f>1/霍尔数据02[[#This Row],[温度]]</f>
        <v>2.3579344494223061E-3</v>
      </c>
    </row>
    <row r="4" spans="1:8" x14ac:dyDescent="0.4">
      <c r="A4">
        <v>-0.23200000000000001</v>
      </c>
      <c r="B4">
        <v>0.34100000000000003</v>
      </c>
      <c r="C4">
        <v>0.32200000000000001</v>
      </c>
      <c r="D4">
        <v>-0.222</v>
      </c>
      <c r="E4">
        <v>422.3</v>
      </c>
      <c r="F4">
        <f>(-霍尔数据02[[#This Row],[U1]]+霍尔数据02[[#This Row],[U2]]+霍尔数据02[[#This Row],[U3]]-霍尔数据02[[#This Row],[U4]])/4</f>
        <v>0.27925</v>
      </c>
      <c r="G4">
        <f>霍尔数据02[[#This Row],[Uh]]*0.06*10^8/(1*400)</f>
        <v>4188.75</v>
      </c>
      <c r="H4" s="2">
        <f>1/霍尔数据02[[#This Row],[温度]]</f>
        <v>2.3679848448969927E-3</v>
      </c>
    </row>
    <row r="5" spans="1:8" x14ac:dyDescent="0.4">
      <c r="A5">
        <v>-0.23699999999999999</v>
      </c>
      <c r="B5">
        <v>0.34100000000000003</v>
      </c>
      <c r="C5">
        <v>0.34200000000000003</v>
      </c>
      <c r="D5">
        <v>-0.23400000000000001</v>
      </c>
      <c r="E5">
        <v>420.4</v>
      </c>
      <c r="F5">
        <f>(-霍尔数据02[[#This Row],[U1]]+霍尔数据02[[#This Row],[U2]]+霍尔数据02[[#This Row],[U3]]-霍尔数据02[[#This Row],[U4]])/4</f>
        <v>0.28850000000000003</v>
      </c>
      <c r="G5">
        <f>霍尔数据02[[#This Row],[Uh]]*0.06*10^8/(1*400)</f>
        <v>4327.5000000000009</v>
      </c>
      <c r="H5" s="2">
        <f>1/霍尔数据02[[#This Row],[温度]]</f>
        <v>2.3786869647954329E-3</v>
      </c>
    </row>
    <row r="6" spans="1:8" x14ac:dyDescent="0.4">
      <c r="A6">
        <v>-0.25600000000000001</v>
      </c>
      <c r="B6">
        <v>0.36099999999999999</v>
      </c>
      <c r="C6">
        <v>0.35199999999999998</v>
      </c>
      <c r="D6">
        <v>-0.25600000000000001</v>
      </c>
      <c r="E6">
        <v>418.5</v>
      </c>
      <c r="F6">
        <f>(-霍尔数据02[[#This Row],[U1]]+霍尔数据02[[#This Row],[U2]]+霍尔数据02[[#This Row],[U3]]-霍尔数据02[[#This Row],[U4]])/4</f>
        <v>0.30625000000000002</v>
      </c>
      <c r="G6">
        <f>霍尔数据02[[#This Row],[Uh]]*0.06*10^8/(1*400)</f>
        <v>4593.75</v>
      </c>
      <c r="H6" s="2">
        <f>1/霍尔数据02[[#This Row],[温度]]</f>
        <v>2.3894862604540022E-3</v>
      </c>
    </row>
    <row r="7" spans="1:8" x14ac:dyDescent="0.4">
      <c r="A7">
        <v>-0.27400000000000002</v>
      </c>
      <c r="B7">
        <v>0.36499999999999999</v>
      </c>
      <c r="C7">
        <v>0.35399999999999998</v>
      </c>
      <c r="D7">
        <v>-0.26300000000000001</v>
      </c>
      <c r="E7">
        <v>416.6</v>
      </c>
      <c r="F7">
        <f>(-霍尔数据02[[#This Row],[U1]]+霍尔数据02[[#This Row],[U2]]+霍尔数据02[[#This Row],[U3]]-霍尔数据02[[#This Row],[U4]])/4</f>
        <v>0.314</v>
      </c>
      <c r="G7">
        <f>霍尔数据02[[#This Row],[Uh]]*0.06*10^8/(1*400)</f>
        <v>4710</v>
      </c>
      <c r="H7" s="2">
        <f>1/霍尔数据02[[#This Row],[温度]]</f>
        <v>2.400384061449832E-3</v>
      </c>
    </row>
    <row r="8" spans="1:8" x14ac:dyDescent="0.4">
      <c r="A8">
        <v>-0.28100000000000003</v>
      </c>
      <c r="B8">
        <v>0.36699999999999999</v>
      </c>
      <c r="C8">
        <v>0.37</v>
      </c>
      <c r="D8">
        <v>-0.27100000000000002</v>
      </c>
      <c r="E8">
        <v>414.5</v>
      </c>
      <c r="F8">
        <f>(-霍尔数据02[[#This Row],[U1]]+霍尔数据02[[#This Row],[U2]]+霍尔数据02[[#This Row],[U3]]-霍尔数据02[[#This Row],[U4]])/4</f>
        <v>0.32225000000000004</v>
      </c>
      <c r="G8">
        <f>霍尔数据02[[#This Row],[Uh]]*0.06*10^8/(1*400)</f>
        <v>4833.7500000000009</v>
      </c>
      <c r="H8" s="2">
        <f>1/霍尔数据02[[#This Row],[温度]]</f>
        <v>2.4125452352231603E-3</v>
      </c>
    </row>
    <row r="9" spans="1:8" x14ac:dyDescent="0.4">
      <c r="A9">
        <v>-0.29199999999999998</v>
      </c>
      <c r="B9">
        <v>0.39400000000000002</v>
      </c>
      <c r="C9">
        <v>0.38800000000000001</v>
      </c>
      <c r="D9">
        <v>-0.28299999999999997</v>
      </c>
      <c r="E9">
        <v>412.7</v>
      </c>
      <c r="F9">
        <f>(-霍尔数据02[[#This Row],[U1]]+霍尔数据02[[#This Row],[U2]]+霍尔数据02[[#This Row],[U3]]-霍尔数据02[[#This Row],[U4]])/4</f>
        <v>0.33924999999999994</v>
      </c>
      <c r="G9">
        <f>霍尔数据02[[#This Row],[Uh]]*0.06*10^8/(1*400)</f>
        <v>5088.7499999999991</v>
      </c>
      <c r="H9" s="2">
        <f>1/霍尔数据02[[#This Row],[温度]]</f>
        <v>2.4230676035861399E-3</v>
      </c>
    </row>
    <row r="10" spans="1:8" x14ac:dyDescent="0.4">
      <c r="A10">
        <v>-0.30299999999999999</v>
      </c>
      <c r="B10">
        <v>0.41099999999999998</v>
      </c>
      <c r="C10">
        <v>0.4</v>
      </c>
      <c r="D10">
        <v>-0.30199999999999999</v>
      </c>
      <c r="E10">
        <v>410.5</v>
      </c>
      <c r="F10">
        <f>(-霍尔数据02[[#This Row],[U1]]+霍尔数据02[[#This Row],[U2]]+霍尔数据02[[#This Row],[U3]]-霍尔数据02[[#This Row],[U4]])/4</f>
        <v>0.35399999999999998</v>
      </c>
      <c r="G10">
        <f>霍尔数据02[[#This Row],[Uh]]*0.06*10^8/(1*400)</f>
        <v>5310</v>
      </c>
      <c r="H10" s="2">
        <f>1/霍尔数据02[[#This Row],[温度]]</f>
        <v>2.4360535931790498E-3</v>
      </c>
    </row>
    <row r="11" spans="1:8" x14ac:dyDescent="0.4">
      <c r="A11">
        <v>-0.32600000000000001</v>
      </c>
      <c r="B11">
        <v>0.42299999999999999</v>
      </c>
      <c r="C11">
        <v>0.40600000000000003</v>
      </c>
      <c r="D11">
        <v>-0.32200000000000001</v>
      </c>
      <c r="E11">
        <v>408.5</v>
      </c>
      <c r="F11">
        <f>(-霍尔数据02[[#This Row],[U1]]+霍尔数据02[[#This Row],[U2]]+霍尔数据02[[#This Row],[U3]]-霍尔数据02[[#This Row],[U4]])/4</f>
        <v>0.36925000000000002</v>
      </c>
      <c r="G11">
        <f>霍尔数据02[[#This Row],[Uh]]*0.06*10^8/(1*400)</f>
        <v>5538.75</v>
      </c>
      <c r="H11" s="2">
        <f>1/霍尔数据02[[#This Row],[温度]]</f>
        <v>2.4479804161566705E-3</v>
      </c>
    </row>
    <row r="12" spans="1:8" x14ac:dyDescent="0.4">
      <c r="A12">
        <v>-0.33500000000000002</v>
      </c>
      <c r="B12">
        <v>0.442</v>
      </c>
      <c r="C12">
        <v>0.433</v>
      </c>
      <c r="D12">
        <v>-0.32600000000000001</v>
      </c>
      <c r="E12">
        <v>406.3</v>
      </c>
      <c r="F12">
        <f>(-霍尔数据02[[#This Row],[U1]]+霍尔数据02[[#This Row],[U2]]+霍尔数据02[[#This Row],[U3]]-霍尔数据02[[#This Row],[U4]])/4</f>
        <v>0.38400000000000001</v>
      </c>
      <c r="G12">
        <f>霍尔数据02[[#This Row],[Uh]]*0.06*10^8/(1*400)</f>
        <v>5760</v>
      </c>
      <c r="H12" s="2">
        <f>1/霍尔数据02[[#This Row],[温度]]</f>
        <v>2.4612355402412012E-3</v>
      </c>
    </row>
    <row r="13" spans="1:8" x14ac:dyDescent="0.4">
      <c r="A13">
        <v>-0.35299999999999998</v>
      </c>
      <c r="B13">
        <v>0.44900000000000001</v>
      </c>
      <c r="C13">
        <v>0.434</v>
      </c>
      <c r="D13">
        <v>-0.33800000000000002</v>
      </c>
      <c r="E13">
        <v>404.1</v>
      </c>
      <c r="F13">
        <f>(-霍尔数据02[[#This Row],[U1]]+霍尔数据02[[#This Row],[U2]]+霍尔数据02[[#This Row],[U3]]-霍尔数据02[[#This Row],[U4]])/4</f>
        <v>0.39350000000000002</v>
      </c>
      <c r="G13">
        <f>霍尔数据02[[#This Row],[Uh]]*0.06*10^8/(1*400)</f>
        <v>5902.5</v>
      </c>
      <c r="H13" s="2">
        <f>1/霍尔数据02[[#This Row],[温度]]</f>
        <v>2.4746349913387774E-3</v>
      </c>
    </row>
    <row r="14" spans="1:8" x14ac:dyDescent="0.4">
      <c r="A14">
        <v>-0.36399999999999999</v>
      </c>
      <c r="B14">
        <v>0.46500000000000002</v>
      </c>
      <c r="C14">
        <v>0.45800000000000002</v>
      </c>
      <c r="D14">
        <v>-0.35299999999999998</v>
      </c>
      <c r="E14">
        <v>402</v>
      </c>
      <c r="F14">
        <f>(-霍尔数据02[[#This Row],[U1]]+霍尔数据02[[#This Row],[U2]]+霍尔数据02[[#This Row],[U3]]-霍尔数据02[[#This Row],[U4]])/4</f>
        <v>0.41</v>
      </c>
      <c r="G14">
        <f>霍尔数据02[[#This Row],[Uh]]*0.06*10^8/(1*400)</f>
        <v>6149.9999999999991</v>
      </c>
      <c r="H14" s="2">
        <f>1/霍尔数据02[[#This Row],[温度]]</f>
        <v>2.4875621890547263E-3</v>
      </c>
    </row>
    <row r="15" spans="1:8" x14ac:dyDescent="0.4">
      <c r="A15">
        <v>-0.38100000000000001</v>
      </c>
      <c r="B15">
        <v>0.47599999999999998</v>
      </c>
      <c r="C15">
        <v>0.46300000000000002</v>
      </c>
      <c r="D15">
        <v>-0.375</v>
      </c>
      <c r="E15">
        <v>399.6</v>
      </c>
      <c r="F15">
        <f>(-霍尔数据02[[#This Row],[U1]]+霍尔数据02[[#This Row],[U2]]+霍尔数据02[[#This Row],[U3]]-霍尔数据02[[#This Row],[U4]])/4</f>
        <v>0.42375000000000002</v>
      </c>
      <c r="G15">
        <f>霍尔数据02[[#This Row],[Uh]]*0.06*10^8/(1*400)</f>
        <v>6356.25</v>
      </c>
      <c r="H15" s="2">
        <f>1/霍尔数据02[[#This Row],[温度]]</f>
        <v>2.5025025025025025E-3</v>
      </c>
    </row>
    <row r="16" spans="1:8" x14ac:dyDescent="0.4">
      <c r="A16">
        <v>-0.4</v>
      </c>
      <c r="B16">
        <v>0.502</v>
      </c>
      <c r="C16">
        <v>0.49099999999999999</v>
      </c>
      <c r="D16">
        <v>-0.39100000000000001</v>
      </c>
      <c r="E16">
        <v>397.3</v>
      </c>
      <c r="F16">
        <f>(-霍尔数据02[[#This Row],[U1]]+霍尔数据02[[#This Row],[U2]]+霍尔数据02[[#This Row],[U3]]-霍尔数据02[[#This Row],[U4]])/4</f>
        <v>0.44600000000000001</v>
      </c>
      <c r="G16">
        <f>霍尔数据02[[#This Row],[Uh]]*0.06*10^8/(1*400)</f>
        <v>6690</v>
      </c>
      <c r="H16" s="2">
        <f>1/霍尔数据02[[#This Row],[温度]]</f>
        <v>2.5169896803423106E-3</v>
      </c>
    </row>
    <row r="17" spans="1:8" x14ac:dyDescent="0.4">
      <c r="A17">
        <v>-0.41099999999999998</v>
      </c>
      <c r="B17">
        <v>0.51800000000000002</v>
      </c>
      <c r="C17">
        <v>0.51100000000000001</v>
      </c>
      <c r="D17">
        <v>-0.40200000000000002</v>
      </c>
      <c r="E17">
        <v>395.1</v>
      </c>
      <c r="F17">
        <f>(-霍尔数据02[[#This Row],[U1]]+霍尔数据02[[#This Row],[U2]]+霍尔数据02[[#This Row],[U3]]-霍尔数据02[[#This Row],[U4]])/4</f>
        <v>0.46050000000000002</v>
      </c>
      <c r="G17">
        <f>霍尔数据02[[#This Row],[Uh]]*0.06*10^8/(1*400)</f>
        <v>6907.5</v>
      </c>
      <c r="H17" s="2">
        <f>1/霍尔数据02[[#This Row],[温度]]</f>
        <v>2.5310048089091366E-3</v>
      </c>
    </row>
    <row r="18" spans="1:8" x14ac:dyDescent="0.4">
      <c r="A18">
        <v>-0.42099999999999999</v>
      </c>
      <c r="B18">
        <v>0.52500000000000002</v>
      </c>
      <c r="C18">
        <v>0.51400000000000001</v>
      </c>
      <c r="D18">
        <v>-0.41799999999999998</v>
      </c>
      <c r="E18">
        <v>392.6</v>
      </c>
      <c r="F18">
        <f>(-霍尔数据02[[#This Row],[U1]]+霍尔数据02[[#This Row],[U2]]+霍尔数据02[[#This Row],[U3]]-霍尔数据02[[#This Row],[U4]])/4</f>
        <v>0.46949999999999997</v>
      </c>
      <c r="G18">
        <f>霍尔数据02[[#This Row],[Uh]]*0.06*10^8/(1*400)</f>
        <v>7042.4999999999991</v>
      </c>
      <c r="H18" s="2">
        <f>1/霍尔数据02[[#This Row],[温度]]</f>
        <v>2.5471217524197657E-3</v>
      </c>
    </row>
    <row r="19" spans="1:8" x14ac:dyDescent="0.4">
      <c r="A19">
        <v>-0.441</v>
      </c>
      <c r="B19">
        <v>0.54800000000000004</v>
      </c>
      <c r="C19">
        <v>0.53400000000000003</v>
      </c>
      <c r="D19">
        <v>-0.44</v>
      </c>
      <c r="E19">
        <v>390.1</v>
      </c>
      <c r="F19">
        <f>(-霍尔数据02[[#This Row],[U1]]+霍尔数据02[[#This Row],[U2]]+霍尔数据02[[#This Row],[U3]]-霍尔数据02[[#This Row],[U4]])/4</f>
        <v>0.49075000000000002</v>
      </c>
      <c r="G19">
        <f>霍尔数据02[[#This Row],[Uh]]*0.06*10^8/(1*400)</f>
        <v>7361.25</v>
      </c>
      <c r="H19" s="2">
        <f>1/霍尔数据02[[#This Row],[温度]]</f>
        <v>2.5634452704434759E-3</v>
      </c>
    </row>
    <row r="20" spans="1:8" x14ac:dyDescent="0.4">
      <c r="A20">
        <v>-0.45400000000000001</v>
      </c>
      <c r="B20">
        <v>0.55000000000000004</v>
      </c>
      <c r="C20">
        <v>0.54300000000000004</v>
      </c>
      <c r="D20">
        <v>-0.441</v>
      </c>
      <c r="E20">
        <v>387.6</v>
      </c>
      <c r="F20">
        <f>(-霍尔数据02[[#This Row],[U1]]+霍尔数据02[[#This Row],[U2]]+霍尔数据02[[#This Row],[U3]]-霍尔数据02[[#This Row],[U4]])/4</f>
        <v>0.49700000000000005</v>
      </c>
      <c r="G20">
        <f>霍尔数据02[[#This Row],[Uh]]*0.06*10^8/(1*400)</f>
        <v>7455.0000000000009</v>
      </c>
      <c r="H20" s="2">
        <f>1/霍尔数据02[[#This Row],[温度]]</f>
        <v>2.5799793601651187E-3</v>
      </c>
    </row>
    <row r="21" spans="1:8" x14ac:dyDescent="0.4">
      <c r="A21">
        <v>-0.46400000000000002</v>
      </c>
      <c r="B21">
        <v>0.57299999999999995</v>
      </c>
      <c r="C21">
        <v>0.55700000000000005</v>
      </c>
      <c r="D21">
        <v>-0.46400000000000002</v>
      </c>
      <c r="E21">
        <v>385.2</v>
      </c>
      <c r="F21">
        <f>(-霍尔数据02[[#This Row],[U1]]+霍尔数据02[[#This Row],[U2]]+霍尔数据02[[#This Row],[U3]]-霍尔数据02[[#This Row],[U4]])/4</f>
        <v>0.51449999999999996</v>
      </c>
      <c r="G21">
        <f>霍尔数据02[[#This Row],[Uh]]*0.06*10^8/(1*400)</f>
        <v>7717.4999999999991</v>
      </c>
      <c r="H21" s="2">
        <f>1/霍尔数据02[[#This Row],[温度]]</f>
        <v>2.5960539979231569E-3</v>
      </c>
    </row>
    <row r="22" spans="1:8" x14ac:dyDescent="0.4">
      <c r="A22">
        <v>-0.47599999999999998</v>
      </c>
      <c r="B22">
        <v>0.58099999999999996</v>
      </c>
      <c r="C22">
        <v>0.57299999999999995</v>
      </c>
      <c r="D22">
        <v>-0.47699999999999998</v>
      </c>
      <c r="E22">
        <v>382.5</v>
      </c>
      <c r="F22">
        <f>(-霍尔数据02[[#This Row],[U1]]+霍尔数据02[[#This Row],[U2]]+霍尔数据02[[#This Row],[U3]]-霍尔数据02[[#This Row],[U4]])/4</f>
        <v>0.52674999999999994</v>
      </c>
      <c r="G22">
        <f>霍尔数据02[[#This Row],[Uh]]*0.06*10^8/(1*400)</f>
        <v>7901.2499999999991</v>
      </c>
      <c r="H22" s="2">
        <f>1/霍尔数据02[[#This Row],[温度]]</f>
        <v>2.6143790849673201E-3</v>
      </c>
    </row>
    <row r="23" spans="1:8" x14ac:dyDescent="0.4">
      <c r="A23">
        <v>-0.47599999999999998</v>
      </c>
      <c r="B23">
        <v>0.57999999999999996</v>
      </c>
      <c r="C23">
        <v>0.57899999999999996</v>
      </c>
      <c r="D23">
        <v>-0.47599999999999998</v>
      </c>
      <c r="E23">
        <v>379.8</v>
      </c>
      <c r="F23">
        <f>(-霍尔数据02[[#This Row],[U1]]+霍尔数据02[[#This Row],[U2]]+霍尔数据02[[#This Row],[U3]]-霍尔数据02[[#This Row],[U4]])/4</f>
        <v>0.52774999999999994</v>
      </c>
      <c r="G23">
        <f>霍尔数据02[[#This Row],[Uh]]*0.06*10^8/(1*400)</f>
        <v>7916.25</v>
      </c>
      <c r="H23" s="2">
        <f>1/霍尔数据02[[#This Row],[温度]]</f>
        <v>2.6329647182727752E-3</v>
      </c>
    </row>
    <row r="24" spans="1:8" x14ac:dyDescent="0.4">
      <c r="A24">
        <v>-0.49199999999999999</v>
      </c>
      <c r="B24">
        <v>0.59599999999999997</v>
      </c>
      <c r="C24">
        <v>0.58399999999999996</v>
      </c>
      <c r="D24">
        <v>-0.49299999999999999</v>
      </c>
      <c r="E24">
        <v>377.3</v>
      </c>
      <c r="F24">
        <f>(-霍尔数据02[[#This Row],[U1]]+霍尔数据02[[#This Row],[U2]]+霍尔数据02[[#This Row],[U3]]-霍尔数据02[[#This Row],[U4]])/4</f>
        <v>0.54125000000000001</v>
      </c>
      <c r="G24">
        <f>霍尔数据02[[#This Row],[Uh]]*0.06*10^8/(1*400)</f>
        <v>8118.7499999999991</v>
      </c>
      <c r="H24" s="2">
        <f>1/霍尔数据02[[#This Row],[温度]]</f>
        <v>2.6504108136761197E-3</v>
      </c>
    </row>
    <row r="25" spans="1:8" x14ac:dyDescent="0.4">
      <c r="A25">
        <v>-0.49199999999999999</v>
      </c>
      <c r="B25">
        <v>0.6</v>
      </c>
      <c r="C25">
        <v>0.59599999999999997</v>
      </c>
      <c r="D25">
        <v>-0.48899999999999999</v>
      </c>
      <c r="E25">
        <v>374.4</v>
      </c>
      <c r="F25">
        <f>(-霍尔数据02[[#This Row],[U1]]+霍尔数据02[[#This Row],[U2]]+霍尔数据02[[#This Row],[U3]]-霍尔数据02[[#This Row],[U4]])/4</f>
        <v>0.54425000000000001</v>
      </c>
      <c r="G25">
        <f>霍尔数据02[[#This Row],[Uh]]*0.06*10^8/(1*400)</f>
        <v>8163.7499999999991</v>
      </c>
      <c r="H25" s="2">
        <f>1/霍尔数据02[[#This Row],[温度]]</f>
        <v>2.670940170940171E-3</v>
      </c>
    </row>
    <row r="26" spans="1:8" x14ac:dyDescent="0.4">
      <c r="A26">
        <v>-0.498</v>
      </c>
      <c r="B26">
        <v>0.59599999999999997</v>
      </c>
      <c r="C26">
        <v>0.58599999999999997</v>
      </c>
      <c r="D26">
        <v>-0.49</v>
      </c>
      <c r="E26">
        <v>371.7</v>
      </c>
      <c r="F26">
        <f>(-霍尔数据02[[#This Row],[U1]]+霍尔数据02[[#This Row],[U2]]+霍尔数据02[[#This Row],[U3]]-霍尔数据02[[#This Row],[U4]])/4</f>
        <v>0.54249999999999998</v>
      </c>
      <c r="G26">
        <f>霍尔数据02[[#This Row],[Uh]]*0.06*10^8/(1*400)</f>
        <v>8137.4999999999991</v>
      </c>
      <c r="H26" s="2">
        <f>1/霍尔数据02[[#This Row],[温度]]</f>
        <v>2.6903416733925207E-3</v>
      </c>
    </row>
    <row r="27" spans="1:8" x14ac:dyDescent="0.4">
      <c r="A27">
        <v>-0.48899999999999999</v>
      </c>
      <c r="B27">
        <v>0.59399999999999997</v>
      </c>
      <c r="C27">
        <v>0.59599999999999997</v>
      </c>
      <c r="D27">
        <v>-0.496</v>
      </c>
      <c r="E27">
        <v>368.7</v>
      </c>
      <c r="F27">
        <f>(-霍尔数据02[[#This Row],[U1]]+霍尔数据02[[#This Row],[U2]]+霍尔数据02[[#This Row],[U3]]-霍尔数据02[[#This Row],[U4]])/4</f>
        <v>0.54374999999999996</v>
      </c>
      <c r="G27">
        <f>霍尔数据02[[#This Row],[Uh]]*0.06*10^8/(1*400)</f>
        <v>8156.2499999999991</v>
      </c>
      <c r="H27" s="2">
        <f>1/霍尔数据02[[#This Row],[温度]]</f>
        <v>2.7122321670735015E-3</v>
      </c>
    </row>
    <row r="28" spans="1:8" x14ac:dyDescent="0.4">
      <c r="A28">
        <v>-0.499</v>
      </c>
      <c r="B28">
        <v>0.59399999999999997</v>
      </c>
      <c r="C28">
        <v>0.59299999999999997</v>
      </c>
      <c r="D28">
        <v>-0.5</v>
      </c>
      <c r="E28">
        <v>365.9</v>
      </c>
      <c r="F28">
        <f>(-霍尔数据02[[#This Row],[U1]]+霍尔数据02[[#This Row],[U2]]+霍尔数据02[[#This Row],[U3]]-霍尔数据02[[#This Row],[U4]])/4</f>
        <v>0.54649999999999999</v>
      </c>
      <c r="G28">
        <f>霍尔数据02[[#This Row],[Uh]]*0.06*10^8/(1*400)</f>
        <v>8197.5</v>
      </c>
      <c r="H28" s="2">
        <f>1/霍尔数据02[[#This Row],[温度]]</f>
        <v>2.7329871549603719E-3</v>
      </c>
    </row>
    <row r="29" spans="1:8" x14ac:dyDescent="0.4">
      <c r="A29">
        <v>-0.48</v>
      </c>
      <c r="B29">
        <v>0.59599999999999997</v>
      </c>
      <c r="C29">
        <v>0.59099999999999997</v>
      </c>
      <c r="D29">
        <v>-0.48699999999999999</v>
      </c>
      <c r="E29">
        <v>362.9</v>
      </c>
      <c r="F29">
        <f>(-霍尔数据02[[#This Row],[U1]]+霍尔数据02[[#This Row],[U2]]+霍尔数据02[[#This Row],[U3]]-霍尔数据02[[#This Row],[U4]])/4</f>
        <v>0.53849999999999998</v>
      </c>
      <c r="G29">
        <f>霍尔数据02[[#This Row],[Uh]]*0.06*10^8/(1*400)</f>
        <v>8077.5</v>
      </c>
      <c r="H29" s="2">
        <f>1/霍尔数据02[[#This Row],[温度]]</f>
        <v>2.755580049600441E-3</v>
      </c>
    </row>
    <row r="30" spans="1:8" x14ac:dyDescent="0.4">
      <c r="A30">
        <v>-0.48599999999999999</v>
      </c>
      <c r="B30">
        <v>0.57399999999999995</v>
      </c>
      <c r="C30">
        <v>0.57099999999999995</v>
      </c>
      <c r="D30">
        <v>-0.48899999999999999</v>
      </c>
      <c r="E30">
        <v>359.8</v>
      </c>
      <c r="F30">
        <f>(-霍尔数据02[[#This Row],[U1]]+霍尔数据02[[#This Row],[U2]]+霍尔数据02[[#This Row],[U3]]-霍尔数据02[[#This Row],[U4]])/4</f>
        <v>0.53</v>
      </c>
      <c r="G30">
        <f>霍尔数据02[[#This Row],[Uh]]*0.06*10^8/(1*400)</f>
        <v>7950</v>
      </c>
      <c r="H30" s="2">
        <f>1/霍尔数据02[[#This Row],[温度]]</f>
        <v>2.7793218454697055E-3</v>
      </c>
    </row>
    <row r="31" spans="1:8" x14ac:dyDescent="0.4">
      <c r="A31">
        <v>-0.47</v>
      </c>
      <c r="B31">
        <v>0.57299999999999995</v>
      </c>
      <c r="C31">
        <v>0.57399999999999995</v>
      </c>
      <c r="D31">
        <v>-0.47599999999999998</v>
      </c>
      <c r="E31">
        <v>356.7</v>
      </c>
      <c r="F31">
        <f>(-霍尔数据02[[#This Row],[U1]]+霍尔数据02[[#This Row],[U2]]+霍尔数据02[[#This Row],[U3]]-霍尔数据02[[#This Row],[U4]])/4</f>
        <v>0.52324999999999999</v>
      </c>
      <c r="G31">
        <f>霍尔数据02[[#This Row],[Uh]]*0.06*10^8/(1*400)</f>
        <v>7848.75</v>
      </c>
      <c r="H31" s="2">
        <f>1/霍尔数据02[[#This Row],[温度]]</f>
        <v>2.8034763106251754E-3</v>
      </c>
    </row>
    <row r="32" spans="1:8" x14ac:dyDescent="0.4">
      <c r="A32">
        <v>-0.46300000000000002</v>
      </c>
      <c r="B32">
        <v>0.55700000000000005</v>
      </c>
      <c r="C32">
        <v>0.56399999999999995</v>
      </c>
      <c r="D32">
        <v>-0.46400000000000002</v>
      </c>
      <c r="E32">
        <v>353.7</v>
      </c>
      <c r="F32">
        <f>(-霍尔数据02[[#This Row],[U1]]+霍尔数据02[[#This Row],[U2]]+霍尔数据02[[#This Row],[U3]]-霍尔数据02[[#This Row],[U4]])/4</f>
        <v>0.51200000000000001</v>
      </c>
      <c r="G32">
        <f>霍尔数据02[[#This Row],[Uh]]*0.06*10^8/(1*400)</f>
        <v>7680</v>
      </c>
      <c r="H32" s="2">
        <f>1/霍尔数据02[[#This Row],[温度]]</f>
        <v>2.8272547356516823E-3</v>
      </c>
    </row>
    <row r="33" spans="1:8" x14ac:dyDescent="0.4">
      <c r="A33">
        <v>-0.45</v>
      </c>
      <c r="B33">
        <v>0.54100000000000004</v>
      </c>
      <c r="C33">
        <v>0.54500000000000004</v>
      </c>
      <c r="D33">
        <v>-0.46300000000000002</v>
      </c>
      <c r="E33">
        <v>350.6</v>
      </c>
      <c r="F33">
        <f>(-霍尔数据02[[#This Row],[U1]]+霍尔数据02[[#This Row],[U2]]+霍尔数据02[[#This Row],[U3]]-霍尔数据02[[#This Row],[U4]])/4</f>
        <v>0.49975000000000003</v>
      </c>
      <c r="G33">
        <f>霍尔数据02[[#This Row],[Uh]]*0.06*10^8/(1*400)</f>
        <v>7496.25</v>
      </c>
      <c r="H33" s="2">
        <f>1/霍尔数据02[[#This Row],[温度]]</f>
        <v>2.8522532800912721E-3</v>
      </c>
    </row>
    <row r="34" spans="1:8" x14ac:dyDescent="0.4">
      <c r="A34">
        <v>-0.441</v>
      </c>
      <c r="B34">
        <v>0.53700000000000003</v>
      </c>
      <c r="C34">
        <v>0.54100000000000004</v>
      </c>
      <c r="D34">
        <v>-0.45300000000000001</v>
      </c>
      <c r="E34">
        <v>347.2</v>
      </c>
      <c r="F34">
        <f>(-霍尔数据02[[#This Row],[U1]]+霍尔数据02[[#This Row],[U2]]+霍尔数据02[[#This Row],[U3]]-霍尔数据02[[#This Row],[U4]])/4</f>
        <v>0.49300000000000005</v>
      </c>
      <c r="G34">
        <f>霍尔数据02[[#This Row],[Uh]]*0.06*10^8/(1*400)</f>
        <v>7395</v>
      </c>
      <c r="H34" s="2">
        <f>1/霍尔数据02[[#This Row],[温度]]</f>
        <v>2.8801843317972351E-3</v>
      </c>
    </row>
    <row r="35" spans="1:8" x14ac:dyDescent="0.4">
      <c r="A35">
        <v>-0.42399999999999999</v>
      </c>
      <c r="B35">
        <v>0.52500000000000002</v>
      </c>
      <c r="C35">
        <v>0.53400000000000003</v>
      </c>
      <c r="D35">
        <v>-0.43</v>
      </c>
      <c r="E35">
        <v>343.9</v>
      </c>
      <c r="F35">
        <f>(-霍尔数据02[[#This Row],[U1]]+霍尔数据02[[#This Row],[U2]]+霍尔数据02[[#This Row],[U3]]-霍尔数据02[[#This Row],[U4]])/4</f>
        <v>0.47825000000000001</v>
      </c>
      <c r="G35">
        <f>霍尔数据02[[#This Row],[Uh]]*0.06*10^8/(1*400)</f>
        <v>7173.75</v>
      </c>
      <c r="H35" s="2">
        <f>1/霍尔数据02[[#This Row],[温度]]</f>
        <v>2.907822041291073E-3</v>
      </c>
    </row>
    <row r="36" spans="1:8" x14ac:dyDescent="0.4">
      <c r="A36">
        <v>-0.42099999999999999</v>
      </c>
      <c r="B36">
        <v>0.51200000000000001</v>
      </c>
      <c r="C36">
        <v>0.51400000000000001</v>
      </c>
      <c r="D36">
        <v>-0.42699999999999999</v>
      </c>
      <c r="E36">
        <v>340.7</v>
      </c>
      <c r="F36">
        <f>(-霍尔数据02[[#This Row],[U1]]+霍尔数据02[[#This Row],[U2]]+霍尔数据02[[#This Row],[U3]]-霍尔数据02[[#This Row],[U4]])/4</f>
        <v>0.46850000000000003</v>
      </c>
      <c r="G36">
        <f>霍尔数据02[[#This Row],[Uh]]*0.06*10^8/(1*400)</f>
        <v>7027.5</v>
      </c>
      <c r="H36" s="2">
        <f>1/霍尔数据02[[#This Row],[温度]]</f>
        <v>2.9351335485764602E-3</v>
      </c>
    </row>
    <row r="37" spans="1:8" x14ac:dyDescent="0.4">
      <c r="A37">
        <v>-0.40200000000000002</v>
      </c>
      <c r="B37">
        <v>0.504</v>
      </c>
      <c r="C37">
        <v>0.50900000000000001</v>
      </c>
      <c r="D37">
        <v>-0.41799999999999998</v>
      </c>
      <c r="E37">
        <v>337.4</v>
      </c>
      <c r="F37">
        <f>(-霍尔数据02[[#This Row],[U1]]+霍尔数据02[[#This Row],[U2]]+霍尔数据02[[#This Row],[U3]]-霍尔数据02[[#This Row],[U4]])/4</f>
        <v>0.45824999999999999</v>
      </c>
      <c r="G37">
        <f>霍尔数据02[[#This Row],[Uh]]*0.06*10^8/(1*400)</f>
        <v>6873.75</v>
      </c>
      <c r="H37" s="2">
        <f>1/霍尔数据02[[#This Row],[温度]]</f>
        <v>2.9638411381149973E-3</v>
      </c>
    </row>
    <row r="38" spans="1:8" x14ac:dyDescent="0.4">
      <c r="A38">
        <v>-0.39500000000000002</v>
      </c>
      <c r="B38">
        <v>0.49199999999999999</v>
      </c>
      <c r="C38">
        <v>0.49199999999999999</v>
      </c>
      <c r="D38">
        <v>-0.40799999999999997</v>
      </c>
      <c r="E38">
        <v>333.9</v>
      </c>
      <c r="F38">
        <f>(-霍尔数据02[[#This Row],[U1]]+霍尔数据02[[#This Row],[U2]]+霍尔数据02[[#This Row],[U3]]-霍尔数据02[[#This Row],[U4]])/4</f>
        <v>0.44674999999999998</v>
      </c>
      <c r="G38">
        <f>霍尔数据02[[#This Row],[Uh]]*0.06*10^8/(1*400)</f>
        <v>6701.25</v>
      </c>
      <c r="H38" s="2">
        <f>1/霍尔数据02[[#This Row],[温度]]</f>
        <v>2.9949086552860139E-3</v>
      </c>
    </row>
    <row r="39" spans="1:8" x14ac:dyDescent="0.4">
      <c r="A39">
        <v>-0.39500000000000002</v>
      </c>
      <c r="B39">
        <v>0.47799999999999998</v>
      </c>
      <c r="C39">
        <v>0.47899999999999998</v>
      </c>
      <c r="D39">
        <v>-0.4</v>
      </c>
      <c r="E39">
        <v>330.7</v>
      </c>
      <c r="F39">
        <f>(-霍尔数据02[[#This Row],[U1]]+霍尔数据02[[#This Row],[U2]]+霍尔数据02[[#This Row],[U3]]-霍尔数据02[[#This Row],[U4]])/4</f>
        <v>0.43799999999999994</v>
      </c>
      <c r="G39">
        <f>霍尔数据02[[#This Row],[Uh]]*0.06*10^8/(1*400)</f>
        <v>6569.9999999999991</v>
      </c>
      <c r="H39" s="2">
        <f>1/霍尔数据02[[#This Row],[温度]]</f>
        <v>3.0238887208950713E-3</v>
      </c>
    </row>
    <row r="40" spans="1:8" x14ac:dyDescent="0.4">
      <c r="A40">
        <v>-0.372</v>
      </c>
      <c r="B40">
        <v>0.46899999999999997</v>
      </c>
      <c r="C40">
        <v>0.47899999999999998</v>
      </c>
      <c r="D40">
        <v>-0.38400000000000001</v>
      </c>
      <c r="E40">
        <v>327.2</v>
      </c>
      <c r="F40">
        <f>(-霍尔数据02[[#This Row],[U1]]+霍尔数据02[[#This Row],[U2]]+霍尔数据02[[#This Row],[U3]]-霍尔数据02[[#This Row],[U4]])/4</f>
        <v>0.42599999999999993</v>
      </c>
      <c r="G40">
        <f>霍尔数据02[[#This Row],[Uh]]*0.06*10^8/(1*400)</f>
        <v>6389.9999999999991</v>
      </c>
      <c r="H40" s="2">
        <f>1/霍尔数据02[[#This Row],[温度]]</f>
        <v>3.0562347188264061E-3</v>
      </c>
    </row>
    <row r="41" spans="1:8" x14ac:dyDescent="0.4">
      <c r="A41">
        <v>-0.36899999999999999</v>
      </c>
      <c r="B41">
        <v>0.45200000000000001</v>
      </c>
      <c r="C41">
        <v>0.45500000000000002</v>
      </c>
      <c r="D41">
        <v>-0.372</v>
      </c>
      <c r="E41">
        <v>323.7</v>
      </c>
      <c r="F41">
        <f>(-霍尔数据02[[#This Row],[U1]]+霍尔数据02[[#This Row],[U2]]+霍尔数据02[[#This Row],[U3]]-霍尔数据02[[#This Row],[U4]])/4</f>
        <v>0.41200000000000003</v>
      </c>
      <c r="G41">
        <f>霍尔数据02[[#This Row],[Uh]]*0.06*10^8/(1*400)</f>
        <v>6180.0000000000009</v>
      </c>
      <c r="H41" s="2">
        <f>1/霍尔数据02[[#This Row],[温度]]</f>
        <v>3.0892801977139327E-3</v>
      </c>
    </row>
    <row r="42" spans="1:8" x14ac:dyDescent="0.4">
      <c r="A42">
        <v>-0.36599999999999999</v>
      </c>
      <c r="B42">
        <v>0.44600000000000001</v>
      </c>
      <c r="C42">
        <v>0.45300000000000001</v>
      </c>
      <c r="D42">
        <v>-0.372</v>
      </c>
      <c r="E42">
        <v>320.3</v>
      </c>
      <c r="F42">
        <f>(-霍尔数据02[[#This Row],[U1]]+霍尔数据02[[#This Row],[U2]]+霍尔数据02[[#This Row],[U3]]-霍尔数据02[[#This Row],[U4]])/4</f>
        <v>0.40925</v>
      </c>
      <c r="G42">
        <f>霍尔数据02[[#This Row],[Uh]]*0.06*10^8/(1*400)</f>
        <v>6138.75</v>
      </c>
      <c r="H42" s="2">
        <f>1/霍尔数据02[[#This Row],[温度]]</f>
        <v>3.1220730565095223E-3</v>
      </c>
    </row>
    <row r="43" spans="1:8" x14ac:dyDescent="0.4">
      <c r="A43">
        <v>-0.20499999999999999</v>
      </c>
      <c r="B43">
        <v>0.45800000000000002</v>
      </c>
      <c r="C43">
        <v>0.44600000000000001</v>
      </c>
      <c r="D43">
        <v>-0.34899999999999998</v>
      </c>
      <c r="E43">
        <v>316.60000000000002</v>
      </c>
      <c r="F43">
        <f>(-霍尔数据02[[#This Row],[U1]]+霍尔数据02[[#This Row],[U2]]+霍尔数据02[[#This Row],[U3]]-霍尔数据02[[#This Row],[U4]])/4</f>
        <v>0.36449999999999999</v>
      </c>
      <c r="G43">
        <f>霍尔数据02[[#This Row],[Uh]]*0.06*10^8/(1*400)</f>
        <v>5467.4999999999991</v>
      </c>
      <c r="H43" s="2">
        <f>1/霍尔数据02[[#This Row],[温度]]</f>
        <v>3.1585596967782688E-3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8 Z B I U 9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P G Q S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k E h T I W z p w T 4 B A A D R B Q A A E w A c A E Z v c m 1 1 b G F z L 1 N l Y 3 R p b 2 4 x L m 0 g o h g A K K A U A A A A A A A A A A A A A A A A A A A A A A A A A A A A K 0 5 N L s n M z 1 M I h t C G 1 r x c v F z F G Y l F q S k K z 6 d s f b p + z 7 O p G 5 7 1 r j M w V L B V y E k t 4 e V S A I J n u y Y A u c 7 F Z X o u + c m l u a l 5 J R p u m T m p e s 7 5 e S V A T r G G k o t V T F 5 p S U x 5 U W Z J a m 5 q z J O 9 c 5 7 s m B X z d M n y J z s 6 n + z o i n m x f + K T 3 Y u f d 6 5 8 P q H t 6 b p 5 L 1 f 1 x D z r A A q t e T 6 r J Q b V Y r 2 S i h I l T R 1 j H S U l H d e K k q L E s M S c 0 t R i P c / 0 v P y i V B 1 L Y z N N H a i z Z m 9 5 N m U n 0 I T n G 3 c / n d c N d G J I Y h L Q W S F F i X n F a f l F u c 7 5 O a W 5 e S G V B a n F G k A / 6 F R X K 0 G E D J V 0 F E q A w g p 5 p b l J q U W 1 O g o w G S O c M s Z o M r W a v F y Z e V h d g j N U j Q Y q V I 2 G W a i + n N P 7 d M O U A U i r q B Z D Q 9 V 0 s I c q Q s Y E p 4 w p F W K C n u k b 1 e K R G h M A U E s B A i 0 A F A A C A A g A 8 Z B I U 9 i 2 / R a l A A A A 9 Q A A A B I A A A A A A A A A A A A A A A A A A A A A A E N v b m Z p Z y 9 Q Y W N r Y W d l L n h t b F B L A Q I t A B Q A A g A I A P G Q S F M P y u m r p A A A A O k A A A A T A A A A A A A A A A A A A A A A A P E A A A B b Q 2 9 u d G V u d F 9 U e X B l c 1 0 u e G 1 s U E s B A i 0 A F A A C A A g A 8 Z B I U y F s 6 c E + A Q A A 0 Q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y Q A A A A A A A B R J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V C N S V F N S V B R i V C Q y V F N i U 5 N S V C M C V F N i U 4 R C V B R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5 S 1 5 a + 8 5 p W w 5 o 2 u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A 4 V D A 4 O j I 2 O j A 1 L j U y N T Q z M T V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U t e W v v O a V s O a N r j A x L 0 F 1 d G 9 S Z W 1 v d m V k Q 2 9 s d W 1 u c z E u e 0 N v b H V t b j E s M H 0 m c X V v d D s s J n F 1 b 3 Q 7 U 2 V j d G l v b j E v 5 5 S 1 5 a + 8 5 p W w 5 o 2 u M D E v Q X V 0 b 1 J l b W 9 2 Z W R D b 2 x 1 b W 5 z M S 5 7 Q 2 9 s d W 1 u M i w x f S Z x d W 9 0 O y w m c X V v d D t T Z W N 0 a W 9 u M S / n l L X l r 7 z m l b D m j a 4 w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e U t e W v v O a V s O a N r j A x L 0 F 1 d G 9 S Z W 1 v d m V k Q 2 9 s d W 1 u c z E u e 0 N v b H V t b j E s M H 0 m c X V v d D s s J n F 1 b 3 Q 7 U 2 V j d G l v b j E v 5 5 S 1 5 a + 8 5 p W w 5 o 2 u M D E v Q X V 0 b 1 J l b W 9 2 Z W R D b 2 x 1 b W 5 z M S 5 7 Q 2 9 s d W 1 u M i w x f S Z x d W 9 0 O y w m c X V v d D t T Z W N 0 a W 9 u M S / n l L X l r 7 z m l b D m j a 4 w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T Q l Q j U l R T U l Q U Y l Q k M l R T Y l O T U l Q j A l R T Y l O E Q l Q U U w M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Q j U l R T U l Q U Y l Q k M l R T Y l O T U l Q j A l R T Y l O E Q l Q U U w M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Q j U l R T U l Q U Y l Q k M l R T Y l O T U l Q j A l R T Y l O E Q l Q U U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e U t e W v v O a V s O a N r j A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O F Q w O D o y N j o x O S 4 5 N j g z M D k y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l L X l r 7 z m l b D m j a 4 w M i 9 B d X R v U m V t b 3 Z l Z E N v b H V t b n M x L n t D b 2 x 1 b W 4 x L D B 9 J n F 1 b 3 Q 7 L C Z x d W 9 0 O 1 N l Y 3 R p b 2 4 x L + e U t e W v v O a V s O a N r j A y L 0 F 1 d G 9 S Z W 1 v d m V k Q 2 9 s d W 1 u c z E u e 0 N v b H V t b j I s M X 0 m c X V v d D s s J n F 1 b 3 Q 7 U 2 V j d G l v b j E v 5 5 S 1 5 a + 8 5 p W w 5 o 2 u M D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n l L X l r 7 z m l b D m j a 4 w M i 9 B d X R v U m V t b 3 Z l Z E N v b H V t b n M x L n t D b 2 x 1 b W 4 x L D B 9 J n F 1 b 3 Q 7 L C Z x d W 9 0 O 1 N l Y 3 R p b 2 4 x L + e U t e W v v O a V s O a N r j A y L 0 F 1 d G 9 S Z W 1 v d m V k Q 2 9 s d W 1 u c z E u e 0 N v b H V t b j I s M X 0 m c X V v d D s s J n F 1 b 3 Q 7 U 2 V j d G l v b j E v 5 5 S 1 5 a + 8 5 p W w 5 o 2 u M D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0 J U I 1 J U U 1 J U F G J U J D J U U 2 J T k 1 J U I w J U U 2 J T h E J U F F M D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U I 1 J U U 1 J U F G J U J D J U U 2 J T k 1 J U I w J U U 2 J T h E J U F F M D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D J T h E J U U 1 J U I w J T k 0 J U U 2 J T k 1 J U I w J U U 2 J T h E J U F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n I 3 l s J T m l b D m j a 4 w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O F Q w O D o y N j o z N C 4 0 O D A z M T k 0 W i I g L z 4 8 R W 5 0 c n k g V H l w Z T 0 i R m l s b E N v b H V t b l R 5 c G V z I i B W Y W x 1 Z T 0 i c 0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c j e W w l O a V s O a N r j A x L 0 F 1 d G 9 S Z W 1 v d m V k Q 2 9 s d W 1 u c z E u e 0 N v b H V t b j E s M H 0 m c X V v d D s s J n F 1 b 3 Q 7 U 2 V j d G l v b j E v 6 Z y N 5 b C U 5 p W w 5 o 2 u M D E v Q X V 0 b 1 J l b W 9 2 Z W R D b 2 x 1 b W 5 z M S 5 7 Q 2 9 s d W 1 u M i w x f S Z x d W 9 0 O y w m c X V v d D t T Z W N 0 a W 9 u M S / p n I 3 l s J T m l b D m j a 4 w M S 9 B d X R v U m V t b 3 Z l Z E N v b H V t b n M x L n t D b 2 x 1 b W 4 z L D J 9 J n F 1 b 3 Q 7 L C Z x d W 9 0 O 1 N l Y 3 R p b 2 4 x L + m c j e W w l O a V s O a N r j A x L 0 F 1 d G 9 S Z W 1 v d m V k Q 2 9 s d W 1 u c z E u e 0 N v b H V t b j Q s M 3 0 m c X V v d D s s J n F 1 b 3 Q 7 U 2 V j d G l v b j E v 6 Z y N 5 b C U 5 p W w 5 o 2 u M D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p n I 3 l s J T m l b D m j a 4 w M S 9 B d X R v U m V t b 3 Z l Z E N v b H V t b n M x L n t D b 2 x 1 b W 4 x L D B 9 J n F 1 b 3 Q 7 L C Z x d W 9 0 O 1 N l Y 3 R p b 2 4 x L + m c j e W w l O a V s O a N r j A x L 0 F 1 d G 9 S Z W 1 v d m V k Q 2 9 s d W 1 u c z E u e 0 N v b H V t b j I s M X 0 m c X V v d D s s J n F 1 b 3 Q 7 U 2 V j d G l v b j E v 6 Z y N 5 b C U 5 p W w 5 o 2 u M D E v Q X V 0 b 1 J l b W 9 2 Z W R D b 2 x 1 b W 5 z M S 5 7 Q 2 9 s d W 1 u M y w y f S Z x d W 9 0 O y w m c X V v d D t T Z W N 0 a W 9 u M S / p n I 3 l s J T m l b D m j a 4 w M S 9 B d X R v U m V t b 3 Z l Z E N v b H V t b n M x L n t D b 2 x 1 b W 4 0 L D N 9 J n F 1 b 3 Q 7 L C Z x d W 9 0 O 1 N l Y 3 R p b 2 4 x L + m c j e W w l O a V s O a N r j A x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Q y U 4 R C V F N S V C M C U 5 N C V F N i U 5 N S V C M C V F N i U 4 R C V B R T A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Q y U 4 R C V F N S V C M C U 5 N C V F N i U 5 N S V C M C V F N i U 4 R C V B R T A x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Q y U 4 R C V F N S V C M C U 5 N C V F N i U 5 N S V C M C V F N i U 4 R C V B R T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Z y N 5 b C U 5 p W w 5 o 2 u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D h U M T A 6 M D c 6 M z U u O D I y N j k 4 N 1 o i I C 8 + P E V u d H J 5 I F R 5 c G U 9 I k Z p b G x D b 2 x 1 b W 5 U e X B l c y I g V m F s d W U 9 I n N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I 3 l s J T m l b D m j a 4 w M i 9 B d X R v U m V t b 3 Z l Z E N v b H V t b n M x L n t D b 2 x 1 b W 4 x L D B 9 J n F 1 b 3 Q 7 L C Z x d W 9 0 O 1 N l Y 3 R p b 2 4 x L + m c j e W w l O a V s O a N r j A y L 0 F 1 d G 9 S Z W 1 v d m V k Q 2 9 s d W 1 u c z E u e 0 N v b H V t b j I s M X 0 m c X V v d D s s J n F 1 b 3 Q 7 U 2 V j d G l v b j E v 6 Z y N 5 b C U 5 p W w 5 o 2 u M D I v Q X V 0 b 1 J l b W 9 2 Z W R D b 2 x 1 b W 5 z M S 5 7 Q 2 9 s d W 1 u M y w y f S Z x d W 9 0 O y w m c X V v d D t T Z W N 0 a W 9 u M S / p n I 3 l s J T m l b D m j a 4 w M i 9 B d X R v U m V t b 3 Z l Z E N v b H V t b n M x L n t D b 2 x 1 b W 4 0 L D N 9 J n F 1 b 3 Q 7 L C Z x d W 9 0 O 1 N l Y 3 R p b 2 4 x L + m c j e W w l O a V s O a N r j A y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6 Z y N 5 b C U 5 p W w 5 o 2 u M D I v Q X V 0 b 1 J l b W 9 2 Z W R D b 2 x 1 b W 5 z M S 5 7 Q 2 9 s d W 1 u M S w w f S Z x d W 9 0 O y w m c X V v d D t T Z W N 0 a W 9 u M S / p n I 3 l s J T m l b D m j a 4 w M i 9 B d X R v U m V t b 3 Z l Z E N v b H V t b n M x L n t D b 2 x 1 b W 4 y L D F 9 J n F 1 b 3 Q 7 L C Z x d W 9 0 O 1 N l Y 3 R p b 2 4 x L + m c j e W w l O a V s O a N r j A y L 0 F 1 d G 9 S Z W 1 v d m V k Q 2 9 s d W 1 u c z E u e 0 N v b H V t b j M s M n 0 m c X V v d D s s J n F 1 b 3 Q 7 U 2 V j d G l v b j E v 6 Z y N 5 b C U 5 p W w 5 o 2 u M D I v Q X V 0 b 1 J l b W 9 2 Z W R D b 2 x 1 b W 5 z M S 5 7 Q 2 9 s d W 1 u N C w z f S Z x d W 9 0 O y w m c X V v d D t T Z W N 0 a W 9 u M S / p n I 3 l s J T m l b D m j a 4 w M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M l O E Q l R T U l Q j A l O T Q l R T Y l O T U l Q j A l R T Y l O E Q l Q U U w M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M l O E Q l R T U l Q j A l O T Q l R T Y l O T U l Q j A l R T Y l O E Q l Q U U w M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X S I 7 7 W H b k a i R O 3 j I 9 u L 4 Q A A A A A C A A A A A A A Q Z g A A A A E A A C A A A A A 1 M R + b X 1 9 V K 5 u C / N 8 h Y T 5 r n C X g U a u S B L v 9 + R f l I 1 y w 5 Q A A A A A O g A A A A A I A A C A A A A D g i e 6 N J 4 3 g J w w 0 x f E F 2 B Z e P W F X v / V r T L 3 Q Y M V K s Y I u a F A A A A B Q L R 9 f o J D A E H b V 1 6 9 t 3 W G n 4 5 / S B W N / w 6 I i N w X w U H E T G O A k T a I c 0 r E 3 K s D p 2 C z Z K W b 6 5 X 0 j K + 9 / U 6 l F H 0 w 9 T U L b 6 j F q u g l / g x e B y v a b 6 0 s w f E A A A A B Q Z x M / L r 5 k F N Z 2 E K / U V + 1 8 R j E F j H x s W D i 2 L R X G r z 3 B J e D W O N X G 8 S / R f W g w E 7 U q B 1 S 4 8 n 6 c M / B q F R g o I c e e M 7 w X < / D a t a M a s h u p > 
</file>

<file path=customXml/itemProps1.xml><?xml version="1.0" encoding="utf-8"?>
<ds:datastoreItem xmlns:ds="http://schemas.openxmlformats.org/officeDocument/2006/customXml" ds:itemID="{9FA013EB-05D9-4546-A897-E706228552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电导数据01</vt:lpstr>
      <vt:lpstr>电导数据02</vt:lpstr>
      <vt:lpstr>霍尔数据01</vt:lpstr>
      <vt:lpstr>霍尔数据02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祝至永</dc:creator>
  <cp:lastModifiedBy>祝至永</cp:lastModifiedBy>
  <dcterms:created xsi:type="dcterms:W3CDTF">2021-10-08T08:25:36Z</dcterms:created>
  <dcterms:modified xsi:type="dcterms:W3CDTF">2021-10-08T18:00:46Z</dcterms:modified>
</cp:coreProperties>
</file>