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<sst xmlns="http://schemas.openxmlformats.org/spreadsheetml/2006/main" count="62" uniqueCount="25">
  <si>
    <t>lamp</t>
  </si>
  <si>
    <t>cm</t>
  </si>
  <si>
    <t>1,4</t>
  </si>
  <si>
    <t>Sammel</t>
  </si>
  <si>
    <t>zu hohe brennweite</t>
  </si>
  <si>
    <t>screen</t>
  </si>
  <si>
    <t>Streu</t>
  </si>
  <si>
    <t>a</t>
  </si>
  <si>
    <t>sa</t>
  </si>
  <si>
    <t>A/4 [m]</t>
  </si>
  <si>
    <t>4C</t>
  </si>
  <si>
    <t>point 1</t>
  </si>
  <si>
    <t>point 2</t>
  </si>
  <si>
    <t>e</t>
  </si>
  <si>
    <t>sf[m]</t>
  </si>
  <si>
    <t>f[m] gesamt</t>
  </si>
  <si>
    <t>f[m] effektiv</t>
  </si>
  <si>
    <t>f[m] theo</t>
  </si>
  <si>
    <t>rel Err [%]</t>
  </si>
  <si>
    <t>mean</t>
  </si>
  <si>
    <t>stdev</t>
  </si>
  <si>
    <t>err.mean</t>
  </si>
  <si>
    <t>1C</t>
  </si>
  <si>
    <t>3C-4C</t>
  </si>
  <si>
    <t>2C-1C</t>
  </si>
</sst>
</file>

<file path=xl/styles.xml><?xml version="1.0" encoding="utf-8"?>
<styleSheet xmlns="http://schemas.openxmlformats.org/spreadsheetml/2006/main">
  <numFmts count="2">
    <numFmt formatCode="GENERAL" numFmtId="164"/>
    <numFmt formatCode="0.####" numFmtId="165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"/>
  <sheetViews>
    <sheetView colorId="64" defaultGridColor="true" rightToLeft="false" showFormulas="false" showGridLines="true" showOutlineSymbols="true" showRowColHeaders="true" showZeros="true" tabSelected="true" topLeftCell="A7" view="normal" windowProtection="false" workbookViewId="0" zoomScale="100" zoomScaleNormal="100" zoomScalePageLayoutView="100">
      <selection activeCell="I14" activeCellId="0" pane="topLeft" sqref="I14"/>
    </sheetView>
  </sheetViews>
  <sheetFormatPr defaultRowHeight="15"/>
  <cols>
    <col collapsed="false" hidden="false" max="3" min="1" style="0" width="10.5748987854251"/>
    <col collapsed="false" hidden="false" max="5" min="4" style="0" width="9.1417004048583"/>
    <col collapsed="false" hidden="false" max="6" min="6" style="0" width="13.080971659919"/>
    <col collapsed="false" hidden="false" max="1025" min="7" style="0" width="10.5748987854251"/>
  </cols>
  <sheetData>
    <row collapsed="false" customFormat="false" customHeight="true" hidden="false" ht="15" outlineLevel="0" r="1">
      <c r="A1" s="0" t="s">
        <v>0</v>
      </c>
      <c r="B1" s="0" t="n">
        <v>21.3</v>
      </c>
      <c r="C1" s="0" t="s">
        <v>1</v>
      </c>
      <c r="D1" s="0" t="s">
        <v>2</v>
      </c>
      <c r="E1" s="0" t="s">
        <v>3</v>
      </c>
      <c r="F1" s="0" t="n">
        <v>3</v>
      </c>
      <c r="H1" s="0" t="s">
        <v>3</v>
      </c>
      <c r="I1" s="0" t="s">
        <v>4</v>
      </c>
    </row>
    <row collapsed="false" customFormat="false" customHeight="true" hidden="false" ht="15" outlineLevel="0" r="2">
      <c r="A2" s="0" t="s">
        <v>5</v>
      </c>
      <c r="B2" s="0" t="n">
        <v>90</v>
      </c>
      <c r="C2" s="0" t="s">
        <v>1</v>
      </c>
      <c r="D2" s="0" t="n">
        <v>2</v>
      </c>
      <c r="E2" s="0" t="s">
        <v>6</v>
      </c>
    </row>
    <row collapsed="false" customFormat="false" customHeight="true" hidden="false" ht="15" outlineLevel="0" r="3">
      <c r="A3" s="0" t="s">
        <v>7</v>
      </c>
      <c r="B3" s="1" t="n">
        <f aca="false">B2-B1</f>
        <v>68.7</v>
      </c>
      <c r="C3" s="0" t="s">
        <v>1</v>
      </c>
    </row>
    <row collapsed="false" customFormat="false" customHeight="true" hidden="false" ht="15" outlineLevel="0" r="4">
      <c r="A4" s="0" t="s">
        <v>8</v>
      </c>
      <c r="B4" s="0" t="n">
        <v>0.1</v>
      </c>
      <c r="C4" s="0" t="s">
        <v>1</v>
      </c>
    </row>
    <row collapsed="false" customFormat="false" customHeight="true" hidden="false" ht="15" outlineLevel="0" r="5">
      <c r="A5" s="0" t="s">
        <v>9</v>
      </c>
      <c r="B5" s="0" t="n">
        <f aca="false">B3*0.01/4</f>
        <v>0.17175</v>
      </c>
    </row>
    <row collapsed="false" customFormat="false" customHeight="true" hidden="false" ht="15" outlineLevel="0" r="7">
      <c r="A7" s="0" t="s">
        <v>10</v>
      </c>
      <c r="B7" s="0" t="s">
        <v>11</v>
      </c>
      <c r="C7" s="0" t="s">
        <v>12</v>
      </c>
    </row>
    <row collapsed="false" customFormat="false" customHeight="true" hidden="false" ht="15" outlineLevel="0" r="8">
      <c r="B8" s="0" t="n">
        <v>33.5</v>
      </c>
      <c r="C8" s="0" t="n">
        <v>77.25</v>
      </c>
      <c r="H8" s="1"/>
      <c r="I8" s="1"/>
      <c r="J8" s="1"/>
      <c r="K8" s="1"/>
    </row>
    <row collapsed="false" customFormat="false" customHeight="true" hidden="false" ht="15" outlineLevel="0" r="9">
      <c r="B9" s="0" t="n">
        <v>33.5</v>
      </c>
      <c r="C9" s="0" t="n">
        <v>77.15</v>
      </c>
      <c r="H9" s="1"/>
      <c r="I9" s="1"/>
      <c r="J9" s="1"/>
      <c r="K9" s="1"/>
    </row>
    <row collapsed="false" customFormat="false" customHeight="true" hidden="false" ht="15" outlineLevel="0" r="10">
      <c r="B10" s="0" t="n">
        <v>33.5</v>
      </c>
      <c r="C10" s="0" t="n">
        <v>77.2</v>
      </c>
      <c r="H10" s="1"/>
      <c r="I10" s="1"/>
      <c r="J10" s="1"/>
      <c r="K10" s="1"/>
    </row>
    <row collapsed="false" customFormat="false" customHeight="true" hidden="false" ht="15" outlineLevel="0" r="11">
      <c r="B11" s="0" t="n">
        <v>33.5</v>
      </c>
      <c r="C11" s="0" t="n">
        <v>77.1</v>
      </c>
      <c r="H11" s="1"/>
      <c r="I11" s="1"/>
      <c r="J11" s="1"/>
      <c r="K11" s="1"/>
    </row>
    <row collapsed="false" customFormat="false" customHeight="true" hidden="false" ht="15" outlineLevel="0" r="12">
      <c r="B12" s="0" t="n">
        <v>33.45</v>
      </c>
      <c r="C12" s="0" t="n">
        <v>77.3</v>
      </c>
      <c r="H12" s="1"/>
      <c r="I12" s="1"/>
      <c r="J12" s="1"/>
      <c r="K12" s="1"/>
    </row>
    <row collapsed="false" customFormat="false" customHeight="true" hidden="false" ht="15" outlineLevel="0" r="13">
      <c r="D13" s="0" t="s">
        <v>13</v>
      </c>
      <c r="E13" s="0" t="s">
        <v>14</v>
      </c>
      <c r="F13" s="0" t="s">
        <v>15</v>
      </c>
      <c r="G13" s="0" t="s">
        <v>16</v>
      </c>
      <c r="H13" s="0" t="s">
        <v>17</v>
      </c>
      <c r="I13" s="0" t="s">
        <v>18</v>
      </c>
    </row>
    <row collapsed="false" customFormat="false" customHeight="true" hidden="false" ht="15" outlineLevel="0" r="14">
      <c r="A14" s="0" t="s">
        <v>19</v>
      </c>
      <c r="B14" s="2" t="n">
        <f aca="false">AVERAGE(B8:B12)</f>
        <v>33.49</v>
      </c>
      <c r="C14" s="2" t="n">
        <f aca="false">AVERAGE(C8:C12)</f>
        <v>77.2</v>
      </c>
      <c r="D14" s="0" t="n">
        <f aca="false">C14-B14</f>
        <v>43.71</v>
      </c>
      <c r="E14" s="0" t="n">
        <f aca="false">SQRT((1/2-(($B$3*0.01)^2-(D14*0.01)^2)/(4*($B$3*0.01)^2))^2*($B$4*0.01)^2+(D14*0.01)^2*((B27*0.01)^2+(C27*0.01)^2)/(4*($B$3*0.01)^2))</f>
        <v>0.00036532570069313</v>
      </c>
      <c r="F14" s="0" t="n">
        <f aca="false">(($B$3*0.01)^2-(D14*0.01)^2)/(4*$B$3*0.01)</f>
        <v>0.102224377729258</v>
      </c>
      <c r="G14" s="0" t="n">
        <v>0.102224377729258</v>
      </c>
      <c r="H14" s="0" t="n">
        <v>0.1</v>
      </c>
      <c r="I14" s="0" t="n">
        <f aca="false">G14/H14*100-100</f>
        <v>2.22437772925763</v>
      </c>
    </row>
    <row collapsed="false" customFormat="false" customHeight="true" hidden="false" ht="15" outlineLevel="0" r="15">
      <c r="A15" s="0" t="s">
        <v>20</v>
      </c>
      <c r="B15" s="2" t="n">
        <f aca="false">STDEV(B8:B12)</f>
        <v>0.0223606797749966</v>
      </c>
      <c r="C15" s="2" t="n">
        <f aca="false">STDEV(C8:C12)</f>
        <v>0.0790569415042095</v>
      </c>
    </row>
    <row collapsed="false" customFormat="false" customHeight="true" hidden="false" ht="15" outlineLevel="0" r="16">
      <c r="A16" s="0" t="s">
        <v>21</v>
      </c>
      <c r="B16" s="2" t="n">
        <f aca="false">B15/SQRT(5)</f>
        <v>0.00999999999999943</v>
      </c>
      <c r="C16" s="2" t="n">
        <f aca="false">C15/SQRT(5)</f>
        <v>0.0353553390593274</v>
      </c>
    </row>
    <row collapsed="false" customFormat="false" customHeight="true" hidden="false" ht="15" outlineLevel="0" r="18">
      <c r="A18" s="0" t="s">
        <v>22</v>
      </c>
      <c r="B18" s="0" t="s">
        <v>11</v>
      </c>
      <c r="C18" s="0" t="s">
        <v>12</v>
      </c>
    </row>
    <row collapsed="false" customFormat="false" customHeight="true" hidden="false" ht="15" outlineLevel="0" r="19">
      <c r="B19" s="0" t="n">
        <v>27.4</v>
      </c>
      <c r="C19" s="0" t="n">
        <v>83.9</v>
      </c>
      <c r="H19" s="1"/>
      <c r="I19" s="1"/>
      <c r="J19" s="1"/>
      <c r="K19" s="1"/>
    </row>
    <row collapsed="false" customFormat="false" customHeight="true" hidden="false" ht="15" outlineLevel="0" r="20">
      <c r="B20" s="0" t="n">
        <v>27.4</v>
      </c>
      <c r="C20" s="0" t="n">
        <v>83.85</v>
      </c>
      <c r="H20" s="1"/>
      <c r="I20" s="1"/>
      <c r="J20" s="1"/>
      <c r="K20" s="1"/>
    </row>
    <row collapsed="false" customFormat="false" customHeight="true" hidden="false" ht="15" outlineLevel="0" r="21">
      <c r="B21" s="0" t="n">
        <v>27.35</v>
      </c>
      <c r="C21" s="0" t="n">
        <v>83.85</v>
      </c>
      <c r="H21" s="1"/>
      <c r="I21" s="1"/>
      <c r="J21" s="1"/>
      <c r="K21" s="1"/>
    </row>
    <row collapsed="false" customFormat="false" customHeight="true" hidden="false" ht="15" outlineLevel="0" r="22">
      <c r="B22" s="0" t="n">
        <v>27.5</v>
      </c>
      <c r="C22" s="0" t="n">
        <v>83.8</v>
      </c>
      <c r="H22" s="1"/>
      <c r="I22" s="1"/>
      <c r="J22" s="1"/>
      <c r="K22" s="1"/>
    </row>
    <row collapsed="false" customFormat="false" customHeight="true" hidden="false" ht="15" outlineLevel="0" r="23">
      <c r="B23" s="0" t="n">
        <v>27.35</v>
      </c>
      <c r="C23" s="0" t="n">
        <v>83.85</v>
      </c>
      <c r="H23" s="1"/>
      <c r="I23" s="1"/>
      <c r="J23" s="1"/>
      <c r="K23" s="1"/>
    </row>
    <row collapsed="false" customFormat="false" customHeight="true" hidden="false" ht="15" outlineLevel="0" r="24">
      <c r="D24" s="0" t="s">
        <v>13</v>
      </c>
      <c r="E24" s="0" t="s">
        <v>14</v>
      </c>
      <c r="F24" s="0" t="s">
        <v>15</v>
      </c>
      <c r="G24" s="0" t="s">
        <v>16</v>
      </c>
      <c r="H24" s="0" t="s">
        <v>17</v>
      </c>
      <c r="I24" s="0" t="s">
        <v>18</v>
      </c>
    </row>
    <row collapsed="false" customFormat="false" customHeight="true" hidden="false" ht="15" outlineLevel="0" r="25">
      <c r="A25" s="0" t="s">
        <v>19</v>
      </c>
      <c r="B25" s="2" t="n">
        <f aca="false">AVERAGE(B19:B23)</f>
        <v>27.4</v>
      </c>
      <c r="C25" s="2" t="n">
        <f aca="false">AVERAGE(C19:C23)</f>
        <v>83.85</v>
      </c>
      <c r="D25" s="0" t="n">
        <f aca="false">C25-B25</f>
        <v>56.45</v>
      </c>
      <c r="E25" s="0" t="n">
        <f aca="false">SQRT((1/2-(($B$3*0.01)^2-(D25*0.01)^2)/(4*($B$3*0.01)^2))^2*($B$4*0.01)^2+(D25*0.01)^2*((B38*0.01)^2+(C38*0.01)^2)/(4*($B$3*0.01)^2))</f>
        <v>0.000427765426529776</v>
      </c>
      <c r="F25" s="0" t="n">
        <f aca="false">(($B$3*0.01)^2-(D25*0.01)^2)/(4*$B$3*0.01)</f>
        <v>0.055789210334789</v>
      </c>
      <c r="G25" s="0" t="n">
        <v>0.055789210334789</v>
      </c>
      <c r="H25" s="0" t="n">
        <v>0.05</v>
      </c>
      <c r="I25" s="0" t="n">
        <f aca="false">G25/H25*100-100</f>
        <v>11.578420669578</v>
      </c>
    </row>
    <row collapsed="false" customFormat="false" customHeight="true" hidden="false" ht="15" outlineLevel="0" r="26">
      <c r="A26" s="0" t="s">
        <v>20</v>
      </c>
      <c r="B26" s="2" t="n">
        <f aca="false">STDEV(B19:B23)</f>
        <v>0.0612372435695789</v>
      </c>
      <c r="C26" s="2" t="n">
        <f aca="false">STDEV(C19:C23)</f>
        <v>0.0353553390593304</v>
      </c>
    </row>
    <row collapsed="false" customFormat="false" customHeight="true" hidden="false" ht="15" outlineLevel="0" r="27">
      <c r="A27" s="0" t="s">
        <v>21</v>
      </c>
      <c r="B27" s="2" t="n">
        <f aca="false">B26/SQRT(5)</f>
        <v>0.027386127875258</v>
      </c>
      <c r="C27" s="2" t="n">
        <f aca="false">C26/SQRT(5)</f>
        <v>0.0158113883008432</v>
      </c>
    </row>
    <row collapsed="false" customFormat="false" customHeight="true" hidden="false" ht="15" outlineLevel="0" r="29">
      <c r="A29" s="0" t="s">
        <v>23</v>
      </c>
      <c r="B29" s="0" t="s">
        <v>11</v>
      </c>
      <c r="C29" s="0" t="s">
        <v>12</v>
      </c>
    </row>
    <row collapsed="false" customFormat="false" customHeight="true" hidden="false" ht="15" outlineLevel="0" r="30">
      <c r="B30" s="0" t="n">
        <v>32.25</v>
      </c>
      <c r="C30" s="0" t="n">
        <v>78.55</v>
      </c>
      <c r="H30" s="1"/>
      <c r="I30" s="1"/>
      <c r="J30" s="1"/>
      <c r="K30" s="1"/>
    </row>
    <row collapsed="false" customFormat="false" customHeight="true" hidden="false" ht="15" outlineLevel="0" r="31">
      <c r="B31" s="0" t="n">
        <v>32.2</v>
      </c>
      <c r="C31" s="0" t="n">
        <v>78.6</v>
      </c>
      <c r="H31" s="1"/>
      <c r="I31" s="1"/>
      <c r="J31" s="1"/>
      <c r="K31" s="1"/>
    </row>
    <row collapsed="false" customFormat="false" customHeight="true" hidden="false" ht="15" outlineLevel="0" r="32">
      <c r="B32" s="0" t="n">
        <v>32.2</v>
      </c>
      <c r="C32" s="0" t="n">
        <v>78.55</v>
      </c>
      <c r="H32" s="1"/>
      <c r="I32" s="1"/>
      <c r="J32" s="1"/>
      <c r="K32" s="1"/>
    </row>
    <row collapsed="false" customFormat="false" customHeight="true" hidden="false" ht="15" outlineLevel="0" r="33">
      <c r="B33" s="0" t="n">
        <v>32.2</v>
      </c>
      <c r="C33" s="0" t="n">
        <v>78.5</v>
      </c>
      <c r="H33" s="1"/>
      <c r="I33" s="1"/>
      <c r="J33" s="1"/>
      <c r="K33" s="1"/>
    </row>
    <row collapsed="false" customFormat="false" customHeight="true" hidden="false" ht="15" outlineLevel="0" r="34">
      <c r="B34" s="0" t="n">
        <v>32.2</v>
      </c>
      <c r="C34" s="0" t="n">
        <v>78.5</v>
      </c>
      <c r="H34" s="1"/>
      <c r="I34" s="1"/>
      <c r="J34" s="1"/>
      <c r="K34" s="1"/>
    </row>
    <row collapsed="false" customFormat="false" customHeight="true" hidden="false" ht="15" outlineLevel="0" r="35">
      <c r="D35" s="0" t="s">
        <v>13</v>
      </c>
      <c r="E35" s="0" t="s">
        <v>14</v>
      </c>
      <c r="F35" s="0" t="s">
        <v>15</v>
      </c>
      <c r="G35" s="0" t="s">
        <v>16</v>
      </c>
      <c r="H35" s="0" t="s">
        <v>17</v>
      </c>
      <c r="I35" s="0" t="s">
        <v>18</v>
      </c>
    </row>
    <row collapsed="false" customFormat="false" customHeight="true" hidden="false" ht="15" outlineLevel="0" r="36">
      <c r="A36" s="0" t="s">
        <v>19</v>
      </c>
      <c r="B36" s="2" t="n">
        <f aca="false">AVERAGE(B30:B34)</f>
        <v>32.21</v>
      </c>
      <c r="C36" s="2" t="n">
        <f aca="false">AVERAGE(C30:C34)</f>
        <v>78.54</v>
      </c>
      <c r="D36" s="0" t="n">
        <f aca="false">C36-B36</f>
        <v>46.33</v>
      </c>
      <c r="E36" s="0" t="n">
        <f aca="false">SQRT((1/2-(($B$3*0.01)^2-(D36*0.01)^2)/(4*($B$3*0.01)^2))^2*($B$4*0.01)^2+(D36*0.01)^2*((B49*0.01)^2+(C49*0.01)^2)/(4*($B$3*0.01)^2))</f>
        <v>0.000372958130029691</v>
      </c>
      <c r="F36" s="0" t="n">
        <f aca="false">(($B$3*0.01)^2-(D36*0.01)^2)/(4*$B$3*0.01)</f>
        <v>0.0936397780203785</v>
      </c>
      <c r="G36" s="0" t="n">
        <f aca="false">F36*$G$14/($G$14-F36)</f>
        <v>1.11505118042235</v>
      </c>
      <c r="H36" s="0" t="n">
        <v>1</v>
      </c>
      <c r="I36" s="0" t="n">
        <f aca="false">G36/H36*100-100</f>
        <v>11.5051180422346</v>
      </c>
    </row>
    <row collapsed="false" customFormat="false" customHeight="true" hidden="false" ht="15" outlineLevel="0" r="37">
      <c r="A37" s="0" t="s">
        <v>20</v>
      </c>
      <c r="B37" s="2" t="n">
        <f aca="false">STDEV(B30:B34)</f>
        <v>0.0223606797749966</v>
      </c>
      <c r="C37" s="2" t="n">
        <f aca="false">STDEV(C30:C34)</f>
        <v>0.0418330013267014</v>
      </c>
    </row>
    <row collapsed="false" customFormat="false" customHeight="true" hidden="false" ht="15" outlineLevel="0" r="38">
      <c r="A38" s="0" t="s">
        <v>21</v>
      </c>
      <c r="B38" s="2" t="n">
        <f aca="false">B37/SQRT(5)</f>
        <v>0.00999999999999943</v>
      </c>
      <c r="C38" s="2" t="n">
        <f aca="false">C37/SQRT(5)</f>
        <v>0.0187082869338686</v>
      </c>
    </row>
    <row collapsed="false" customFormat="false" customHeight="true" hidden="false" ht="15" outlineLevel="0" r="40">
      <c r="A40" s="0" t="s">
        <v>24</v>
      </c>
      <c r="B40" s="0" t="s">
        <v>11</v>
      </c>
      <c r="C40" s="0" t="s">
        <v>12</v>
      </c>
    </row>
    <row collapsed="false" customFormat="false" customHeight="true" hidden="false" ht="15" outlineLevel="0" r="41">
      <c r="B41" s="0" t="n">
        <v>29</v>
      </c>
      <c r="C41" s="0" t="n">
        <v>79.2</v>
      </c>
      <c r="H41" s="1"/>
      <c r="I41" s="1"/>
      <c r="J41" s="1"/>
      <c r="K41" s="1"/>
    </row>
    <row collapsed="false" customFormat="false" customHeight="true" hidden="false" ht="15" outlineLevel="0" r="42">
      <c r="B42" s="0" t="n">
        <v>28.9</v>
      </c>
      <c r="C42" s="0" t="n">
        <v>79.15</v>
      </c>
      <c r="H42" s="1"/>
      <c r="I42" s="1"/>
      <c r="J42" s="1"/>
      <c r="K42" s="1"/>
    </row>
    <row collapsed="false" customFormat="false" customHeight="true" hidden="false" ht="15" outlineLevel="0" r="43">
      <c r="B43" s="0" t="n">
        <v>28.95</v>
      </c>
      <c r="C43" s="0" t="n">
        <v>79.2</v>
      </c>
      <c r="H43" s="1"/>
      <c r="I43" s="1"/>
      <c r="J43" s="1"/>
      <c r="K43" s="1"/>
    </row>
    <row collapsed="false" customFormat="false" customHeight="true" hidden="false" ht="15" outlineLevel="0" r="44">
      <c r="B44" s="0" t="n">
        <v>29</v>
      </c>
      <c r="C44" s="0" t="n">
        <v>79.2</v>
      </c>
      <c r="H44" s="1"/>
      <c r="I44" s="1"/>
      <c r="J44" s="1"/>
      <c r="K44" s="1"/>
    </row>
    <row collapsed="false" customFormat="false" customHeight="true" hidden="false" ht="15" outlineLevel="0" r="45">
      <c r="B45" s="0" t="n">
        <v>28.9</v>
      </c>
      <c r="C45" s="0" t="n">
        <v>79.2</v>
      </c>
      <c r="H45" s="1"/>
      <c r="I45" s="1"/>
      <c r="J45" s="1"/>
      <c r="K45" s="1"/>
    </row>
    <row collapsed="false" customFormat="false" customHeight="true" hidden="false" ht="15" outlineLevel="0" r="46">
      <c r="D46" s="0" t="s">
        <v>13</v>
      </c>
      <c r="E46" s="0" t="s">
        <v>14</v>
      </c>
      <c r="F46" s="0" t="s">
        <v>15</v>
      </c>
      <c r="G46" s="0" t="s">
        <v>16</v>
      </c>
      <c r="H46" s="0" t="s">
        <v>17</v>
      </c>
      <c r="I46" s="0" t="s">
        <v>18</v>
      </c>
    </row>
    <row collapsed="false" customFormat="false" customHeight="true" hidden="false" ht="15" outlineLevel="0" r="47">
      <c r="A47" s="0" t="s">
        <v>19</v>
      </c>
      <c r="B47" s="2" t="n">
        <f aca="false">AVERAGE(B41:B45)</f>
        <v>28.95</v>
      </c>
      <c r="C47" s="2" t="n">
        <f aca="false">AVERAGE(C41:C45)</f>
        <v>79.19</v>
      </c>
      <c r="D47" s="0" t="n">
        <f aca="false">C47-B47</f>
        <v>50.24</v>
      </c>
      <c r="E47" s="0" t="n">
        <f aca="false">SQRT((1/2-(($B$3*0.01)^2-(D47*0.01)^2)/(4*($B$3*0.01)^2))^2*($B$4*0.01)^2+(D47*0.01)^2*((B60*0.01)^2+(C60*0.01)^2)/(4*($B$3*0.01)^2))</f>
        <v>0.000383698272556036</v>
      </c>
      <c r="F47" s="0" t="n">
        <f aca="false">(($B$3*0.01)^2-(D47*0.01)^2)/(4*$B$3*0.01)</f>
        <v>0.0798992867540029</v>
      </c>
      <c r="G47" s="0" t="n">
        <f aca="false">F47*$G$25/($G$25-F47)</f>
        <v>-0.184881957104307</v>
      </c>
      <c r="H47" s="0" t="n">
        <v>-0.15</v>
      </c>
      <c r="I47" s="0" t="n">
        <f aca="false">G47/H47*100-100</f>
        <v>23.2546380695382</v>
      </c>
    </row>
    <row collapsed="false" customFormat="false" customHeight="true" hidden="false" ht="15" outlineLevel="0" r="48">
      <c r="A48" s="0" t="s">
        <v>20</v>
      </c>
      <c r="B48" s="2" t="n">
        <f aca="false">STDEV(B41:B45)</f>
        <v>0.0500000000000007</v>
      </c>
      <c r="C48" s="2" t="n">
        <f aca="false">STDEV(C41:C45)</f>
        <v>0.0223606797749966</v>
      </c>
    </row>
    <row collapsed="false" customFormat="false" customHeight="true" hidden="false" ht="15" outlineLevel="0" r="49">
      <c r="A49" s="0" t="s">
        <v>21</v>
      </c>
      <c r="B49" s="2" t="n">
        <f aca="false">B48/SQRT(5)</f>
        <v>0.0223606797749982</v>
      </c>
      <c r="C49" s="2" t="n">
        <f aca="false">C48/SQRT(5)</f>
        <v>0.00999999999999943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LibreOffice/4.0.1.2$Linux_X86_64 LibreOffice_project/84102822e3d61eb989ddd325abf1ac077904985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2006-09-21T08:52:22.00Z</dcterms:created>
  <dcterms:modified xsi:type="dcterms:W3CDTF">2013-04-11T11:49:10.00Z</dcterms:modified>
  <cp:revision>0</cp:revision>
</cp:coreProperties>
</file>