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93"/>
  </bookViews>
  <sheets>
    <sheet name="Sheet1" sheetId="1" r:id="rId1"/>
    <sheet name="Dampened oscillations" sheetId="2" r:id="rId2"/>
    <sheet name="Damp. Osc. Diag" sheetId="3" r:id="rId3"/>
  </sheets>
  <calcPr calcId="125725"/>
</workbook>
</file>

<file path=xl/calcChain.xml><?xml version="1.0" encoding="utf-8"?>
<calcChain xmlns="http://schemas.openxmlformats.org/spreadsheetml/2006/main">
  <c r="J19" i="1"/>
  <c r="J20"/>
  <c r="J33"/>
  <c r="J36"/>
  <c r="J27"/>
  <c r="J31"/>
  <c r="J26"/>
  <c r="M48"/>
  <c r="M47"/>
  <c r="M46"/>
  <c r="M45"/>
  <c r="M43"/>
  <c r="M44"/>
  <c r="M42"/>
  <c r="M41"/>
  <c r="M40"/>
  <c r="M49"/>
  <c r="M30"/>
  <c r="M27"/>
  <c r="M21"/>
  <c r="M22"/>
  <c r="M24"/>
  <c r="M31"/>
  <c r="M32"/>
  <c r="M28"/>
  <c r="M29"/>
  <c r="M26"/>
  <c r="M25"/>
  <c r="M17"/>
  <c r="M19"/>
  <c r="M20"/>
  <c r="M35"/>
  <c r="M34"/>
  <c r="M33"/>
  <c r="M36"/>
  <c r="M16"/>
  <c r="M18"/>
  <c r="M23"/>
  <c r="S8" i="2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7"/>
  <c r="I8"/>
  <c r="I9"/>
  <c r="I10"/>
  <c r="I11"/>
  <c r="I12"/>
  <c r="I13"/>
  <c r="I14"/>
  <c r="I15"/>
  <c r="I16"/>
  <c r="I17"/>
  <c r="I18"/>
  <c r="I19"/>
  <c r="I20"/>
  <c r="I21"/>
  <c r="I22"/>
  <c r="I23"/>
  <c r="I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7"/>
  <c r="P7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K8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7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7"/>
  <c r="G40" i="1"/>
  <c r="I40" s="1"/>
  <c r="F40"/>
  <c r="H40" s="1"/>
  <c r="J40" s="1"/>
  <c r="G41"/>
  <c r="I41" s="1"/>
  <c r="F41"/>
  <c r="H41" s="1"/>
  <c r="G42"/>
  <c r="I42" s="1"/>
  <c r="F42"/>
  <c r="H42" s="1"/>
  <c r="J42" s="1"/>
  <c r="I44"/>
  <c r="G44"/>
  <c r="F44"/>
  <c r="H44" s="1"/>
  <c r="J44" s="1"/>
  <c r="I43"/>
  <c r="J43" s="1"/>
  <c r="G43"/>
  <c r="F43"/>
  <c r="H43" s="1"/>
  <c r="I45"/>
  <c r="J45" s="1"/>
  <c r="G45"/>
  <c r="F45"/>
  <c r="H45" s="1"/>
  <c r="G46"/>
  <c r="I46" s="1"/>
  <c r="F46"/>
  <c r="H46" s="1"/>
  <c r="J46" s="1"/>
  <c r="I47"/>
  <c r="G47"/>
  <c r="F47"/>
  <c r="H47" s="1"/>
  <c r="J47" s="1"/>
  <c r="I48"/>
  <c r="J48" s="1"/>
  <c r="G48"/>
  <c r="F48"/>
  <c r="H48" s="1"/>
  <c r="I49"/>
  <c r="G49"/>
  <c r="F49"/>
  <c r="H49" s="1"/>
  <c r="J49" s="1"/>
  <c r="G18"/>
  <c r="I18" s="1"/>
  <c r="F18"/>
  <c r="H18" s="1"/>
  <c r="J18" s="1"/>
  <c r="I16"/>
  <c r="G16"/>
  <c r="F16"/>
  <c r="H16" s="1"/>
  <c r="J16" s="1"/>
  <c r="I36"/>
  <c r="G36"/>
  <c r="F36"/>
  <c r="H36" s="1"/>
  <c r="I33"/>
  <c r="G33"/>
  <c r="F33"/>
  <c r="H33" s="1"/>
  <c r="G34"/>
  <c r="I34" s="1"/>
  <c r="F34"/>
  <c r="H34" s="1"/>
  <c r="J34" s="1"/>
  <c r="I35"/>
  <c r="G35"/>
  <c r="F35"/>
  <c r="H35" s="1"/>
  <c r="J35" s="1"/>
  <c r="I20"/>
  <c r="G20"/>
  <c r="F20"/>
  <c r="H20" s="1"/>
  <c r="I19"/>
  <c r="G19"/>
  <c r="F19"/>
  <c r="H19" s="1"/>
  <c r="G17"/>
  <c r="I17" s="1"/>
  <c r="F17"/>
  <c r="H17" s="1"/>
  <c r="J17" s="1"/>
  <c r="I25"/>
  <c r="G25"/>
  <c r="F25"/>
  <c r="H25" s="1"/>
  <c r="J25" s="1"/>
  <c r="I26"/>
  <c r="G26"/>
  <c r="F26"/>
  <c r="H26" s="1"/>
  <c r="I29"/>
  <c r="G29"/>
  <c r="F29"/>
  <c r="H29" s="1"/>
  <c r="J29" s="1"/>
  <c r="G28"/>
  <c r="I28" s="1"/>
  <c r="F28"/>
  <c r="H28" s="1"/>
  <c r="J28" s="1"/>
  <c r="I32"/>
  <c r="G32"/>
  <c r="F32"/>
  <c r="H32" s="1"/>
  <c r="J32" s="1"/>
  <c r="I31"/>
  <c r="G31"/>
  <c r="F31"/>
  <c r="H31" s="1"/>
  <c r="I24"/>
  <c r="G24"/>
  <c r="F24"/>
  <c r="H24" s="1"/>
  <c r="J24" s="1"/>
  <c r="G22"/>
  <c r="I22" s="1"/>
  <c r="F22"/>
  <c r="H22" s="1"/>
  <c r="J22" s="1"/>
  <c r="I21"/>
  <c r="G21"/>
  <c r="F21"/>
  <c r="H21" s="1"/>
  <c r="J21" s="1"/>
  <c r="I27"/>
  <c r="G27"/>
  <c r="F27"/>
  <c r="H27" s="1"/>
  <c r="I30"/>
  <c r="G30"/>
  <c r="F30"/>
  <c r="H30" s="1"/>
  <c r="J30" s="1"/>
  <c r="G23"/>
  <c r="I23" s="1"/>
  <c r="F23"/>
  <c r="H23" s="1"/>
  <c r="F12"/>
  <c r="E12"/>
  <c r="E11"/>
  <c r="F11" s="1"/>
  <c r="F8"/>
  <c r="E8"/>
  <c r="E7"/>
  <c r="F7" s="1"/>
  <c r="F6"/>
  <c r="E6"/>
  <c r="E5"/>
  <c r="F5" s="1"/>
  <c r="J41" l="1"/>
  <c r="J23"/>
</calcChain>
</file>

<file path=xl/sharedStrings.xml><?xml version="1.0" encoding="utf-8"?>
<sst xmlns="http://schemas.openxmlformats.org/spreadsheetml/2006/main" count="52" uniqueCount="24">
  <si>
    <t>Pi</t>
  </si>
  <si>
    <t>Ohne Antrieb, ohne Dämpfung</t>
  </si>
  <si>
    <t>Umläufe</t>
  </si>
  <si>
    <t>Zeit</t>
  </si>
  <si>
    <t>Frequenz</t>
  </si>
  <si>
    <t>Kreisfrequenz</t>
  </si>
  <si>
    <t>Auslenkung initial</t>
  </si>
  <si>
    <t>I = 0</t>
  </si>
  <si>
    <t>Zeit 2</t>
  </si>
  <si>
    <t>F 2</t>
  </si>
  <si>
    <t>Kf 2</t>
  </si>
  <si>
    <t>A links</t>
  </si>
  <si>
    <t>A rechts</t>
  </si>
  <si>
    <t>I = 0.3A</t>
  </si>
  <si>
    <t>Scwankung I</t>
  </si>
  <si>
    <t>I = 0.8A</t>
  </si>
  <si>
    <t>Amplitudenverläufe gedämpfte Schwingung</t>
  </si>
  <si>
    <t>I [A]</t>
  </si>
  <si>
    <t>T [s]</t>
  </si>
  <si>
    <t>T</t>
  </si>
  <si>
    <t>x</t>
  </si>
  <si>
    <t>x mean</t>
  </si>
  <si>
    <t>A max mean</t>
  </si>
  <si>
    <t>Kf avg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</si>
</sst>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lineMarker"/>
        <c:ser>
          <c:idx val="0"/>
          <c:order val="0"/>
          <c:tx>
            <c:v>I = 0.3A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Sheet1!$J$16:$J$36</c:f>
              <c:numCache>
                <c:formatCode>General</c:formatCode>
                <c:ptCount val="21"/>
                <c:pt idx="0">
                  <c:v>4.7123889803846843</c:v>
                </c:pt>
                <c:pt idx="1">
                  <c:v>9.8017690792001453</c:v>
                </c:pt>
                <c:pt idx="2">
                  <c:v>9.8017690792001453</c:v>
                </c:pt>
                <c:pt idx="3">
                  <c:v>11.184069846779652</c:v>
                </c:pt>
                <c:pt idx="4">
                  <c:v>11.309733552923245</c:v>
                </c:pt>
                <c:pt idx="5">
                  <c:v>11.938052083641201</c:v>
                </c:pt>
                <c:pt idx="6">
                  <c:v>12.220795422464283</c:v>
                </c:pt>
                <c:pt idx="7">
                  <c:v>12.56637061435916</c:v>
                </c:pt>
                <c:pt idx="8">
                  <c:v>12.56637061435916</c:v>
                </c:pt>
                <c:pt idx="9">
                  <c:v>12.56637061435916</c:v>
                </c:pt>
                <c:pt idx="10">
                  <c:v>12.692034320502751</c:v>
                </c:pt>
                <c:pt idx="11">
                  <c:v>12.754866173574548</c:v>
                </c:pt>
                <c:pt idx="12">
                  <c:v>12.767432544188907</c:v>
                </c:pt>
                <c:pt idx="13">
                  <c:v>12.817698026646344</c:v>
                </c:pt>
                <c:pt idx="14">
                  <c:v>12.943361732789935</c:v>
                </c:pt>
                <c:pt idx="15">
                  <c:v>13.32035285122071</c:v>
                </c:pt>
                <c:pt idx="16">
                  <c:v>13.383184704292503</c:v>
                </c:pt>
                <c:pt idx="17">
                  <c:v>13.697343969651486</c:v>
                </c:pt>
                <c:pt idx="18">
                  <c:v>14.576989912656625</c:v>
                </c:pt>
                <c:pt idx="19">
                  <c:v>15.330972149518175</c:v>
                </c:pt>
                <c:pt idx="20">
                  <c:v>23.499113048851626</c:v>
                </c:pt>
              </c:numCache>
            </c:numRef>
          </c:xVal>
          <c:yVal>
            <c:numRef>
              <c:f>Sheet1!$M$16:$M$36</c:f>
              <c:numCache>
                <c:formatCode>General</c:formatCode>
                <c:ptCount val="21"/>
                <c:pt idx="0">
                  <c:v>4.9999999999999996E-2</c:v>
                </c:pt>
                <c:pt idx="1">
                  <c:v>0.75</c:v>
                </c:pt>
                <c:pt idx="2">
                  <c:v>0.7</c:v>
                </c:pt>
                <c:pt idx="3">
                  <c:v>1.35</c:v>
                </c:pt>
                <c:pt idx="4">
                  <c:v>1.45</c:v>
                </c:pt>
                <c:pt idx="5">
                  <c:v>2.2999999999999998</c:v>
                </c:pt>
                <c:pt idx="6">
                  <c:v>2.65</c:v>
                </c:pt>
                <c:pt idx="7">
                  <c:v>4.3499999999999996</c:v>
                </c:pt>
                <c:pt idx="8">
                  <c:v>5.125</c:v>
                </c:pt>
                <c:pt idx="9">
                  <c:v>4</c:v>
                </c:pt>
                <c:pt idx="10">
                  <c:v>6.9</c:v>
                </c:pt>
                <c:pt idx="11">
                  <c:v>6.0750000000000002</c:v>
                </c:pt>
                <c:pt idx="12">
                  <c:v>5.6</c:v>
                </c:pt>
                <c:pt idx="13">
                  <c:v>6.2249999999999996</c:v>
                </c:pt>
                <c:pt idx="14">
                  <c:v>4.9749999999999996</c:v>
                </c:pt>
                <c:pt idx="15">
                  <c:v>3.1749999999999998</c:v>
                </c:pt>
                <c:pt idx="16">
                  <c:v>3.0750000000000002</c:v>
                </c:pt>
                <c:pt idx="17">
                  <c:v>2.1500000000000004</c:v>
                </c:pt>
                <c:pt idx="18">
                  <c:v>1.6</c:v>
                </c:pt>
                <c:pt idx="19">
                  <c:v>1.2000000000000002</c:v>
                </c:pt>
                <c:pt idx="20">
                  <c:v>0.64999999999999991</c:v>
                </c:pt>
              </c:numCache>
            </c:numRef>
          </c:yVal>
        </c:ser>
        <c:ser>
          <c:idx val="1"/>
          <c:order val="1"/>
          <c:tx>
            <c:v>I = 0.8A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Sheet1!$J$40:$J$49</c:f>
              <c:numCache>
                <c:formatCode>General</c:formatCode>
                <c:ptCount val="10"/>
                <c:pt idx="0">
                  <c:v>8.545132017764228</c:v>
                </c:pt>
                <c:pt idx="1">
                  <c:v>10.61858316913349</c:v>
                </c:pt>
                <c:pt idx="2">
                  <c:v>11.435397259066836</c:v>
                </c:pt>
                <c:pt idx="3">
                  <c:v>12.063715789784792</c:v>
                </c:pt>
                <c:pt idx="4">
                  <c:v>12.817698026646344</c:v>
                </c:pt>
                <c:pt idx="5">
                  <c:v>13.069025438933526</c:v>
                </c:pt>
                <c:pt idx="6">
                  <c:v>15.330972149518175</c:v>
                </c:pt>
                <c:pt idx="7">
                  <c:v>16.33628179866691</c:v>
                </c:pt>
                <c:pt idx="8">
                  <c:v>17.592918860102824</c:v>
                </c:pt>
                <c:pt idx="9">
                  <c:v>19.226547039969518</c:v>
                </c:pt>
              </c:numCache>
            </c:numRef>
          </c:xVal>
          <c:yVal>
            <c:numRef>
              <c:f>Sheet1!$M$40:$M$49</c:f>
              <c:numCache>
                <c:formatCode>General</c:formatCode>
                <c:ptCount val="10"/>
                <c:pt idx="0">
                  <c:v>0.2</c:v>
                </c:pt>
                <c:pt idx="1">
                  <c:v>0.52500000000000002</c:v>
                </c:pt>
                <c:pt idx="2">
                  <c:v>0.7</c:v>
                </c:pt>
                <c:pt idx="3">
                  <c:v>0.8</c:v>
                </c:pt>
                <c:pt idx="4">
                  <c:v>1.075</c:v>
                </c:pt>
                <c:pt idx="5">
                  <c:v>1.1000000000000001</c:v>
                </c:pt>
                <c:pt idx="6">
                  <c:v>0.75</c:v>
                </c:pt>
                <c:pt idx="7">
                  <c:v>0.65</c:v>
                </c:pt>
                <c:pt idx="8">
                  <c:v>0.55000000000000004</c:v>
                </c:pt>
                <c:pt idx="9">
                  <c:v>0.47500000000000003</c:v>
                </c:pt>
              </c:numCache>
            </c:numRef>
          </c:yVal>
        </c:ser>
        <c:axId val="45040384"/>
        <c:axId val="45034496"/>
      </c:scatterChart>
      <c:valAx>
        <c:axId val="45040384"/>
        <c:scaling>
          <c:orientation val="minMax"/>
        </c:scaling>
        <c:axPos val="b"/>
        <c:numFmt formatCode="General" sourceLinked="1"/>
        <c:tickLblPos val="nextTo"/>
        <c:crossAx val="45034496"/>
        <c:crosses val="autoZero"/>
        <c:crossBetween val="midCat"/>
      </c:valAx>
      <c:valAx>
        <c:axId val="45034496"/>
        <c:scaling>
          <c:orientation val="minMax"/>
        </c:scaling>
        <c:axPos val="l"/>
        <c:majorGridlines/>
        <c:numFmt formatCode="General" sourceLinked="1"/>
        <c:tickLblPos val="nextTo"/>
        <c:crossAx val="45040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layout/>
    </c:title>
    <c:plotArea>
      <c:layout/>
      <c:scatterChart>
        <c:scatterStyle val="lineMarker"/>
        <c:ser>
          <c:idx val="0"/>
          <c:order val="0"/>
          <c:tx>
            <c:v>I = 0.65 A</c:v>
          </c:tx>
          <c:spPr>
            <a:ln w="28575">
              <a:noFill/>
            </a:ln>
          </c:spPr>
          <c:trendline>
            <c:trendlineType val="exp"/>
            <c:intercept val="6"/>
            <c:dispEq val="1"/>
            <c:trendlineLbl>
              <c:layout>
                <c:manualLayout>
                  <c:x val="0.26521500437445328"/>
                  <c:y val="1.1883931175269765E-3"/>
                </c:manualLayout>
              </c:layout>
              <c:numFmt formatCode="General" sourceLinked="0"/>
            </c:trendlineLbl>
          </c:trendline>
          <c:xVal>
            <c:numRef>
              <c:f>'Dampened oscillations'!$A$7:$A$28</c:f>
              <c:numCache>
                <c:formatCode>General</c:formatCode>
                <c:ptCount val="22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</c:numCache>
            </c:numRef>
          </c:xVal>
          <c:yVal>
            <c:numRef>
              <c:f>'Dampened oscillations'!$D$7:$D$28</c:f>
              <c:numCache>
                <c:formatCode>General</c:formatCode>
                <c:ptCount val="22"/>
                <c:pt idx="0">
                  <c:v>6</c:v>
                </c:pt>
                <c:pt idx="1">
                  <c:v>4.75</c:v>
                </c:pt>
                <c:pt idx="2">
                  <c:v>3.7749999999999999</c:v>
                </c:pt>
                <c:pt idx="3">
                  <c:v>3</c:v>
                </c:pt>
                <c:pt idx="4">
                  <c:v>2.4</c:v>
                </c:pt>
                <c:pt idx="5">
                  <c:v>1.875</c:v>
                </c:pt>
                <c:pt idx="6">
                  <c:v>1.5</c:v>
                </c:pt>
                <c:pt idx="7">
                  <c:v>1.125</c:v>
                </c:pt>
                <c:pt idx="8">
                  <c:v>0.9</c:v>
                </c:pt>
                <c:pt idx="9">
                  <c:v>0.7</c:v>
                </c:pt>
                <c:pt idx="10">
                  <c:v>0.55000000000000004</c:v>
                </c:pt>
                <c:pt idx="11">
                  <c:v>0.4</c:v>
                </c:pt>
                <c:pt idx="12">
                  <c:v>0.3</c:v>
                </c:pt>
                <c:pt idx="13">
                  <c:v>0.22999999999999998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  <c:pt idx="17">
                  <c:v>8.4999999999999992E-2</c:v>
                </c:pt>
                <c:pt idx="18">
                  <c:v>6.0000000000000005E-2</c:v>
                </c:pt>
                <c:pt idx="19">
                  <c:v>0.04</c:v>
                </c:pt>
                <c:pt idx="20">
                  <c:v>0.02</c:v>
                </c:pt>
                <c:pt idx="21">
                  <c:v>2.5000000000000001E-2</c:v>
                </c:pt>
              </c:numCache>
            </c:numRef>
          </c:yVal>
        </c:ser>
        <c:axId val="85055744"/>
        <c:axId val="85143552"/>
      </c:scatterChart>
      <c:valAx>
        <c:axId val="85055744"/>
        <c:scaling>
          <c:orientation val="minMax"/>
        </c:scaling>
        <c:axPos val="b"/>
        <c:numFmt formatCode="General" sourceLinked="1"/>
        <c:tickLblPos val="nextTo"/>
        <c:crossAx val="85143552"/>
        <c:crosses val="autoZero"/>
        <c:crossBetween val="midCat"/>
      </c:valAx>
      <c:valAx>
        <c:axId val="851435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5055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I = 0.8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0.8 A</c:v>
          </c:tx>
          <c:spPr>
            <a:ln w="28575">
              <a:noFill/>
            </a:ln>
          </c:spPr>
          <c:trendline>
            <c:trendlineType val="log"/>
          </c:trendline>
          <c:trendline>
            <c:trendlineType val="exp"/>
            <c:intercept val="6"/>
            <c:dispEq val="1"/>
            <c:trendlineLbl>
              <c:layout>
                <c:manualLayout>
                  <c:x val="0.33003543307086636"/>
                  <c:y val="-8.0708661417322868E-3"/>
                </c:manualLayout>
              </c:layout>
              <c:numFmt formatCode="General" sourceLinked="0"/>
            </c:trendlineLbl>
          </c:trendline>
          <c:xVal>
            <c:numRef>
              <c:f>'Dampened oscillations'!$F$7:$F$22</c:f>
              <c:numCache>
                <c:formatCode>General</c:formatCode>
                <c:ptCount val="16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</c:numCache>
            </c:numRef>
          </c:xVal>
          <c:yVal>
            <c:numRef>
              <c:f>'Dampened oscillations'!$I$7:$I$22</c:f>
              <c:numCache>
                <c:formatCode>General</c:formatCode>
                <c:ptCount val="16"/>
                <c:pt idx="0">
                  <c:v>6</c:v>
                </c:pt>
                <c:pt idx="1">
                  <c:v>4.2750000000000004</c:v>
                </c:pt>
                <c:pt idx="2">
                  <c:v>3.0249999999999999</c:v>
                </c:pt>
                <c:pt idx="3">
                  <c:v>2.125</c:v>
                </c:pt>
                <c:pt idx="4">
                  <c:v>1.5</c:v>
                </c:pt>
                <c:pt idx="5">
                  <c:v>1.05</c:v>
                </c:pt>
                <c:pt idx="6">
                  <c:v>0.72499999999999998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7.5000000000000011E-2</c:v>
                </c:pt>
                <c:pt idx="13">
                  <c:v>0.05</c:v>
                </c:pt>
                <c:pt idx="14">
                  <c:v>1.4999999999999999E-2</c:v>
                </c:pt>
                <c:pt idx="15">
                  <c:v>0.01</c:v>
                </c:pt>
              </c:numCache>
            </c:numRef>
          </c:yVal>
        </c:ser>
        <c:axId val="85176704"/>
        <c:axId val="85178240"/>
      </c:scatterChart>
      <c:valAx>
        <c:axId val="85176704"/>
        <c:scaling>
          <c:orientation val="minMax"/>
        </c:scaling>
        <c:axPos val="b"/>
        <c:numFmt formatCode="General" sourceLinked="1"/>
        <c:tickLblPos val="nextTo"/>
        <c:crossAx val="85178240"/>
        <c:crosses val="autoZero"/>
        <c:crossBetween val="midCat"/>
      </c:valAx>
      <c:valAx>
        <c:axId val="8517824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5176704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I = 0.5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0.5 A</c:v>
          </c:tx>
          <c:spPr>
            <a:ln w="28575">
              <a:noFill/>
            </a:ln>
          </c:spPr>
          <c:trendline>
            <c:trendlineType val="log"/>
          </c:trendline>
          <c:trendline>
            <c:trendlineType val="exp"/>
            <c:intercept val="6"/>
            <c:dispEq val="1"/>
            <c:trendlineLbl>
              <c:layout>
                <c:manualLayout>
                  <c:x val="0.40212445319335088"/>
                  <c:y val="1.5077282006415864E-2"/>
                </c:manualLayout>
              </c:layout>
              <c:numFmt formatCode="General" sourceLinked="0"/>
            </c:trendlineLbl>
          </c:trendline>
          <c:xVal>
            <c:numRef>
              <c:f>'Dampened oscillations'!$K$7:$K$36</c:f>
              <c:numCache>
                <c:formatCode>General</c:formatCode>
                <c:ptCount val="30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  <c:pt idx="22">
                  <c:v>22.439999999999994</c:v>
                </c:pt>
                <c:pt idx="23">
                  <c:v>23.459999999999994</c:v>
                </c:pt>
                <c:pt idx="24">
                  <c:v>24.479999999999993</c:v>
                </c:pt>
                <c:pt idx="25">
                  <c:v>25.499999999999993</c:v>
                </c:pt>
                <c:pt idx="26">
                  <c:v>26.519999999999992</c:v>
                </c:pt>
                <c:pt idx="27">
                  <c:v>27.539999999999992</c:v>
                </c:pt>
                <c:pt idx="28">
                  <c:v>28.559999999999992</c:v>
                </c:pt>
                <c:pt idx="29">
                  <c:v>29.579999999999991</c:v>
                </c:pt>
              </c:numCache>
            </c:numRef>
          </c:xVal>
          <c:yVal>
            <c:numRef>
              <c:f>'Dampened oscillations'!$N$7:$N$36</c:f>
              <c:numCache>
                <c:formatCode>General</c:formatCode>
                <c:ptCount val="30"/>
                <c:pt idx="0">
                  <c:v>6</c:v>
                </c:pt>
                <c:pt idx="1">
                  <c:v>5.2</c:v>
                </c:pt>
                <c:pt idx="2">
                  <c:v>4.5</c:v>
                </c:pt>
                <c:pt idx="3">
                  <c:v>3.95</c:v>
                </c:pt>
                <c:pt idx="4">
                  <c:v>3.375</c:v>
                </c:pt>
                <c:pt idx="5">
                  <c:v>2.9750000000000001</c:v>
                </c:pt>
                <c:pt idx="6">
                  <c:v>2.5499999999999998</c:v>
                </c:pt>
                <c:pt idx="7">
                  <c:v>2.2250000000000001</c:v>
                </c:pt>
                <c:pt idx="8">
                  <c:v>1.8250000000000002</c:v>
                </c:pt>
                <c:pt idx="9">
                  <c:v>1.6</c:v>
                </c:pt>
                <c:pt idx="10">
                  <c:v>1.2999999999999998</c:v>
                </c:pt>
                <c:pt idx="11">
                  <c:v>1.1499999999999999</c:v>
                </c:pt>
                <c:pt idx="12">
                  <c:v>0.97499999999999998</c:v>
                </c:pt>
                <c:pt idx="13">
                  <c:v>0.8</c:v>
                </c:pt>
                <c:pt idx="14">
                  <c:v>0.7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0.45</c:v>
                </c:pt>
                <c:pt idx="18">
                  <c:v>0.32499999999999996</c:v>
                </c:pt>
                <c:pt idx="19">
                  <c:v>0.27500000000000002</c:v>
                </c:pt>
                <c:pt idx="20">
                  <c:v>0.22500000000000001</c:v>
                </c:pt>
                <c:pt idx="21">
                  <c:v>0.17499999999999999</c:v>
                </c:pt>
                <c:pt idx="22">
                  <c:v>0.15</c:v>
                </c:pt>
                <c:pt idx="23">
                  <c:v>0.125</c:v>
                </c:pt>
                <c:pt idx="24">
                  <c:v>0.1</c:v>
                </c:pt>
                <c:pt idx="25">
                  <c:v>0.09</c:v>
                </c:pt>
                <c:pt idx="26">
                  <c:v>6.0000000000000005E-2</c:v>
                </c:pt>
                <c:pt idx="27">
                  <c:v>3.5000000000000003E-2</c:v>
                </c:pt>
                <c:pt idx="28">
                  <c:v>0.02</c:v>
                </c:pt>
                <c:pt idx="29">
                  <c:v>2.5000000000000001E-2</c:v>
                </c:pt>
              </c:numCache>
            </c:numRef>
          </c:yVal>
        </c:ser>
        <c:axId val="85798272"/>
        <c:axId val="85808256"/>
      </c:scatterChart>
      <c:valAx>
        <c:axId val="85798272"/>
        <c:scaling>
          <c:orientation val="minMax"/>
        </c:scaling>
        <c:axPos val="b"/>
        <c:numFmt formatCode="General" sourceLinked="1"/>
        <c:tickLblPos val="nextTo"/>
        <c:crossAx val="85808256"/>
        <c:crosses val="autoZero"/>
        <c:crossBetween val="midCat"/>
      </c:valAx>
      <c:valAx>
        <c:axId val="858082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5798272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I = 0.3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0.3 A</c:v>
          </c:tx>
          <c:spPr>
            <a:ln w="28575">
              <a:noFill/>
            </a:ln>
          </c:spPr>
          <c:trendline>
            <c:trendlineType val="log"/>
          </c:trendline>
          <c:trendline>
            <c:trendlineType val="exp"/>
            <c:intercept val="6"/>
            <c:dispEq val="1"/>
            <c:trendlineLbl>
              <c:layout>
                <c:manualLayout>
                  <c:x val="0.22591972878390201"/>
                  <c:y val="1.5077282006415864E-2"/>
                </c:manualLayout>
              </c:layout>
              <c:numFmt formatCode="General" sourceLinked="0"/>
            </c:trendlineLbl>
          </c:trendline>
          <c:xVal>
            <c:numRef>
              <c:f>'Dampened oscillations'!$P$7:$P$63</c:f>
              <c:numCache>
                <c:formatCode>General</c:formatCode>
                <c:ptCount val="57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  <c:pt idx="22">
                  <c:v>22.439999999999994</c:v>
                </c:pt>
                <c:pt idx="23">
                  <c:v>23.459999999999994</c:v>
                </c:pt>
                <c:pt idx="24">
                  <c:v>24.479999999999993</c:v>
                </c:pt>
                <c:pt idx="25">
                  <c:v>25.499999999999993</c:v>
                </c:pt>
                <c:pt idx="26">
                  <c:v>26.519999999999992</c:v>
                </c:pt>
                <c:pt idx="27">
                  <c:v>27.539999999999992</c:v>
                </c:pt>
                <c:pt idx="28">
                  <c:v>28.559999999999992</c:v>
                </c:pt>
                <c:pt idx="29">
                  <c:v>29.579999999999991</c:v>
                </c:pt>
                <c:pt idx="30">
                  <c:v>30.599999999999991</c:v>
                </c:pt>
                <c:pt idx="31">
                  <c:v>31.61999999999999</c:v>
                </c:pt>
                <c:pt idx="32">
                  <c:v>32.639999999999993</c:v>
                </c:pt>
                <c:pt idx="33">
                  <c:v>33.659999999999997</c:v>
                </c:pt>
                <c:pt idx="34">
                  <c:v>34.68</c:v>
                </c:pt>
                <c:pt idx="35">
                  <c:v>35.700000000000003</c:v>
                </c:pt>
                <c:pt idx="36">
                  <c:v>36.720000000000006</c:v>
                </c:pt>
                <c:pt idx="37">
                  <c:v>37.740000000000009</c:v>
                </c:pt>
                <c:pt idx="38">
                  <c:v>38.760000000000012</c:v>
                </c:pt>
                <c:pt idx="39">
                  <c:v>39.780000000000015</c:v>
                </c:pt>
                <c:pt idx="40">
                  <c:v>40.800000000000018</c:v>
                </c:pt>
                <c:pt idx="41">
                  <c:v>41.820000000000022</c:v>
                </c:pt>
                <c:pt idx="42">
                  <c:v>42.840000000000025</c:v>
                </c:pt>
                <c:pt idx="43">
                  <c:v>43.860000000000028</c:v>
                </c:pt>
                <c:pt idx="44">
                  <c:v>44.880000000000031</c:v>
                </c:pt>
                <c:pt idx="45">
                  <c:v>45.900000000000034</c:v>
                </c:pt>
                <c:pt idx="46">
                  <c:v>46.920000000000037</c:v>
                </c:pt>
                <c:pt idx="47">
                  <c:v>47.94000000000004</c:v>
                </c:pt>
                <c:pt idx="48">
                  <c:v>48.960000000000043</c:v>
                </c:pt>
                <c:pt idx="49">
                  <c:v>49.980000000000047</c:v>
                </c:pt>
                <c:pt idx="50">
                  <c:v>51.00000000000005</c:v>
                </c:pt>
                <c:pt idx="51">
                  <c:v>52.020000000000053</c:v>
                </c:pt>
                <c:pt idx="52">
                  <c:v>53.040000000000056</c:v>
                </c:pt>
                <c:pt idx="53">
                  <c:v>54.060000000000059</c:v>
                </c:pt>
                <c:pt idx="54">
                  <c:v>55.080000000000062</c:v>
                </c:pt>
                <c:pt idx="55">
                  <c:v>56.100000000000065</c:v>
                </c:pt>
                <c:pt idx="56">
                  <c:v>57.120000000000068</c:v>
                </c:pt>
              </c:numCache>
            </c:numRef>
          </c:xVal>
          <c:yVal>
            <c:numRef>
              <c:f>'Dampened oscillations'!$S$7:$S$63</c:f>
              <c:numCache>
                <c:formatCode>General</c:formatCode>
                <c:ptCount val="57"/>
                <c:pt idx="0">
                  <c:v>6</c:v>
                </c:pt>
                <c:pt idx="1">
                  <c:v>5.7</c:v>
                </c:pt>
                <c:pt idx="2">
                  <c:v>5.25</c:v>
                </c:pt>
                <c:pt idx="3">
                  <c:v>5</c:v>
                </c:pt>
                <c:pt idx="4">
                  <c:v>4.75</c:v>
                </c:pt>
                <c:pt idx="5">
                  <c:v>4.4000000000000004</c:v>
                </c:pt>
                <c:pt idx="6">
                  <c:v>4.0999999999999996</c:v>
                </c:pt>
                <c:pt idx="7">
                  <c:v>3.9</c:v>
                </c:pt>
                <c:pt idx="8">
                  <c:v>3.625</c:v>
                </c:pt>
                <c:pt idx="9">
                  <c:v>3.4249999999999998</c:v>
                </c:pt>
                <c:pt idx="10">
                  <c:v>3.2</c:v>
                </c:pt>
                <c:pt idx="11">
                  <c:v>3</c:v>
                </c:pt>
                <c:pt idx="12">
                  <c:v>2.8</c:v>
                </c:pt>
                <c:pt idx="13">
                  <c:v>2.625</c:v>
                </c:pt>
                <c:pt idx="14">
                  <c:v>2.4500000000000002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2.0249999999999999</c:v>
                </c:pt>
                <c:pt idx="18">
                  <c:v>1.875</c:v>
                </c:pt>
                <c:pt idx="19">
                  <c:v>1.7749999999999999</c:v>
                </c:pt>
                <c:pt idx="20">
                  <c:v>1.625</c:v>
                </c:pt>
                <c:pt idx="21">
                  <c:v>1.5249999999999999</c:v>
                </c:pt>
                <c:pt idx="22">
                  <c:v>1.4</c:v>
                </c:pt>
                <c:pt idx="23">
                  <c:v>1.3</c:v>
                </c:pt>
                <c:pt idx="24">
                  <c:v>1.2</c:v>
                </c:pt>
                <c:pt idx="25">
                  <c:v>1.125</c:v>
                </c:pt>
                <c:pt idx="26">
                  <c:v>1.125</c:v>
                </c:pt>
                <c:pt idx="27">
                  <c:v>0.95</c:v>
                </c:pt>
                <c:pt idx="28">
                  <c:v>0.9</c:v>
                </c:pt>
                <c:pt idx="29">
                  <c:v>0.77499999999999991</c:v>
                </c:pt>
                <c:pt idx="30">
                  <c:v>0.77500000000000002</c:v>
                </c:pt>
                <c:pt idx="31">
                  <c:v>0.64999999999999991</c:v>
                </c:pt>
                <c:pt idx="32">
                  <c:v>0.65</c:v>
                </c:pt>
                <c:pt idx="33">
                  <c:v>0.52500000000000002</c:v>
                </c:pt>
                <c:pt idx="34">
                  <c:v>0.55000000000000004</c:v>
                </c:pt>
                <c:pt idx="35">
                  <c:v>0.45</c:v>
                </c:pt>
                <c:pt idx="36">
                  <c:v>0.45</c:v>
                </c:pt>
                <c:pt idx="37">
                  <c:v>0.375</c:v>
                </c:pt>
                <c:pt idx="38">
                  <c:v>0.4</c:v>
                </c:pt>
                <c:pt idx="39">
                  <c:v>0.27500000000000002</c:v>
                </c:pt>
                <c:pt idx="40">
                  <c:v>0.32499999999999996</c:v>
                </c:pt>
                <c:pt idx="41">
                  <c:v>0.25</c:v>
                </c:pt>
                <c:pt idx="42">
                  <c:v>0.25</c:v>
                </c:pt>
                <c:pt idx="43">
                  <c:v>0.2</c:v>
                </c:pt>
                <c:pt idx="44">
                  <c:v>0.21000000000000002</c:v>
                </c:pt>
                <c:pt idx="45">
                  <c:v>0.15000000000000002</c:v>
                </c:pt>
                <c:pt idx="46">
                  <c:v>0.17499999999999999</c:v>
                </c:pt>
                <c:pt idx="47">
                  <c:v>0.125</c:v>
                </c:pt>
                <c:pt idx="48">
                  <c:v>0.125</c:v>
                </c:pt>
                <c:pt idx="49">
                  <c:v>8.4999999999999992E-2</c:v>
                </c:pt>
                <c:pt idx="50">
                  <c:v>0.10500000000000001</c:v>
                </c:pt>
                <c:pt idx="51">
                  <c:v>0.05</c:v>
                </c:pt>
                <c:pt idx="52">
                  <c:v>8.7499999999999994E-2</c:v>
                </c:pt>
                <c:pt idx="53">
                  <c:v>0.04</c:v>
                </c:pt>
                <c:pt idx="54">
                  <c:v>0.05</c:v>
                </c:pt>
                <c:pt idx="55">
                  <c:v>2.5000000000000001E-2</c:v>
                </c:pt>
                <c:pt idx="56">
                  <c:v>2.5000000000000001E-2</c:v>
                </c:pt>
              </c:numCache>
            </c:numRef>
          </c:yVal>
        </c:ser>
        <c:axId val="85846656"/>
        <c:axId val="86389120"/>
      </c:scatterChart>
      <c:valAx>
        <c:axId val="85846656"/>
        <c:scaling>
          <c:orientation val="minMax"/>
        </c:scaling>
        <c:axPos val="b"/>
        <c:numFmt formatCode="General" sourceLinked="1"/>
        <c:tickLblPos val="nextTo"/>
        <c:crossAx val="86389120"/>
        <c:crosses val="autoZero"/>
        <c:crossBetween val="midCat"/>
      </c:valAx>
      <c:valAx>
        <c:axId val="8638912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5846656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224118</xdr:colOff>
      <xdr:row>15</xdr:row>
      <xdr:rowOff>145676</xdr:rowOff>
    </xdr:from>
    <xdr:to>
      <xdr:col>21</xdr:col>
      <xdr:colOff>156882</xdr:colOff>
      <xdr:row>33</xdr:row>
      <xdr:rowOff>67235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123825</xdr:rowOff>
    </xdr:from>
    <xdr:to>
      <xdr:col>6</xdr:col>
      <xdr:colOff>133350</xdr:colOff>
      <xdr:row>17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0</xdr:row>
      <xdr:rowOff>142875</xdr:rowOff>
    </xdr:from>
    <xdr:to>
      <xdr:col>12</xdr:col>
      <xdr:colOff>171450</xdr:colOff>
      <xdr:row>17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17</xdr:row>
      <xdr:rowOff>152400</xdr:rowOff>
    </xdr:from>
    <xdr:to>
      <xdr:col>6</xdr:col>
      <xdr:colOff>142875</xdr:colOff>
      <xdr:row>34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171450</xdr:colOff>
      <xdr:row>17</xdr:row>
      <xdr:rowOff>152400</xdr:rowOff>
    </xdr:from>
    <xdr:to>
      <xdr:col>12</xdr:col>
      <xdr:colOff>171450</xdr:colOff>
      <xdr:row>34</xdr:row>
      <xdr:rowOff>142875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topLeftCell="D12" zoomScale="85" zoomScaleNormal="85" workbookViewId="0">
      <selection activeCell="Q41" sqref="Q41"/>
    </sheetView>
  </sheetViews>
  <sheetFormatPr baseColWidth="10" defaultColWidth="9.140625" defaultRowHeight="12.75"/>
  <cols>
    <col min="1" max="5" width="11.5703125"/>
    <col min="6" max="6" width="14.42578125"/>
    <col min="7" max="1025" width="11.5703125"/>
  </cols>
  <sheetData>
    <row r="1" spans="1:13">
      <c r="E1" t="s">
        <v>0</v>
      </c>
      <c r="F1">
        <v>3.14159265358979</v>
      </c>
    </row>
    <row r="3" spans="1:13">
      <c r="B3" t="s">
        <v>1</v>
      </c>
    </row>
    <row r="4" spans="1:13">
      <c r="C4" t="s">
        <v>2</v>
      </c>
      <c r="D4" t="s">
        <v>3</v>
      </c>
      <c r="E4" t="s">
        <v>4</v>
      </c>
      <c r="F4" t="s">
        <v>5</v>
      </c>
      <c r="H4" t="s">
        <v>6</v>
      </c>
    </row>
    <row r="5" spans="1:13">
      <c r="C5">
        <v>10</v>
      </c>
      <c r="D5">
        <v>20.399999999999999</v>
      </c>
      <c r="E5">
        <f>D5/C5</f>
        <v>2.04</v>
      </c>
      <c r="F5">
        <f>2*$F$1*E5</f>
        <v>12.817698026646344</v>
      </c>
      <c r="H5">
        <v>2</v>
      </c>
    </row>
    <row r="6" spans="1:13">
      <c r="C6">
        <v>10</v>
      </c>
      <c r="D6">
        <v>20.399999999999999</v>
      </c>
      <c r="E6">
        <f>D6/C6</f>
        <v>2.04</v>
      </c>
      <c r="F6">
        <f>2*$F$1*E6</f>
        <v>12.817698026646344</v>
      </c>
      <c r="H6">
        <v>4</v>
      </c>
    </row>
    <row r="7" spans="1:13">
      <c r="C7">
        <v>10</v>
      </c>
      <c r="D7">
        <v>20.2</v>
      </c>
      <c r="E7">
        <f>D7/C7</f>
        <v>2.02</v>
      </c>
      <c r="F7">
        <f>2*$F$1*E7</f>
        <v>12.692034320502751</v>
      </c>
      <c r="H7">
        <v>9</v>
      </c>
    </row>
    <row r="8" spans="1:13">
      <c r="C8">
        <v>10</v>
      </c>
      <c r="D8">
        <v>20.399999999999999</v>
      </c>
      <c r="E8">
        <f>D8/C8</f>
        <v>2.04</v>
      </c>
      <c r="F8">
        <f>2*$F$1*E8</f>
        <v>12.817698026646344</v>
      </c>
      <c r="H8">
        <v>1</v>
      </c>
    </row>
    <row r="11" spans="1:13">
      <c r="A11" t="s">
        <v>7</v>
      </c>
      <c r="C11">
        <v>10</v>
      </c>
      <c r="D11">
        <v>20</v>
      </c>
      <c r="E11">
        <f>D11/C11</f>
        <v>2</v>
      </c>
      <c r="F11">
        <f>2*$F$1*E11</f>
        <v>12.56637061435916</v>
      </c>
    </row>
    <row r="12" spans="1:13">
      <c r="C12">
        <v>10</v>
      </c>
      <c r="D12">
        <v>20</v>
      </c>
      <c r="E12">
        <f>D12/C12</f>
        <v>2</v>
      </c>
      <c r="F12">
        <f>2*$F$1*E12</f>
        <v>12.56637061435916</v>
      </c>
    </row>
    <row r="15" spans="1:13">
      <c r="C15" t="s">
        <v>2</v>
      </c>
      <c r="D15" t="s">
        <v>3</v>
      </c>
      <c r="E15" t="s">
        <v>8</v>
      </c>
      <c r="F15" t="s">
        <v>4</v>
      </c>
      <c r="G15" t="s">
        <v>9</v>
      </c>
      <c r="H15" t="s">
        <v>5</v>
      </c>
      <c r="I15" t="s">
        <v>10</v>
      </c>
      <c r="J15" t="s">
        <v>23</v>
      </c>
      <c r="K15" t="s">
        <v>11</v>
      </c>
      <c r="L15" t="s">
        <v>12</v>
      </c>
      <c r="M15" t="s">
        <v>22</v>
      </c>
    </row>
    <row r="16" spans="1:13">
      <c r="A16" t="s">
        <v>13</v>
      </c>
      <c r="C16">
        <v>10</v>
      </c>
      <c r="D16">
        <v>7.6</v>
      </c>
      <c r="E16">
        <v>7.4</v>
      </c>
      <c r="F16">
        <f>D16/$C16</f>
        <v>0.76</v>
      </c>
      <c r="G16">
        <f>E16/$C16</f>
        <v>0.74</v>
      </c>
      <c r="H16">
        <f>2*$F$1*F16</f>
        <v>4.7752208334564807</v>
      </c>
      <c r="I16">
        <f>2*$F$1*G16</f>
        <v>4.6495571273128888</v>
      </c>
      <c r="J16">
        <f>AVERAGE(H16:I16)</f>
        <v>4.7123889803846843</v>
      </c>
      <c r="K16">
        <v>-0.05</v>
      </c>
      <c r="L16">
        <v>0.15</v>
      </c>
      <c r="M16">
        <f>AVERAGE(K16:L16)</f>
        <v>4.9999999999999996E-2</v>
      </c>
    </row>
    <row r="17" spans="3:14">
      <c r="C17">
        <v>10</v>
      </c>
      <c r="D17">
        <v>15.6</v>
      </c>
      <c r="F17">
        <f>D17/$C17</f>
        <v>1.56</v>
      </c>
      <c r="G17">
        <f>E17/$C17</f>
        <v>0</v>
      </c>
      <c r="H17">
        <f>2*$F$1*F17</f>
        <v>9.8017690792001453</v>
      </c>
      <c r="I17">
        <f>2*$F$1*G17</f>
        <v>0</v>
      </c>
      <c r="J17">
        <f>H17</f>
        <v>9.8017690792001453</v>
      </c>
      <c r="K17">
        <v>0.7</v>
      </c>
      <c r="L17">
        <v>0.8</v>
      </c>
      <c r="M17">
        <f>AVERAGE(K17:L17)</f>
        <v>0.75</v>
      </c>
    </row>
    <row r="18" spans="3:14">
      <c r="C18">
        <v>10</v>
      </c>
      <c r="D18">
        <v>15.6</v>
      </c>
      <c r="F18">
        <f>D18/$C18</f>
        <v>1.56</v>
      </c>
      <c r="G18">
        <f>E18/$C18</f>
        <v>0</v>
      </c>
      <c r="H18">
        <f>2*$F$1*F18</f>
        <v>9.8017690792001453</v>
      </c>
      <c r="I18">
        <f>2*$F$1*G18</f>
        <v>0</v>
      </c>
      <c r="J18">
        <f>H18</f>
        <v>9.8017690792001453</v>
      </c>
      <c r="K18">
        <v>0.6</v>
      </c>
      <c r="L18">
        <v>0.8</v>
      </c>
      <c r="M18">
        <f>AVERAGE(K18:L18)</f>
        <v>0.7</v>
      </c>
    </row>
    <row r="19" spans="3:14">
      <c r="C19">
        <v>10</v>
      </c>
      <c r="D19">
        <v>17.8</v>
      </c>
      <c r="F19">
        <f>D19/$C19</f>
        <v>1.78</v>
      </c>
      <c r="G19">
        <f>E19/$C19</f>
        <v>0</v>
      </c>
      <c r="H19">
        <f>2*$F$1*F19</f>
        <v>11.184069846779652</v>
      </c>
      <c r="I19">
        <f>2*$F$1*G19</f>
        <v>0</v>
      </c>
      <c r="J19">
        <f>H19</f>
        <v>11.184069846779652</v>
      </c>
      <c r="K19">
        <v>1.3</v>
      </c>
      <c r="L19">
        <v>1.4</v>
      </c>
      <c r="M19">
        <f>AVERAGE(K19:L19)</f>
        <v>1.35</v>
      </c>
    </row>
    <row r="20" spans="3:14">
      <c r="C20">
        <v>10</v>
      </c>
      <c r="D20">
        <v>18</v>
      </c>
      <c r="F20">
        <f>D20/$C20</f>
        <v>1.8</v>
      </c>
      <c r="G20">
        <f>E20/$C20</f>
        <v>0</v>
      </c>
      <c r="H20">
        <f>2*$F$1*F20</f>
        <v>11.309733552923245</v>
      </c>
      <c r="I20">
        <f>2*$F$1*G20</f>
        <v>0</v>
      </c>
      <c r="J20">
        <f>H20</f>
        <v>11.309733552923245</v>
      </c>
      <c r="K20">
        <v>1.4</v>
      </c>
      <c r="L20">
        <v>1.5</v>
      </c>
      <c r="M20">
        <f>AVERAGE(K20:L20)</f>
        <v>1.45</v>
      </c>
    </row>
    <row r="21" spans="3:14">
      <c r="C21">
        <v>10</v>
      </c>
      <c r="D21">
        <v>19</v>
      </c>
      <c r="E21">
        <v>19</v>
      </c>
      <c r="F21">
        <f>D21/$C21</f>
        <v>1.9</v>
      </c>
      <c r="G21">
        <f>E21/$C21</f>
        <v>1.9</v>
      </c>
      <c r="H21">
        <f>2*$F$1*F21</f>
        <v>11.938052083641201</v>
      </c>
      <c r="I21">
        <f>2*$F$1*G21</f>
        <v>11.938052083641201</v>
      </c>
      <c r="J21">
        <f>AVERAGE(H21:I21)</f>
        <v>11.938052083641201</v>
      </c>
      <c r="K21">
        <v>2.2000000000000002</v>
      </c>
      <c r="L21">
        <v>2.4</v>
      </c>
      <c r="M21">
        <f>AVERAGE(K21:L21)</f>
        <v>2.2999999999999998</v>
      </c>
    </row>
    <row r="22" spans="3:14">
      <c r="C22">
        <v>10</v>
      </c>
      <c r="D22">
        <v>19.399999999999999</v>
      </c>
      <c r="E22">
        <v>19.5</v>
      </c>
      <c r="F22">
        <f>D22/$C22</f>
        <v>1.94</v>
      </c>
      <c r="G22">
        <f>E22/$C22</f>
        <v>1.95</v>
      </c>
      <c r="H22">
        <f>2*$F$1*F22</f>
        <v>12.189379495928385</v>
      </c>
      <c r="I22">
        <f>2*$F$1*G22</f>
        <v>12.252211349000181</v>
      </c>
      <c r="J22">
        <f>AVERAGE(H22:I22)</f>
        <v>12.220795422464283</v>
      </c>
      <c r="K22">
        <v>2.5</v>
      </c>
      <c r="L22">
        <v>2.8</v>
      </c>
      <c r="M22">
        <f>AVERAGE(K22:L22)</f>
        <v>2.65</v>
      </c>
    </row>
    <row r="23" spans="3:14">
      <c r="C23">
        <v>10</v>
      </c>
      <c r="D23">
        <v>20</v>
      </c>
      <c r="E23">
        <v>20</v>
      </c>
      <c r="F23">
        <f>D23/$C23</f>
        <v>2</v>
      </c>
      <c r="G23">
        <f>E23/$C23</f>
        <v>2</v>
      </c>
      <c r="H23">
        <f>2*$F$1*F23</f>
        <v>12.56637061435916</v>
      </c>
      <c r="I23">
        <f>2*$F$1*G23</f>
        <v>12.56637061435916</v>
      </c>
      <c r="J23">
        <f>AVERAGE(H23:I23)</f>
        <v>12.56637061435916</v>
      </c>
      <c r="K23">
        <v>4.25</v>
      </c>
      <c r="L23">
        <v>4.45</v>
      </c>
      <c r="M23">
        <f>AVERAGE(K23:L23)</f>
        <v>4.3499999999999996</v>
      </c>
    </row>
    <row r="24" spans="3:14">
      <c r="C24">
        <v>10</v>
      </c>
      <c r="D24">
        <v>20</v>
      </c>
      <c r="E24">
        <v>20</v>
      </c>
      <c r="F24">
        <f>D24/$C24</f>
        <v>2</v>
      </c>
      <c r="G24">
        <f>E24/$C24</f>
        <v>2</v>
      </c>
      <c r="H24">
        <f>2*$F$1*F24</f>
        <v>12.56637061435916</v>
      </c>
      <c r="I24">
        <f>2*$F$1*G24</f>
        <v>12.56637061435916</v>
      </c>
      <c r="J24">
        <f>AVERAGE(H24:I24)</f>
        <v>12.56637061435916</v>
      </c>
      <c r="K24">
        <v>5.05</v>
      </c>
      <c r="L24">
        <v>5.2</v>
      </c>
      <c r="M24">
        <f>AVERAGE(K24:L24)</f>
        <v>5.125</v>
      </c>
    </row>
    <row r="25" spans="3:14">
      <c r="C25">
        <v>10</v>
      </c>
      <c r="D25">
        <v>20</v>
      </c>
      <c r="E25">
        <v>20</v>
      </c>
      <c r="F25">
        <f>D25/$C25</f>
        <v>2</v>
      </c>
      <c r="G25">
        <f>E25/$C25</f>
        <v>2</v>
      </c>
      <c r="H25">
        <f>2*$F$1*F25</f>
        <v>12.56637061435916</v>
      </c>
      <c r="I25">
        <f>2*$F$1*G25</f>
        <v>12.56637061435916</v>
      </c>
      <c r="J25">
        <f>AVERAGE(H25:I25)</f>
        <v>12.56637061435916</v>
      </c>
      <c r="K25">
        <v>3.9</v>
      </c>
      <c r="L25">
        <v>4.0999999999999996</v>
      </c>
      <c r="M25">
        <f>AVERAGE(K25:L25)</f>
        <v>4</v>
      </c>
    </row>
    <row r="26" spans="3:14">
      <c r="C26">
        <v>10</v>
      </c>
      <c r="D26">
        <v>20.2</v>
      </c>
      <c r="E26">
        <v>20.2</v>
      </c>
      <c r="F26">
        <f>D26/$C26</f>
        <v>2.02</v>
      </c>
      <c r="G26">
        <f>E26/$C26</f>
        <v>2.02</v>
      </c>
      <c r="H26">
        <f>2*$F$1*F26</f>
        <v>12.692034320502751</v>
      </c>
      <c r="I26">
        <f>2*$F$1*G26</f>
        <v>12.692034320502751</v>
      </c>
      <c r="J26">
        <f>AVERAGE(H26:I26)</f>
        <v>12.692034320502751</v>
      </c>
      <c r="K26">
        <v>6.8</v>
      </c>
      <c r="L26">
        <v>7</v>
      </c>
      <c r="M26">
        <f>AVERAGE(K26:L26)</f>
        <v>6.9</v>
      </c>
    </row>
    <row r="27" spans="3:14">
      <c r="C27">
        <v>10</v>
      </c>
      <c r="D27">
        <v>20.399999999999999</v>
      </c>
      <c r="E27">
        <v>20.2</v>
      </c>
      <c r="F27">
        <f>D27/$C27</f>
        <v>2.04</v>
      </c>
      <c r="G27">
        <f>E27/$C27</f>
        <v>2.02</v>
      </c>
      <c r="H27">
        <f>2*$F$1*F27</f>
        <v>12.817698026646344</v>
      </c>
      <c r="I27">
        <f>2*$F$1*G27</f>
        <v>12.692034320502751</v>
      </c>
      <c r="J27">
        <f>AVERAGE(H27:I27)</f>
        <v>12.754866173574548</v>
      </c>
      <c r="K27">
        <v>6</v>
      </c>
      <c r="L27">
        <v>6.15</v>
      </c>
      <c r="M27">
        <f>AVERAGE(K27:L27)</f>
        <v>6.0750000000000002</v>
      </c>
      <c r="N27" t="s">
        <v>14</v>
      </c>
    </row>
    <row r="28" spans="3:14">
      <c r="C28">
        <v>10</v>
      </c>
      <c r="D28">
        <v>20.399999999999999</v>
      </c>
      <c r="E28">
        <v>20.239999999999998</v>
      </c>
      <c r="F28">
        <f>D28/$C28</f>
        <v>2.04</v>
      </c>
      <c r="G28">
        <f>E28/$C28</f>
        <v>2.024</v>
      </c>
      <c r="H28">
        <f>2*$F$1*F28</f>
        <v>12.817698026646344</v>
      </c>
      <c r="I28">
        <f>2*$F$1*G28</f>
        <v>12.71716706173147</v>
      </c>
      <c r="J28">
        <f>AVERAGE(H28:I28)</f>
        <v>12.767432544188907</v>
      </c>
      <c r="K28">
        <v>5.5</v>
      </c>
      <c r="L28">
        <v>5.7</v>
      </c>
      <c r="M28">
        <f>AVERAGE(K28:L28)</f>
        <v>5.6</v>
      </c>
    </row>
    <row r="29" spans="3:14">
      <c r="C29">
        <v>10</v>
      </c>
      <c r="D29">
        <v>20.399999999999999</v>
      </c>
      <c r="E29">
        <v>20.399999999999999</v>
      </c>
      <c r="F29">
        <f>D29/$C29</f>
        <v>2.04</v>
      </c>
      <c r="G29">
        <f>E29/$C29</f>
        <v>2.04</v>
      </c>
      <c r="H29">
        <f>2*$F$1*F29</f>
        <v>12.817698026646344</v>
      </c>
      <c r="I29">
        <f>2*$F$1*G29</f>
        <v>12.817698026646344</v>
      </c>
      <c r="J29">
        <f>AVERAGE(H29:I29)</f>
        <v>12.817698026646344</v>
      </c>
      <c r="K29">
        <v>6.15</v>
      </c>
      <c r="L29">
        <v>6.3</v>
      </c>
      <c r="M29">
        <f>AVERAGE(K29:L29)</f>
        <v>6.2249999999999996</v>
      </c>
    </row>
    <row r="30" spans="3:14">
      <c r="C30">
        <v>10</v>
      </c>
      <c r="D30">
        <v>20.6</v>
      </c>
      <c r="E30">
        <v>20.6</v>
      </c>
      <c r="F30">
        <f>D30/$C30</f>
        <v>2.06</v>
      </c>
      <c r="G30">
        <f>E30/$C30</f>
        <v>2.06</v>
      </c>
      <c r="H30">
        <f>2*$F$1*F30</f>
        <v>12.943361732789935</v>
      </c>
      <c r="I30">
        <f>2*$F$1*G30</f>
        <v>12.943361732789935</v>
      </c>
      <c r="J30">
        <f>AVERAGE(H30:I30)</f>
        <v>12.943361732789935</v>
      </c>
      <c r="K30">
        <v>4.9000000000000004</v>
      </c>
      <c r="L30">
        <v>5.05</v>
      </c>
      <c r="M30">
        <f>AVERAGE(K30:L30)</f>
        <v>4.9749999999999996</v>
      </c>
    </row>
    <row r="31" spans="3:14">
      <c r="C31">
        <v>10</v>
      </c>
      <c r="D31">
        <v>21.2</v>
      </c>
      <c r="E31">
        <v>21.2</v>
      </c>
      <c r="F31">
        <f>D31/$C31</f>
        <v>2.12</v>
      </c>
      <c r="G31">
        <f>E31/$C31</f>
        <v>2.12</v>
      </c>
      <c r="H31">
        <f>2*$F$1*F31</f>
        <v>13.32035285122071</v>
      </c>
      <c r="I31">
        <f>2*$F$1*G31</f>
        <v>13.32035285122071</v>
      </c>
      <c r="J31">
        <f>AVERAGE(H31:I31)</f>
        <v>13.32035285122071</v>
      </c>
      <c r="K31">
        <v>3.05</v>
      </c>
      <c r="L31">
        <v>3.3</v>
      </c>
      <c r="M31">
        <f>AVERAGE(K31:L31)</f>
        <v>3.1749999999999998</v>
      </c>
    </row>
    <row r="32" spans="3:14">
      <c r="C32">
        <v>10</v>
      </c>
      <c r="D32">
        <v>21.4</v>
      </c>
      <c r="E32">
        <v>21.2</v>
      </c>
      <c r="F32">
        <f>D32/$C32</f>
        <v>2.1399999999999997</v>
      </c>
      <c r="G32">
        <f>E32/$C32</f>
        <v>2.12</v>
      </c>
      <c r="H32">
        <f>2*$F$1*F32</f>
        <v>13.446016557364299</v>
      </c>
      <c r="I32">
        <f>2*$F$1*G32</f>
        <v>13.32035285122071</v>
      </c>
      <c r="J32">
        <f>AVERAGE(H32:I32)</f>
        <v>13.383184704292503</v>
      </c>
      <c r="K32">
        <v>3</v>
      </c>
      <c r="L32">
        <v>3.15</v>
      </c>
      <c r="M32">
        <f>AVERAGE(K32:L32)</f>
        <v>3.0750000000000002</v>
      </c>
    </row>
    <row r="33" spans="1:13">
      <c r="C33">
        <v>10</v>
      </c>
      <c r="D33">
        <v>21.8</v>
      </c>
      <c r="F33">
        <f>D33/$C33</f>
        <v>2.1800000000000002</v>
      </c>
      <c r="G33">
        <f>E33/$C33</f>
        <v>0</v>
      </c>
      <c r="H33">
        <f>2*$F$1*F33</f>
        <v>13.697343969651486</v>
      </c>
      <c r="I33">
        <f>2*$F$1*G33</f>
        <v>0</v>
      </c>
      <c r="J33">
        <f>H33</f>
        <v>13.697343969651486</v>
      </c>
      <c r="K33">
        <v>2.1</v>
      </c>
      <c r="L33">
        <v>2.2000000000000002</v>
      </c>
      <c r="M33">
        <f>AVERAGE(K33:L33)</f>
        <v>2.1500000000000004</v>
      </c>
    </row>
    <row r="34" spans="1:13">
      <c r="C34">
        <v>10</v>
      </c>
      <c r="D34">
        <v>23.2</v>
      </c>
      <c r="F34">
        <f>D34/$C34</f>
        <v>2.3199999999999998</v>
      </c>
      <c r="G34">
        <f>E34/$C34</f>
        <v>0</v>
      </c>
      <c r="H34">
        <f>2*$F$1*F34</f>
        <v>14.576989912656625</v>
      </c>
      <c r="I34">
        <f>2*$F$1*G34</f>
        <v>0</v>
      </c>
      <c r="J34">
        <f>H34</f>
        <v>14.576989912656625</v>
      </c>
      <c r="K34">
        <v>1.5</v>
      </c>
      <c r="L34">
        <v>1.7</v>
      </c>
      <c r="M34">
        <f>AVERAGE(K34:L34)</f>
        <v>1.6</v>
      </c>
    </row>
    <row r="35" spans="1:13">
      <c r="C35">
        <v>10</v>
      </c>
      <c r="D35">
        <v>24.4</v>
      </c>
      <c r="F35">
        <f>D35/$C35</f>
        <v>2.44</v>
      </c>
      <c r="G35">
        <f>E35/$C35</f>
        <v>0</v>
      </c>
      <c r="H35">
        <f>2*$F$1*F35</f>
        <v>15.330972149518175</v>
      </c>
      <c r="I35">
        <f>2*$F$1*G35</f>
        <v>0</v>
      </c>
      <c r="J35">
        <f>H35</f>
        <v>15.330972149518175</v>
      </c>
      <c r="K35">
        <v>1.1000000000000001</v>
      </c>
      <c r="L35">
        <v>1.3</v>
      </c>
      <c r="M35">
        <f>AVERAGE(K35:L35)</f>
        <v>1.2000000000000002</v>
      </c>
    </row>
    <row r="36" spans="1:13">
      <c r="C36">
        <v>10</v>
      </c>
      <c r="D36">
        <v>37.4</v>
      </c>
      <c r="F36">
        <f>D36/$C36</f>
        <v>3.7399999999999998</v>
      </c>
      <c r="G36">
        <f>E36/$C36</f>
        <v>0</v>
      </c>
      <c r="H36">
        <f>2*$F$1*F36</f>
        <v>23.499113048851626</v>
      </c>
      <c r="I36">
        <f>2*$F$1*G36</f>
        <v>0</v>
      </c>
      <c r="J36">
        <f>H36</f>
        <v>23.499113048851626</v>
      </c>
      <c r="K36">
        <v>0.6</v>
      </c>
      <c r="L36">
        <v>0.7</v>
      </c>
      <c r="M36">
        <f>AVERAGE(K36:L36)</f>
        <v>0.64999999999999991</v>
      </c>
    </row>
    <row r="39" spans="1:13">
      <c r="A39" t="s">
        <v>15</v>
      </c>
      <c r="C39" t="s">
        <v>2</v>
      </c>
      <c r="D39" t="s">
        <v>3</v>
      </c>
      <c r="E39" t="s">
        <v>8</v>
      </c>
      <c r="F39" t="s">
        <v>4</v>
      </c>
      <c r="G39" t="s">
        <v>9</v>
      </c>
      <c r="H39" t="s">
        <v>5</v>
      </c>
      <c r="I39" t="s">
        <v>10</v>
      </c>
      <c r="K39" t="s">
        <v>11</v>
      </c>
      <c r="L39" t="s">
        <v>12</v>
      </c>
    </row>
    <row r="40" spans="1:13">
      <c r="C40">
        <v>5</v>
      </c>
      <c r="D40">
        <v>6.8</v>
      </c>
      <c r="E40">
        <v>6.8</v>
      </c>
      <c r="F40">
        <f>D40/$C40</f>
        <v>1.3599999999999999</v>
      </c>
      <c r="G40">
        <f>E40/$C40</f>
        <v>1.3599999999999999</v>
      </c>
      <c r="H40">
        <f>2*$F$1*F40</f>
        <v>8.545132017764228</v>
      </c>
      <c r="I40">
        <f>2*$F$1*G40</f>
        <v>8.545132017764228</v>
      </c>
      <c r="J40">
        <f>AVERAGE(H40:I40)</f>
        <v>8.545132017764228</v>
      </c>
      <c r="K40">
        <v>0.1</v>
      </c>
      <c r="L40">
        <v>0.3</v>
      </c>
      <c r="M40">
        <f>AVERAGE(K40:L40)</f>
        <v>0.2</v>
      </c>
    </row>
    <row r="41" spans="1:13">
      <c r="C41">
        <v>5</v>
      </c>
      <c r="D41">
        <v>8.4</v>
      </c>
      <c r="E41">
        <v>8.5</v>
      </c>
      <c r="F41">
        <f>D41/$C41</f>
        <v>1.6800000000000002</v>
      </c>
      <c r="G41">
        <f>E41/$C41</f>
        <v>1.7</v>
      </c>
      <c r="H41">
        <f>2*$F$1*F41</f>
        <v>10.555751316061695</v>
      </c>
      <c r="I41">
        <f>2*$F$1*G41</f>
        <v>10.681415022205286</v>
      </c>
      <c r="J41">
        <f>AVERAGE(H41:I41)</f>
        <v>10.61858316913349</v>
      </c>
      <c r="K41">
        <v>0.4</v>
      </c>
      <c r="L41">
        <v>0.65</v>
      </c>
      <c r="M41">
        <f>AVERAGE(K41:L41)</f>
        <v>0.52500000000000002</v>
      </c>
    </row>
    <row r="42" spans="1:13">
      <c r="C42">
        <v>5</v>
      </c>
      <c r="D42">
        <v>9.1999999999999993</v>
      </c>
      <c r="E42">
        <v>9</v>
      </c>
      <c r="F42">
        <f>D42/$C42</f>
        <v>1.8399999999999999</v>
      </c>
      <c r="G42">
        <f>E42/$C42</f>
        <v>1.8</v>
      </c>
      <c r="H42">
        <f>2*$F$1*F42</f>
        <v>11.561060965210427</v>
      </c>
      <c r="I42">
        <f>2*$F$1*G42</f>
        <v>11.309733552923245</v>
      </c>
      <c r="J42">
        <f>AVERAGE(H42:I42)</f>
        <v>11.435397259066836</v>
      </c>
      <c r="K42">
        <v>0.6</v>
      </c>
      <c r="L42">
        <v>0.8</v>
      </c>
      <c r="M42">
        <f>AVERAGE(K42:L42)</f>
        <v>0.7</v>
      </c>
    </row>
    <row r="43" spans="1:13">
      <c r="C43">
        <v>5</v>
      </c>
      <c r="D43">
        <v>9.6</v>
      </c>
      <c r="E43">
        <v>9.6</v>
      </c>
      <c r="F43">
        <f>D43/$C43</f>
        <v>1.92</v>
      </c>
      <c r="G43">
        <f>E43/$C43</f>
        <v>1.92</v>
      </c>
      <c r="H43">
        <f>2*$F$1*F43</f>
        <v>12.063715789784792</v>
      </c>
      <c r="I43">
        <f>2*$F$1*G43</f>
        <v>12.063715789784792</v>
      </c>
      <c r="J43">
        <f>AVERAGE(H43:I43)</f>
        <v>12.063715789784792</v>
      </c>
      <c r="K43">
        <v>0.7</v>
      </c>
      <c r="L43">
        <v>0.9</v>
      </c>
      <c r="M43">
        <f>AVERAGE(K43:L43)</f>
        <v>0.8</v>
      </c>
    </row>
    <row r="44" spans="1:13">
      <c r="C44">
        <v>5</v>
      </c>
      <c r="D44">
        <v>10.199999999999999</v>
      </c>
      <c r="F44">
        <f>D44/$C44</f>
        <v>2.04</v>
      </c>
      <c r="G44">
        <f>E44/$C44</f>
        <v>0</v>
      </c>
      <c r="H44">
        <f>2*$F$1*F44</f>
        <v>12.817698026646344</v>
      </c>
      <c r="I44">
        <f>2*$F$1*G44</f>
        <v>0</v>
      </c>
      <c r="J44">
        <f>H44</f>
        <v>12.817698026646344</v>
      </c>
      <c r="K44">
        <v>1</v>
      </c>
      <c r="L44">
        <v>1.1499999999999999</v>
      </c>
      <c r="M44">
        <f>AVERAGE(K44:L44)</f>
        <v>1.075</v>
      </c>
    </row>
    <row r="45" spans="1:13">
      <c r="C45">
        <v>5</v>
      </c>
      <c r="D45">
        <v>10.6</v>
      </c>
      <c r="E45">
        <v>10.199999999999999</v>
      </c>
      <c r="F45">
        <f>D45/$C45</f>
        <v>2.12</v>
      </c>
      <c r="G45">
        <f>E45/$C45</f>
        <v>2.04</v>
      </c>
      <c r="H45">
        <f>2*$F$1*F45</f>
        <v>13.32035285122071</v>
      </c>
      <c r="I45">
        <f>2*$F$1*G45</f>
        <v>12.817698026646344</v>
      </c>
      <c r="J45">
        <f>AVERAGE(H45:I45)</f>
        <v>13.069025438933526</v>
      </c>
      <c r="K45">
        <v>1</v>
      </c>
      <c r="L45">
        <v>1.2</v>
      </c>
      <c r="M45">
        <f>AVERAGE(K45:L45)</f>
        <v>1.1000000000000001</v>
      </c>
    </row>
    <row r="46" spans="1:13">
      <c r="C46">
        <v>5</v>
      </c>
      <c r="D46">
        <v>12.2</v>
      </c>
      <c r="E46">
        <v>12.2</v>
      </c>
      <c r="F46">
        <f>D46/$C46</f>
        <v>2.44</v>
      </c>
      <c r="G46">
        <f>E46/$C46</f>
        <v>2.44</v>
      </c>
      <c r="H46">
        <f>2*$F$1*F46</f>
        <v>15.330972149518175</v>
      </c>
      <c r="I46">
        <f>2*$F$1*G46</f>
        <v>15.330972149518175</v>
      </c>
      <c r="J46">
        <f>AVERAGE(H46:I46)</f>
        <v>15.330972149518175</v>
      </c>
      <c r="K46">
        <v>0.6</v>
      </c>
      <c r="L46">
        <v>0.9</v>
      </c>
      <c r="M46">
        <f>AVERAGE(K46:L46)</f>
        <v>0.75</v>
      </c>
    </row>
    <row r="47" spans="1:13">
      <c r="C47">
        <v>5</v>
      </c>
      <c r="D47">
        <v>13</v>
      </c>
      <c r="E47">
        <v>13</v>
      </c>
      <c r="F47">
        <f>D47/$C47</f>
        <v>2.6</v>
      </c>
      <c r="G47">
        <f>E47/$C47</f>
        <v>2.6</v>
      </c>
      <c r="H47">
        <f>2*$F$1*F47</f>
        <v>16.33628179866691</v>
      </c>
      <c r="I47">
        <f>2*$F$1*G47</f>
        <v>16.33628179866691</v>
      </c>
      <c r="J47">
        <f>AVERAGE(H47:I47)</f>
        <v>16.33628179866691</v>
      </c>
      <c r="K47">
        <v>0.5</v>
      </c>
      <c r="L47">
        <v>0.8</v>
      </c>
      <c r="M47">
        <f>AVERAGE(K47:L47)</f>
        <v>0.65</v>
      </c>
    </row>
    <row r="48" spans="1:13">
      <c r="C48">
        <v>5</v>
      </c>
      <c r="D48">
        <v>14</v>
      </c>
      <c r="E48">
        <v>14</v>
      </c>
      <c r="F48">
        <f>D48/$C48</f>
        <v>2.8</v>
      </c>
      <c r="G48">
        <f>E48/$C48</f>
        <v>2.8</v>
      </c>
      <c r="H48">
        <f>2*$F$1*F48</f>
        <v>17.592918860102824</v>
      </c>
      <c r="I48">
        <f>2*$F$1*G48</f>
        <v>17.592918860102824</v>
      </c>
      <c r="J48">
        <f>AVERAGE(H48:I48)</f>
        <v>17.592918860102824</v>
      </c>
      <c r="K48">
        <v>0.4</v>
      </c>
      <c r="L48">
        <v>0.7</v>
      </c>
      <c r="M48">
        <f>AVERAGE(K48:L48)</f>
        <v>0.55000000000000004</v>
      </c>
    </row>
    <row r="49" spans="3:13">
      <c r="C49">
        <v>5</v>
      </c>
      <c r="D49">
        <v>15.4</v>
      </c>
      <c r="E49">
        <v>15.2</v>
      </c>
      <c r="F49">
        <f>D49/$C49</f>
        <v>3.08</v>
      </c>
      <c r="G49">
        <f>E49/$C49</f>
        <v>3.04</v>
      </c>
      <c r="H49">
        <f>2*$F$1*F49</f>
        <v>19.352210746113109</v>
      </c>
      <c r="I49">
        <f>2*$F$1*G49</f>
        <v>19.100883333825923</v>
      </c>
      <c r="J49">
        <f>AVERAGE(H49:I49)</f>
        <v>19.226547039969518</v>
      </c>
      <c r="K49">
        <v>0.4</v>
      </c>
      <c r="L49">
        <v>0.55000000000000004</v>
      </c>
      <c r="M49">
        <f>AVERAGE(K49:L49)</f>
        <v>0.47500000000000003</v>
      </c>
    </row>
  </sheetData>
  <sortState ref="C40:M49">
    <sortCondition ref="J40:J49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5"/>
  <sheetViews>
    <sheetView topLeftCell="A22" zoomScale="70" zoomScaleNormal="70" workbookViewId="0">
      <selection activeCell="A7" sqref="A7:A29"/>
    </sheetView>
  </sheetViews>
  <sheetFormatPr baseColWidth="10" defaultRowHeight="12.75"/>
  <sheetData>
    <row r="1" spans="1:19">
      <c r="A1" t="s">
        <v>16</v>
      </c>
    </row>
    <row r="3" spans="1:19">
      <c r="A3" t="s">
        <v>17</v>
      </c>
      <c r="B3">
        <v>0.65</v>
      </c>
      <c r="F3" t="s">
        <v>17</v>
      </c>
      <c r="G3">
        <v>0.8</v>
      </c>
      <c r="K3" t="s">
        <v>17</v>
      </c>
      <c r="L3">
        <v>0.5</v>
      </c>
      <c r="P3" t="s">
        <v>17</v>
      </c>
      <c r="Q3">
        <v>0.3</v>
      </c>
    </row>
    <row r="4" spans="1:19">
      <c r="A4" t="s">
        <v>18</v>
      </c>
      <c r="B4">
        <v>2.04</v>
      </c>
      <c r="F4" t="s">
        <v>18</v>
      </c>
      <c r="G4">
        <v>2.0659999999999998</v>
      </c>
      <c r="K4" t="s">
        <v>18</v>
      </c>
      <c r="L4">
        <v>2.04</v>
      </c>
      <c r="P4" t="s">
        <v>18</v>
      </c>
      <c r="Q4">
        <v>2.04</v>
      </c>
    </row>
    <row r="6" spans="1:19">
      <c r="A6" s="1" t="s">
        <v>19</v>
      </c>
      <c r="B6" s="1" t="s">
        <v>20</v>
      </c>
      <c r="C6" s="1"/>
      <c r="D6" s="1" t="s">
        <v>21</v>
      </c>
      <c r="F6" s="1" t="s">
        <v>19</v>
      </c>
      <c r="G6" s="1" t="s">
        <v>20</v>
      </c>
      <c r="H6" s="1"/>
      <c r="I6" s="1" t="s">
        <v>21</v>
      </c>
      <c r="K6" s="1" t="s">
        <v>19</v>
      </c>
      <c r="L6" s="1" t="s">
        <v>20</v>
      </c>
      <c r="M6" s="1"/>
      <c r="N6" s="1" t="s">
        <v>21</v>
      </c>
      <c r="P6" s="1" t="s">
        <v>19</v>
      </c>
      <c r="Q6" s="1" t="s">
        <v>20</v>
      </c>
      <c r="R6" s="1"/>
      <c r="S6" s="1" t="s">
        <v>21</v>
      </c>
    </row>
    <row r="7" spans="1:19">
      <c r="A7">
        <f>0</f>
        <v>0</v>
      </c>
      <c r="B7">
        <v>6</v>
      </c>
      <c r="C7">
        <v>6</v>
      </c>
      <c r="D7">
        <f>AVERAGE(B7:C7)</f>
        <v>6</v>
      </c>
      <c r="F7">
        <f>0</f>
        <v>0</v>
      </c>
      <c r="G7">
        <v>6</v>
      </c>
      <c r="H7">
        <v>6</v>
      </c>
      <c r="I7">
        <f>AVERAGE(G7:H7)</f>
        <v>6</v>
      </c>
      <c r="K7">
        <f>0</f>
        <v>0</v>
      </c>
      <c r="L7">
        <v>6</v>
      </c>
      <c r="M7">
        <v>6</v>
      </c>
      <c r="N7">
        <f>AVERAGE(L7:M7)</f>
        <v>6</v>
      </c>
      <c r="P7">
        <f>0</f>
        <v>0</v>
      </c>
      <c r="Q7">
        <v>6</v>
      </c>
      <c r="R7">
        <v>6</v>
      </c>
      <c r="S7">
        <f>AVERAGE(Q7:R7)</f>
        <v>6</v>
      </c>
    </row>
    <row r="8" spans="1:19">
      <c r="A8">
        <f>A7+$B$4/2</f>
        <v>1.02</v>
      </c>
      <c r="B8">
        <v>4.8</v>
      </c>
      <c r="C8">
        <v>4.7</v>
      </c>
      <c r="D8">
        <f t="shared" ref="D8:D29" si="0">AVERAGE(B8:C8)</f>
        <v>4.75</v>
      </c>
      <c r="F8">
        <f>F7+$B$4/2</f>
        <v>1.02</v>
      </c>
      <c r="G8">
        <v>4.25</v>
      </c>
      <c r="H8">
        <v>4.3</v>
      </c>
      <c r="I8">
        <f t="shared" ref="I8:I23" si="1">AVERAGE(G8:H8)</f>
        <v>4.2750000000000004</v>
      </c>
      <c r="K8">
        <f>K7+$B$4/2</f>
        <v>1.02</v>
      </c>
      <c r="L8">
        <v>5.2</v>
      </c>
      <c r="M8">
        <v>5.2</v>
      </c>
      <c r="N8">
        <f t="shared" ref="N8:N37" si="2">AVERAGE(L8:M8)</f>
        <v>5.2</v>
      </c>
      <c r="P8">
        <f>P7+$B$4/2</f>
        <v>1.02</v>
      </c>
      <c r="Q8">
        <v>5.7</v>
      </c>
      <c r="R8">
        <v>5.7</v>
      </c>
      <c r="S8">
        <f t="shared" ref="S8:S65" si="3">AVERAGE(Q8:R8)</f>
        <v>5.7</v>
      </c>
    </row>
    <row r="9" spans="1:19">
      <c r="A9">
        <f t="shared" ref="A9:A29" si="4">A8+$B$4/2</f>
        <v>2.04</v>
      </c>
      <c r="B9">
        <v>3.8</v>
      </c>
      <c r="C9">
        <v>3.75</v>
      </c>
      <c r="D9">
        <f t="shared" si="0"/>
        <v>3.7749999999999999</v>
      </c>
      <c r="F9">
        <f t="shared" ref="F9:F23" si="5">F8+$B$4/2</f>
        <v>2.04</v>
      </c>
      <c r="G9">
        <v>3</v>
      </c>
      <c r="H9">
        <v>3.05</v>
      </c>
      <c r="I9">
        <f t="shared" si="1"/>
        <v>3.0249999999999999</v>
      </c>
      <c r="K9">
        <f t="shared" ref="K9:K37" si="6">K8+$B$4/2</f>
        <v>2.04</v>
      </c>
      <c r="L9">
        <v>4.5</v>
      </c>
      <c r="M9">
        <v>4.5</v>
      </c>
      <c r="N9">
        <f t="shared" si="2"/>
        <v>4.5</v>
      </c>
      <c r="P9">
        <f t="shared" ref="P9:P65" si="7">P8+$B$4/2</f>
        <v>2.04</v>
      </c>
      <c r="Q9">
        <v>5.3</v>
      </c>
      <c r="R9">
        <v>5.2</v>
      </c>
      <c r="S9">
        <f t="shared" si="3"/>
        <v>5.25</v>
      </c>
    </row>
    <row r="10" spans="1:19">
      <c r="A10">
        <f t="shared" si="4"/>
        <v>3.06</v>
      </c>
      <c r="B10">
        <v>3</v>
      </c>
      <c r="C10">
        <v>3</v>
      </c>
      <c r="D10">
        <f t="shared" si="0"/>
        <v>3</v>
      </c>
      <c r="F10">
        <f t="shared" si="5"/>
        <v>3.06</v>
      </c>
      <c r="G10">
        <v>2.1</v>
      </c>
      <c r="H10">
        <v>2.15</v>
      </c>
      <c r="I10">
        <f t="shared" si="1"/>
        <v>2.125</v>
      </c>
      <c r="K10">
        <f t="shared" si="6"/>
        <v>3.06</v>
      </c>
      <c r="L10">
        <v>3.95</v>
      </c>
      <c r="M10">
        <v>3.95</v>
      </c>
      <c r="N10">
        <f t="shared" si="2"/>
        <v>3.95</v>
      </c>
      <c r="P10">
        <f t="shared" si="7"/>
        <v>3.06</v>
      </c>
      <c r="Q10">
        <v>5</v>
      </c>
      <c r="R10">
        <v>5</v>
      </c>
      <c r="S10">
        <f t="shared" si="3"/>
        <v>5</v>
      </c>
    </row>
    <row r="11" spans="1:19">
      <c r="A11">
        <f t="shared" si="4"/>
        <v>4.08</v>
      </c>
      <c r="B11">
        <v>2.4</v>
      </c>
      <c r="C11">
        <v>2.4</v>
      </c>
      <c r="D11">
        <f t="shared" si="0"/>
        <v>2.4</v>
      </c>
      <c r="F11">
        <f t="shared" si="5"/>
        <v>4.08</v>
      </c>
      <c r="G11">
        <v>1.5</v>
      </c>
      <c r="H11">
        <v>1.5</v>
      </c>
      <c r="I11">
        <f t="shared" si="1"/>
        <v>1.5</v>
      </c>
      <c r="K11">
        <f t="shared" si="6"/>
        <v>4.08</v>
      </c>
      <c r="L11">
        <v>3.35</v>
      </c>
      <c r="M11">
        <v>3.4</v>
      </c>
      <c r="N11">
        <f t="shared" si="2"/>
        <v>3.375</v>
      </c>
      <c r="P11">
        <f t="shared" si="7"/>
        <v>4.08</v>
      </c>
      <c r="Q11">
        <v>4.7</v>
      </c>
      <c r="R11">
        <v>4.8</v>
      </c>
      <c r="S11">
        <f t="shared" si="3"/>
        <v>4.75</v>
      </c>
    </row>
    <row r="12" spans="1:19">
      <c r="A12">
        <f t="shared" si="4"/>
        <v>5.0999999999999996</v>
      </c>
      <c r="B12">
        <v>1.9</v>
      </c>
      <c r="C12">
        <v>1.85</v>
      </c>
      <c r="D12">
        <f t="shared" si="0"/>
        <v>1.875</v>
      </c>
      <c r="F12">
        <f t="shared" si="5"/>
        <v>5.0999999999999996</v>
      </c>
      <c r="G12">
        <v>1.05</v>
      </c>
      <c r="H12">
        <v>1.05</v>
      </c>
      <c r="I12">
        <f t="shared" si="1"/>
        <v>1.05</v>
      </c>
      <c r="K12">
        <f t="shared" si="6"/>
        <v>5.0999999999999996</v>
      </c>
      <c r="L12">
        <v>3</v>
      </c>
      <c r="M12">
        <v>2.95</v>
      </c>
      <c r="N12">
        <f t="shared" si="2"/>
        <v>2.9750000000000001</v>
      </c>
      <c r="P12">
        <f t="shared" si="7"/>
        <v>5.0999999999999996</v>
      </c>
      <c r="Q12">
        <v>4.4000000000000004</v>
      </c>
      <c r="R12">
        <v>4.4000000000000004</v>
      </c>
      <c r="S12">
        <f t="shared" si="3"/>
        <v>4.4000000000000004</v>
      </c>
    </row>
    <row r="13" spans="1:19">
      <c r="A13">
        <f t="shared" si="4"/>
        <v>6.1199999999999992</v>
      </c>
      <c r="B13">
        <v>1.5</v>
      </c>
      <c r="C13">
        <v>1.5</v>
      </c>
      <c r="D13">
        <f t="shared" si="0"/>
        <v>1.5</v>
      </c>
      <c r="F13">
        <f t="shared" si="5"/>
        <v>6.1199999999999992</v>
      </c>
      <c r="G13">
        <v>0.75</v>
      </c>
      <c r="H13">
        <v>0.7</v>
      </c>
      <c r="I13">
        <f t="shared" si="1"/>
        <v>0.72499999999999998</v>
      </c>
      <c r="K13">
        <f t="shared" si="6"/>
        <v>6.1199999999999992</v>
      </c>
      <c r="L13">
        <v>2.5499999999999998</v>
      </c>
      <c r="M13">
        <v>2.5499999999999998</v>
      </c>
      <c r="N13">
        <f t="shared" si="2"/>
        <v>2.5499999999999998</v>
      </c>
      <c r="P13">
        <f t="shared" si="7"/>
        <v>6.1199999999999992</v>
      </c>
      <c r="Q13">
        <v>4.0999999999999996</v>
      </c>
      <c r="R13">
        <v>4.0999999999999996</v>
      </c>
      <c r="S13">
        <f t="shared" si="3"/>
        <v>4.0999999999999996</v>
      </c>
    </row>
    <row r="14" spans="1:19">
      <c r="A14">
        <f t="shared" si="4"/>
        <v>7.1399999999999988</v>
      </c>
      <c r="B14">
        <v>1.1499999999999999</v>
      </c>
      <c r="C14">
        <v>1.1000000000000001</v>
      </c>
      <c r="D14">
        <f t="shared" si="0"/>
        <v>1.125</v>
      </c>
      <c r="F14">
        <f t="shared" si="5"/>
        <v>7.1399999999999988</v>
      </c>
      <c r="G14">
        <v>0.5</v>
      </c>
      <c r="H14">
        <v>0.5</v>
      </c>
      <c r="I14">
        <f t="shared" si="1"/>
        <v>0.5</v>
      </c>
      <c r="K14">
        <f t="shared" si="6"/>
        <v>7.1399999999999988</v>
      </c>
      <c r="L14">
        <v>2.25</v>
      </c>
      <c r="M14">
        <v>2.2000000000000002</v>
      </c>
      <c r="N14">
        <f t="shared" si="2"/>
        <v>2.2250000000000001</v>
      </c>
      <c r="P14">
        <f t="shared" si="7"/>
        <v>7.1399999999999988</v>
      </c>
      <c r="Q14">
        <v>3.9</v>
      </c>
      <c r="R14">
        <v>3.9</v>
      </c>
      <c r="S14">
        <f t="shared" si="3"/>
        <v>3.9</v>
      </c>
    </row>
    <row r="15" spans="1:19">
      <c r="A15">
        <f t="shared" si="4"/>
        <v>8.1599999999999984</v>
      </c>
      <c r="B15">
        <v>0.9</v>
      </c>
      <c r="C15">
        <v>0.9</v>
      </c>
      <c r="D15">
        <f t="shared" si="0"/>
        <v>0.9</v>
      </c>
      <c r="F15">
        <f t="shared" si="5"/>
        <v>8.1599999999999984</v>
      </c>
      <c r="G15">
        <v>0.3</v>
      </c>
      <c r="H15">
        <v>0.3</v>
      </c>
      <c r="I15">
        <f t="shared" si="1"/>
        <v>0.3</v>
      </c>
      <c r="K15">
        <f t="shared" si="6"/>
        <v>8.1599999999999984</v>
      </c>
      <c r="L15">
        <v>1.8</v>
      </c>
      <c r="M15">
        <v>1.85</v>
      </c>
      <c r="N15">
        <f t="shared" si="2"/>
        <v>1.8250000000000002</v>
      </c>
      <c r="P15">
        <f t="shared" si="7"/>
        <v>8.1599999999999984</v>
      </c>
      <c r="Q15">
        <v>3.6</v>
      </c>
      <c r="R15">
        <v>3.65</v>
      </c>
      <c r="S15">
        <f t="shared" si="3"/>
        <v>3.625</v>
      </c>
    </row>
    <row r="16" spans="1:19">
      <c r="A16">
        <f t="shared" si="4"/>
        <v>9.1799999999999979</v>
      </c>
      <c r="B16">
        <v>0.7</v>
      </c>
      <c r="C16">
        <v>0.7</v>
      </c>
      <c r="D16">
        <f t="shared" si="0"/>
        <v>0.7</v>
      </c>
      <c r="F16">
        <f t="shared" si="5"/>
        <v>9.1799999999999979</v>
      </c>
      <c r="G16">
        <v>0.2</v>
      </c>
      <c r="H16">
        <v>0.2</v>
      </c>
      <c r="I16">
        <f t="shared" si="1"/>
        <v>0.2</v>
      </c>
      <c r="K16">
        <f t="shared" si="6"/>
        <v>9.1799999999999979</v>
      </c>
      <c r="L16">
        <v>1.6</v>
      </c>
      <c r="M16">
        <v>1.6</v>
      </c>
      <c r="N16">
        <f t="shared" si="2"/>
        <v>1.6</v>
      </c>
      <c r="P16">
        <f t="shared" si="7"/>
        <v>9.1799999999999979</v>
      </c>
      <c r="Q16">
        <v>3.4</v>
      </c>
      <c r="R16">
        <v>3.45</v>
      </c>
      <c r="S16">
        <f t="shared" si="3"/>
        <v>3.4249999999999998</v>
      </c>
    </row>
    <row r="17" spans="1:19">
      <c r="A17">
        <f t="shared" si="4"/>
        <v>10.199999999999998</v>
      </c>
      <c r="B17">
        <v>0.55000000000000004</v>
      </c>
      <c r="C17">
        <v>0.55000000000000004</v>
      </c>
      <c r="D17">
        <f t="shared" si="0"/>
        <v>0.55000000000000004</v>
      </c>
      <c r="F17">
        <f t="shared" si="5"/>
        <v>10.199999999999998</v>
      </c>
      <c r="G17">
        <v>0.15</v>
      </c>
      <c r="H17">
        <v>0.15</v>
      </c>
      <c r="I17">
        <f t="shared" si="1"/>
        <v>0.15</v>
      </c>
      <c r="K17">
        <f t="shared" si="6"/>
        <v>10.199999999999998</v>
      </c>
      <c r="L17">
        <v>1.2</v>
      </c>
      <c r="M17">
        <v>1.4</v>
      </c>
      <c r="N17">
        <f t="shared" si="2"/>
        <v>1.2999999999999998</v>
      </c>
      <c r="P17">
        <f t="shared" si="7"/>
        <v>10.199999999999998</v>
      </c>
      <c r="Q17">
        <v>3.2</v>
      </c>
      <c r="R17">
        <v>3.2</v>
      </c>
      <c r="S17">
        <f t="shared" si="3"/>
        <v>3.2</v>
      </c>
    </row>
    <row r="18" spans="1:19">
      <c r="A18">
        <f t="shared" si="4"/>
        <v>11.219999999999997</v>
      </c>
      <c r="B18">
        <v>0.4</v>
      </c>
      <c r="C18">
        <v>0.4</v>
      </c>
      <c r="D18">
        <f t="shared" si="0"/>
        <v>0.4</v>
      </c>
      <c r="F18">
        <f t="shared" si="5"/>
        <v>11.219999999999997</v>
      </c>
      <c r="G18">
        <v>0.1</v>
      </c>
      <c r="H18">
        <v>0.1</v>
      </c>
      <c r="I18">
        <f t="shared" si="1"/>
        <v>0.1</v>
      </c>
      <c r="K18">
        <f t="shared" si="6"/>
        <v>11.219999999999997</v>
      </c>
      <c r="L18">
        <v>1.1499999999999999</v>
      </c>
      <c r="M18">
        <v>1.1499999999999999</v>
      </c>
      <c r="N18">
        <f t="shared" si="2"/>
        <v>1.1499999999999999</v>
      </c>
      <c r="P18">
        <f t="shared" si="7"/>
        <v>11.219999999999997</v>
      </c>
      <c r="Q18">
        <v>3</v>
      </c>
      <c r="R18">
        <v>3</v>
      </c>
      <c r="S18">
        <f t="shared" si="3"/>
        <v>3</v>
      </c>
    </row>
    <row r="19" spans="1:19">
      <c r="A19">
        <f t="shared" si="4"/>
        <v>12.239999999999997</v>
      </c>
      <c r="B19">
        <v>0.3</v>
      </c>
      <c r="C19">
        <v>0.3</v>
      </c>
      <c r="D19">
        <f t="shared" si="0"/>
        <v>0.3</v>
      </c>
      <c r="F19">
        <f t="shared" si="5"/>
        <v>12.239999999999997</v>
      </c>
      <c r="G19">
        <v>0.08</v>
      </c>
      <c r="H19">
        <v>7.0000000000000007E-2</v>
      </c>
      <c r="I19">
        <f t="shared" si="1"/>
        <v>7.5000000000000011E-2</v>
      </c>
      <c r="K19">
        <f t="shared" si="6"/>
        <v>12.239999999999997</v>
      </c>
      <c r="L19">
        <v>0.95</v>
      </c>
      <c r="M19">
        <v>1</v>
      </c>
      <c r="N19">
        <f t="shared" si="2"/>
        <v>0.97499999999999998</v>
      </c>
      <c r="P19">
        <f t="shared" si="7"/>
        <v>12.239999999999997</v>
      </c>
      <c r="Q19">
        <v>2.8</v>
      </c>
      <c r="R19">
        <v>2.8</v>
      </c>
      <c r="S19">
        <f t="shared" si="3"/>
        <v>2.8</v>
      </c>
    </row>
    <row r="20" spans="1:19">
      <c r="A20">
        <f t="shared" si="4"/>
        <v>13.259999999999996</v>
      </c>
      <c r="B20">
        <v>0.25</v>
      </c>
      <c r="C20">
        <v>0.21</v>
      </c>
      <c r="D20">
        <f t="shared" si="0"/>
        <v>0.22999999999999998</v>
      </c>
      <c r="F20">
        <f t="shared" si="5"/>
        <v>13.259999999999996</v>
      </c>
      <c r="G20">
        <v>0.05</v>
      </c>
      <c r="H20">
        <v>0.05</v>
      </c>
      <c r="I20">
        <f t="shared" si="1"/>
        <v>0.05</v>
      </c>
      <c r="K20">
        <f t="shared" si="6"/>
        <v>13.259999999999996</v>
      </c>
      <c r="L20">
        <v>0.85</v>
      </c>
      <c r="M20">
        <v>0.75</v>
      </c>
      <c r="N20">
        <f t="shared" si="2"/>
        <v>0.8</v>
      </c>
      <c r="P20">
        <f t="shared" si="7"/>
        <v>13.259999999999996</v>
      </c>
      <c r="Q20">
        <v>2.6</v>
      </c>
      <c r="R20">
        <v>2.65</v>
      </c>
      <c r="S20">
        <f t="shared" si="3"/>
        <v>2.625</v>
      </c>
    </row>
    <row r="21" spans="1:19">
      <c r="A21">
        <f t="shared" si="4"/>
        <v>14.279999999999996</v>
      </c>
      <c r="B21">
        <v>0.2</v>
      </c>
      <c r="C21">
        <v>0.2</v>
      </c>
      <c r="D21">
        <f t="shared" si="0"/>
        <v>0.2</v>
      </c>
      <c r="F21">
        <f t="shared" si="5"/>
        <v>14.279999999999996</v>
      </c>
      <c r="G21">
        <v>0.01</v>
      </c>
      <c r="H21">
        <v>0.02</v>
      </c>
      <c r="I21">
        <f t="shared" si="1"/>
        <v>1.4999999999999999E-2</v>
      </c>
      <c r="K21">
        <f t="shared" si="6"/>
        <v>14.279999999999996</v>
      </c>
      <c r="L21">
        <v>0.65</v>
      </c>
      <c r="M21">
        <v>0.75</v>
      </c>
      <c r="N21">
        <f t="shared" si="2"/>
        <v>0.7</v>
      </c>
      <c r="P21">
        <f t="shared" si="7"/>
        <v>14.279999999999996</v>
      </c>
      <c r="Q21">
        <v>2.4</v>
      </c>
      <c r="R21">
        <v>2.5</v>
      </c>
      <c r="S21">
        <f t="shared" si="3"/>
        <v>2.4500000000000002</v>
      </c>
    </row>
    <row r="22" spans="1:19">
      <c r="A22">
        <f t="shared" si="4"/>
        <v>15.299999999999995</v>
      </c>
      <c r="B22">
        <v>0.15</v>
      </c>
      <c r="C22">
        <v>0.15</v>
      </c>
      <c r="D22">
        <f t="shared" si="0"/>
        <v>0.15</v>
      </c>
      <c r="F22">
        <f t="shared" si="5"/>
        <v>15.299999999999995</v>
      </c>
      <c r="G22">
        <v>0</v>
      </c>
      <c r="H22">
        <v>0.02</v>
      </c>
      <c r="I22">
        <f t="shared" si="1"/>
        <v>0.01</v>
      </c>
      <c r="K22">
        <f t="shared" si="6"/>
        <v>15.299999999999995</v>
      </c>
      <c r="L22">
        <v>0.6</v>
      </c>
      <c r="M22">
        <v>0.5</v>
      </c>
      <c r="N22">
        <f t="shared" si="2"/>
        <v>0.55000000000000004</v>
      </c>
      <c r="P22">
        <f t="shared" si="7"/>
        <v>15.299999999999995</v>
      </c>
      <c r="Q22">
        <v>2.2999999999999998</v>
      </c>
      <c r="R22">
        <v>2.2999999999999998</v>
      </c>
      <c r="S22">
        <f t="shared" si="3"/>
        <v>2.2999999999999998</v>
      </c>
    </row>
    <row r="23" spans="1:19">
      <c r="A23">
        <f t="shared" si="4"/>
        <v>16.319999999999997</v>
      </c>
      <c r="B23">
        <v>0.1</v>
      </c>
      <c r="C23">
        <v>0.1</v>
      </c>
      <c r="D23">
        <f t="shared" si="0"/>
        <v>0.1</v>
      </c>
      <c r="F23">
        <f t="shared" si="5"/>
        <v>16.319999999999997</v>
      </c>
      <c r="G23">
        <v>0</v>
      </c>
      <c r="H23">
        <v>0</v>
      </c>
      <c r="I23">
        <f t="shared" si="1"/>
        <v>0</v>
      </c>
      <c r="K23">
        <f t="shared" si="6"/>
        <v>16.319999999999997</v>
      </c>
      <c r="L23">
        <v>0.45</v>
      </c>
      <c r="M23">
        <v>0.55000000000000004</v>
      </c>
      <c r="N23">
        <f t="shared" si="2"/>
        <v>0.5</v>
      </c>
      <c r="P23">
        <f t="shared" si="7"/>
        <v>16.319999999999997</v>
      </c>
      <c r="Q23">
        <v>2.2000000000000002</v>
      </c>
      <c r="R23">
        <v>2.2000000000000002</v>
      </c>
      <c r="S23">
        <f t="shared" si="3"/>
        <v>2.2000000000000002</v>
      </c>
    </row>
    <row r="24" spans="1:19">
      <c r="A24">
        <f t="shared" si="4"/>
        <v>17.339999999999996</v>
      </c>
      <c r="B24">
        <v>0.08</v>
      </c>
      <c r="C24">
        <v>0.09</v>
      </c>
      <c r="D24">
        <f t="shared" si="0"/>
        <v>8.4999999999999992E-2</v>
      </c>
      <c r="K24">
        <f t="shared" si="6"/>
        <v>17.339999999999996</v>
      </c>
      <c r="L24">
        <v>0.45</v>
      </c>
      <c r="M24">
        <v>0.45</v>
      </c>
      <c r="N24">
        <f t="shared" si="2"/>
        <v>0.45</v>
      </c>
      <c r="P24">
        <f t="shared" si="7"/>
        <v>17.339999999999996</v>
      </c>
      <c r="Q24">
        <v>2</v>
      </c>
      <c r="R24">
        <v>2.0499999999999998</v>
      </c>
      <c r="S24">
        <f t="shared" si="3"/>
        <v>2.0249999999999999</v>
      </c>
    </row>
    <row r="25" spans="1:19">
      <c r="A25">
        <f t="shared" si="4"/>
        <v>18.359999999999996</v>
      </c>
      <c r="B25">
        <v>7.0000000000000007E-2</v>
      </c>
      <c r="C25">
        <v>0.05</v>
      </c>
      <c r="D25">
        <f t="shared" si="0"/>
        <v>6.0000000000000005E-2</v>
      </c>
      <c r="K25">
        <f t="shared" si="6"/>
        <v>18.359999999999996</v>
      </c>
      <c r="L25">
        <v>0.3</v>
      </c>
      <c r="M25">
        <v>0.35</v>
      </c>
      <c r="N25">
        <f t="shared" si="2"/>
        <v>0.32499999999999996</v>
      </c>
      <c r="P25">
        <f t="shared" si="7"/>
        <v>18.359999999999996</v>
      </c>
      <c r="Q25">
        <v>1.85</v>
      </c>
      <c r="R25">
        <v>1.9</v>
      </c>
      <c r="S25">
        <f t="shared" si="3"/>
        <v>1.875</v>
      </c>
    </row>
    <row r="26" spans="1:19">
      <c r="A26">
        <f>A25+$B$4/2</f>
        <v>19.379999999999995</v>
      </c>
      <c r="B26">
        <v>0.03</v>
      </c>
      <c r="C26">
        <v>0.05</v>
      </c>
      <c r="D26">
        <f t="shared" si="0"/>
        <v>0.04</v>
      </c>
      <c r="K26">
        <f t="shared" si="6"/>
        <v>19.379999999999995</v>
      </c>
      <c r="L26">
        <v>0.3</v>
      </c>
      <c r="M26">
        <v>0.25</v>
      </c>
      <c r="N26">
        <f t="shared" si="2"/>
        <v>0.27500000000000002</v>
      </c>
      <c r="P26">
        <f t="shared" si="7"/>
        <v>19.379999999999995</v>
      </c>
      <c r="Q26">
        <v>1.8</v>
      </c>
      <c r="R26">
        <v>1.75</v>
      </c>
      <c r="S26">
        <f t="shared" si="3"/>
        <v>1.7749999999999999</v>
      </c>
    </row>
    <row r="27" spans="1:19">
      <c r="A27">
        <f t="shared" si="4"/>
        <v>20.399999999999995</v>
      </c>
      <c r="B27">
        <v>0.02</v>
      </c>
      <c r="C27">
        <v>0.02</v>
      </c>
      <c r="D27">
        <f t="shared" si="0"/>
        <v>0.02</v>
      </c>
      <c r="K27">
        <f t="shared" si="6"/>
        <v>20.399999999999995</v>
      </c>
      <c r="L27">
        <v>0.2</v>
      </c>
      <c r="M27">
        <v>0.25</v>
      </c>
      <c r="N27">
        <f t="shared" si="2"/>
        <v>0.22500000000000001</v>
      </c>
      <c r="P27">
        <f t="shared" si="7"/>
        <v>20.399999999999995</v>
      </c>
      <c r="Q27">
        <v>1.6</v>
      </c>
      <c r="R27">
        <v>1.65</v>
      </c>
      <c r="S27">
        <f t="shared" si="3"/>
        <v>1.625</v>
      </c>
    </row>
    <row r="28" spans="1:19">
      <c r="A28">
        <f t="shared" si="4"/>
        <v>21.419999999999995</v>
      </c>
      <c r="B28">
        <v>0.02</v>
      </c>
      <c r="C28">
        <v>0.03</v>
      </c>
      <c r="D28">
        <f t="shared" si="0"/>
        <v>2.5000000000000001E-2</v>
      </c>
      <c r="K28">
        <f t="shared" si="6"/>
        <v>21.419999999999995</v>
      </c>
      <c r="L28">
        <v>0.2</v>
      </c>
      <c r="M28">
        <v>0.15</v>
      </c>
      <c r="N28">
        <f t="shared" si="2"/>
        <v>0.17499999999999999</v>
      </c>
      <c r="P28">
        <f t="shared" si="7"/>
        <v>21.419999999999995</v>
      </c>
      <c r="Q28">
        <v>1.5</v>
      </c>
      <c r="R28">
        <v>1.55</v>
      </c>
      <c r="S28">
        <f t="shared" si="3"/>
        <v>1.5249999999999999</v>
      </c>
    </row>
    <row r="29" spans="1:19">
      <c r="A29">
        <f t="shared" si="4"/>
        <v>22.439999999999994</v>
      </c>
      <c r="B29">
        <v>0</v>
      </c>
      <c r="C29">
        <v>0</v>
      </c>
      <c r="D29">
        <f t="shared" si="0"/>
        <v>0</v>
      </c>
      <c r="K29">
        <f t="shared" si="6"/>
        <v>22.439999999999994</v>
      </c>
      <c r="L29">
        <v>0.15</v>
      </c>
      <c r="M29">
        <v>0.15</v>
      </c>
      <c r="N29">
        <f t="shared" si="2"/>
        <v>0.15</v>
      </c>
      <c r="P29">
        <f t="shared" si="7"/>
        <v>22.439999999999994</v>
      </c>
      <c r="Q29">
        <v>1.4</v>
      </c>
      <c r="R29">
        <v>1.4</v>
      </c>
      <c r="S29">
        <f t="shared" si="3"/>
        <v>1.4</v>
      </c>
    </row>
    <row r="30" spans="1:19">
      <c r="K30">
        <f t="shared" si="6"/>
        <v>23.459999999999994</v>
      </c>
      <c r="L30">
        <v>0.15</v>
      </c>
      <c r="M30">
        <v>0.1</v>
      </c>
      <c r="N30">
        <f t="shared" si="2"/>
        <v>0.125</v>
      </c>
      <c r="P30">
        <f t="shared" si="7"/>
        <v>23.459999999999994</v>
      </c>
      <c r="Q30">
        <v>1.3</v>
      </c>
      <c r="R30">
        <v>1.3</v>
      </c>
      <c r="S30">
        <f t="shared" si="3"/>
        <v>1.3</v>
      </c>
    </row>
    <row r="31" spans="1:19">
      <c r="K31">
        <f t="shared" si="6"/>
        <v>24.479999999999993</v>
      </c>
      <c r="L31">
        <v>0.1</v>
      </c>
      <c r="M31">
        <v>0.1</v>
      </c>
      <c r="N31">
        <f t="shared" si="2"/>
        <v>0.1</v>
      </c>
      <c r="P31">
        <f t="shared" si="7"/>
        <v>24.479999999999993</v>
      </c>
      <c r="Q31">
        <v>1.2</v>
      </c>
      <c r="R31">
        <v>1.2</v>
      </c>
      <c r="S31">
        <f t="shared" si="3"/>
        <v>1.2</v>
      </c>
    </row>
    <row r="32" spans="1:19">
      <c r="K32">
        <f t="shared" si="6"/>
        <v>25.499999999999993</v>
      </c>
      <c r="L32">
        <v>0.1</v>
      </c>
      <c r="M32">
        <v>0.08</v>
      </c>
      <c r="N32">
        <f t="shared" si="2"/>
        <v>0.09</v>
      </c>
      <c r="P32">
        <f t="shared" si="7"/>
        <v>25.499999999999993</v>
      </c>
      <c r="Q32">
        <v>1.1000000000000001</v>
      </c>
      <c r="R32">
        <v>1.1499999999999999</v>
      </c>
      <c r="S32">
        <f t="shared" si="3"/>
        <v>1.125</v>
      </c>
    </row>
    <row r="33" spans="11:19">
      <c r="K33">
        <f t="shared" si="6"/>
        <v>26.519999999999992</v>
      </c>
      <c r="L33">
        <v>0.05</v>
      </c>
      <c r="M33">
        <v>7.0000000000000007E-2</v>
      </c>
      <c r="N33">
        <f t="shared" si="2"/>
        <v>6.0000000000000005E-2</v>
      </c>
      <c r="P33">
        <f t="shared" si="7"/>
        <v>26.519999999999992</v>
      </c>
      <c r="Q33">
        <v>1.1000000000000001</v>
      </c>
      <c r="R33">
        <v>1.1499999999999999</v>
      </c>
      <c r="S33">
        <f t="shared" si="3"/>
        <v>1.125</v>
      </c>
    </row>
    <row r="34" spans="11:19">
      <c r="K34">
        <f t="shared" si="6"/>
        <v>27.539999999999992</v>
      </c>
      <c r="L34">
        <v>0.02</v>
      </c>
      <c r="M34">
        <v>0.05</v>
      </c>
      <c r="N34">
        <f t="shared" si="2"/>
        <v>3.5000000000000003E-2</v>
      </c>
      <c r="P34">
        <f t="shared" si="7"/>
        <v>27.539999999999992</v>
      </c>
      <c r="Q34">
        <v>0.9</v>
      </c>
      <c r="R34">
        <v>1</v>
      </c>
      <c r="S34">
        <f t="shared" si="3"/>
        <v>0.95</v>
      </c>
    </row>
    <row r="35" spans="11:19">
      <c r="K35">
        <f t="shared" si="6"/>
        <v>28.559999999999992</v>
      </c>
      <c r="L35">
        <v>0.02</v>
      </c>
      <c r="M35">
        <v>0.02</v>
      </c>
      <c r="N35">
        <f t="shared" si="2"/>
        <v>0.02</v>
      </c>
      <c r="P35">
        <f t="shared" si="7"/>
        <v>28.559999999999992</v>
      </c>
      <c r="Q35">
        <v>0.9</v>
      </c>
      <c r="R35">
        <v>0.9</v>
      </c>
      <c r="S35">
        <f t="shared" si="3"/>
        <v>0.9</v>
      </c>
    </row>
    <row r="36" spans="11:19">
      <c r="K36">
        <f t="shared" si="6"/>
        <v>29.579999999999991</v>
      </c>
      <c r="L36">
        <v>0.03</v>
      </c>
      <c r="M36">
        <v>0.02</v>
      </c>
      <c r="N36">
        <f t="shared" si="2"/>
        <v>2.5000000000000001E-2</v>
      </c>
      <c r="P36">
        <f t="shared" si="7"/>
        <v>29.579999999999991</v>
      </c>
      <c r="Q36">
        <v>0.7</v>
      </c>
      <c r="R36">
        <v>0.85</v>
      </c>
      <c r="S36">
        <f t="shared" si="3"/>
        <v>0.77499999999999991</v>
      </c>
    </row>
    <row r="37" spans="11:19">
      <c r="K37">
        <f t="shared" si="6"/>
        <v>30.599999999999991</v>
      </c>
      <c r="L37">
        <v>0</v>
      </c>
      <c r="M37">
        <v>0</v>
      </c>
      <c r="N37">
        <f t="shared" si="2"/>
        <v>0</v>
      </c>
      <c r="P37">
        <f t="shared" si="7"/>
        <v>30.599999999999991</v>
      </c>
      <c r="Q37">
        <v>0.75</v>
      </c>
      <c r="R37">
        <v>0.8</v>
      </c>
      <c r="S37">
        <f t="shared" si="3"/>
        <v>0.77500000000000002</v>
      </c>
    </row>
    <row r="38" spans="11:19">
      <c r="P38">
        <f t="shared" si="7"/>
        <v>31.61999999999999</v>
      </c>
      <c r="Q38">
        <v>0.6</v>
      </c>
      <c r="R38">
        <v>0.7</v>
      </c>
      <c r="S38">
        <f t="shared" si="3"/>
        <v>0.64999999999999991</v>
      </c>
    </row>
    <row r="39" spans="11:19">
      <c r="P39">
        <f t="shared" si="7"/>
        <v>32.639999999999993</v>
      </c>
      <c r="Q39">
        <v>0.65</v>
      </c>
      <c r="R39">
        <v>0.65</v>
      </c>
      <c r="S39">
        <f t="shared" si="3"/>
        <v>0.65</v>
      </c>
    </row>
    <row r="40" spans="11:19">
      <c r="P40">
        <f t="shared" si="7"/>
        <v>33.659999999999997</v>
      </c>
      <c r="Q40">
        <v>0.45</v>
      </c>
      <c r="R40">
        <v>0.6</v>
      </c>
      <c r="S40">
        <f t="shared" si="3"/>
        <v>0.52500000000000002</v>
      </c>
    </row>
    <row r="41" spans="11:19">
      <c r="P41">
        <f t="shared" si="7"/>
        <v>34.68</v>
      </c>
      <c r="Q41">
        <v>0.55000000000000004</v>
      </c>
      <c r="R41">
        <v>0.55000000000000004</v>
      </c>
      <c r="S41">
        <f t="shared" si="3"/>
        <v>0.55000000000000004</v>
      </c>
    </row>
    <row r="42" spans="11:19">
      <c r="P42">
        <f t="shared" si="7"/>
        <v>35.700000000000003</v>
      </c>
      <c r="Q42">
        <v>0.4</v>
      </c>
      <c r="R42">
        <v>0.5</v>
      </c>
      <c r="S42">
        <f t="shared" si="3"/>
        <v>0.45</v>
      </c>
    </row>
    <row r="43" spans="11:19">
      <c r="P43">
        <f t="shared" si="7"/>
        <v>36.720000000000006</v>
      </c>
      <c r="Q43">
        <v>0.45</v>
      </c>
      <c r="R43">
        <v>0.45</v>
      </c>
      <c r="S43">
        <f t="shared" si="3"/>
        <v>0.45</v>
      </c>
    </row>
    <row r="44" spans="11:19">
      <c r="P44">
        <f t="shared" si="7"/>
        <v>37.740000000000009</v>
      </c>
      <c r="Q44">
        <v>0.3</v>
      </c>
      <c r="R44">
        <v>0.45</v>
      </c>
      <c r="S44">
        <f t="shared" si="3"/>
        <v>0.375</v>
      </c>
    </row>
    <row r="45" spans="11:19">
      <c r="P45">
        <f t="shared" si="7"/>
        <v>38.760000000000012</v>
      </c>
      <c r="Q45">
        <v>0.4</v>
      </c>
      <c r="R45">
        <v>0.4</v>
      </c>
      <c r="S45">
        <f t="shared" si="3"/>
        <v>0.4</v>
      </c>
    </row>
    <row r="46" spans="11:19">
      <c r="P46">
        <f t="shared" si="7"/>
        <v>39.780000000000015</v>
      </c>
      <c r="Q46">
        <v>0.2</v>
      </c>
      <c r="R46">
        <v>0.35</v>
      </c>
      <c r="S46">
        <f t="shared" si="3"/>
        <v>0.27500000000000002</v>
      </c>
    </row>
    <row r="47" spans="11:19">
      <c r="P47">
        <f t="shared" si="7"/>
        <v>40.800000000000018</v>
      </c>
      <c r="Q47">
        <v>0.3</v>
      </c>
      <c r="R47">
        <v>0.35</v>
      </c>
      <c r="S47">
        <f t="shared" si="3"/>
        <v>0.32499999999999996</v>
      </c>
    </row>
    <row r="48" spans="11:19">
      <c r="P48">
        <f t="shared" si="7"/>
        <v>41.820000000000022</v>
      </c>
      <c r="Q48">
        <v>0.2</v>
      </c>
      <c r="R48">
        <v>0.3</v>
      </c>
      <c r="S48">
        <f t="shared" si="3"/>
        <v>0.25</v>
      </c>
    </row>
    <row r="49" spans="16:19">
      <c r="P49">
        <f t="shared" si="7"/>
        <v>42.840000000000025</v>
      </c>
      <c r="Q49">
        <v>0.25</v>
      </c>
      <c r="R49">
        <v>0.25</v>
      </c>
      <c r="S49">
        <f t="shared" si="3"/>
        <v>0.25</v>
      </c>
    </row>
    <row r="50" spans="16:19">
      <c r="P50">
        <f t="shared" si="7"/>
        <v>43.860000000000028</v>
      </c>
      <c r="Q50">
        <v>0.15</v>
      </c>
      <c r="R50">
        <v>0.25</v>
      </c>
      <c r="S50">
        <f t="shared" si="3"/>
        <v>0.2</v>
      </c>
    </row>
    <row r="51" spans="16:19">
      <c r="P51">
        <f t="shared" si="7"/>
        <v>44.880000000000031</v>
      </c>
      <c r="Q51">
        <v>0.2</v>
      </c>
      <c r="R51">
        <v>0.22</v>
      </c>
      <c r="S51">
        <f t="shared" si="3"/>
        <v>0.21000000000000002</v>
      </c>
    </row>
    <row r="52" spans="16:19">
      <c r="P52">
        <f t="shared" si="7"/>
        <v>45.900000000000034</v>
      </c>
      <c r="Q52">
        <v>0.1</v>
      </c>
      <c r="R52">
        <v>0.2</v>
      </c>
      <c r="S52">
        <f t="shared" si="3"/>
        <v>0.15000000000000002</v>
      </c>
    </row>
    <row r="53" spans="16:19">
      <c r="P53">
        <f t="shared" si="7"/>
        <v>46.920000000000037</v>
      </c>
      <c r="Q53">
        <v>0.15</v>
      </c>
      <c r="R53">
        <v>0.2</v>
      </c>
      <c r="S53">
        <f t="shared" si="3"/>
        <v>0.17499999999999999</v>
      </c>
    </row>
    <row r="54" spans="16:19">
      <c r="P54">
        <f t="shared" si="7"/>
        <v>47.94000000000004</v>
      </c>
      <c r="Q54">
        <v>0.1</v>
      </c>
      <c r="R54">
        <v>0.15</v>
      </c>
      <c r="S54">
        <f t="shared" si="3"/>
        <v>0.125</v>
      </c>
    </row>
    <row r="55" spans="16:19">
      <c r="P55">
        <f t="shared" si="7"/>
        <v>48.960000000000043</v>
      </c>
      <c r="Q55">
        <v>0.1</v>
      </c>
      <c r="R55">
        <v>0.15</v>
      </c>
      <c r="S55">
        <f t="shared" si="3"/>
        <v>0.125</v>
      </c>
    </row>
    <row r="56" spans="16:19">
      <c r="P56">
        <f t="shared" si="7"/>
        <v>49.980000000000047</v>
      </c>
      <c r="Q56">
        <v>0.05</v>
      </c>
      <c r="R56">
        <v>0.12</v>
      </c>
      <c r="S56">
        <f t="shared" si="3"/>
        <v>8.4999999999999992E-2</v>
      </c>
    </row>
    <row r="57" spans="16:19">
      <c r="P57">
        <f t="shared" si="7"/>
        <v>51.00000000000005</v>
      </c>
      <c r="Q57">
        <v>0.1</v>
      </c>
      <c r="R57">
        <v>0.11</v>
      </c>
      <c r="S57">
        <f t="shared" si="3"/>
        <v>0.10500000000000001</v>
      </c>
    </row>
    <row r="58" spans="16:19">
      <c r="P58">
        <f t="shared" si="7"/>
        <v>52.020000000000053</v>
      </c>
      <c r="Q58">
        <v>0</v>
      </c>
      <c r="R58">
        <v>0.1</v>
      </c>
      <c r="S58">
        <f t="shared" si="3"/>
        <v>0.05</v>
      </c>
    </row>
    <row r="59" spans="16:19">
      <c r="P59">
        <f t="shared" si="7"/>
        <v>53.040000000000056</v>
      </c>
      <c r="Q59">
        <v>7.4999999999999997E-2</v>
      </c>
      <c r="R59">
        <v>0.1</v>
      </c>
      <c r="S59">
        <f t="shared" si="3"/>
        <v>8.7499999999999994E-2</v>
      </c>
    </row>
    <row r="60" spans="16:19">
      <c r="P60">
        <f t="shared" si="7"/>
        <v>54.060000000000059</v>
      </c>
      <c r="Q60">
        <v>0</v>
      </c>
      <c r="R60">
        <v>0.08</v>
      </c>
      <c r="S60">
        <f t="shared" si="3"/>
        <v>0.04</v>
      </c>
    </row>
    <row r="61" spans="16:19">
      <c r="P61">
        <f t="shared" si="7"/>
        <v>55.080000000000062</v>
      </c>
      <c r="Q61">
        <v>0.05</v>
      </c>
      <c r="R61">
        <v>0.05</v>
      </c>
      <c r="S61">
        <f t="shared" si="3"/>
        <v>0.05</v>
      </c>
    </row>
    <row r="62" spans="16:19">
      <c r="P62">
        <f t="shared" si="7"/>
        <v>56.100000000000065</v>
      </c>
      <c r="Q62">
        <v>0</v>
      </c>
      <c r="R62">
        <v>0.05</v>
      </c>
      <c r="S62">
        <f t="shared" si="3"/>
        <v>2.5000000000000001E-2</v>
      </c>
    </row>
    <row r="63" spans="16:19">
      <c r="P63">
        <f t="shared" si="7"/>
        <v>57.120000000000068</v>
      </c>
      <c r="Q63">
        <v>2.5000000000000001E-2</v>
      </c>
      <c r="R63">
        <v>2.5000000000000001E-2</v>
      </c>
      <c r="S63">
        <f t="shared" si="3"/>
        <v>2.5000000000000001E-2</v>
      </c>
    </row>
    <row r="64" spans="16:19">
      <c r="P64">
        <f t="shared" si="7"/>
        <v>58.140000000000072</v>
      </c>
      <c r="Q64">
        <v>0</v>
      </c>
      <c r="R64">
        <v>0</v>
      </c>
      <c r="S64">
        <f t="shared" si="3"/>
        <v>0</v>
      </c>
    </row>
    <row r="65" spans="16:19">
      <c r="P65">
        <f t="shared" si="7"/>
        <v>59.160000000000075</v>
      </c>
      <c r="Q65">
        <v>0</v>
      </c>
      <c r="R65">
        <v>0</v>
      </c>
      <c r="S65">
        <f t="shared" si="3"/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N33" sqref="N33"/>
    </sheetView>
  </sheetViews>
  <sheetFormatPr baseColWidth="10" defaultRowHeight="12.7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Dampened oscillations</vt:lpstr>
      <vt:lpstr>Damp. Osc. Diag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</dc:creator>
  <cp:lastModifiedBy>Gian-Luca Mateo</cp:lastModifiedBy>
  <cp:revision>0</cp:revision>
  <dcterms:created xsi:type="dcterms:W3CDTF">2013-03-28T12:55:58Z</dcterms:created>
  <dcterms:modified xsi:type="dcterms:W3CDTF">2013-04-08T21:00:20Z</dcterms:modified>
</cp:coreProperties>
</file>