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<sst xmlns="http://schemas.openxmlformats.org/spreadsheetml/2006/main" count="45" uniqueCount="30">
  <si>
    <t>seite 1</t>
  </si>
  <si>
    <t>links von trüb</t>
  </si>
  <si>
    <t>Justierung</t>
  </si>
  <si>
    <t>Seite 1</t>
  </si>
  <si>
    <t>winkel zw Achsen:</t>
  </si>
  <si>
    <t>Seite 2</t>
  </si>
  <si>
    <t>(=180)</t>
  </si>
  <si>
    <t>nach rechts</t>
  </si>
  <si>
    <t>lampe</t>
  </si>
  <si>
    <t>fernrohr</t>
  </si>
  <si>
    <t>delta</t>
  </si>
  <si>
    <t>eff_delta</t>
  </si>
  <si>
    <t>n</t>
  </si>
  <si>
    <t>avg eff_delta</t>
  </si>
  <si>
    <t>s_dm</t>
  </si>
  <si>
    <t>dunkelrot</t>
  </si>
  <si>
    <t>rot</t>
  </si>
  <si>
    <t>gelb1</t>
  </si>
  <si>
    <t>gelb2</t>
  </si>
  <si>
    <t>grün</t>
  </si>
  <si>
    <t>blaugrün</t>
  </si>
  <si>
    <t>indigo</t>
  </si>
  <si>
    <t>violett1</t>
  </si>
  <si>
    <t>violett2</t>
  </si>
  <si>
    <t>nach links</t>
  </si>
  <si>
    <t>lambda [nm]</t>
  </si>
  <si>
    <t>s_n</t>
  </si>
  <si>
    <t>geschlossen</t>
  </si>
  <si>
    <t>gerade noch</t>
  </si>
  <si>
    <t>spalt</t>
  </si>
</sst>
</file>

<file path=xl/styles.xml><?xml version="1.0" encoding="utf-8"?>
<styleSheet xmlns="http://schemas.openxmlformats.org/spreadsheetml/2006/main">
  <numFmts count="2">
    <numFmt formatCode="GENERAL" numFmtId="164"/>
    <numFmt formatCode="0.#######" numFmtId="165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8"/>
    </font>
    <font>
      <name val="Arial"/>
      <family val="2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/>
              <a:t>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Tabelle1!$I$18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xVal>
            <c:numRef>
              <c:f>Tabelle1!$H$19:$H$27</c:f>
              <c:numCache>
                <c:formatCode>General</c:formatCode>
                <c:ptCount val="9"/>
                <c:pt idx="0">
                  <c:v>690.8</c:v>
                </c:pt>
                <c:pt idx="1">
                  <c:v>623.4</c:v>
                </c:pt>
                <c:pt idx="2">
                  <c:v>579.1</c:v>
                </c:pt>
                <c:pt idx="3">
                  <c:v>577</c:v>
                </c:pt>
                <c:pt idx="4">
                  <c:v>546.1</c:v>
                </c:pt>
                <c:pt idx="5">
                  <c:v>491.6</c:v>
                </c:pt>
                <c:pt idx="6">
                  <c:v>435.8</c:v>
                </c:pt>
                <c:pt idx="7">
                  <c:v>407.8</c:v>
                </c:pt>
                <c:pt idx="8">
                  <c:v>404.7</c:v>
                </c:pt>
              </c:numCache>
            </c:numRef>
          </c:xVal>
          <c:yVal>
            <c:numRef>
              <c:f>Tabelle1!$I$19:$I$27</c:f>
              <c:numCache>
                <c:formatCode>General</c:formatCode>
                <c:ptCount val="9"/>
                <c:pt idx="0">
                  <c:v>1.61290409415648</c:v>
                </c:pt>
                <c:pt idx="1">
                  <c:v>1.61724118568384</c:v>
                </c:pt>
                <c:pt idx="2">
                  <c:v>1.62003562522903</c:v>
                </c:pt>
                <c:pt idx="3">
                  <c:v>1.62104948666556</c:v>
                </c:pt>
                <c:pt idx="4">
                  <c:v>1.62383112197499</c:v>
                </c:pt>
                <c:pt idx="5">
                  <c:v>1.63112007661675</c:v>
                </c:pt>
                <c:pt idx="6">
                  <c:v>1.64106645045925</c:v>
                </c:pt>
                <c:pt idx="7">
                  <c:v>1.64917819943419</c:v>
                </c:pt>
                <c:pt idx="8">
                  <c:v>1.65064372701995</c:v>
                </c:pt>
              </c:numCache>
            </c:numRef>
          </c:yVal>
        </c:ser>
        <c:axId val="93282108"/>
        <c:axId val="3117143"/>
      </c:scatterChart>
      <c:valAx>
        <c:axId val="93282108"/>
        <c:scaling>
          <c:orientation val="minMax"/>
          <c:max val="700"/>
          <c:min val="400"/>
        </c:scaling>
        <c:axPos val="b"/>
        <c:majorTickMark val="out"/>
        <c:minorTickMark val="none"/>
        <c:tickLblPos val="nextTo"/>
        <c:crossAx val="3117143"/>
        <c:crossesAt val="0"/>
        <c:spPr>
          <a:ln>
            <a:solidFill>
              <a:srgbClr val="b3b3b3"/>
            </a:solidFill>
          </a:ln>
        </c:spPr>
      </c:valAx>
      <c:valAx>
        <c:axId val="3117143"/>
        <c:scaling>
          <c:orientation val="minMax"/>
          <c:min val="1.61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93282108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10</xdr:col>
      <xdr:colOff>54720</xdr:colOff>
      <xdr:row>3</xdr:row>
      <xdr:rowOff>10440</xdr:rowOff>
    </xdr:from>
    <xdr:to>
      <xdr:col>16</xdr:col>
      <xdr:colOff>174240</xdr:colOff>
      <xdr:row>20</xdr:row>
      <xdr:rowOff>10080</xdr:rowOff>
    </xdr:to>
    <xdr:graphicFrame>
      <xdr:nvGraphicFramePr>
        <xdr:cNvPr id="0" name=""/>
        <xdr:cNvGraphicFramePr/>
      </xdr:nvGraphicFramePr>
      <xdr:xfrm>
        <a:off x="9459000" y="581760"/>
        <a:ext cx="576216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J15" activeCellId="0" pane="topLeft" sqref="J15"/>
    </sheetView>
  </sheetViews>
  <sheetFormatPr defaultRowHeight="15"/>
  <cols>
    <col collapsed="false" hidden="false" max="1025" min="1" style="0" width="10.5748987854251"/>
  </cols>
  <sheetData>
    <row collapsed="false" customFormat="false" customHeight="true" hidden="false" ht="15" outlineLevel="0" r="1">
      <c r="D1" s="0" t="s">
        <v>0</v>
      </c>
      <c r="E1" s="0" t="s">
        <v>1</v>
      </c>
    </row>
    <row collapsed="false" customFormat="false" customHeight="true" hidden="false" ht="15" outlineLevel="0" r="2">
      <c r="B2" s="0" t="s">
        <v>2</v>
      </c>
    </row>
    <row collapsed="false" customFormat="false" customHeight="true" hidden="false" ht="15" outlineLevel="0" r="3">
      <c r="B3" s="0" t="s">
        <v>3</v>
      </c>
      <c r="C3" s="0" t="n">
        <v>92</v>
      </c>
      <c r="F3" s="0" t="s">
        <v>4</v>
      </c>
    </row>
    <row collapsed="false" customFormat="false" customHeight="true" hidden="false" ht="15" outlineLevel="0" r="4">
      <c r="B4" s="0" t="s">
        <v>5</v>
      </c>
      <c r="C4" s="0" t="n">
        <v>332.2</v>
      </c>
      <c r="D4" s="1" t="n">
        <f aca="false">C4-C3</f>
        <v>240.2</v>
      </c>
      <c r="F4" s="0" t="n">
        <v>114.4</v>
      </c>
      <c r="G4" s="0" t="s">
        <v>6</v>
      </c>
    </row>
    <row collapsed="false" customFormat="false" customHeight="true" hidden="false" ht="15" outlineLevel="0" r="6">
      <c r="A6" s="0" t="s">
        <v>7</v>
      </c>
      <c r="C6" s="0" t="s">
        <v>8</v>
      </c>
      <c r="D6" s="0" t="s">
        <v>9</v>
      </c>
      <c r="E6" s="0" t="s">
        <v>10</v>
      </c>
      <c r="F6" s="0" t="s">
        <v>11</v>
      </c>
      <c r="G6" s="0" t="s">
        <v>12</v>
      </c>
      <c r="I6" s="0" t="s">
        <v>13</v>
      </c>
      <c r="J6" s="0" t="s">
        <v>14</v>
      </c>
    </row>
    <row collapsed="false" customFormat="false" customHeight="true" hidden="false" ht="15" outlineLevel="0" r="7">
      <c r="B7" s="0" t="s">
        <v>15</v>
      </c>
      <c r="C7" s="0" t="n">
        <v>98.2</v>
      </c>
      <c r="D7" s="0" t="n">
        <v>260.4</v>
      </c>
      <c r="E7" s="1" t="n">
        <f aca="false">D7-C7</f>
        <v>162.2</v>
      </c>
      <c r="F7" s="1" t="n">
        <f aca="false">E7-$F$4</f>
        <v>47.8</v>
      </c>
      <c r="G7" s="1" t="n">
        <f aca="false">SIN((F7+60.2)/2/360*2*3.14159265)/SIN(30.1/360*2*3.14159265)</f>
        <v>1.61315986804585</v>
      </c>
      <c r="I7" s="0" t="n">
        <f aca="false">(F7+F19)/2</f>
        <v>47.775</v>
      </c>
      <c r="J7" s="0" t="n">
        <f aca="false">STDEV(F7,F19)/SQRT(2)</f>
        <v>0.0249999999999986</v>
      </c>
    </row>
    <row collapsed="false" customFormat="false" customHeight="true" hidden="false" ht="15" outlineLevel="0" r="8">
      <c r="B8" s="0" t="s">
        <v>16</v>
      </c>
      <c r="C8" s="0" t="n">
        <v>98.1</v>
      </c>
      <c r="D8" s="0" t="n">
        <v>260.7</v>
      </c>
      <c r="E8" s="1" t="n">
        <f aca="false">D8-C8</f>
        <v>162.6</v>
      </c>
      <c r="F8" s="1" t="n">
        <f aca="false">E8-$F$4</f>
        <v>48.2</v>
      </c>
      <c r="G8" s="1" t="n">
        <f aca="false">SIN((F8+60.2)/2/360*2*3.14159265)/SIN(30.1/360*2*3.14159265)</f>
        <v>1.61724118568384</v>
      </c>
      <c r="I8" s="0" t="n">
        <f aca="false">(F8+F20)/2</f>
        <v>48.2</v>
      </c>
      <c r="J8" s="0" t="n">
        <f aca="false">STDEV(F8,F20)/SQRT(2)</f>
        <v>0</v>
      </c>
    </row>
    <row collapsed="false" customFormat="false" customHeight="true" hidden="false" ht="15" outlineLevel="0" r="9">
      <c r="B9" s="0" t="s">
        <v>17</v>
      </c>
      <c r="C9" s="0" t="n">
        <v>98.4</v>
      </c>
      <c r="D9" s="0" t="n">
        <v>261.3</v>
      </c>
      <c r="E9" s="1" t="n">
        <f aca="false">D9-C9</f>
        <v>162.9</v>
      </c>
      <c r="F9" s="1" t="n">
        <f aca="false">E9-$F$4</f>
        <v>48.5</v>
      </c>
      <c r="G9" s="1" t="n">
        <f aca="false">SIN((F9+60.2)/2/360*2*3.14159265)/SIN(30.1/360*2*3.14159265)</f>
        <v>1.62028924484033</v>
      </c>
      <c r="I9" s="0" t="n">
        <f aca="false">(F9+F21)/2</f>
        <v>48.475</v>
      </c>
      <c r="J9" s="0" t="n">
        <f aca="false">STDEV(F9,F21)/SQRT(2)</f>
        <v>0.0249999999999986</v>
      </c>
    </row>
    <row collapsed="false" customFormat="false" customHeight="true" hidden="false" ht="15" outlineLevel="0" r="10">
      <c r="B10" s="0" t="s">
        <v>18</v>
      </c>
      <c r="C10" s="0" t="n">
        <v>98.35</v>
      </c>
      <c r="D10" s="0" t="n">
        <v>261.3</v>
      </c>
      <c r="E10" s="1" t="n">
        <f aca="false">D10-C10</f>
        <v>162.95</v>
      </c>
      <c r="F10" s="1" t="n">
        <f aca="false">E10-$F$4</f>
        <v>48.55</v>
      </c>
      <c r="G10" s="1" t="n">
        <f aca="false">SIN((F10+60.2)/2/360*2*3.14159265)/SIN(30.1/360*2*3.14159265)</f>
        <v>1.62079617558272</v>
      </c>
      <c r="I10" s="0" t="n">
        <f aca="false">(F10+F22)/2</f>
        <v>48.575</v>
      </c>
      <c r="J10" s="0" t="n">
        <f aca="false">STDEV(F10,F22)/SQRT(2)</f>
        <v>0.0250000000000021</v>
      </c>
    </row>
    <row collapsed="false" customFormat="false" customHeight="true" hidden="false" ht="15" outlineLevel="0" r="11">
      <c r="B11" s="0" t="s">
        <v>19</v>
      </c>
      <c r="C11" s="0" t="n">
        <v>98.2</v>
      </c>
      <c r="D11" s="0" t="n">
        <v>261.4</v>
      </c>
      <c r="E11" s="1" t="n">
        <f aca="false">D11-C11</f>
        <v>163.2</v>
      </c>
      <c r="F11" s="1" t="n">
        <f aca="false">E11-$F$4</f>
        <v>48.8</v>
      </c>
      <c r="G11" s="1" t="n">
        <f aca="false">SIN((F11+60.2)/2/360*2*3.14159265)/SIN(30.1/360*2*3.14159265)</f>
        <v>1.62332619871579</v>
      </c>
      <c r="I11" s="0" t="n">
        <f aca="false">(F11+F23)/2</f>
        <v>48.85</v>
      </c>
      <c r="J11" s="0" t="n">
        <f aca="false">STDEV(F11,F23)/SQRT(2)</f>
        <v>0.0500000000000007</v>
      </c>
    </row>
    <row collapsed="false" customFormat="false" customHeight="true" hidden="false" ht="15" outlineLevel="0" r="12">
      <c r="B12" s="0" t="s">
        <v>20</v>
      </c>
      <c r="C12" s="0" t="n">
        <v>97.6</v>
      </c>
      <c r="D12" s="0" t="n">
        <v>261.55</v>
      </c>
      <c r="E12" s="1" t="n">
        <f aca="false">D12-C12</f>
        <v>163.95</v>
      </c>
      <c r="F12" s="1" t="n">
        <f aca="false">E12-$F$4</f>
        <v>49.55</v>
      </c>
      <c r="G12" s="1" t="n">
        <f aca="false">SIN((F12+60.2)/2/360*2*3.14159265)/SIN(30.1/360*2*3.14159265)</f>
        <v>1.63086986138954</v>
      </c>
      <c r="I12" s="0" t="n">
        <f aca="false">(F12+F24)/2</f>
        <v>49.575</v>
      </c>
      <c r="J12" s="0" t="n">
        <f aca="false">STDEV(F12,F24)/SQRT(2)</f>
        <v>0.0250000000000021</v>
      </c>
    </row>
    <row collapsed="false" customFormat="false" customHeight="true" hidden="false" ht="15" outlineLevel="0" r="13">
      <c r="B13" s="0" t="s">
        <v>21</v>
      </c>
      <c r="C13" s="0" t="n">
        <v>96.6</v>
      </c>
      <c r="D13" s="0" t="n">
        <v>261.6</v>
      </c>
      <c r="E13" s="1" t="n">
        <f aca="false">D13-C13</f>
        <v>165</v>
      </c>
      <c r="F13" s="1" t="n">
        <f aca="false">E13-$F$4</f>
        <v>50.6</v>
      </c>
      <c r="G13" s="1" t="n">
        <f aca="false">SIN((F13+60.2)/2/360*2*3.14159265)/SIN(30.1/360*2*3.14159265)</f>
        <v>1.64131355077597</v>
      </c>
      <c r="I13" s="0" t="n">
        <f aca="false">(F13+F25)/2</f>
        <v>50.575</v>
      </c>
      <c r="J13" s="0" t="n">
        <f aca="false">STDEV(F13,F25)/SQRT(2)</f>
        <v>0.0250000000000021</v>
      </c>
    </row>
    <row collapsed="false" customFormat="false" customHeight="true" hidden="false" ht="15" outlineLevel="0" r="14">
      <c r="B14" s="0" t="s">
        <v>22</v>
      </c>
      <c r="C14" s="0" t="n">
        <v>96.7</v>
      </c>
      <c r="D14" s="0" t="n">
        <v>262.5</v>
      </c>
      <c r="E14" s="1" t="n">
        <f aca="false">D14-C14</f>
        <v>165.8</v>
      </c>
      <c r="F14" s="1" t="n">
        <f aca="false">E14-$F$4</f>
        <v>51.4</v>
      </c>
      <c r="G14" s="1" t="n">
        <f aca="false">SIN((F14+60.2)/2/360*2*3.14159265)/SIN(30.1/360*2*3.14159265)</f>
        <v>1.64917819943419</v>
      </c>
      <c r="I14" s="0" t="n">
        <f aca="false">(F14+F26)/2</f>
        <v>51.4</v>
      </c>
      <c r="J14" s="0" t="n">
        <f aca="false">STDEV(F14,F26)/SQRT(2)</f>
        <v>0</v>
      </c>
    </row>
    <row collapsed="false" customFormat="false" customHeight="true" hidden="false" ht="15" outlineLevel="0" r="15">
      <c r="B15" s="0" t="s">
        <v>23</v>
      </c>
      <c r="C15" s="0" t="n">
        <v>96.2</v>
      </c>
      <c r="D15" s="0" t="n">
        <v>262.2</v>
      </c>
      <c r="E15" s="1" t="n">
        <f aca="false">D15-C15</f>
        <v>166</v>
      </c>
      <c r="F15" s="1" t="n">
        <f aca="false">E15-$F$4</f>
        <v>51.6</v>
      </c>
      <c r="G15" s="1" t="n">
        <f aca="false">SIN((F15+60.2)/2/360*2*3.14159265)/SIN(30.1/360*2*3.14159265)</f>
        <v>1.65113181732677</v>
      </c>
      <c r="I15" s="0" t="n">
        <f aca="false">(F15+F27)/2</f>
        <v>51.55</v>
      </c>
      <c r="J15" s="0" t="n">
        <f aca="false">STDEV(F15,F27)/SQRT(2)</f>
        <v>0.0500000000000007</v>
      </c>
    </row>
    <row collapsed="false" customFormat="false" customHeight="true" hidden="false" ht="15" outlineLevel="0" r="18">
      <c r="A18" s="0" t="s">
        <v>24</v>
      </c>
      <c r="C18" s="0" t="s">
        <v>8</v>
      </c>
      <c r="D18" s="0" t="s">
        <v>9</v>
      </c>
      <c r="E18" s="0" t="s">
        <v>10</v>
      </c>
      <c r="F18" s="0" t="s">
        <v>11</v>
      </c>
      <c r="G18" s="0" t="s">
        <v>12</v>
      </c>
      <c r="H18" s="0" t="s">
        <v>25</v>
      </c>
      <c r="I18" s="0" t="s">
        <v>12</v>
      </c>
      <c r="J18" s="0" t="s">
        <v>26</v>
      </c>
    </row>
    <row collapsed="false" customFormat="false" customHeight="true" hidden="false" ht="15" outlineLevel="0" r="19">
      <c r="B19" s="0" t="s">
        <v>15</v>
      </c>
      <c r="C19" s="0" t="n">
        <v>326</v>
      </c>
      <c r="D19" s="0" t="n">
        <v>32.65</v>
      </c>
      <c r="E19" s="1" t="n">
        <f aca="false">360-C19+D19</f>
        <v>66.65</v>
      </c>
      <c r="F19" s="1" t="n">
        <f aca="false">$F$4-E19</f>
        <v>47.75</v>
      </c>
      <c r="G19" s="1" t="n">
        <f aca="false">SIN((F19+60.2)/2/360*2*3.14159265)/SIN(30.1/360*2*3.14159265)</f>
        <v>1.61264832026712</v>
      </c>
      <c r="H19" s="0" t="n">
        <v>690.8</v>
      </c>
      <c r="I19" s="1" t="n">
        <f aca="false">AVERAGE(G7,G19)</f>
        <v>1.61290409415648</v>
      </c>
      <c r="J19" s="2" t="n">
        <v>0.000869019791528438</v>
      </c>
    </row>
    <row collapsed="false" customFormat="false" customHeight="true" hidden="false" ht="15" outlineLevel="0" r="20">
      <c r="B20" s="0" t="s">
        <v>16</v>
      </c>
      <c r="C20" s="0" t="n">
        <v>326.4</v>
      </c>
      <c r="D20" s="0" t="n">
        <v>32.6</v>
      </c>
      <c r="E20" s="1" t="n">
        <f aca="false">360-C20+D20</f>
        <v>66.2</v>
      </c>
      <c r="F20" s="1" t="n">
        <f aca="false">$F$4-E20</f>
        <v>48.2</v>
      </c>
      <c r="G20" s="1" t="n">
        <f aca="false">SIN((F20+60.2)/2/360*2*3.14159265)/SIN(30.1/360*2*3.14159265)</f>
        <v>1.61724118568384</v>
      </c>
      <c r="H20" s="0" t="n">
        <v>623.4</v>
      </c>
      <c r="I20" s="1" t="n">
        <f aca="false">AVERAGE(G8,G20)</f>
        <v>1.61724118568384</v>
      </c>
      <c r="J20" s="2" t="n">
        <v>0.000872250945110882</v>
      </c>
    </row>
    <row collapsed="false" customFormat="false" customHeight="true" hidden="false" ht="15" outlineLevel="0" r="21">
      <c r="B21" s="0" t="s">
        <v>17</v>
      </c>
      <c r="C21" s="0" t="n">
        <v>326.5</v>
      </c>
      <c r="D21" s="0" t="n">
        <v>32.45</v>
      </c>
      <c r="E21" s="1" t="n">
        <f aca="false">360-C21+D21</f>
        <v>65.95</v>
      </c>
      <c r="F21" s="1" t="n">
        <f aca="false">$F$4-E21</f>
        <v>48.45</v>
      </c>
      <c r="G21" s="1" t="n">
        <f aca="false">SIN((F21+60.2)/2/360*2*3.14159265)/SIN(30.1/360*2*3.14159265)</f>
        <v>1.61978200561774</v>
      </c>
      <c r="H21" s="0" t="n">
        <v>579.1</v>
      </c>
      <c r="I21" s="1" t="n">
        <f aca="false">AVERAGE(G9,G21)</f>
        <v>1.62003562522903</v>
      </c>
      <c r="J21" s="2" t="n">
        <v>0.000874354159714196</v>
      </c>
    </row>
    <row collapsed="false" customFormat="false" customHeight="true" hidden="false" ht="15" outlineLevel="0" r="22">
      <c r="B22" s="0" t="s">
        <v>18</v>
      </c>
      <c r="C22" s="0" t="n">
        <v>326.1</v>
      </c>
      <c r="D22" s="0" t="n">
        <v>31.9</v>
      </c>
      <c r="E22" s="1" t="n">
        <f aca="false">360-C22+D22</f>
        <v>65.8</v>
      </c>
      <c r="F22" s="1" t="n">
        <f aca="false">$F$4-E22</f>
        <v>48.6</v>
      </c>
      <c r="G22" s="1" t="n">
        <f aca="false">SIN((F22+60.2)/2/360*2*3.14159265)/SIN(30.1/360*2*3.14159265)</f>
        <v>1.6213027977484</v>
      </c>
      <c r="H22" s="0" t="n">
        <v>577</v>
      </c>
      <c r="I22" s="1" t="n">
        <f aca="false">AVERAGE(G10,G22)</f>
        <v>1.62104948666556</v>
      </c>
      <c r="J22" s="2" t="n">
        <v>0.000875121365329925</v>
      </c>
    </row>
    <row collapsed="false" customFormat="false" customHeight="true" hidden="false" ht="15" outlineLevel="0" r="23">
      <c r="B23" s="0" t="s">
        <v>19</v>
      </c>
      <c r="C23" s="0" t="n">
        <v>326.3</v>
      </c>
      <c r="D23" s="0" t="n">
        <v>31.8</v>
      </c>
      <c r="E23" s="1" t="n">
        <f aca="false">360-C23+D23</f>
        <v>65.5</v>
      </c>
      <c r="F23" s="1" t="n">
        <f aca="false">$F$4-E23</f>
        <v>48.9</v>
      </c>
      <c r="G23" s="1" t="n">
        <f aca="false">SIN((F23+60.2)/2/360*2*3.14159265)/SIN(30.1/360*2*3.14159265)</f>
        <v>1.6243360452342</v>
      </c>
      <c r="H23" s="0" t="n">
        <v>546.1</v>
      </c>
      <c r="I23" s="1" t="n">
        <f aca="false">AVERAGE(G11,G23)</f>
        <v>1.62383112197499</v>
      </c>
      <c r="J23" s="2" t="n">
        <v>0.000877237718054604</v>
      </c>
    </row>
    <row collapsed="false" customFormat="false" customHeight="true" hidden="false" ht="15" outlineLevel="0" r="24">
      <c r="B24" s="0" t="s">
        <v>20</v>
      </c>
      <c r="C24" s="0" t="n">
        <v>327</v>
      </c>
      <c r="D24" s="0" t="n">
        <v>31.8</v>
      </c>
      <c r="E24" s="1" t="n">
        <f aca="false">360-C24+D24</f>
        <v>64.8</v>
      </c>
      <c r="F24" s="1" t="n">
        <f aca="false">$F$4-E24</f>
        <v>49.6</v>
      </c>
      <c r="G24" s="1" t="n">
        <f aca="false">SIN((F24+60.2)/2/360*2*3.14159265)/SIN(30.1/360*2*3.14159265)</f>
        <v>1.63137029184396</v>
      </c>
      <c r="H24" s="0" t="n">
        <v>491.6</v>
      </c>
      <c r="I24" s="1" t="n">
        <f aca="false">AVERAGE(G12,G24)</f>
        <v>1.63112007661675</v>
      </c>
      <c r="J24" s="2" t="n">
        <v>0.000882862400221421</v>
      </c>
    </row>
    <row collapsed="false" customFormat="false" customHeight="true" hidden="false" ht="15" outlineLevel="0" r="25">
      <c r="B25" s="0" t="s">
        <v>21</v>
      </c>
      <c r="C25" s="0" t="n">
        <v>327.55</v>
      </c>
      <c r="D25" s="0" t="n">
        <v>31.4</v>
      </c>
      <c r="E25" s="1" t="n">
        <f aca="false">360-C25+D25</f>
        <v>63.85</v>
      </c>
      <c r="F25" s="1" t="n">
        <f aca="false">$F$4-E25</f>
        <v>50.55</v>
      </c>
      <c r="G25" s="1" t="n">
        <f aca="false">SIN((F25+60.2)/2/360*2*3.14159265)/SIN(30.1/360*2*3.14159265)</f>
        <v>1.64081935014253</v>
      </c>
      <c r="H25" s="0" t="n">
        <v>435.8</v>
      </c>
      <c r="I25" s="1" t="n">
        <f aca="false">AVERAGE(G13,G25)</f>
        <v>1.64106645045925</v>
      </c>
      <c r="J25" s="2" t="n">
        <v>0.000890724915777271</v>
      </c>
    </row>
    <row collapsed="false" customFormat="false" customHeight="true" hidden="false" ht="15" outlineLevel="0" r="26">
      <c r="B26" s="0" t="s">
        <v>22</v>
      </c>
      <c r="C26" s="0" t="n">
        <v>327.8</v>
      </c>
      <c r="D26" s="0" t="n">
        <v>30.8</v>
      </c>
      <c r="E26" s="1" t="n">
        <f aca="false">360-C26+D26</f>
        <v>63</v>
      </c>
      <c r="F26" s="1" t="n">
        <f aca="false">$F$4-E26</f>
        <v>51.4</v>
      </c>
      <c r="G26" s="1" t="n">
        <f aca="false">SIN((F26+60.2)/2/360*2*3.14159265)/SIN(30.1/360*2*3.14159265)</f>
        <v>1.64917819943419</v>
      </c>
      <c r="H26" s="0" t="n">
        <v>407.8</v>
      </c>
      <c r="I26" s="1" t="n">
        <f aca="false">AVERAGE(G14,G26)</f>
        <v>1.64917819943419</v>
      </c>
      <c r="J26" s="2" t="n">
        <v>0.000897299004839062</v>
      </c>
    </row>
    <row collapsed="false" customFormat="false" customHeight="true" hidden="false" ht="15" outlineLevel="0" r="27">
      <c r="B27" s="0" t="s">
        <v>23</v>
      </c>
      <c r="C27" s="0" t="n">
        <v>328</v>
      </c>
      <c r="D27" s="0" t="n">
        <v>30.9</v>
      </c>
      <c r="E27" s="1" t="n">
        <f aca="false">360-C27+D27</f>
        <v>62.9</v>
      </c>
      <c r="F27" s="1" t="n">
        <f aca="false">$F$4-E27</f>
        <v>51.5</v>
      </c>
      <c r="G27" s="1" t="n">
        <f aca="false">SIN((F27+60.2)/2/360*2*3.14159265)/SIN(30.1/360*2*3.14159265)</f>
        <v>1.65015563671313</v>
      </c>
      <c r="H27" s="0" t="n">
        <v>404.7</v>
      </c>
      <c r="I27" s="1" t="n">
        <f aca="false">AVERAGE(G15,G27)</f>
        <v>1.65064372701995</v>
      </c>
      <c r="J27" s="2" t="n">
        <v>0.000898502530338704</v>
      </c>
    </row>
    <row collapsed="false" customFormat="false" customHeight="true" hidden="false" ht="15" outlineLevel="0" r="30">
      <c r="A30" s="0" t="s">
        <v>27</v>
      </c>
      <c r="B30" s="0" t="s">
        <v>28</v>
      </c>
      <c r="C30" s="0" t="s">
        <v>29</v>
      </c>
    </row>
    <row collapsed="false" customFormat="false" customHeight="true" hidden="false" ht="15" outlineLevel="0" r="31">
      <c r="A31" s="0" t="n">
        <v>5.5</v>
      </c>
      <c r="B31" s="0" t="n">
        <v>6.26</v>
      </c>
      <c r="C31" s="1" t="n">
        <f aca="false">B31-A31</f>
        <v>0.76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LibreOffice/4.0.1.2$Linux_X86_64 LibreOffice_project/84102822e3d61eb989ddd325abf1ac077904985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2013-04-25T11:03:23.00Z</dcterms:created>
  <dc:creator>Gian-Luca Mateo</dc:creator>
  <cp:lastModifiedBy>Gian-Luca Mateo</cp:lastModifiedBy>
  <dcterms:modified xsi:type="dcterms:W3CDTF">2013-04-25T13:09:14.00Z</dcterms:modified>
  <cp:revision>0</cp:revision>
</cp:coreProperties>
</file>